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<sst xmlns="http://schemas.openxmlformats.org/spreadsheetml/2006/main" count="17689" uniqueCount="1796">
  <si>
    <t>File opened</t>
  </si>
  <si>
    <t>2025-09-23 09:25:31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</si>
  <si>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</si>
  <si>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</si>
  <si>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</si>
  <si>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</si>
  <si>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</si>
  <si>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</si>
  <si>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</si>
  <si>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</si>
  <si>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</si>
  <si>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</si>
  <si>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</si>
  <si>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</si>
  <si>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</si>
  <si>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</si>
  <si>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</si>
  <si>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Mon Sep 22 17:19</t>
  </si>
  <si>
    <t>H2O rangematch</t>
  </si>
  <si>
    <t>Mon Sep 22 17:28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</si>
  <si>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</si>
  <si>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</si>
  <si>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</si>
  <si>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</si>
  <si>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</si>
  <si>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</si>
  <si>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</si>
  <si>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</si>
  <si>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</si>
  <si>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09:25:31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</si>
  <si>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</si>
  <si>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</si>
  <si>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</si>
  <si>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</si>
  <si>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</si>
  <si>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</si>
  <si>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</si>
  <si>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</si>
  <si>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</si>
  <si>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</si>
  <si>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</si>
  <si>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</si>
  <si>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</si>
  <si>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</si>
  <si>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</si>
  <si>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</si>
  <si>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</si>
  <si>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</si>
  <si>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</si>
  <si>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</si>
  <si>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</si>
  <si>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</si>
  <si>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</si>
  <si>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</si>
  <si>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</si>
  <si>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</si>
  <si>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</si>
  <si>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</si>
  <si>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</si>
  <si>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</si>
  <si>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</si>
  <si>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</si>
  <si>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</si>
  <si>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</si>
  <si>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</si>
  <si>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</si>
  <si>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</si>
  <si>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</si>
  <si>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</si>
  <si>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</si>
  <si>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</si>
  <si>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</si>
  <si>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</si>
  <si>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</si>
  <si>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</si>
  <si>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</si>
  <si>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</si>
  <si>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</si>
  <si>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</si>
  <si>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</si>
  <si>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</si>
  <si>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</si>
  <si>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</si>
  <si>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</si>
  <si>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</si>
  <si>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4.48384 193.018 353.962 606.88 830.698 1034.43 1207.32 1352.97</t>
  </si>
  <si>
    <t>Fs_true</t>
  </si>
  <si>
    <t>3.30375 228.163 390.689 612.566 800.396 1006.87 1201.09 1401.23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</si>
  <si>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</si>
  <si>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</si>
  <si>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</si>
  <si>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</si>
  <si>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</si>
  <si>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</si>
  <si>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</si>
  <si>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</si>
  <si>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</si>
  <si>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</si>
  <si>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</si>
  <si>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</si>
  <si>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</si>
  <si>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</si>
  <si>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</si>
  <si>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</si>
  <si>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</si>
  <si>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</si>
  <si>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</si>
  <si>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</si>
  <si>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</si>
  <si>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</si>
  <si>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</si>
  <si>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</si>
  <si>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</si>
  <si>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</si>
  <si>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</si>
  <si>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</si>
  <si>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</si>
  <si>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</si>
  <si>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</si>
  <si>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</si>
  <si>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</si>
  <si>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</si>
  <si>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</si>
  <si>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</si>
  <si>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</si>
  <si>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</si>
  <si>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</si>
  <si>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</si>
  <si>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</si>
  <si>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</si>
  <si>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</si>
  <si>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</si>
  <si>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</si>
  <si>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</si>
  <si>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</si>
  <si>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</si>
  <si>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</si>
  <si>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</si>
  <si>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</si>
  <si>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</si>
  <si>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</si>
  <si>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</si>
  <si>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</si>
  <si>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</si>
  <si>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</si>
  <si>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</si>
  <si>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</si>
  <si>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</si>
  <si>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</si>
  <si>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</si>
  <si>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</si>
  <si>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</si>
  <si>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</si>
  <si>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</si>
  <si>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</si>
  <si>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</si>
  <si>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</si>
  <si>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</si>
  <si>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</si>
  <si>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</si>
  <si>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</si>
  <si>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</si>
  <si>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</si>
  <si>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</si>
  <si>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</si>
  <si>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</si>
  <si>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</si>
  <si>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</si>
  <si>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</si>
  <si>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</si>
  <si>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</si>
  <si>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</si>
  <si>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</si>
  <si>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</si>
  <si>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</si>
  <si>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</si>
  <si>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</si>
  <si>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</si>
  <si>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</si>
  <si>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</si>
  <si>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</si>
  <si>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</si>
  <si>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</si>
  <si>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</si>
  <si>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</si>
  <si>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</si>
  <si>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</si>
  <si>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</si>
  <si>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</si>
  <si>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</si>
  <si>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</si>
  <si>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</si>
  <si>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</si>
  <si>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</si>
  <si>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</si>
  <si>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</si>
  <si>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</si>
  <si>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</si>
  <si>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</si>
  <si>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</si>
  <si>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</si>
  <si>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</si>
  <si>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</si>
  <si>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</si>
  <si>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</si>
  <si>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</si>
  <si>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</si>
  <si>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</si>
  <si>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</si>
  <si>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</si>
  <si>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</si>
  <si>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</si>
  <si>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</si>
  <si>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</si>
  <si>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</si>
  <si>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</si>
  <si>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</si>
  <si>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</si>
  <si>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</si>
  <si>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</si>
  <si>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</si>
  <si>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</si>
  <si>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</si>
  <si>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</si>
  <si>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</si>
  <si>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</si>
  <si>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</si>
  <si>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</si>
  <si>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</si>
  <si>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</si>
  <si>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</si>
  <si>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</si>
  <si>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</si>
  <si>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</si>
  <si>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</si>
  <si>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</si>
  <si>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</si>
  <si>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</si>
  <si>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</si>
  <si>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</si>
  <si>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</si>
  <si>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</si>
  <si>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</si>
  <si>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</si>
  <si>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</si>
  <si>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</si>
  <si>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</si>
  <si>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</si>
  <si>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</si>
  <si>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</si>
  <si>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</si>
  <si>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</si>
  <si>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</si>
  <si>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</si>
  <si>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</si>
  <si>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</si>
  <si>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</si>
  <si>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</si>
  <si>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</si>
  <si>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</si>
  <si>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</si>
  <si>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</si>
  <si>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</si>
  <si>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</si>
  <si>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</si>
  <si>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</si>
  <si>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</si>
  <si>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</si>
  <si>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</si>
  <si>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</si>
  <si>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</si>
  <si>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</si>
  <si>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</si>
  <si>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</si>
  <si>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</si>
  <si>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</si>
  <si>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</si>
  <si>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</si>
  <si>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</si>
  <si>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</si>
  <si>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</si>
  <si>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</si>
  <si>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</si>
  <si>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</si>
  <si>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</si>
  <si>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</si>
  <si>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</si>
  <si>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</si>
  <si>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</si>
  <si>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</si>
  <si>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</si>
  <si>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</si>
  <si>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</si>
  <si>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</si>
  <si>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</si>
  <si>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</si>
  <si>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</si>
  <si>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</si>
  <si>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</si>
  <si>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</si>
  <si>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</si>
  <si>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</si>
  <si>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</si>
  <si>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</si>
  <si>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</si>
  <si>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</si>
  <si>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</si>
  <si>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</si>
  <si>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</si>
  <si>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</si>
  <si>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</si>
  <si>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</si>
  <si>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</si>
  <si>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</si>
  <si>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</si>
  <si>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</si>
  <si>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</si>
  <si>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</si>
  <si>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</si>
  <si>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</si>
  <si>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</si>
  <si>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</si>
  <si>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</si>
  <si>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</si>
  <si>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</si>
  <si>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</si>
  <si>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</si>
  <si>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</si>
  <si>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</si>
  <si>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</si>
  <si>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</si>
  <si>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</si>
  <si>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</si>
  <si>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</si>
  <si>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</si>
  <si>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</si>
  <si>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</si>
  <si>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</si>
  <si>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</si>
  <si>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</si>
  <si>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</si>
  <si>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</si>
  <si>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</si>
  <si>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</si>
  <si>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</si>
  <si>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</si>
  <si>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</si>
  <si>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</si>
  <si>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</si>
  <si>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</si>
  <si>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</si>
  <si>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</si>
  <si>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</si>
  <si>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</si>
  <si>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</si>
  <si>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</si>
  <si>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</si>
  <si>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</si>
  <si>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</si>
  <si>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</si>
  <si>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</si>
  <si>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</si>
  <si>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</si>
  <si>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</si>
  <si>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</si>
  <si>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</si>
  <si>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</si>
  <si>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</si>
  <si>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</si>
  <si>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</si>
  <si>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</si>
  <si>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</si>
  <si>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</si>
  <si>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</si>
  <si>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</si>
  <si>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</si>
  <si>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</si>
  <si>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</si>
  <si>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</si>
  <si>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</si>
  <si>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</si>
  <si>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</si>
  <si>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</si>
  <si>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</si>
  <si>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</si>
  <si>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</si>
  <si>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</si>
  <si>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</si>
  <si>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</si>
  <si>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</si>
  <si>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</si>
  <si>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</si>
  <si>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</si>
  <si>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</si>
  <si>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</si>
  <si>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</si>
  <si>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</si>
  <si>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</si>
  <si>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</si>
  <si>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</si>
  <si>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</si>
  <si>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</si>
  <si>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</si>
  <si>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</si>
  <si>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</si>
  <si>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</si>
  <si>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</si>
  <si>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</si>
  <si>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</si>
  <si>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</si>
  <si>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</si>
  <si>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</si>
  <si>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</si>
  <si>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</si>
  <si>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</si>
  <si>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</si>
  <si>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</si>
  <si>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</si>
  <si>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</si>
  <si>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</si>
  <si>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</si>
  <si>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</si>
  <si>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</si>
  <si>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</si>
  <si>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</si>
  <si>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</si>
  <si>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</si>
  <si>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</si>
  <si>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</si>
  <si>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</si>
  <si>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</si>
  <si>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</si>
  <si>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</si>
  <si>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</si>
  <si>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</si>
  <si>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20250923 10:33:53</t>
  </si>
  <si>
    <t>10:33:53</t>
  </si>
  <si>
    <t>252</t>
  </si>
  <si>
    <t>aci</t>
  </si>
  <si>
    <t>-</t>
  </si>
  <si>
    <t>0: Broadleaf</t>
  </si>
  <si>
    <t>--:--:--</t>
  </si>
  <si>
    <t>2/3</t>
  </si>
  <si>
    <t>00000000</t>
  </si>
  <si>
    <t>iiiiiiii</t>
  </si>
  <si>
    <t>off</t>
  </si>
  <si>
    <t>20250923 10:33:58</t>
  </si>
  <si>
    <t>10:33:58</t>
  </si>
  <si>
    <t>1/3</t>
  </si>
  <si>
    <t>20250923 10:34:03</t>
  </si>
  <si>
    <t>10:34:03</t>
  </si>
  <si>
    <t>20250923 10:34:08</t>
  </si>
  <si>
    <t>10:34:08</t>
  </si>
  <si>
    <t>20250923 10:34:13</t>
  </si>
  <si>
    <t>10:34:13</t>
  </si>
  <si>
    <t>20250923 10:34:18</t>
  </si>
  <si>
    <t>10:34:18</t>
  </si>
  <si>
    <t>20250923 10:34:23</t>
  </si>
  <si>
    <t>10:34:23</t>
  </si>
  <si>
    <t>0/3</t>
  </si>
  <si>
    <t>20250923 10:34:28</t>
  </si>
  <si>
    <t>10:34:28</t>
  </si>
  <si>
    <t>20250923 10:34:33</t>
  </si>
  <si>
    <t>10:34:33</t>
  </si>
  <si>
    <t>20250923 10:34:38</t>
  </si>
  <si>
    <t>10:34:38</t>
  </si>
  <si>
    <t>20250923 10:34:43</t>
  </si>
  <si>
    <t>10:34:43</t>
  </si>
  <si>
    <t>20250923 10:34:48</t>
  </si>
  <si>
    <t>10:34:48</t>
  </si>
  <si>
    <t>20250923 10:34:53</t>
  </si>
  <si>
    <t>10:34:53</t>
  </si>
  <si>
    <t>20250923 10:34:58</t>
  </si>
  <si>
    <t>10:34:58</t>
  </si>
  <si>
    <t>20250923 10:35:03</t>
  </si>
  <si>
    <t>10:35:03</t>
  </si>
  <si>
    <t>20250923 10:35:08</t>
  </si>
  <si>
    <t>10:35:08</t>
  </si>
  <si>
    <t>20250923 10:35:13</t>
  </si>
  <si>
    <t>10:35:13</t>
  </si>
  <si>
    <t>20250923 10:35:18</t>
  </si>
  <si>
    <t>10:35:18</t>
  </si>
  <si>
    <t>20250923 10:35:23</t>
  </si>
  <si>
    <t>10:35:23</t>
  </si>
  <si>
    <t>20250923 10:35:28</t>
  </si>
  <si>
    <t>10:35:28</t>
  </si>
  <si>
    <t>20250923 10:35:33</t>
  </si>
  <si>
    <t>10:35:33</t>
  </si>
  <si>
    <t>20250923 10:35:38</t>
  </si>
  <si>
    <t>10:35:38</t>
  </si>
  <si>
    <t>20250923 10:35:43</t>
  </si>
  <si>
    <t>10:35:43</t>
  </si>
  <si>
    <t>20250923 10:35:48</t>
  </si>
  <si>
    <t>10:35:48</t>
  </si>
  <si>
    <t>20250923 10:37:25</t>
  </si>
  <si>
    <t>10:37:25</t>
  </si>
  <si>
    <t>20250923 10:37:30</t>
  </si>
  <si>
    <t>10:37:30</t>
  </si>
  <si>
    <t>20250923 10:37:35</t>
  </si>
  <si>
    <t>10:37:35</t>
  </si>
  <si>
    <t>20250923 10:37:40</t>
  </si>
  <si>
    <t>10:37:40</t>
  </si>
  <si>
    <t>20250923 10:37:45</t>
  </si>
  <si>
    <t>10:37:45</t>
  </si>
  <si>
    <t>20250923 10:37:50</t>
  </si>
  <si>
    <t>10:37:50</t>
  </si>
  <si>
    <t>20250923 10:37:55</t>
  </si>
  <si>
    <t>10:37:55</t>
  </si>
  <si>
    <t>20250923 10:38:00</t>
  </si>
  <si>
    <t>10:38:00</t>
  </si>
  <si>
    <t>20250923 10:38:05</t>
  </si>
  <si>
    <t>10:38:05</t>
  </si>
  <si>
    <t>20250923 10:38:09</t>
  </si>
  <si>
    <t>10:38:09</t>
  </si>
  <si>
    <t>20250923 10:38:14</t>
  </si>
  <si>
    <t>10:38:14</t>
  </si>
  <si>
    <t>20250923 10:38:19</t>
  </si>
  <si>
    <t>10:38:19</t>
  </si>
  <si>
    <t>20250923 10:38:24</t>
  </si>
  <si>
    <t>10:38:24</t>
  </si>
  <si>
    <t>20250923 10:38:29</t>
  </si>
  <si>
    <t>10:38:29</t>
  </si>
  <si>
    <t>20250923 10:38:34</t>
  </si>
  <si>
    <t>10:38:34</t>
  </si>
  <si>
    <t>20250923 10:38:39</t>
  </si>
  <si>
    <t>10:38:39</t>
  </si>
  <si>
    <t>20250923 10:38:44</t>
  </si>
  <si>
    <t>10:38:44</t>
  </si>
  <si>
    <t>20250923 10:38:49</t>
  </si>
  <si>
    <t>10:38:49</t>
  </si>
  <si>
    <t>20250923 10:38:54</t>
  </si>
  <si>
    <t>10:38:54</t>
  </si>
  <si>
    <t>20250923 10:38:59</t>
  </si>
  <si>
    <t>10:38:59</t>
  </si>
  <si>
    <t>20250923 10:39:04</t>
  </si>
  <si>
    <t>10:39:04</t>
  </si>
  <si>
    <t>20250923 10:39:09</t>
  </si>
  <si>
    <t>10:39:09</t>
  </si>
  <si>
    <t>20250923 10:39:14</t>
  </si>
  <si>
    <t>10:39:14</t>
  </si>
  <si>
    <t>20250923 10:39:19</t>
  </si>
  <si>
    <t>10:39:19</t>
  </si>
  <si>
    <t>20250923 10:39:24</t>
  </si>
  <si>
    <t>10:39:24</t>
  </si>
  <si>
    <t>20250923 10:39:29</t>
  </si>
  <si>
    <t>10:39:29</t>
  </si>
  <si>
    <t>20250923 10:39:34</t>
  </si>
  <si>
    <t>10:39:34</t>
  </si>
  <si>
    <t>20250923 10:39:39</t>
  </si>
  <si>
    <t>10:39:39</t>
  </si>
  <si>
    <t>20250923 10:39:44</t>
  </si>
  <si>
    <t>10:39:44</t>
  </si>
  <si>
    <t>20250923 10:39:49</t>
  </si>
  <si>
    <t>10:39:49</t>
  </si>
  <si>
    <t>20250923 10:39:54</t>
  </si>
  <si>
    <t>10:39:54</t>
  </si>
  <si>
    <t>20250923 10:39:59</t>
  </si>
  <si>
    <t>10:39:59</t>
  </si>
  <si>
    <t>20250923 10:40:04</t>
  </si>
  <si>
    <t>10:40:04</t>
  </si>
  <si>
    <t>20250923 10:40:09</t>
  </si>
  <si>
    <t>10:40:09</t>
  </si>
  <si>
    <t>20250923 10:40:14</t>
  </si>
  <si>
    <t>10:40:14</t>
  </si>
  <si>
    <t>20250923 10:40:19</t>
  </si>
  <si>
    <t>10:40:19</t>
  </si>
  <si>
    <t>20250923 10:40:24</t>
  </si>
  <si>
    <t>10:40:24</t>
  </si>
  <si>
    <t>3/3</t>
  </si>
  <si>
    <t>20250923 10:40:29</t>
  </si>
  <si>
    <t>10:40:29</t>
  </si>
  <si>
    <t>20250923 10:40:34</t>
  </si>
  <si>
    <t>10:40:34</t>
  </si>
  <si>
    <t>20250923 10:40:39</t>
  </si>
  <si>
    <t>10:40:39</t>
  </si>
  <si>
    <t>20250923 10:40:44</t>
  </si>
  <si>
    <t>10:40:44</t>
  </si>
  <si>
    <t>20250923 10:40:49</t>
  </si>
  <si>
    <t>10:40:49</t>
  </si>
  <si>
    <t>20250923 10:40:54</t>
  </si>
  <si>
    <t>10:40:54</t>
  </si>
  <si>
    <t>20250923 10:40:59</t>
  </si>
  <si>
    <t>10:40:59</t>
  </si>
  <si>
    <t>20250923 10:41:04</t>
  </si>
  <si>
    <t>10:41:04</t>
  </si>
  <si>
    <t>20250923 10:41:09</t>
  </si>
  <si>
    <t>10:41:09</t>
  </si>
  <si>
    <t>20250923 10:41:14</t>
  </si>
  <si>
    <t>10:41:14</t>
  </si>
  <si>
    <t>20250923 10:41:19</t>
  </si>
  <si>
    <t>10:41:19</t>
  </si>
  <si>
    <t>20250923 10:41:24</t>
  </si>
  <si>
    <t>10:41:24</t>
  </si>
  <si>
    <t>20250923 10:41:29</t>
  </si>
  <si>
    <t>10:41:29</t>
  </si>
  <si>
    <t>20250923 10:41:34</t>
  </si>
  <si>
    <t>10:41:34</t>
  </si>
  <si>
    <t>20250923 10:41:39</t>
  </si>
  <si>
    <t>10:41:39</t>
  </si>
  <si>
    <t>20250923 10:41:44</t>
  </si>
  <si>
    <t>10:41:44</t>
  </si>
  <si>
    <t>20250923 10:41:49</t>
  </si>
  <si>
    <t>10:41:49</t>
  </si>
  <si>
    <t>20250923 10:41:54</t>
  </si>
  <si>
    <t>10:41:54</t>
  </si>
  <si>
    <t>20250923 10:41:59</t>
  </si>
  <si>
    <t>10:41:59</t>
  </si>
  <si>
    <t>20250923 10:42:04</t>
  </si>
  <si>
    <t>10:42:04</t>
  </si>
  <si>
    <t>20250923 10:42:09</t>
  </si>
  <si>
    <t>10:42:09</t>
  </si>
  <si>
    <t>20250923 10:42:14</t>
  </si>
  <si>
    <t>10:42:14</t>
  </si>
  <si>
    <t>20250923 10:42:19</t>
  </si>
  <si>
    <t>10:42:19</t>
  </si>
  <si>
    <t>20250923 10:42:24</t>
  </si>
  <si>
    <t>10:42:24</t>
  </si>
  <si>
    <t>20250923 10:42:29</t>
  </si>
  <si>
    <t>10:42:29</t>
  </si>
  <si>
    <t>20250923 10:42:34</t>
  </si>
  <si>
    <t>10:42:34</t>
  </si>
  <si>
    <t>20250923 10:42:39</t>
  </si>
  <si>
    <t>10:42:39</t>
  </si>
  <si>
    <t>20250923 10:42:44</t>
  </si>
  <si>
    <t>10:42:44</t>
  </si>
  <si>
    <t>20250923 10:42:49</t>
  </si>
  <si>
    <t>10:42:49</t>
  </si>
  <si>
    <t>20250923 10:42:54</t>
  </si>
  <si>
    <t>10:42:54</t>
  </si>
  <si>
    <t>20250923 10:42:59</t>
  </si>
  <si>
    <t>10:42:59</t>
  </si>
  <si>
    <t>20250923 10:43:04</t>
  </si>
  <si>
    <t>10:43:04</t>
  </si>
  <si>
    <t>20250923 10:43:09</t>
  </si>
  <si>
    <t>10:43:09</t>
  </si>
  <si>
    <t>20250923 10:43:14</t>
  </si>
  <si>
    <t>10:43:14</t>
  </si>
  <si>
    <t>20250923 10:43:19</t>
  </si>
  <si>
    <t>10:43:19</t>
  </si>
  <si>
    <t>20250923 11:11:16</t>
  </si>
  <si>
    <t>11:11:16</t>
  </si>
  <si>
    <t>241</t>
  </si>
  <si>
    <t>20250923 11:11:21</t>
  </si>
  <si>
    <t>11:11:21</t>
  </si>
  <si>
    <t>20250923 11:11:26</t>
  </si>
  <si>
    <t>11:11:26</t>
  </si>
  <si>
    <t>20250923 11:11:31</t>
  </si>
  <si>
    <t>11:11:31</t>
  </si>
  <si>
    <t>20250923 11:11:36</t>
  </si>
  <si>
    <t>11:11:36</t>
  </si>
  <si>
    <t>20250923 11:11:41</t>
  </si>
  <si>
    <t>11:11:41</t>
  </si>
  <si>
    <t>20250923 11:11:46</t>
  </si>
  <si>
    <t>11:11:46</t>
  </si>
  <si>
    <t>20250923 11:11:51</t>
  </si>
  <si>
    <t>11:11:51</t>
  </si>
  <si>
    <t>20250923 11:11:56</t>
  </si>
  <si>
    <t>11:11:56</t>
  </si>
  <si>
    <t>20250923 11:12:01</t>
  </si>
  <si>
    <t>11:12:01</t>
  </si>
  <si>
    <t>20250923 11:12:06</t>
  </si>
  <si>
    <t>11:12:06</t>
  </si>
  <si>
    <t>20250923 11:12:11</t>
  </si>
  <si>
    <t>11:12:11</t>
  </si>
  <si>
    <t>20250923 11:12:16</t>
  </si>
  <si>
    <t>11:12:16</t>
  </si>
  <si>
    <t>20250923 11:12:21</t>
  </si>
  <si>
    <t>11:12:21</t>
  </si>
  <si>
    <t>20250923 11:12:26</t>
  </si>
  <si>
    <t>11:12:26</t>
  </si>
  <si>
    <t>20250923 11:12:31</t>
  </si>
  <si>
    <t>11:12:31</t>
  </si>
  <si>
    <t>20250923 11:12:36</t>
  </si>
  <si>
    <t>11:12:36</t>
  </si>
  <si>
    <t>20250923 11:12:41</t>
  </si>
  <si>
    <t>11:12:41</t>
  </si>
  <si>
    <t>20250923 11:12:46</t>
  </si>
  <si>
    <t>11:12:46</t>
  </si>
  <si>
    <t>20250923 11:12:51</t>
  </si>
  <si>
    <t>11:12:51</t>
  </si>
  <si>
    <t>20250923 11:12:56</t>
  </si>
  <si>
    <t>11:12:56</t>
  </si>
  <si>
    <t>20250923 11:13:01</t>
  </si>
  <si>
    <t>11:13:01</t>
  </si>
  <si>
    <t>20250923 11:13:06</t>
  </si>
  <si>
    <t>11:13:06</t>
  </si>
  <si>
    <t>20250923 11:13:11</t>
  </si>
  <si>
    <t>11:13:11</t>
  </si>
  <si>
    <t>20250923 11:14:48</t>
  </si>
  <si>
    <t>11:14:48</t>
  </si>
  <si>
    <t>20250923 11:14:53</t>
  </si>
  <si>
    <t>11:14:53</t>
  </si>
  <si>
    <t>20250923 11:14:58</t>
  </si>
  <si>
    <t>11:14:58</t>
  </si>
  <si>
    <t>20250923 11:15:03</t>
  </si>
  <si>
    <t>11:15:03</t>
  </si>
  <si>
    <t>20250923 11:15:08</t>
  </si>
  <si>
    <t>11:15:08</t>
  </si>
  <si>
    <t>20250923 11:15:13</t>
  </si>
  <si>
    <t>11:15:13</t>
  </si>
  <si>
    <t>20250923 11:15:18</t>
  </si>
  <si>
    <t>11:15:18</t>
  </si>
  <si>
    <t>20250923 11:15:23</t>
  </si>
  <si>
    <t>11:15:23</t>
  </si>
  <si>
    <t>20250923 11:15:28</t>
  </si>
  <si>
    <t>11:15:28</t>
  </si>
  <si>
    <t>20250923 11:15:33</t>
  </si>
  <si>
    <t>11:15:33</t>
  </si>
  <si>
    <t>20250923 11:15:38</t>
  </si>
  <si>
    <t>11:15:38</t>
  </si>
  <si>
    <t>20250923 11:15:43</t>
  </si>
  <si>
    <t>11:15:43</t>
  </si>
  <si>
    <t>20250923 11:15:48</t>
  </si>
  <si>
    <t>11:15:48</t>
  </si>
  <si>
    <t>20250923 11:15:53</t>
  </si>
  <si>
    <t>11:15:53</t>
  </si>
  <si>
    <t>20250923 11:15:58</t>
  </si>
  <si>
    <t>11:15:58</t>
  </si>
  <si>
    <t>20250923 11:16:03</t>
  </si>
  <si>
    <t>11:16:03</t>
  </si>
  <si>
    <t>20250923 11:16:08</t>
  </si>
  <si>
    <t>11:16:08</t>
  </si>
  <si>
    <t>20250923 11:16:13</t>
  </si>
  <si>
    <t>11:16:13</t>
  </si>
  <si>
    <t>20250923 11:16:18</t>
  </si>
  <si>
    <t>11:16:18</t>
  </si>
  <si>
    <t>20250923 11:16:23</t>
  </si>
  <si>
    <t>11:16:23</t>
  </si>
  <si>
    <t>20250923 11:16:28</t>
  </si>
  <si>
    <t>11:16:28</t>
  </si>
  <si>
    <t>20250923 11:16:33</t>
  </si>
  <si>
    <t>11:16:33</t>
  </si>
  <si>
    <t>20250923 11:16:38</t>
  </si>
  <si>
    <t>11:16:38</t>
  </si>
  <si>
    <t>20250923 11:16:43</t>
  </si>
  <si>
    <t>11:16:43</t>
  </si>
  <si>
    <t>20250923 11:16:48</t>
  </si>
  <si>
    <t>11:16:48</t>
  </si>
  <si>
    <t>20250923 11:16:53</t>
  </si>
  <si>
    <t>11:16:53</t>
  </si>
  <si>
    <t>20250923 11:16:58</t>
  </si>
  <si>
    <t>11:16:58</t>
  </si>
  <si>
    <t>20250923 11:17:03</t>
  </si>
  <si>
    <t>11:17:03</t>
  </si>
  <si>
    <t>20250923 11:17:08</t>
  </si>
  <si>
    <t>11:17:08</t>
  </si>
  <si>
    <t>20250923 11:17:13</t>
  </si>
  <si>
    <t>11:17:13</t>
  </si>
  <si>
    <t>20250923 11:17:18</t>
  </si>
  <si>
    <t>11:17:18</t>
  </si>
  <si>
    <t>20250923 11:17:23</t>
  </si>
  <si>
    <t>11:17:23</t>
  </si>
  <si>
    <t>20250923 11:17:28</t>
  </si>
  <si>
    <t>11:17:28</t>
  </si>
  <si>
    <t>20250923 11:17:33</t>
  </si>
  <si>
    <t>11:17:33</t>
  </si>
  <si>
    <t>20250923 11:17:38</t>
  </si>
  <si>
    <t>11:17:38</t>
  </si>
  <si>
    <t>20250923 11:17:43</t>
  </si>
  <si>
    <t>11:17:43</t>
  </si>
  <si>
    <t>20250923 11:17:48</t>
  </si>
  <si>
    <t>11:17:48</t>
  </si>
  <si>
    <t>20250923 11:17:53</t>
  </si>
  <si>
    <t>11:17:53</t>
  </si>
  <si>
    <t>20250923 11:17:58</t>
  </si>
  <si>
    <t>11:17:58</t>
  </si>
  <si>
    <t>20250923 11:18:03</t>
  </si>
  <si>
    <t>11:18:03</t>
  </si>
  <si>
    <t>20250923 11:18:08</t>
  </si>
  <si>
    <t>11:18:08</t>
  </si>
  <si>
    <t>20250923 11:18:13</t>
  </si>
  <si>
    <t>11:18:13</t>
  </si>
  <si>
    <t>20250923 11:18:18</t>
  </si>
  <si>
    <t>11:18:18</t>
  </si>
  <si>
    <t>20250923 11:18:23</t>
  </si>
  <si>
    <t>11:18:23</t>
  </si>
  <si>
    <t>20250923 11:18:28</t>
  </si>
  <si>
    <t>11:18:28</t>
  </si>
  <si>
    <t>20250923 11:18:33</t>
  </si>
  <si>
    <t>11:18:33</t>
  </si>
  <si>
    <t>20250923 11:18:38</t>
  </si>
  <si>
    <t>11:18:38</t>
  </si>
  <si>
    <t>20250923 11:18:43</t>
  </si>
  <si>
    <t>11:18:43</t>
  </si>
  <si>
    <t>20250923 11:18:48</t>
  </si>
  <si>
    <t>11:18:48</t>
  </si>
  <si>
    <t>20250923 11:18:53</t>
  </si>
  <si>
    <t>11:18:53</t>
  </si>
  <si>
    <t>20250923 11:18:58</t>
  </si>
  <si>
    <t>11:18:58</t>
  </si>
  <si>
    <t>20250923 11:19:03</t>
  </si>
  <si>
    <t>11:19:03</t>
  </si>
  <si>
    <t>20250923 11:19:08</t>
  </si>
  <si>
    <t>11:19:08</t>
  </si>
  <si>
    <t>20250923 11:19:13</t>
  </si>
  <si>
    <t>11:19:13</t>
  </si>
  <si>
    <t>20250923 11:19:18</t>
  </si>
  <si>
    <t>11:19:18</t>
  </si>
  <si>
    <t>20250923 11:19:23</t>
  </si>
  <si>
    <t>11:19:23</t>
  </si>
  <si>
    <t>20250923 11:19:28</t>
  </si>
  <si>
    <t>11:19:28</t>
  </si>
  <si>
    <t>20250923 11:19:33</t>
  </si>
  <si>
    <t>11:19:33</t>
  </si>
  <si>
    <t>20250923 11:19:38</t>
  </si>
  <si>
    <t>11:19:38</t>
  </si>
  <si>
    <t>20250923 11:19:43</t>
  </si>
  <si>
    <t>11:19:43</t>
  </si>
  <si>
    <t>20250923 11:19:48</t>
  </si>
  <si>
    <t>11:19:48</t>
  </si>
  <si>
    <t>20250923 11:19:53</t>
  </si>
  <si>
    <t>11:19:53</t>
  </si>
  <si>
    <t>20250923 11:19:58</t>
  </si>
  <si>
    <t>11:19:58</t>
  </si>
  <si>
    <t>20250923 11:20:03</t>
  </si>
  <si>
    <t>11:20:03</t>
  </si>
  <si>
    <t>20250923 11:20:08</t>
  </si>
  <si>
    <t>11:20:08</t>
  </si>
  <si>
    <t>20250923 11:20:13</t>
  </si>
  <si>
    <t>11:20:13</t>
  </si>
  <si>
    <t>20250923 11:20:18</t>
  </si>
  <si>
    <t>11:20:18</t>
  </si>
  <si>
    <t>20250923 11:20:23</t>
  </si>
  <si>
    <t>11:20:23</t>
  </si>
  <si>
    <t>20250923 11:20:28</t>
  </si>
  <si>
    <t>11:20:28</t>
  </si>
  <si>
    <t>20250923 11:20:33</t>
  </si>
  <si>
    <t>11:20:33</t>
  </si>
  <si>
    <t>20250923 11:20:38</t>
  </si>
  <si>
    <t>11:20:38</t>
  </si>
  <si>
    <t>20250923 11:20:43</t>
  </si>
  <si>
    <t>11:20:43</t>
  </si>
  <si>
    <t>20250923 11:48:08</t>
  </si>
  <si>
    <t>11:48:08</t>
  </si>
  <si>
    <t>211</t>
  </si>
  <si>
    <t>20250923 11:48:13</t>
  </si>
  <si>
    <t>11:48:13</t>
  </si>
  <si>
    <t>20250923 11:48:18</t>
  </si>
  <si>
    <t>11:48:18</t>
  </si>
  <si>
    <t>20250923 11:48:23</t>
  </si>
  <si>
    <t>11:48:23</t>
  </si>
  <si>
    <t>20250923 11:48:28</t>
  </si>
  <si>
    <t>11:48:28</t>
  </si>
  <si>
    <t>20250923 11:48:33</t>
  </si>
  <si>
    <t>11:48:33</t>
  </si>
  <si>
    <t>20250923 11:48:38</t>
  </si>
  <si>
    <t>11:48:38</t>
  </si>
  <si>
    <t>20250923 11:48:43</t>
  </si>
  <si>
    <t>11:48:43</t>
  </si>
  <si>
    <t>20250923 11:48:48</t>
  </si>
  <si>
    <t>11:48:48</t>
  </si>
  <si>
    <t>20250923 11:48:53</t>
  </si>
  <si>
    <t>11:48:53</t>
  </si>
  <si>
    <t>20250923 11:48:58</t>
  </si>
  <si>
    <t>11:48:58</t>
  </si>
  <si>
    <t>20250923 11:49:03</t>
  </si>
  <si>
    <t>11:49:03</t>
  </si>
  <si>
    <t>20250923 11:49:08</t>
  </si>
  <si>
    <t>11:49:08</t>
  </si>
  <si>
    <t>20250923 11:49:13</t>
  </si>
  <si>
    <t>11:49:13</t>
  </si>
  <si>
    <t>20250923 11:49:18</t>
  </si>
  <si>
    <t>11:49:18</t>
  </si>
  <si>
    <t>20250923 11:49:23</t>
  </si>
  <si>
    <t>11:49:23</t>
  </si>
  <si>
    <t>20250923 11:49:28</t>
  </si>
  <si>
    <t>11:49:28</t>
  </si>
  <si>
    <t>20250923 11:49:33</t>
  </si>
  <si>
    <t>11:49:33</t>
  </si>
  <si>
    <t>20250923 11:49:38</t>
  </si>
  <si>
    <t>11:49:38</t>
  </si>
  <si>
    <t>20250923 11:49:43</t>
  </si>
  <si>
    <t>11:49:43</t>
  </si>
  <si>
    <t>20250923 11:49:48</t>
  </si>
  <si>
    <t>11:49:48</t>
  </si>
  <si>
    <t>20250923 11:49:53</t>
  </si>
  <si>
    <t>11:49:53</t>
  </si>
  <si>
    <t>20250923 11:49:58</t>
  </si>
  <si>
    <t>11:49:58</t>
  </si>
  <si>
    <t>20250923 11:50:03</t>
  </si>
  <si>
    <t>11:50:03</t>
  </si>
  <si>
    <t>20250923 11:51:40</t>
  </si>
  <si>
    <t>11:51:40</t>
  </si>
  <si>
    <t>20250923 11:51:45</t>
  </si>
  <si>
    <t>11:51:45</t>
  </si>
  <si>
    <t>20250923 11:51:50</t>
  </si>
  <si>
    <t>11:51:50</t>
  </si>
  <si>
    <t>20250923 11:51:55</t>
  </si>
  <si>
    <t>11:51:55</t>
  </si>
  <si>
    <t>20250923 11:52:00</t>
  </si>
  <si>
    <t>11:52:00</t>
  </si>
  <si>
    <t>20250923 11:52:05</t>
  </si>
  <si>
    <t>11:52:05</t>
  </si>
  <si>
    <t>20250923 11:52:10</t>
  </si>
  <si>
    <t>11:52:10</t>
  </si>
  <si>
    <t>20250923 11:52:14</t>
  </si>
  <si>
    <t>11:52:14</t>
  </si>
  <si>
    <t>20250923 11:52:19</t>
  </si>
  <si>
    <t>11:52:19</t>
  </si>
  <si>
    <t>20250923 11:52:24</t>
  </si>
  <si>
    <t>11:52:24</t>
  </si>
  <si>
    <t>20250923 11:52:29</t>
  </si>
  <si>
    <t>11:52:29</t>
  </si>
  <si>
    <t>20250923 11:52:34</t>
  </si>
  <si>
    <t>11:52:34</t>
  </si>
  <si>
    <t>20250923 11:52:39</t>
  </si>
  <si>
    <t>11:52:39</t>
  </si>
  <si>
    <t>20250923 11:52:44</t>
  </si>
  <si>
    <t>11:52:44</t>
  </si>
  <si>
    <t>20250923 11:52:49</t>
  </si>
  <si>
    <t>11:52:49</t>
  </si>
  <si>
    <t>20250923 11:52:54</t>
  </si>
  <si>
    <t>11:52:54</t>
  </si>
  <si>
    <t>20250923 11:52:59</t>
  </si>
  <si>
    <t>11:52:59</t>
  </si>
  <si>
    <t>20250923 11:53:04</t>
  </si>
  <si>
    <t>11:53:04</t>
  </si>
  <si>
    <t>20250923 11:53:09</t>
  </si>
  <si>
    <t>11:53:09</t>
  </si>
  <si>
    <t>20250923 11:53:14</t>
  </si>
  <si>
    <t>11:53:14</t>
  </si>
  <si>
    <t>20250923 11:53:19</t>
  </si>
  <si>
    <t>11:53:19</t>
  </si>
  <si>
    <t>20250923 11:53:24</t>
  </si>
  <si>
    <t>11:53:24</t>
  </si>
  <si>
    <t>20250923 11:53:29</t>
  </si>
  <si>
    <t>11:53:29</t>
  </si>
  <si>
    <t>20250923 11:53:34</t>
  </si>
  <si>
    <t>11:53:34</t>
  </si>
  <si>
    <t>20250923 11:53:39</t>
  </si>
  <si>
    <t>11:53:39</t>
  </si>
  <si>
    <t>20250923 11:53:44</t>
  </si>
  <si>
    <t>11:53:44</t>
  </si>
  <si>
    <t>20250923 11:53:49</t>
  </si>
  <si>
    <t>11:53:49</t>
  </si>
  <si>
    <t>20250923 11:53:54</t>
  </si>
  <si>
    <t>11:53:54</t>
  </si>
  <si>
    <t>20250923 11:53:59</t>
  </si>
  <si>
    <t>11:53:59</t>
  </si>
  <si>
    <t>20250923 11:54:04</t>
  </si>
  <si>
    <t>11:54:04</t>
  </si>
  <si>
    <t>20250923 11:54:09</t>
  </si>
  <si>
    <t>11:54:09</t>
  </si>
  <si>
    <t>20250923 11:54:14</t>
  </si>
  <si>
    <t>11:54:14</t>
  </si>
  <si>
    <t>20250923 11:54:19</t>
  </si>
  <si>
    <t>11:54:19</t>
  </si>
  <si>
    <t>20250923 11:54:24</t>
  </si>
  <si>
    <t>11:54:24</t>
  </si>
  <si>
    <t>20250923 11:54:29</t>
  </si>
  <si>
    <t>11:54:29</t>
  </si>
  <si>
    <t>20250923 11:54:34</t>
  </si>
  <si>
    <t>11:54:34</t>
  </si>
  <si>
    <t>20250923 11:54:39</t>
  </si>
  <si>
    <t>11:54:39</t>
  </si>
  <si>
    <t>20250923 11:54:44</t>
  </si>
  <si>
    <t>11:54:44</t>
  </si>
  <si>
    <t>20250923 11:54:49</t>
  </si>
  <si>
    <t>11:54:49</t>
  </si>
  <si>
    <t>20250923 11:54:54</t>
  </si>
  <si>
    <t>11:54:54</t>
  </si>
  <si>
    <t>20250923 11:54:59</t>
  </si>
  <si>
    <t>11:54:59</t>
  </si>
  <si>
    <t>20250923 11:55:04</t>
  </si>
  <si>
    <t>11:55:04</t>
  </si>
  <si>
    <t>20250923 11:55:09</t>
  </si>
  <si>
    <t>11:55:09</t>
  </si>
  <si>
    <t>20250923 11:55:14</t>
  </si>
  <si>
    <t>11:55:14</t>
  </si>
  <si>
    <t>20250923 11:55:19</t>
  </si>
  <si>
    <t>11:55:19</t>
  </si>
  <si>
    <t>20250923 11:55:24</t>
  </si>
  <si>
    <t>11:55:24</t>
  </si>
  <si>
    <t>20250923 11:55:29</t>
  </si>
  <si>
    <t>11:55:29</t>
  </si>
  <si>
    <t>20250923 11:55:34</t>
  </si>
  <si>
    <t>11:55:34</t>
  </si>
  <si>
    <t>20250923 11:55:39</t>
  </si>
  <si>
    <t>11:55:39</t>
  </si>
  <si>
    <t>20250923 11:55:44</t>
  </si>
  <si>
    <t>11:55:44</t>
  </si>
  <si>
    <t>20250923 11:55:49</t>
  </si>
  <si>
    <t>11:55:49</t>
  </si>
  <si>
    <t>20250923 11:55:54</t>
  </si>
  <si>
    <t>11:55:54</t>
  </si>
  <si>
    <t>20250923 11:55:59</t>
  </si>
  <si>
    <t>11:55:59</t>
  </si>
  <si>
    <t>20250923 11:56:04</t>
  </si>
  <si>
    <t>11:56:04</t>
  </si>
  <si>
    <t>20250923 11:56:09</t>
  </si>
  <si>
    <t>11:56:09</t>
  </si>
  <si>
    <t>20250923 11:56:14</t>
  </si>
  <si>
    <t>11:56:14</t>
  </si>
  <si>
    <t>20250923 11:56:19</t>
  </si>
  <si>
    <t>11:56:19</t>
  </si>
  <si>
    <t>20250923 11:56:24</t>
  </si>
  <si>
    <t>11:56:24</t>
  </si>
  <si>
    <t>20250923 11:56:29</t>
  </si>
  <si>
    <t>11:56:29</t>
  </si>
  <si>
    <t>20250923 11:56:34</t>
  </si>
  <si>
    <t>11:56:34</t>
  </si>
  <si>
    <t>20250923 11:56:39</t>
  </si>
  <si>
    <t>11:56:39</t>
  </si>
  <si>
    <t>20250923 11:56:44</t>
  </si>
  <si>
    <t>11:56:44</t>
  </si>
  <si>
    <t>20250923 11:56:49</t>
  </si>
  <si>
    <t>11:56:49</t>
  </si>
  <si>
    <t>20250923 11:56:54</t>
  </si>
  <si>
    <t>11:56:54</t>
  </si>
  <si>
    <t>20250923 11:56:59</t>
  </si>
  <si>
    <t>11:56:59</t>
  </si>
  <si>
    <t>20250923 11:57:04</t>
  </si>
  <si>
    <t>11:57:04</t>
  </si>
  <si>
    <t>20250923 11:57:09</t>
  </si>
  <si>
    <t>11:57:09</t>
  </si>
  <si>
    <t>20250923 11:57:14</t>
  </si>
  <si>
    <t>11:57:14</t>
  </si>
  <si>
    <t>20250923 11:57:19</t>
  </si>
  <si>
    <t>11:57:19</t>
  </si>
  <si>
    <t>20250923 11:57:24</t>
  </si>
  <si>
    <t>11:57:24</t>
  </si>
  <si>
    <t>20250923 11:57:29</t>
  </si>
  <si>
    <t>11:57:29</t>
  </si>
  <si>
    <t>20250923 11:57:34</t>
  </si>
  <si>
    <t>11:57:34</t>
  </si>
  <si>
    <t>20250923 12:36:13</t>
  </si>
  <si>
    <t>12:36:13</t>
  </si>
  <si>
    <t>209</t>
  </si>
  <si>
    <t>20250923 12:36:18</t>
  </si>
  <si>
    <t>12:36:18</t>
  </si>
  <si>
    <t>20250923 12:36:23</t>
  </si>
  <si>
    <t>12:36:23</t>
  </si>
  <si>
    <t>20250923 12:36:28</t>
  </si>
  <si>
    <t>12:36:28</t>
  </si>
  <si>
    <t>20250923 12:36:33</t>
  </si>
  <si>
    <t>12:36:33</t>
  </si>
  <si>
    <t>20250923 12:36:38</t>
  </si>
  <si>
    <t>12:36:38</t>
  </si>
  <si>
    <t>20250923 12:36:43</t>
  </si>
  <si>
    <t>12:36:43</t>
  </si>
  <si>
    <t>20250923 12:36:48</t>
  </si>
  <si>
    <t>12:36:48</t>
  </si>
  <si>
    <t>20250923 12:36:53</t>
  </si>
  <si>
    <t>12:36:53</t>
  </si>
  <si>
    <t>20250923 12:36:58</t>
  </si>
  <si>
    <t>12:36:58</t>
  </si>
  <si>
    <t>20250923 12:37:03</t>
  </si>
  <si>
    <t>12:37:03</t>
  </si>
  <si>
    <t>20250923 12:37:08</t>
  </si>
  <si>
    <t>12:37:08</t>
  </si>
  <si>
    <t>20250923 12:37:13</t>
  </si>
  <si>
    <t>12:37:13</t>
  </si>
  <si>
    <t>20250923 12:37:18</t>
  </si>
  <si>
    <t>12:37:18</t>
  </si>
  <si>
    <t>20250923 12:37:23</t>
  </si>
  <si>
    <t>12:37:23</t>
  </si>
  <si>
    <t>20250923 12:37:28</t>
  </si>
  <si>
    <t>12:37:28</t>
  </si>
  <si>
    <t>20250923 12:37:33</t>
  </si>
  <si>
    <t>12:37:33</t>
  </si>
  <si>
    <t>20250923 12:37:38</t>
  </si>
  <si>
    <t>12:37:38</t>
  </si>
  <si>
    <t>20250923 12:37:43</t>
  </si>
  <si>
    <t>12:37:43</t>
  </si>
  <si>
    <t>20250923 12:37:48</t>
  </si>
  <si>
    <t>12:37:48</t>
  </si>
  <si>
    <t>20250923 12:37:53</t>
  </si>
  <si>
    <t>12:37:53</t>
  </si>
  <si>
    <t>20250923 12:37:58</t>
  </si>
  <si>
    <t>12:37:58</t>
  </si>
  <si>
    <t>20250923 12:38:03</t>
  </si>
  <si>
    <t>12:38:03</t>
  </si>
  <si>
    <t>20250923 12:38:08</t>
  </si>
  <si>
    <t>12:38:08</t>
  </si>
  <si>
    <t>20250923 12:39:45</t>
  </si>
  <si>
    <t>12:39:45</t>
  </si>
  <si>
    <t>20250923 12:39:50</t>
  </si>
  <si>
    <t>12:39:50</t>
  </si>
  <si>
    <t>20250923 12:39:55</t>
  </si>
  <si>
    <t>12:39:55</t>
  </si>
  <si>
    <t>20250923 12:40:00</t>
  </si>
  <si>
    <t>12:40:00</t>
  </si>
  <si>
    <t>20250923 12:40:05</t>
  </si>
  <si>
    <t>12:40:05</t>
  </si>
  <si>
    <t>20250923 12:40:10</t>
  </si>
  <si>
    <t>12:40:10</t>
  </si>
  <si>
    <t>20250923 12:40:15</t>
  </si>
  <si>
    <t>12:40:15</t>
  </si>
  <si>
    <t>20250923 12:40:20</t>
  </si>
  <si>
    <t>12:40:20</t>
  </si>
  <si>
    <t>20250923 12:40:25</t>
  </si>
  <si>
    <t>12:40:25</t>
  </si>
  <si>
    <t>20250923 12:40:30</t>
  </si>
  <si>
    <t>12:40:30</t>
  </si>
  <si>
    <t>20250923 12:40:35</t>
  </si>
  <si>
    <t>12:40:35</t>
  </si>
  <si>
    <t>20250923 12:40:40</t>
  </si>
  <si>
    <t>12:40:40</t>
  </si>
  <si>
    <t>20250923 12:40:45</t>
  </si>
  <si>
    <t>12:40:45</t>
  </si>
  <si>
    <t>20250923 12:40:50</t>
  </si>
  <si>
    <t>12:40:50</t>
  </si>
  <si>
    <t>20250923 12:40:55</t>
  </si>
  <si>
    <t>12:40:55</t>
  </si>
  <si>
    <t>20250923 12:41:00</t>
  </si>
  <si>
    <t>12:41:00</t>
  </si>
  <si>
    <t>20250923 12:41:05</t>
  </si>
  <si>
    <t>12:41:05</t>
  </si>
  <si>
    <t>20250923 12:41:10</t>
  </si>
  <si>
    <t>12:41:10</t>
  </si>
  <si>
    <t>20250923 12:41:15</t>
  </si>
  <si>
    <t>12:41:15</t>
  </si>
  <si>
    <t>20250923 12:41:20</t>
  </si>
  <si>
    <t>12:41:20</t>
  </si>
  <si>
    <t>20250923 12:41:25</t>
  </si>
  <si>
    <t>12:41:25</t>
  </si>
  <si>
    <t>20250923 12:41:30</t>
  </si>
  <si>
    <t>12:41:30</t>
  </si>
  <si>
    <t>20250923 12:41:35</t>
  </si>
  <si>
    <t>12:41:35</t>
  </si>
  <si>
    <t>20250923 12:41:40</t>
  </si>
  <si>
    <t>12:41:40</t>
  </si>
  <si>
    <t>20250923 12:41:45</t>
  </si>
  <si>
    <t>12:41:45</t>
  </si>
  <si>
    <t>20250923 12:41:50</t>
  </si>
  <si>
    <t>12:41:50</t>
  </si>
  <si>
    <t>20250923 12:41:55</t>
  </si>
  <si>
    <t>12:41:55</t>
  </si>
  <si>
    <t>20250923 12:42:00</t>
  </si>
  <si>
    <t>12:42:00</t>
  </si>
  <si>
    <t>20250923 12:42:05</t>
  </si>
  <si>
    <t>12:42:05</t>
  </si>
  <si>
    <t>20250923 12:42:09</t>
  </si>
  <si>
    <t>12:42:09</t>
  </si>
  <si>
    <t>20250923 12:42:15</t>
  </si>
  <si>
    <t>12:42:15</t>
  </si>
  <si>
    <t>20250923 12:42:19</t>
  </si>
  <si>
    <t>12:42:19</t>
  </si>
  <si>
    <t>20250923 12:42:25</t>
  </si>
  <si>
    <t>12:42:25</t>
  </si>
  <si>
    <t>20250923 12:42:29</t>
  </si>
  <si>
    <t>12:42:29</t>
  </si>
  <si>
    <t>20250923 12:42:35</t>
  </si>
  <si>
    <t>12:42:35</t>
  </si>
  <si>
    <t>20250923 12:42:39</t>
  </si>
  <si>
    <t>12:42:39</t>
  </si>
  <si>
    <t>20250923 12:42:45</t>
  </si>
  <si>
    <t>12:42:45</t>
  </si>
  <si>
    <t>20250923 12:42:49</t>
  </si>
  <si>
    <t>12:42:49</t>
  </si>
  <si>
    <t>20250923 12:42:54</t>
  </si>
  <si>
    <t>12:42:54</t>
  </si>
  <si>
    <t>20250923 12:42:59</t>
  </si>
  <si>
    <t>12:42:59</t>
  </si>
  <si>
    <t>20250923 12:43:04</t>
  </si>
  <si>
    <t>12:43:04</t>
  </si>
  <si>
    <t>20250923 12:43:09</t>
  </si>
  <si>
    <t>12:43:09</t>
  </si>
  <si>
    <t>20250923 12:43:14</t>
  </si>
  <si>
    <t>12:43:14</t>
  </si>
  <si>
    <t>20250923 12:43:19</t>
  </si>
  <si>
    <t>12:43:19</t>
  </si>
  <si>
    <t>20250923 12:43:24</t>
  </si>
  <si>
    <t>12:43:24</t>
  </si>
  <si>
    <t>20250923 12:43:29</t>
  </si>
  <si>
    <t>12:43:29</t>
  </si>
  <si>
    <t>20250923 12:43:34</t>
  </si>
  <si>
    <t>12:43:34</t>
  </si>
  <si>
    <t>20250923 12:43:39</t>
  </si>
  <si>
    <t>12:43:39</t>
  </si>
  <si>
    <t>20250923 12:43:44</t>
  </si>
  <si>
    <t>12:43:44</t>
  </si>
  <si>
    <t>20250923 12:43:49</t>
  </si>
  <si>
    <t>12:43:49</t>
  </si>
  <si>
    <t>20250923 12:43:54</t>
  </si>
  <si>
    <t>12:43:54</t>
  </si>
  <si>
    <t>20250923 12:43:59</t>
  </si>
  <si>
    <t>12:43:59</t>
  </si>
  <si>
    <t>20250923 12:44:04</t>
  </si>
  <si>
    <t>12:44:04</t>
  </si>
  <si>
    <t>20250923 12:44:09</t>
  </si>
  <si>
    <t>12:44:09</t>
  </si>
  <si>
    <t>20250923 12:44:14</t>
  </si>
  <si>
    <t>12:44:14</t>
  </si>
  <si>
    <t>20250923 12:44:19</t>
  </si>
  <si>
    <t>12:44:19</t>
  </si>
  <si>
    <t>20250923 12:44:24</t>
  </si>
  <si>
    <t>12:44:24</t>
  </si>
  <si>
    <t>20250923 12:44:29</t>
  </si>
  <si>
    <t>12:44:29</t>
  </si>
  <si>
    <t>20250923 12:44:34</t>
  </si>
  <si>
    <t>12:44:34</t>
  </si>
  <si>
    <t>20250923 12:44:39</t>
  </si>
  <si>
    <t>12:44:39</t>
  </si>
  <si>
    <t>20250923 12:44:44</t>
  </si>
  <si>
    <t>12:44:44</t>
  </si>
  <si>
    <t>20250923 12:44:49</t>
  </si>
  <si>
    <t>12:44:49</t>
  </si>
  <si>
    <t>20250923 12:44:54</t>
  </si>
  <si>
    <t>12:44:54</t>
  </si>
  <si>
    <t>20250923 12:44:59</t>
  </si>
  <si>
    <t>12:44:59</t>
  </si>
  <si>
    <t>20250923 12:45:04</t>
  </si>
  <si>
    <t>12:45:04</t>
  </si>
  <si>
    <t>20250923 12:45:09</t>
  </si>
  <si>
    <t>12:45:09</t>
  </si>
  <si>
    <t>20250923 12:45:14</t>
  </si>
  <si>
    <t>12:45:14</t>
  </si>
  <si>
    <t>20250923 12:45:19</t>
  </si>
  <si>
    <t>12:45:19</t>
  </si>
  <si>
    <t>20250923 12:45:24</t>
  </si>
  <si>
    <t>12:45:24</t>
  </si>
  <si>
    <t>20250923 12:45:29</t>
  </si>
  <si>
    <t>12:45:29</t>
  </si>
  <si>
    <t>20250923 12:45:34</t>
  </si>
  <si>
    <t>12:45:34</t>
  </si>
  <si>
    <t>20250923 12:45:39</t>
  </si>
  <si>
    <t>12:45:39</t>
  </si>
  <si>
    <t>20250923 13:11:19</t>
  </si>
  <si>
    <t>13:11:19</t>
  </si>
  <si>
    <t>230</t>
  </si>
  <si>
    <t>20250923 13:11:24</t>
  </si>
  <si>
    <t>13:11:24</t>
  </si>
  <si>
    <t>20250923 13:11:29</t>
  </si>
  <si>
    <t>13:11:29</t>
  </si>
  <si>
    <t>20250923 13:11:34</t>
  </si>
  <si>
    <t>13:11:34</t>
  </si>
  <si>
    <t>20250923 13:11:39</t>
  </si>
  <si>
    <t>13:11:39</t>
  </si>
  <si>
    <t>20250923 13:11:44</t>
  </si>
  <si>
    <t>13:11:44</t>
  </si>
  <si>
    <t>20250923 13:11:49</t>
  </si>
  <si>
    <t>13:11:49</t>
  </si>
  <si>
    <t>20250923 13:11:54</t>
  </si>
  <si>
    <t>13:11:54</t>
  </si>
  <si>
    <t>20250923 13:11:59</t>
  </si>
  <si>
    <t>13:11:59</t>
  </si>
  <si>
    <t>20250923 13:12:04</t>
  </si>
  <si>
    <t>13:12:04</t>
  </si>
  <si>
    <t>20250923 13:12:09</t>
  </si>
  <si>
    <t>13:12:09</t>
  </si>
  <si>
    <t>20250923 13:12:14</t>
  </si>
  <si>
    <t>13:12:14</t>
  </si>
  <si>
    <t>20250923 13:12:19</t>
  </si>
  <si>
    <t>13:12:19</t>
  </si>
  <si>
    <t>20250923 13:12:24</t>
  </si>
  <si>
    <t>13:12:24</t>
  </si>
  <si>
    <t>20250923 13:12:29</t>
  </si>
  <si>
    <t>13:12:29</t>
  </si>
  <si>
    <t>20250923 13:12:34</t>
  </si>
  <si>
    <t>13:12:34</t>
  </si>
  <si>
    <t>20250923 13:12:39</t>
  </si>
  <si>
    <t>13:12:39</t>
  </si>
  <si>
    <t>20250923 13:12:44</t>
  </si>
  <si>
    <t>13:12:44</t>
  </si>
  <si>
    <t>20250923 13:12:49</t>
  </si>
  <si>
    <t>13:12:49</t>
  </si>
  <si>
    <t>20250923 13:12:54</t>
  </si>
  <si>
    <t>13:12:54</t>
  </si>
  <si>
    <t>20250923 13:12:59</t>
  </si>
  <si>
    <t>13:12:59</t>
  </si>
  <si>
    <t>20250923 13:13:04</t>
  </si>
  <si>
    <t>13:13:04</t>
  </si>
  <si>
    <t>20250923 13:13:09</t>
  </si>
  <si>
    <t>13:13:09</t>
  </si>
  <si>
    <t>20250923 13:13:14</t>
  </si>
  <si>
    <t>13:13:14</t>
  </si>
  <si>
    <t>20250923 13:14:51</t>
  </si>
  <si>
    <t>13:14:51</t>
  </si>
  <si>
    <t>20250923 13:14:56</t>
  </si>
  <si>
    <t>13:14:56</t>
  </si>
  <si>
    <t>20250923 13:15:01</t>
  </si>
  <si>
    <t>13:15:01</t>
  </si>
  <si>
    <t>20250923 13:15:06</t>
  </si>
  <si>
    <t>13:15:06</t>
  </si>
  <si>
    <t>20250923 13:15:11</t>
  </si>
  <si>
    <t>13:15:11</t>
  </si>
  <si>
    <t>20250923 13:15:16</t>
  </si>
  <si>
    <t>13:15:16</t>
  </si>
  <si>
    <t>20250923 13:15:21</t>
  </si>
  <si>
    <t>13:15:21</t>
  </si>
  <si>
    <t>20250923 13:15:26</t>
  </si>
  <si>
    <t>13:15:26</t>
  </si>
  <si>
    <t>20250923 13:15:31</t>
  </si>
  <si>
    <t>13:15:31</t>
  </si>
  <si>
    <t>20250923 13:15:36</t>
  </si>
  <si>
    <t>13:15:36</t>
  </si>
  <si>
    <t>20250923 13:15:41</t>
  </si>
  <si>
    <t>13:15:41</t>
  </si>
  <si>
    <t>20250923 13:15:46</t>
  </si>
  <si>
    <t>13:15:46</t>
  </si>
  <si>
    <t>20250923 13:15:51</t>
  </si>
  <si>
    <t>13:15:51</t>
  </si>
  <si>
    <t>20250923 13:15:56</t>
  </si>
  <si>
    <t>13:15:56</t>
  </si>
  <si>
    <t>20250923 13:16:01</t>
  </si>
  <si>
    <t>13:16:01</t>
  </si>
  <si>
    <t>20250923 13:16:06</t>
  </si>
  <si>
    <t>13:16:06</t>
  </si>
  <si>
    <t>20250923 13:16:11</t>
  </si>
  <si>
    <t>13:16:11</t>
  </si>
  <si>
    <t>20250923 13:16:16</t>
  </si>
  <si>
    <t>13:16:16</t>
  </si>
  <si>
    <t>20250923 13:16:21</t>
  </si>
  <si>
    <t>13:16:21</t>
  </si>
  <si>
    <t>20250923 13:16:26</t>
  </si>
  <si>
    <t>13:16:26</t>
  </si>
  <si>
    <t>20250923 13:16:31</t>
  </si>
  <si>
    <t>13:16:31</t>
  </si>
  <si>
    <t>20250923 13:16:36</t>
  </si>
  <si>
    <t>13:16:36</t>
  </si>
  <si>
    <t>20250923 13:16:41</t>
  </si>
  <si>
    <t>13:16:41</t>
  </si>
  <si>
    <t>20250923 13:16:46</t>
  </si>
  <si>
    <t>13:16:46</t>
  </si>
  <si>
    <t>20250923 13:16:51</t>
  </si>
  <si>
    <t>13:16:51</t>
  </si>
  <si>
    <t>20250923 13:16:56</t>
  </si>
  <si>
    <t>13:16:56</t>
  </si>
  <si>
    <t>20250923 13:17:01</t>
  </si>
  <si>
    <t>13:17:01</t>
  </si>
  <si>
    <t>20250923 13:17:06</t>
  </si>
  <si>
    <t>13:17:06</t>
  </si>
  <si>
    <t>20250923 13:17:11</t>
  </si>
  <si>
    <t>13:17:11</t>
  </si>
  <si>
    <t>20250923 13:17:15</t>
  </si>
  <si>
    <t>13:17:15</t>
  </si>
  <si>
    <t>20250923 13:17:21</t>
  </si>
  <si>
    <t>13:17:21</t>
  </si>
  <si>
    <t>20250923 13:17:25</t>
  </si>
  <si>
    <t>13:17:25</t>
  </si>
  <si>
    <t>20250923 13:17:31</t>
  </si>
  <si>
    <t>13:17:31</t>
  </si>
  <si>
    <t>20250923 13:17:35</t>
  </si>
  <si>
    <t>13:17:35</t>
  </si>
  <si>
    <t>20250923 13:17:41</t>
  </si>
  <si>
    <t>13:17:41</t>
  </si>
  <si>
    <t>20250923 13:17:45</t>
  </si>
  <si>
    <t>13:17:45</t>
  </si>
  <si>
    <t>20250923 13:17:51</t>
  </si>
  <si>
    <t>13:17:51</t>
  </si>
  <si>
    <t>20250923 13:17:56</t>
  </si>
  <si>
    <t>13:17:56</t>
  </si>
  <si>
    <t>20250923 13:18:01</t>
  </si>
  <si>
    <t>13:18:01</t>
  </si>
  <si>
    <t>20250923 13:18:06</t>
  </si>
  <si>
    <t>13:18:06</t>
  </si>
  <si>
    <t>20250923 13:18:11</t>
  </si>
  <si>
    <t>13:18:11</t>
  </si>
  <si>
    <t>20250923 13:18:16</t>
  </si>
  <si>
    <t>13:18:16</t>
  </si>
  <si>
    <t>20250923 13:18:21</t>
  </si>
  <si>
    <t>13:18:21</t>
  </si>
  <si>
    <t>20250923 13:18:26</t>
  </si>
  <si>
    <t>13:18:26</t>
  </si>
  <si>
    <t>20250923 13:18:31</t>
  </si>
  <si>
    <t>13:18:31</t>
  </si>
  <si>
    <t>20250923 13:18:36</t>
  </si>
  <si>
    <t>13:18:36</t>
  </si>
  <si>
    <t>20250923 13:18:41</t>
  </si>
  <si>
    <t>13:18:41</t>
  </si>
  <si>
    <t>20250923 13:18:46</t>
  </si>
  <si>
    <t>13:18:46</t>
  </si>
  <si>
    <t>20250923 13:18:51</t>
  </si>
  <si>
    <t>13:18:51</t>
  </si>
  <si>
    <t>20250923 13:18:55</t>
  </si>
  <si>
    <t>13:18:55</t>
  </si>
  <si>
    <t>20250923 13:19:00</t>
  </si>
  <si>
    <t>13:19:00</t>
  </si>
  <si>
    <t>20250923 13:19:05</t>
  </si>
  <si>
    <t>13:19:05</t>
  </si>
  <si>
    <t>20250923 13:19:10</t>
  </si>
  <si>
    <t>13:19:10</t>
  </si>
  <si>
    <t>20250923 13:19:15</t>
  </si>
  <si>
    <t>13:19:15</t>
  </si>
  <si>
    <t>20250923 13:19:20</t>
  </si>
  <si>
    <t>13:19:20</t>
  </si>
  <si>
    <t>20250923 13:19:25</t>
  </si>
  <si>
    <t>13:19:25</t>
  </si>
  <si>
    <t>20250923 13:19:30</t>
  </si>
  <si>
    <t>13:19:30</t>
  </si>
  <si>
    <t>20250923 13:19:35</t>
  </si>
  <si>
    <t>13:19:35</t>
  </si>
  <si>
    <t>20250923 13:19:40</t>
  </si>
  <si>
    <t>13:19:40</t>
  </si>
  <si>
    <t>20250923 13:19:45</t>
  </si>
  <si>
    <t>13:19:45</t>
  </si>
  <si>
    <t>20250923 13:19:50</t>
  </si>
  <si>
    <t>13:19:50</t>
  </si>
  <si>
    <t>20250923 13:19:55</t>
  </si>
  <si>
    <t>13:19:55</t>
  </si>
  <si>
    <t>20250923 13:20:00</t>
  </si>
  <si>
    <t>13:20:00</t>
  </si>
  <si>
    <t>20250923 13:20:05</t>
  </si>
  <si>
    <t>13:20:05</t>
  </si>
  <si>
    <t>20250923 13:20:10</t>
  </si>
  <si>
    <t>13:20:10</t>
  </si>
  <si>
    <t>20250923 13:20:15</t>
  </si>
  <si>
    <t>13:20:15</t>
  </si>
  <si>
    <t>20250923 13:20:20</t>
  </si>
  <si>
    <t>13:20:20</t>
  </si>
  <si>
    <t>20250923 13:20:25</t>
  </si>
  <si>
    <t>13:20:25</t>
  </si>
  <si>
    <t>20250923 13:20:30</t>
  </si>
  <si>
    <t>13:20:30</t>
  </si>
  <si>
    <t>20250923 13:20:35</t>
  </si>
  <si>
    <t>13:20:35</t>
  </si>
  <si>
    <t>20250923 13:20:40</t>
  </si>
  <si>
    <t>13:20:40</t>
  </si>
  <si>
    <t>20250923 13:20:45</t>
  </si>
  <si>
    <t>13:20:45</t>
  </si>
  <si>
    <t>20250923 14:22:02</t>
  </si>
  <si>
    <t>14:22:02</t>
  </si>
  <si>
    <t>197</t>
  </si>
  <si>
    <t>20250923 14:22:07</t>
  </si>
  <si>
    <t>14:22:07</t>
  </si>
  <si>
    <t>20250923 14:22:12</t>
  </si>
  <si>
    <t>14:22:12</t>
  </si>
  <si>
    <t>20250923 14:22:17</t>
  </si>
  <si>
    <t>14:22:17</t>
  </si>
  <si>
    <t>20250923 14:22:22</t>
  </si>
  <si>
    <t>14:22:22</t>
  </si>
  <si>
    <t>20250923 14:22:27</t>
  </si>
  <si>
    <t>14:22:27</t>
  </si>
  <si>
    <t>20250923 14:22:32</t>
  </si>
  <si>
    <t>14:22:32</t>
  </si>
  <si>
    <t>20250923 14:22:37</t>
  </si>
  <si>
    <t>14:22:37</t>
  </si>
  <si>
    <t>20250923 14:22:42</t>
  </si>
  <si>
    <t>14:22:42</t>
  </si>
  <si>
    <t>20250923 14:22:47</t>
  </si>
  <si>
    <t>14:22:47</t>
  </si>
  <si>
    <t>20250923 14:22:52</t>
  </si>
  <si>
    <t>14:22:52</t>
  </si>
  <si>
    <t>20250923 14:22:57</t>
  </si>
  <si>
    <t>14:22:57</t>
  </si>
  <si>
    <t>20250923 14:23:02</t>
  </si>
  <si>
    <t>14:23:02</t>
  </si>
  <si>
    <t>20250923 14:23:07</t>
  </si>
  <si>
    <t>14:23:07</t>
  </si>
  <si>
    <t>20250923 14:23:12</t>
  </si>
  <si>
    <t>14:23:12</t>
  </si>
  <si>
    <t>20250923 14:23:17</t>
  </si>
  <si>
    <t>14:23:17</t>
  </si>
  <si>
    <t>20250923 14:23:22</t>
  </si>
  <si>
    <t>14:23:22</t>
  </si>
  <si>
    <t>20250923 14:23:27</t>
  </si>
  <si>
    <t>14:23:27</t>
  </si>
  <si>
    <t>20250923 14:23:32</t>
  </si>
  <si>
    <t>14:23:32</t>
  </si>
  <si>
    <t>20250923 14:23:37</t>
  </si>
  <si>
    <t>14:23:37</t>
  </si>
  <si>
    <t>20250923 14:23:42</t>
  </si>
  <si>
    <t>14:23:42</t>
  </si>
  <si>
    <t>20250923 14:23:47</t>
  </si>
  <si>
    <t>14:23:47</t>
  </si>
  <si>
    <t>20250923 14:23:52</t>
  </si>
  <si>
    <t>14:23:52</t>
  </si>
  <si>
    <t>20250923 14:23:57</t>
  </si>
  <si>
    <t>14:23:57</t>
  </si>
  <si>
    <t>20250923 14:25:34</t>
  </si>
  <si>
    <t>14:25:34</t>
  </si>
  <si>
    <t>20250923 14:25:39</t>
  </si>
  <si>
    <t>14:25:39</t>
  </si>
  <si>
    <t>20250923 14:25:44</t>
  </si>
  <si>
    <t>14:25:44</t>
  </si>
  <si>
    <t>20250923 14:25:49</t>
  </si>
  <si>
    <t>14:25:49</t>
  </si>
  <si>
    <t>20250923 14:25:54</t>
  </si>
  <si>
    <t>14:25:54</t>
  </si>
  <si>
    <t>20250923 14:25:59</t>
  </si>
  <si>
    <t>14:25:59</t>
  </si>
  <si>
    <t>20250923 14:26:04</t>
  </si>
  <si>
    <t>14:26:04</t>
  </si>
  <si>
    <t>20250923 14:26:09</t>
  </si>
  <si>
    <t>14:26:09</t>
  </si>
  <si>
    <t>20250923 14:26:14</t>
  </si>
  <si>
    <t>14:26:14</t>
  </si>
  <si>
    <t>20250923 14:26:19</t>
  </si>
  <si>
    <t>14:26:19</t>
  </si>
  <si>
    <t>20250923 14:26:24</t>
  </si>
  <si>
    <t>14:26:24</t>
  </si>
  <si>
    <t>20250923 14:26:29</t>
  </si>
  <si>
    <t>14:26:29</t>
  </si>
  <si>
    <t>20250923 14:26:34</t>
  </si>
  <si>
    <t>14:26:34</t>
  </si>
  <si>
    <t>20250923 14:26:39</t>
  </si>
  <si>
    <t>14:26:39</t>
  </si>
  <si>
    <t>20250923 14:26:44</t>
  </si>
  <si>
    <t>14:26:44</t>
  </si>
  <si>
    <t>20250923 14:26:49</t>
  </si>
  <si>
    <t>14:26:49</t>
  </si>
  <si>
    <t>20250923 14:26:54</t>
  </si>
  <si>
    <t>14:26:54</t>
  </si>
  <si>
    <t>20250923 14:26:59</t>
  </si>
  <si>
    <t>14:26:59</t>
  </si>
  <si>
    <t>20250923 14:27:04</t>
  </si>
  <si>
    <t>14:27:04</t>
  </si>
  <si>
    <t>20250923 14:27:09</t>
  </si>
  <si>
    <t>14:27:09</t>
  </si>
  <si>
    <t>20250923 14:27:14</t>
  </si>
  <si>
    <t>14:27:14</t>
  </si>
  <si>
    <t>20250923 14:27:19</t>
  </si>
  <si>
    <t>14:27:19</t>
  </si>
  <si>
    <t>20250923 14:27:24</t>
  </si>
  <si>
    <t>14:27:24</t>
  </si>
  <si>
    <t>20250923 14:27:29</t>
  </si>
  <si>
    <t>14:27:29</t>
  </si>
  <si>
    <t>20250923 14:27:34</t>
  </si>
  <si>
    <t>14:27:34</t>
  </si>
  <si>
    <t>20250923 14:27:39</t>
  </si>
  <si>
    <t>14:27:39</t>
  </si>
  <si>
    <t>20250923 14:27:44</t>
  </si>
  <si>
    <t>14:27:44</t>
  </si>
  <si>
    <t>20250923 14:27:49</t>
  </si>
  <si>
    <t>14:27:49</t>
  </si>
  <si>
    <t>20250923 14:27:54</t>
  </si>
  <si>
    <t>14:27:54</t>
  </si>
  <si>
    <t>20250923 14:27:59</t>
  </si>
  <si>
    <t>14:27:59</t>
  </si>
  <si>
    <t>20250923 14:28:04</t>
  </si>
  <si>
    <t>14:28:04</t>
  </si>
  <si>
    <t>20250923 14:28:09</t>
  </si>
  <si>
    <t>14:28:09</t>
  </si>
  <si>
    <t>20250923 14:28:14</t>
  </si>
  <si>
    <t>14:28:14</t>
  </si>
  <si>
    <t>20250923 14:28:19</t>
  </si>
  <si>
    <t>14:28:19</t>
  </si>
  <si>
    <t>20250923 14:28:24</t>
  </si>
  <si>
    <t>14:28:24</t>
  </si>
  <si>
    <t>20250923 14:28:29</t>
  </si>
  <si>
    <t>14:28:29</t>
  </si>
  <si>
    <t>20250923 14:28:34</t>
  </si>
  <si>
    <t>14:28:34</t>
  </si>
  <si>
    <t>20250923 14:28:39</t>
  </si>
  <si>
    <t>14:28:39</t>
  </si>
  <si>
    <t>20250923 14:28:44</t>
  </si>
  <si>
    <t>14:28:44</t>
  </si>
  <si>
    <t>20250923 14:28:49</t>
  </si>
  <si>
    <t>14:28:49</t>
  </si>
  <si>
    <t>20250923 14:28:54</t>
  </si>
  <si>
    <t>14:28:54</t>
  </si>
  <si>
    <t>20250923 14:28:59</t>
  </si>
  <si>
    <t>14:28:59</t>
  </si>
  <si>
    <t>20250923 14:29:04</t>
  </si>
  <si>
    <t>14:29:04</t>
  </si>
  <si>
    <t>20250923 14:29:09</t>
  </si>
  <si>
    <t>14:29:09</t>
  </si>
  <si>
    <t>20250923 14:29:14</t>
  </si>
  <si>
    <t>14:29:14</t>
  </si>
  <si>
    <t>20250923 14:29:19</t>
  </si>
  <si>
    <t>14:29:19</t>
  </si>
  <si>
    <t>20250923 14:29:24</t>
  </si>
  <si>
    <t>14:29:24</t>
  </si>
  <si>
    <t>20250923 14:29:29</t>
  </si>
  <si>
    <t>14:29:29</t>
  </si>
  <si>
    <t>20250923 14:29:34</t>
  </si>
  <si>
    <t>14:29:34</t>
  </si>
  <si>
    <t>20250923 14:29:39</t>
  </si>
  <si>
    <t>14:29:39</t>
  </si>
  <si>
    <t>20250923 14:29:44</t>
  </si>
  <si>
    <t>14:29:44</t>
  </si>
  <si>
    <t>20250923 14:29:49</t>
  </si>
  <si>
    <t>14:29:49</t>
  </si>
  <si>
    <t>20250923 14:29:54</t>
  </si>
  <si>
    <t>14:29:54</t>
  </si>
  <si>
    <t>20250923 14:29:59</t>
  </si>
  <si>
    <t>14:29:59</t>
  </si>
  <si>
    <t>20250923 14:30:04</t>
  </si>
  <si>
    <t>14:30:04</t>
  </si>
  <si>
    <t>20250923 14:30:09</t>
  </si>
  <si>
    <t>14:30:09</t>
  </si>
  <si>
    <t>20250923 14:30:14</t>
  </si>
  <si>
    <t>14:30:14</t>
  </si>
  <si>
    <t>20250923 14:30:19</t>
  </si>
  <si>
    <t>14:30:19</t>
  </si>
  <si>
    <t>20250923 14:30:24</t>
  </si>
  <si>
    <t>14:30:24</t>
  </si>
  <si>
    <t>20250923 14:30:29</t>
  </si>
  <si>
    <t>14:30:29</t>
  </si>
  <si>
    <t>20250923 14:30:34</t>
  </si>
  <si>
    <t>14:30:34</t>
  </si>
  <si>
    <t>20250923 14:30:39</t>
  </si>
  <si>
    <t>14:30:39</t>
  </si>
  <si>
    <t>20250923 14:30:44</t>
  </si>
  <si>
    <t>14:30:44</t>
  </si>
  <si>
    <t>20250923 14:30:49</t>
  </si>
  <si>
    <t>14:30:49</t>
  </si>
  <si>
    <t>20250923 14:30:54</t>
  </si>
  <si>
    <t>14:30:54</t>
  </si>
  <si>
    <t>20250923 14:30:59</t>
  </si>
  <si>
    <t>14:30:59</t>
  </si>
  <si>
    <t>20250923 14:31:04</t>
  </si>
  <si>
    <t>14:31:04</t>
  </si>
  <si>
    <t>20250923 14:31:09</t>
  </si>
  <si>
    <t>14:31:09</t>
  </si>
  <si>
    <t>20250923 14:31:13</t>
  </si>
  <si>
    <t>14:31:13</t>
  </si>
  <si>
    <t>20250923 14:31:18</t>
  </si>
  <si>
    <t>14:31:18</t>
  </si>
  <si>
    <t>20250923 14:31:23</t>
  </si>
  <si>
    <t>14:31:23</t>
  </si>
  <si>
    <t>20250923 14:31:28</t>
  </si>
  <si>
    <t>14:31:28</t>
  </si>
  <si>
    <t>20250923 15:25:09</t>
  </si>
  <si>
    <t>15:25:09</t>
  </si>
  <si>
    <t>20250923 15:25:14</t>
  </si>
  <si>
    <t>15:25:14</t>
  </si>
  <si>
    <t>20250923 15:25:19</t>
  </si>
  <si>
    <t>15:25:19</t>
  </si>
  <si>
    <t>20250923 15:25:24</t>
  </si>
  <si>
    <t>15:25:24</t>
  </si>
  <si>
    <t>20250923 15:25:29</t>
  </si>
  <si>
    <t>15:25:29</t>
  </si>
  <si>
    <t>20250923 15:25:34</t>
  </si>
  <si>
    <t>15:25:34</t>
  </si>
  <si>
    <t>20250923 15:25:39</t>
  </si>
  <si>
    <t>15:25:39</t>
  </si>
  <si>
    <t>20250923 15:25:44</t>
  </si>
  <si>
    <t>15:25:44</t>
  </si>
  <si>
    <t>20250923 15:25:49</t>
  </si>
  <si>
    <t>15:25:49</t>
  </si>
  <si>
    <t>20250923 15:25:54</t>
  </si>
  <si>
    <t>15:25:54</t>
  </si>
  <si>
    <t>20250923 15:25:59</t>
  </si>
  <si>
    <t>15:25:59</t>
  </si>
  <si>
    <t>20250923 15:26:04</t>
  </si>
  <si>
    <t>15:26:04</t>
  </si>
  <si>
    <t>20250923 15:26:09</t>
  </si>
  <si>
    <t>15:26:09</t>
  </si>
  <si>
    <t>20250923 15:26:14</t>
  </si>
  <si>
    <t>15:26:14</t>
  </si>
  <si>
    <t>20250923 15:26:19</t>
  </si>
  <si>
    <t>15:26:19</t>
  </si>
  <si>
    <t>20250923 15:26:24</t>
  </si>
  <si>
    <t>15:26:24</t>
  </si>
  <si>
    <t>20250923 15:26:29</t>
  </si>
  <si>
    <t>15:26:29</t>
  </si>
  <si>
    <t>20250923 15:26:34</t>
  </si>
  <si>
    <t>15:26:34</t>
  </si>
  <si>
    <t>20250923 15:26:39</t>
  </si>
  <si>
    <t>15:26:39</t>
  </si>
  <si>
    <t>20250923 15:26:44</t>
  </si>
  <si>
    <t>15:26:44</t>
  </si>
  <si>
    <t>20250923 15:26:49</t>
  </si>
  <si>
    <t>15:26:49</t>
  </si>
  <si>
    <t>20250923 15:26:54</t>
  </si>
  <si>
    <t>15:26:54</t>
  </si>
  <si>
    <t>20250923 15:26:59</t>
  </si>
  <si>
    <t>15:26:59</t>
  </si>
  <si>
    <t>20250923 15:27:04</t>
  </si>
  <si>
    <t>15:27:04</t>
  </si>
  <si>
    <t>20250923 15:28:41</t>
  </si>
  <si>
    <t>15:28:41</t>
  </si>
  <si>
    <t>20250923 15:28:46</t>
  </si>
  <si>
    <t>15:28:46</t>
  </si>
  <si>
    <t>20250923 15:28:51</t>
  </si>
  <si>
    <t>15:28:51</t>
  </si>
  <si>
    <t>20250923 15:28:56</t>
  </si>
  <si>
    <t>15:28:56</t>
  </si>
  <si>
    <t>20250923 15:29:01</t>
  </si>
  <si>
    <t>15:29:01</t>
  </si>
  <si>
    <t>20250923 15:29:06</t>
  </si>
  <si>
    <t>15:29:06</t>
  </si>
  <si>
    <t>20250923 15:29:11</t>
  </si>
  <si>
    <t>15:29:11</t>
  </si>
  <si>
    <t>20250923 15:29:16</t>
  </si>
  <si>
    <t>15:29:16</t>
  </si>
  <si>
    <t>20250923 15:29:21</t>
  </si>
  <si>
    <t>15:29:21</t>
  </si>
  <si>
    <t>20250923 15:29:26</t>
  </si>
  <si>
    <t>15:29:26</t>
  </si>
  <si>
    <t>20250923 15:29:31</t>
  </si>
  <si>
    <t>15:29:31</t>
  </si>
  <si>
    <t>20250923 15:29:36</t>
  </si>
  <si>
    <t>15:29:36</t>
  </si>
  <si>
    <t>20250923 15:29:41</t>
  </si>
  <si>
    <t>15:29:41</t>
  </si>
  <si>
    <t>20250923 15:29:46</t>
  </si>
  <si>
    <t>15:29:46</t>
  </si>
  <si>
    <t>20250923 15:29:51</t>
  </si>
  <si>
    <t>15:29:51</t>
  </si>
  <si>
    <t>20250923 15:29:56</t>
  </si>
  <si>
    <t>15:29:56</t>
  </si>
  <si>
    <t>20250923 15:30:01</t>
  </si>
  <si>
    <t>15:30:01</t>
  </si>
  <si>
    <t>20250923 15:30:06</t>
  </si>
  <si>
    <t>15:30:06</t>
  </si>
  <si>
    <t>20250923 15:30:11</t>
  </si>
  <si>
    <t>15:30:11</t>
  </si>
  <si>
    <t>20250923 15:30:16</t>
  </si>
  <si>
    <t>15:30:16</t>
  </si>
  <si>
    <t>20250923 15:30:21</t>
  </si>
  <si>
    <t>15:30:21</t>
  </si>
  <si>
    <t>20250923 15:30:26</t>
  </si>
  <si>
    <t>15:30:26</t>
  </si>
  <si>
    <t>20250923 15:30:31</t>
  </si>
  <si>
    <t>15:30:31</t>
  </si>
  <si>
    <t>20250923 15:30:36</t>
  </si>
  <si>
    <t>15:30:36</t>
  </si>
  <si>
    <t>20250923 15:30:41</t>
  </si>
  <si>
    <t>15:30:41</t>
  </si>
  <si>
    <t>20250923 15:30:46</t>
  </si>
  <si>
    <t>15:30:46</t>
  </si>
  <si>
    <t>20250923 15:30:51</t>
  </si>
  <si>
    <t>15:30:51</t>
  </si>
  <si>
    <t>20250923 15:30:56</t>
  </si>
  <si>
    <t>15:30:56</t>
  </si>
  <si>
    <t>20250923 15:31:01</t>
  </si>
  <si>
    <t>15:31:01</t>
  </si>
  <si>
    <t>20250923 15:31:06</t>
  </si>
  <si>
    <t>15:31:06</t>
  </si>
  <si>
    <t>20250923 15:31:11</t>
  </si>
  <si>
    <t>15:31:11</t>
  </si>
  <si>
    <t>20250923 15:31:16</t>
  </si>
  <si>
    <t>15:31:16</t>
  </si>
  <si>
    <t>20250923 15:31:21</t>
  </si>
  <si>
    <t>15:31:21</t>
  </si>
  <si>
    <t>20250923 15:31:26</t>
  </si>
  <si>
    <t>15:31:26</t>
  </si>
  <si>
    <t>20250923 15:31:31</t>
  </si>
  <si>
    <t>15:31:31</t>
  </si>
  <si>
    <t>20250923 15:31:36</t>
  </si>
  <si>
    <t>15:31:36</t>
  </si>
  <si>
    <t>20250923 15:31:41</t>
  </si>
  <si>
    <t>15:31:41</t>
  </si>
  <si>
    <t>20250923 15:31:46</t>
  </si>
  <si>
    <t>15:31:46</t>
  </si>
  <si>
    <t>20250923 15:31:51</t>
  </si>
  <si>
    <t>15:31:51</t>
  </si>
  <si>
    <t>20250923 15:31:56</t>
  </si>
  <si>
    <t>15:31:56</t>
  </si>
  <si>
    <t>20250923 15:32:01</t>
  </si>
  <si>
    <t>15:32:01</t>
  </si>
  <si>
    <t>20250923 15:32:06</t>
  </si>
  <si>
    <t>15:32:06</t>
  </si>
  <si>
    <t>20250923 15:32:11</t>
  </si>
  <si>
    <t>15:32:11</t>
  </si>
  <si>
    <t>20250923 15:32:16</t>
  </si>
  <si>
    <t>15:32:16</t>
  </si>
  <si>
    <t>20250923 15:32:21</t>
  </si>
  <si>
    <t>15:32:21</t>
  </si>
  <si>
    <t>20250923 15:32:26</t>
  </si>
  <si>
    <t>15:32:26</t>
  </si>
  <si>
    <t>20250923 15:32:31</t>
  </si>
  <si>
    <t>15:32:31</t>
  </si>
  <si>
    <t>20250923 15:32:36</t>
  </si>
  <si>
    <t>15:32:36</t>
  </si>
  <si>
    <t>20250923 15:32:41</t>
  </si>
  <si>
    <t>15:32:41</t>
  </si>
  <si>
    <t>20250923 15:32:46</t>
  </si>
  <si>
    <t>15:32:46</t>
  </si>
  <si>
    <t>20250923 15:32:51</t>
  </si>
  <si>
    <t>15:32:51</t>
  </si>
  <si>
    <t>20250923 15:32:56</t>
  </si>
  <si>
    <t>15:32:56</t>
  </si>
  <si>
    <t>20250923 15:33:01</t>
  </si>
  <si>
    <t>15:33:01</t>
  </si>
  <si>
    <t>20250923 15:33:06</t>
  </si>
  <si>
    <t>15:33:06</t>
  </si>
  <si>
    <t>20250923 15:33:11</t>
  </si>
  <si>
    <t>15:33:11</t>
  </si>
  <si>
    <t>20250923 15:33:16</t>
  </si>
  <si>
    <t>15:33:16</t>
  </si>
  <si>
    <t>20250923 15:33:21</t>
  </si>
  <si>
    <t>15:33:21</t>
  </si>
  <si>
    <t>20250923 15:33:26</t>
  </si>
  <si>
    <t>15:33:26</t>
  </si>
  <si>
    <t>20250923 15:33:31</t>
  </si>
  <si>
    <t>15:33:31</t>
  </si>
  <si>
    <t>20250923 15:33:36</t>
  </si>
  <si>
    <t>15:33:36</t>
  </si>
  <si>
    <t>20250923 15:33:41</t>
  </si>
  <si>
    <t>15:33:41</t>
  </si>
  <si>
    <t>20250923 15:33:46</t>
  </si>
  <si>
    <t>15:33:46</t>
  </si>
  <si>
    <t>20250923 15:33:51</t>
  </si>
  <si>
    <t>15:33:51</t>
  </si>
  <si>
    <t>20250923 15:33:56</t>
  </si>
  <si>
    <t>15:33:56</t>
  </si>
  <si>
    <t>20250923 15:34:01</t>
  </si>
  <si>
    <t>15:34:01</t>
  </si>
  <si>
    <t>20250923 15:34:06</t>
  </si>
  <si>
    <t>15:34:06</t>
  </si>
  <si>
    <t>20250923 15:34:11</t>
  </si>
  <si>
    <t>15:34:11</t>
  </si>
  <si>
    <t>20250923 15:34:16</t>
  </si>
  <si>
    <t>15:34:16</t>
  </si>
  <si>
    <t>20250923 15:34:21</t>
  </si>
  <si>
    <t>15:34:21</t>
  </si>
  <si>
    <t>20250923 15:34:26</t>
  </si>
  <si>
    <t>15:34:26</t>
  </si>
  <si>
    <t>20250923 15:34:31</t>
  </si>
  <si>
    <t>15:34:31</t>
  </si>
  <si>
    <t>20250923 15:34:36</t>
  </si>
  <si>
    <t>15:34:36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</si>
</sst>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690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7">
      <c r="A6" t="s">
        <v>46</v>
      </c>
      <c r="B6" t="s">
        <v>47</v>
      </c>
    </row>
    <row r="7" spans="1:297">
      <c r="B7" t="s">
        <v>48</v>
      </c>
    </row>
    <row r="8" spans="1:297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7">
      <c r="B9">
        <v>0</v>
      </c>
      <c r="C9">
        <v>1</v>
      </c>
      <c r="D9">
        <v>0</v>
      </c>
      <c r="E9">
        <v>0</v>
      </c>
    </row>
    <row r="10" spans="1:297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7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7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7">
      <c r="B13">
        <v>0</v>
      </c>
      <c r="C13">
        <v>0</v>
      </c>
      <c r="D13">
        <v>0</v>
      </c>
      <c r="E13">
        <v>0</v>
      </c>
      <c r="F13">
        <v>1</v>
      </c>
    </row>
    <row r="14" spans="1:297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7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7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46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91</v>
      </c>
      <c r="AS16" t="s">
        <v>92</v>
      </c>
      <c r="AT16" t="s">
        <v>92</v>
      </c>
      <c r="AU16" t="s">
        <v>92</v>
      </c>
      <c r="AV16" t="s">
        <v>92</v>
      </c>
      <c r="AW16" t="s">
        <v>92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96</v>
      </c>
      <c r="DI16" t="s">
        <v>96</v>
      </c>
      <c r="DJ16" t="s">
        <v>96</v>
      </c>
      <c r="DK16" t="s">
        <v>96</v>
      </c>
      <c r="DL16" t="s">
        <v>97</v>
      </c>
      <c r="DM16" t="s">
        <v>97</v>
      </c>
      <c r="DN16" t="s">
        <v>97</v>
      </c>
      <c r="DO16" t="s">
        <v>97</v>
      </c>
      <c r="DP16" t="s">
        <v>97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98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100</v>
      </c>
      <c r="FK16" t="s">
        <v>101</v>
      </c>
      <c r="FL16" t="s">
        <v>101</v>
      </c>
      <c r="FM16" t="s">
        <v>101</v>
      </c>
      <c r="FN16" t="s">
        <v>101</v>
      </c>
      <c r="FO16" t="s">
        <v>101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107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  <c r="KK16" t="s">
        <v>109</v>
      </c>
    </row>
    <row r="17" spans="1:297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92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206</v>
      </c>
      <c r="CU17" t="s">
        <v>186</v>
      </c>
      <c r="CV17" t="s">
        <v>207</v>
      </c>
      <c r="CW17" t="s">
        <v>208</v>
      </c>
      <c r="CX17" t="s">
        <v>209</v>
      </c>
      <c r="CY17" t="s">
        <v>160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118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111</v>
      </c>
      <c r="FQ17" t="s">
        <v>114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  <c r="KK17" t="s">
        <v>400</v>
      </c>
    </row>
    <row r="18" spans="1:297">
      <c r="B18" t="s">
        <v>401</v>
      </c>
      <c r="C18" t="s">
        <v>401</v>
      </c>
      <c r="F18" t="s">
        <v>401</v>
      </c>
      <c r="I18" t="s">
        <v>401</v>
      </c>
      <c r="J18" t="s">
        <v>402</v>
      </c>
      <c r="K18" t="s">
        <v>403</v>
      </c>
      <c r="L18" t="s">
        <v>404</v>
      </c>
      <c r="M18" t="s">
        <v>405</v>
      </c>
      <c r="N18" t="s">
        <v>405</v>
      </c>
      <c r="O18" t="s">
        <v>234</v>
      </c>
      <c r="P18" t="s">
        <v>234</v>
      </c>
      <c r="Q18" t="s">
        <v>402</v>
      </c>
      <c r="R18" t="s">
        <v>402</v>
      </c>
      <c r="S18" t="s">
        <v>402</v>
      </c>
      <c r="T18" t="s">
        <v>402</v>
      </c>
      <c r="U18" t="s">
        <v>406</v>
      </c>
      <c r="V18" t="s">
        <v>407</v>
      </c>
      <c r="W18" t="s">
        <v>407</v>
      </c>
      <c r="X18" t="s">
        <v>408</v>
      </c>
      <c r="Y18" t="s">
        <v>409</v>
      </c>
      <c r="Z18" t="s">
        <v>408</v>
      </c>
      <c r="AA18" t="s">
        <v>408</v>
      </c>
      <c r="AB18" t="s">
        <v>408</v>
      </c>
      <c r="AC18" t="s">
        <v>406</v>
      </c>
      <c r="AD18" t="s">
        <v>406</v>
      </c>
      <c r="AE18" t="s">
        <v>406</v>
      </c>
      <c r="AF18" t="s">
        <v>406</v>
      </c>
      <c r="AG18" t="s">
        <v>404</v>
      </c>
      <c r="AH18" t="s">
        <v>403</v>
      </c>
      <c r="AI18" t="s">
        <v>404</v>
      </c>
      <c r="AJ18" t="s">
        <v>405</v>
      </c>
      <c r="AK18" t="s">
        <v>405</v>
      </c>
      <c r="AL18" t="s">
        <v>410</v>
      </c>
      <c r="AM18" t="s">
        <v>411</v>
      </c>
      <c r="AN18" t="s">
        <v>403</v>
      </c>
      <c r="AO18" t="s">
        <v>412</v>
      </c>
      <c r="AP18" t="s">
        <v>412</v>
      </c>
      <c r="AQ18" t="s">
        <v>413</v>
      </c>
      <c r="AR18" t="s">
        <v>411</v>
      </c>
      <c r="AS18" t="s">
        <v>414</v>
      </c>
      <c r="AT18" t="s">
        <v>409</v>
      </c>
      <c r="AV18" t="s">
        <v>409</v>
      </c>
      <c r="AW18" t="s">
        <v>414</v>
      </c>
      <c r="BC18" t="s">
        <v>404</v>
      </c>
      <c r="BJ18" t="s">
        <v>404</v>
      </c>
      <c r="BK18" t="s">
        <v>404</v>
      </c>
      <c r="BL18" t="s">
        <v>404</v>
      </c>
      <c r="BM18" t="s">
        <v>415</v>
      </c>
      <c r="CA18" t="s">
        <v>416</v>
      </c>
      <c r="CC18" t="s">
        <v>416</v>
      </c>
      <c r="CD18" t="s">
        <v>404</v>
      </c>
      <c r="CG18" t="s">
        <v>416</v>
      </c>
      <c r="CH18" t="s">
        <v>409</v>
      </c>
      <c r="CK18" t="s">
        <v>417</v>
      </c>
      <c r="CL18" t="s">
        <v>417</v>
      </c>
      <c r="CN18" t="s">
        <v>418</v>
      </c>
      <c r="CO18" t="s">
        <v>416</v>
      </c>
      <c r="CQ18" t="s">
        <v>416</v>
      </c>
      <c r="CR18" t="s">
        <v>404</v>
      </c>
      <c r="CV18" t="s">
        <v>416</v>
      </c>
      <c r="CX18" t="s">
        <v>419</v>
      </c>
      <c r="DA18" t="s">
        <v>416</v>
      </c>
      <c r="DB18" t="s">
        <v>416</v>
      </c>
      <c r="DD18" t="s">
        <v>416</v>
      </c>
      <c r="DF18" t="s">
        <v>416</v>
      </c>
      <c r="DH18" t="s">
        <v>404</v>
      </c>
      <c r="DI18" t="s">
        <v>404</v>
      </c>
      <c r="DK18" t="s">
        <v>420</v>
      </c>
      <c r="DL18" t="s">
        <v>421</v>
      </c>
      <c r="DO18" t="s">
        <v>402</v>
      </c>
      <c r="DQ18" t="s">
        <v>401</v>
      </c>
      <c r="DR18" t="s">
        <v>405</v>
      </c>
      <c r="DS18" t="s">
        <v>405</v>
      </c>
      <c r="DT18" t="s">
        <v>412</v>
      </c>
      <c r="DU18" t="s">
        <v>412</v>
      </c>
      <c r="DV18" t="s">
        <v>405</v>
      </c>
      <c r="DW18" t="s">
        <v>412</v>
      </c>
      <c r="DX18" t="s">
        <v>414</v>
      </c>
      <c r="DY18" t="s">
        <v>408</v>
      </c>
      <c r="DZ18" t="s">
        <v>408</v>
      </c>
      <c r="EA18" t="s">
        <v>407</v>
      </c>
      <c r="EB18" t="s">
        <v>407</v>
      </c>
      <c r="EC18" t="s">
        <v>407</v>
      </c>
      <c r="ED18" t="s">
        <v>407</v>
      </c>
      <c r="EE18" t="s">
        <v>407</v>
      </c>
      <c r="EF18" t="s">
        <v>422</v>
      </c>
      <c r="EG18" t="s">
        <v>404</v>
      </c>
      <c r="EH18" t="s">
        <v>404</v>
      </c>
      <c r="EI18" t="s">
        <v>405</v>
      </c>
      <c r="EJ18" t="s">
        <v>405</v>
      </c>
      <c r="EK18" t="s">
        <v>405</v>
      </c>
      <c r="EL18" t="s">
        <v>412</v>
      </c>
      <c r="EM18" t="s">
        <v>405</v>
      </c>
      <c r="EN18" t="s">
        <v>412</v>
      </c>
      <c r="EO18" t="s">
        <v>408</v>
      </c>
      <c r="EP18" t="s">
        <v>408</v>
      </c>
      <c r="EQ18" t="s">
        <v>407</v>
      </c>
      <c r="ER18" t="s">
        <v>407</v>
      </c>
      <c r="ES18" t="s">
        <v>404</v>
      </c>
      <c r="EX18" t="s">
        <v>404</v>
      </c>
      <c r="FA18" t="s">
        <v>407</v>
      </c>
      <c r="FB18" t="s">
        <v>407</v>
      </c>
      <c r="FC18" t="s">
        <v>407</v>
      </c>
      <c r="FD18" t="s">
        <v>407</v>
      </c>
      <c r="FE18" t="s">
        <v>407</v>
      </c>
      <c r="FF18" t="s">
        <v>404</v>
      </c>
      <c r="FG18" t="s">
        <v>404</v>
      </c>
      <c r="FH18" t="s">
        <v>404</v>
      </c>
      <c r="FI18" t="s">
        <v>401</v>
      </c>
      <c r="FL18" t="s">
        <v>423</v>
      </c>
      <c r="FM18" t="s">
        <v>423</v>
      </c>
      <c r="FO18" t="s">
        <v>401</v>
      </c>
      <c r="FP18" t="s">
        <v>424</v>
      </c>
      <c r="FR18" t="s">
        <v>401</v>
      </c>
      <c r="FS18" t="s">
        <v>401</v>
      </c>
      <c r="FU18" t="s">
        <v>425</v>
      </c>
      <c r="FV18" t="s">
        <v>426</v>
      </c>
      <c r="FW18" t="s">
        <v>425</v>
      </c>
      <c r="FX18" t="s">
        <v>426</v>
      </c>
      <c r="FY18" t="s">
        <v>425</v>
      </c>
      <c r="FZ18" t="s">
        <v>426</v>
      </c>
      <c r="GA18" t="s">
        <v>409</v>
      </c>
      <c r="GB18" t="s">
        <v>409</v>
      </c>
      <c r="GC18" t="s">
        <v>405</v>
      </c>
      <c r="GD18" t="s">
        <v>427</v>
      </c>
      <c r="GE18" t="s">
        <v>405</v>
      </c>
      <c r="GH18" t="s">
        <v>428</v>
      </c>
      <c r="GK18" t="s">
        <v>412</v>
      </c>
      <c r="GL18" t="s">
        <v>429</v>
      </c>
      <c r="GM18" t="s">
        <v>412</v>
      </c>
      <c r="GR18" t="s">
        <v>430</v>
      </c>
      <c r="GS18" t="s">
        <v>430</v>
      </c>
      <c r="HF18" t="s">
        <v>430</v>
      </c>
      <c r="HG18" t="s">
        <v>430</v>
      </c>
      <c r="HH18" t="s">
        <v>431</v>
      </c>
      <c r="HI18" t="s">
        <v>431</v>
      </c>
      <c r="HJ18" t="s">
        <v>407</v>
      </c>
      <c r="HK18" t="s">
        <v>407</v>
      </c>
      <c r="HL18" t="s">
        <v>409</v>
      </c>
      <c r="HM18" t="s">
        <v>407</v>
      </c>
      <c r="HN18" t="s">
        <v>412</v>
      </c>
      <c r="HO18" t="s">
        <v>409</v>
      </c>
      <c r="HP18" t="s">
        <v>409</v>
      </c>
      <c r="HR18" t="s">
        <v>430</v>
      </c>
      <c r="HS18" t="s">
        <v>430</v>
      </c>
      <c r="HT18" t="s">
        <v>430</v>
      </c>
      <c r="HU18" t="s">
        <v>430</v>
      </c>
      <c r="HV18" t="s">
        <v>430</v>
      </c>
      <c r="HW18" t="s">
        <v>430</v>
      </c>
      <c r="HX18" t="s">
        <v>430</v>
      </c>
      <c r="HY18" t="s">
        <v>432</v>
      </c>
      <c r="HZ18" t="s">
        <v>432</v>
      </c>
      <c r="IA18" t="s">
        <v>432</v>
      </c>
      <c r="IB18" t="s">
        <v>433</v>
      </c>
      <c r="IC18" t="s">
        <v>430</v>
      </c>
      <c r="ID18" t="s">
        <v>430</v>
      </c>
      <c r="IE18" t="s">
        <v>430</v>
      </c>
      <c r="IF18" t="s">
        <v>430</v>
      </c>
      <c r="IG18" t="s">
        <v>430</v>
      </c>
      <c r="IH18" t="s">
        <v>430</v>
      </c>
      <c r="II18" t="s">
        <v>430</v>
      </c>
      <c r="IJ18" t="s">
        <v>430</v>
      </c>
      <c r="IK18" t="s">
        <v>430</v>
      </c>
      <c r="IL18" t="s">
        <v>430</v>
      </c>
      <c r="IM18" t="s">
        <v>430</v>
      </c>
      <c r="IN18" t="s">
        <v>430</v>
      </c>
      <c r="IU18" t="s">
        <v>430</v>
      </c>
      <c r="IV18" t="s">
        <v>409</v>
      </c>
      <c r="IW18" t="s">
        <v>409</v>
      </c>
      <c r="IX18" t="s">
        <v>425</v>
      </c>
      <c r="IY18" t="s">
        <v>426</v>
      </c>
      <c r="IZ18" t="s">
        <v>425</v>
      </c>
      <c r="JD18" t="s">
        <v>426</v>
      </c>
      <c r="JH18" t="s">
        <v>405</v>
      </c>
      <c r="JI18" t="s">
        <v>405</v>
      </c>
      <c r="JJ18" t="s">
        <v>412</v>
      </c>
      <c r="JK18" t="s">
        <v>412</v>
      </c>
      <c r="JL18" t="s">
        <v>434</v>
      </c>
      <c r="JM18" t="s">
        <v>434</v>
      </c>
      <c r="JN18" t="s">
        <v>430</v>
      </c>
      <c r="JO18" t="s">
        <v>430</v>
      </c>
      <c r="JP18" t="s">
        <v>430</v>
      </c>
      <c r="JQ18" t="s">
        <v>430</v>
      </c>
      <c r="JR18" t="s">
        <v>430</v>
      </c>
      <c r="JS18" t="s">
        <v>430</v>
      </c>
      <c r="JT18" t="s">
        <v>407</v>
      </c>
      <c r="JU18" t="s">
        <v>430</v>
      </c>
      <c r="JW18" t="s">
        <v>414</v>
      </c>
      <c r="JX18" t="s">
        <v>414</v>
      </c>
      <c r="JY18" t="s">
        <v>407</v>
      </c>
      <c r="JZ18" t="s">
        <v>407</v>
      </c>
      <c r="KA18" t="s">
        <v>407</v>
      </c>
      <c r="KB18" t="s">
        <v>407</v>
      </c>
      <c r="KC18" t="s">
        <v>407</v>
      </c>
      <c r="KD18" t="s">
        <v>409</v>
      </c>
      <c r="KE18" t="s">
        <v>409</v>
      </c>
      <c r="KF18" t="s">
        <v>409</v>
      </c>
      <c r="KG18" t="s">
        <v>407</v>
      </c>
      <c r="KH18" t="s">
        <v>405</v>
      </c>
      <c r="KI18" t="s">
        <v>412</v>
      </c>
      <c r="KJ18" t="s">
        <v>409</v>
      </c>
      <c r="KK18" t="s">
        <v>409</v>
      </c>
    </row>
    <row r="19" spans="1:297">
      <c r="A19">
        <v>1</v>
      </c>
      <c r="B19">
        <v>1758641633</v>
      </c>
      <c r="C19">
        <v>0</v>
      </c>
      <c r="D19" t="s">
        <v>435</v>
      </c>
      <c r="E19" t="s">
        <v>436</v>
      </c>
      <c r="F19">
        <v>5</v>
      </c>
      <c r="G19" t="s">
        <v>437</v>
      </c>
      <c r="H19" t="s">
        <v>438</v>
      </c>
      <c r="I19">
        <v>1758641625.25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(EA19+(U19+2*0.95*5.67E-8*(((EA19+$B$9)+273)^4-(EA19+273)^4)-44100*J19)/(1.84*29.3*R19+8*0.95*5.67E-8*(EA19+273)^3))</f>
        <v>0</v>
      </c>
      <c r="W19">
        <f>($C$9*EB19+$D$9*EC19+$E$9*V19)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2*0.95*5.67E-8*(((EA19+$B$9)+273)^4-(W19+273)^4)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429.1285180419941</v>
      </c>
      <c r="AK19">
        <v>426.1501878787878</v>
      </c>
      <c r="AL19">
        <v>-0.0001219306936203458</v>
      </c>
      <c r="AM19">
        <v>65.17214786254047</v>
      </c>
      <c r="AN19">
        <f>(AP19 - AO19 + DY19*1E3/(8.314*(EA19+273.15)) * AR19/DX19 * AQ19) * DX19/(100*DL19) * 1000/(1000 - AP19)</f>
        <v>0</v>
      </c>
      <c r="AO19">
        <v>21.29013646757585</v>
      </c>
      <c r="AP19">
        <v>21.97413878787878</v>
      </c>
      <c r="AQ19">
        <v>-2.736572065978173E-06</v>
      </c>
      <c r="AR19">
        <v>105.5994654856397</v>
      </c>
      <c r="AS19">
        <v>0</v>
      </c>
      <c r="AT19">
        <v>0</v>
      </c>
      <c r="AU19">
        <f>IF(AS19*$H$15&gt;=AW19,1.0,(AW19/(AW19-AS19*$H$15)))</f>
        <v>0</v>
      </c>
      <c r="AV19">
        <f>(AU19-1)*100</f>
        <v>0</v>
      </c>
      <c r="AW19">
        <f>MAX(0,($B$15+$C$15*EF19)/(1+$D$15*EF19)*DY19/(EA19+273)*$E$15)</f>
        <v>0</v>
      </c>
      <c r="AX19" t="s">
        <v>439</v>
      </c>
      <c r="AY19" t="s">
        <v>439</v>
      </c>
      <c r="AZ19">
        <v>0</v>
      </c>
      <c r="BA19">
        <v>0</v>
      </c>
      <c r="BB19">
        <f>1-AZ19/BA19</f>
        <v>0</v>
      </c>
      <c r="BC19">
        <v>0</v>
      </c>
      <c r="BD19" t="s">
        <v>439</v>
      </c>
      <c r="BE19" t="s">
        <v>439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439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$B$13*EG19+$C$13*EH19+$F$13*ES19*(1-EV19)</f>
        <v>0</v>
      </c>
      <c r="DI19">
        <f>DH19*DJ19</f>
        <v>0</v>
      </c>
      <c r="DJ19">
        <f>($B$13*$D$11+$C$13*$D$11+$F$13*((FF19+EX19)/MAX(FF19+EX19+FG19, 0.1)*$I$11+FG19/MAX(FF19+EX19+FG19, 0.1)*$J$11))/($B$13+$C$13+$F$13)</f>
        <v>0</v>
      </c>
      <c r="DK19">
        <f>($B$13*$K$11+$C$13*$K$11+$F$13*((FF19+EX19)/MAX(FF19+EX19+FG19, 0.1)*$P$11+FG19/MAX(FF19+EX19+FG19, 0.1)*$Q$11))/($B$13+$C$13+$F$13)</f>
        <v>0</v>
      </c>
      <c r="DL19">
        <v>1.1</v>
      </c>
      <c r="DM19">
        <v>0.5</v>
      </c>
      <c r="DN19" t="s">
        <v>440</v>
      </c>
      <c r="DO19">
        <v>2</v>
      </c>
      <c r="DP19" t="b">
        <v>1</v>
      </c>
      <c r="DQ19">
        <v>1758641625.25</v>
      </c>
      <c r="DR19">
        <v>416.7898333333333</v>
      </c>
      <c r="DS19">
        <v>420.0138333333334</v>
      </c>
      <c r="DT19">
        <v>21.97392333333333</v>
      </c>
      <c r="DU19">
        <v>21.29053333333333</v>
      </c>
      <c r="DV19">
        <v>418.0703999999999</v>
      </c>
      <c r="DW19">
        <v>21.69335666666666</v>
      </c>
      <c r="DX19">
        <v>500.0407666666667</v>
      </c>
      <c r="DY19">
        <v>90.30836666666667</v>
      </c>
      <c r="DZ19">
        <v>0.06782074333333334</v>
      </c>
      <c r="EA19">
        <v>28.79147333333333</v>
      </c>
      <c r="EB19">
        <v>29.99528</v>
      </c>
      <c r="EC19">
        <v>999.9000000000002</v>
      </c>
      <c r="ED19">
        <v>0</v>
      </c>
      <c r="EE19">
        <v>0</v>
      </c>
      <c r="EF19">
        <v>10000.00566666667</v>
      </c>
      <c r="EG19">
        <v>0</v>
      </c>
      <c r="EH19">
        <v>10.0785</v>
      </c>
      <c r="EI19">
        <v>-3.223992666666667</v>
      </c>
      <c r="EJ19">
        <v>426.1541333333333</v>
      </c>
      <c r="EK19">
        <v>429.1507333333333</v>
      </c>
      <c r="EL19">
        <v>0.6833945666666666</v>
      </c>
      <c r="EM19">
        <v>420.0138333333334</v>
      </c>
      <c r="EN19">
        <v>21.29053333333333</v>
      </c>
      <c r="EO19">
        <v>1.984429666666667</v>
      </c>
      <c r="EP19">
        <v>1.922713666666667</v>
      </c>
      <c r="EQ19">
        <v>17.32064333333334</v>
      </c>
      <c r="ER19">
        <v>16.82184333333333</v>
      </c>
      <c r="ES19">
        <v>1999.998666666666</v>
      </c>
      <c r="ET19">
        <v>0.9800033999999999</v>
      </c>
      <c r="EU19">
        <v>0.01999649666666667</v>
      </c>
      <c r="EV19">
        <v>0</v>
      </c>
      <c r="EW19">
        <v>167.3226333333334</v>
      </c>
      <c r="EX19">
        <v>5.00078</v>
      </c>
      <c r="EY19">
        <v>3438.803333333334</v>
      </c>
      <c r="EZ19">
        <v>16379.63666666667</v>
      </c>
      <c r="FA19">
        <v>39.93726666666665</v>
      </c>
      <c r="FB19">
        <v>40.78306666666665</v>
      </c>
      <c r="FC19">
        <v>40.55399999999999</v>
      </c>
      <c r="FD19">
        <v>40.46639999999999</v>
      </c>
      <c r="FE19">
        <v>41.16639999999998</v>
      </c>
      <c r="FF19">
        <v>1955.108666666667</v>
      </c>
      <c r="FG19">
        <v>39.89000000000001</v>
      </c>
      <c r="FH19">
        <v>0</v>
      </c>
      <c r="FI19">
        <v>1758641631</v>
      </c>
      <c r="FJ19">
        <v>0</v>
      </c>
      <c r="FK19">
        <v>167.30992</v>
      </c>
      <c r="FL19">
        <v>-1.241461531641397</v>
      </c>
      <c r="FM19">
        <v>-20.95384611004724</v>
      </c>
      <c r="FN19">
        <v>3438.5624</v>
      </c>
      <c r="FO19">
        <v>15</v>
      </c>
      <c r="FP19">
        <v>0</v>
      </c>
      <c r="FQ19" t="s">
        <v>441</v>
      </c>
      <c r="FR19">
        <v>1746989605.5</v>
      </c>
      <c r="FS19">
        <v>1746989593.5</v>
      </c>
      <c r="FT19">
        <v>0</v>
      </c>
      <c r="FU19">
        <v>-0.274</v>
      </c>
      <c r="FV19">
        <v>-0.002</v>
      </c>
      <c r="FW19">
        <v>2.549</v>
      </c>
      <c r="FX19">
        <v>0.129</v>
      </c>
      <c r="FY19">
        <v>420</v>
      </c>
      <c r="FZ19">
        <v>17</v>
      </c>
      <c r="GA19">
        <v>0.02</v>
      </c>
      <c r="GB19">
        <v>0.04</v>
      </c>
      <c r="GC19">
        <v>-3.22891731707317</v>
      </c>
      <c r="GD19">
        <v>0.1639848083623598</v>
      </c>
      <c r="GE19">
        <v>0.03093295243685023</v>
      </c>
      <c r="GF19">
        <v>1</v>
      </c>
      <c r="GG19">
        <v>167.3699705882353</v>
      </c>
      <c r="GH19">
        <v>-1.165179522910365</v>
      </c>
      <c r="GI19">
        <v>0.2289508662026614</v>
      </c>
      <c r="GJ19">
        <v>0</v>
      </c>
      <c r="GK19">
        <v>0.6847621219512197</v>
      </c>
      <c r="GL19">
        <v>-0.01545110801393569</v>
      </c>
      <c r="GM19">
        <v>0.002434702407768998</v>
      </c>
      <c r="GN19">
        <v>1</v>
      </c>
      <c r="GO19">
        <v>2</v>
      </c>
      <c r="GP19">
        <v>3</v>
      </c>
      <c r="GQ19" t="s">
        <v>442</v>
      </c>
      <c r="GR19">
        <v>3.10269</v>
      </c>
      <c r="GS19">
        <v>2.72522</v>
      </c>
      <c r="GT19">
        <v>0.0873662</v>
      </c>
      <c r="GU19">
        <v>0.0877092</v>
      </c>
      <c r="GV19">
        <v>0.100996</v>
      </c>
      <c r="GW19">
        <v>0.100131</v>
      </c>
      <c r="GX19">
        <v>23841.8</v>
      </c>
      <c r="GY19">
        <v>21661.2</v>
      </c>
      <c r="GZ19">
        <v>26690.1</v>
      </c>
      <c r="HA19">
        <v>23967.9</v>
      </c>
      <c r="HB19">
        <v>38396.4</v>
      </c>
      <c r="HC19">
        <v>31883.4</v>
      </c>
      <c r="HD19">
        <v>46608.1</v>
      </c>
      <c r="HE19">
        <v>37918.8</v>
      </c>
      <c r="HF19">
        <v>1.8634</v>
      </c>
      <c r="HG19">
        <v>1.85133</v>
      </c>
      <c r="HH19">
        <v>0.10886</v>
      </c>
      <c r="HI19">
        <v>0</v>
      </c>
      <c r="HJ19">
        <v>28.2153</v>
      </c>
      <c r="HK19">
        <v>999.9</v>
      </c>
      <c r="HL19">
        <v>52.7</v>
      </c>
      <c r="HM19">
        <v>31.2</v>
      </c>
      <c r="HN19">
        <v>26.6271</v>
      </c>
      <c r="HO19">
        <v>60.8956</v>
      </c>
      <c r="HP19">
        <v>22.48</v>
      </c>
      <c r="HQ19">
        <v>1</v>
      </c>
      <c r="HR19">
        <v>0.173178</v>
      </c>
      <c r="HS19">
        <v>0.119959</v>
      </c>
      <c r="HT19">
        <v>20.2795</v>
      </c>
      <c r="HU19">
        <v>5.21444</v>
      </c>
      <c r="HV19">
        <v>11.9798</v>
      </c>
      <c r="HW19">
        <v>4.96445</v>
      </c>
      <c r="HX19">
        <v>3.275</v>
      </c>
      <c r="HY19">
        <v>9999</v>
      </c>
      <c r="HZ19">
        <v>9999</v>
      </c>
      <c r="IA19">
        <v>9999</v>
      </c>
      <c r="IB19">
        <v>999.9</v>
      </c>
      <c r="IC19">
        <v>1.86399</v>
      </c>
      <c r="ID19">
        <v>1.8601</v>
      </c>
      <c r="IE19">
        <v>1.8584</v>
      </c>
      <c r="IF19">
        <v>1.85978</v>
      </c>
      <c r="IG19">
        <v>1.85989</v>
      </c>
      <c r="IH19">
        <v>1.8584</v>
      </c>
      <c r="II19">
        <v>1.85745</v>
      </c>
      <c r="IJ19">
        <v>1.85242</v>
      </c>
      <c r="IK19">
        <v>0</v>
      </c>
      <c r="IL19">
        <v>0</v>
      </c>
      <c r="IM19">
        <v>0</v>
      </c>
      <c r="IN19">
        <v>0</v>
      </c>
      <c r="IO19" t="s">
        <v>443</v>
      </c>
      <c r="IP19" t="s">
        <v>444</v>
      </c>
      <c r="IQ19" t="s">
        <v>445</v>
      </c>
      <c r="IR19" t="s">
        <v>445</v>
      </c>
      <c r="IS19" t="s">
        <v>445</v>
      </c>
      <c r="IT19" t="s">
        <v>445</v>
      </c>
      <c r="IU19">
        <v>0</v>
      </c>
      <c r="IV19">
        <v>100</v>
      </c>
      <c r="IW19">
        <v>100</v>
      </c>
      <c r="IX19">
        <v>-1.28</v>
      </c>
      <c r="IY19">
        <v>0.2805</v>
      </c>
      <c r="IZ19">
        <v>-1.101190050776656</v>
      </c>
      <c r="JA19">
        <v>-0.0009077452495023094</v>
      </c>
      <c r="JB19">
        <v>1.260287539409167E-06</v>
      </c>
      <c r="JC19">
        <v>-2.747980142854786E-10</v>
      </c>
      <c r="JD19">
        <v>0.01164710740424388</v>
      </c>
      <c r="JE19">
        <v>0.002354074995816399</v>
      </c>
      <c r="JF19">
        <v>0.0004967520844642659</v>
      </c>
      <c r="JG19">
        <v>-1.558376616488758E-06</v>
      </c>
      <c r="JH19">
        <v>1</v>
      </c>
      <c r="JI19">
        <v>1955</v>
      </c>
      <c r="JJ19">
        <v>1</v>
      </c>
      <c r="JK19">
        <v>26</v>
      </c>
      <c r="JL19">
        <v>194200.5</v>
      </c>
      <c r="JM19">
        <v>194200.7</v>
      </c>
      <c r="JN19">
        <v>1.14502</v>
      </c>
      <c r="JO19">
        <v>2.61841</v>
      </c>
      <c r="JP19">
        <v>1.49658</v>
      </c>
      <c r="JQ19">
        <v>2.34497</v>
      </c>
      <c r="JR19">
        <v>1.54907</v>
      </c>
      <c r="JS19">
        <v>2.34375</v>
      </c>
      <c r="JT19">
        <v>36.2694</v>
      </c>
      <c r="JU19">
        <v>24.1751</v>
      </c>
      <c r="JV19">
        <v>18</v>
      </c>
      <c r="JW19">
        <v>483.389</v>
      </c>
      <c r="JX19">
        <v>490.33</v>
      </c>
      <c r="JY19">
        <v>27.4802</v>
      </c>
      <c r="JZ19">
        <v>29.4531</v>
      </c>
      <c r="KA19">
        <v>29.9999</v>
      </c>
      <c r="KB19">
        <v>29.7058</v>
      </c>
      <c r="KC19">
        <v>29.7083</v>
      </c>
      <c r="KD19">
        <v>22.9375</v>
      </c>
      <c r="KE19">
        <v>22.9119</v>
      </c>
      <c r="KF19">
        <v>73.85080000000001</v>
      </c>
      <c r="KG19">
        <v>27.4948</v>
      </c>
      <c r="KH19">
        <v>413.345</v>
      </c>
      <c r="KI19">
        <v>21.3071</v>
      </c>
      <c r="KJ19">
        <v>101.904</v>
      </c>
      <c r="KK19">
        <v>91.4468</v>
      </c>
    </row>
    <row r="20" spans="1:297">
      <c r="A20">
        <v>2</v>
      </c>
      <c r="B20">
        <v>1758641638</v>
      </c>
      <c r="C20">
        <v>5</v>
      </c>
      <c r="D20" t="s">
        <v>446</v>
      </c>
      <c r="E20" t="s">
        <v>447</v>
      </c>
      <c r="F20">
        <v>5</v>
      </c>
      <c r="G20" t="s">
        <v>437</v>
      </c>
      <c r="H20" t="s">
        <v>438</v>
      </c>
      <c r="I20">
        <v>1758641630.155172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(EA20+(U20+2*0.95*5.67E-8*(((EA20+$B$9)+273)^4-(EA20+273)^4)-44100*J20)/(1.84*29.3*R20+8*0.95*5.67E-8*(EA20+273)^3))</f>
        <v>0</v>
      </c>
      <c r="W20">
        <f>($C$9*EB20+$D$9*EC20+$E$9*V20)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2*0.95*5.67E-8*(((EA20+$B$9)+273)^4-(W20+273)^4)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429.1124222249463</v>
      </c>
      <c r="AK20">
        <v>426.0733272727271</v>
      </c>
      <c r="AL20">
        <v>-0.001068358978856598</v>
      </c>
      <c r="AM20">
        <v>65.17214786254047</v>
      </c>
      <c r="AN20">
        <f>(AP20 - AO20 + DY20*1E3/(8.314*(EA20+273.15)) * AR20/DX20 * AQ20) * DX20/(100*DL20) * 1000/(1000 - AP20)</f>
        <v>0</v>
      </c>
      <c r="AO20">
        <v>21.29504268190957</v>
      </c>
      <c r="AP20">
        <v>21.97506787878788</v>
      </c>
      <c r="AQ20">
        <v>7.382317746157853E-06</v>
      </c>
      <c r="AR20">
        <v>105.5994654856397</v>
      </c>
      <c r="AS20">
        <v>0</v>
      </c>
      <c r="AT20">
        <v>0</v>
      </c>
      <c r="AU20">
        <f>IF(AS20*$H$15&gt;=AW20,1.0,(AW20/(AW20-AS20*$H$15)))</f>
        <v>0</v>
      </c>
      <c r="AV20">
        <f>(AU20-1)*100</f>
        <v>0</v>
      </c>
      <c r="AW20">
        <f>MAX(0,($B$15+$C$15*EF20)/(1+$D$15*EF20)*DY20/(EA20+273)*$E$15)</f>
        <v>0</v>
      </c>
      <c r="AX20" t="s">
        <v>439</v>
      </c>
      <c r="AY20" t="s">
        <v>439</v>
      </c>
      <c r="AZ20">
        <v>0</v>
      </c>
      <c r="BA20">
        <v>0</v>
      </c>
      <c r="BB20">
        <f>1-AZ20/BA20</f>
        <v>0</v>
      </c>
      <c r="BC20">
        <v>0</v>
      </c>
      <c r="BD20" t="s">
        <v>439</v>
      </c>
      <c r="BE20" t="s">
        <v>439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439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$B$13*EG20+$C$13*EH20+$F$13*ES20*(1-EV20)</f>
        <v>0</v>
      </c>
      <c r="DI20">
        <f>DH20*DJ20</f>
        <v>0</v>
      </c>
      <c r="DJ20">
        <f>($B$13*$D$11+$C$13*$D$11+$F$13*((FF20+EX20)/MAX(FF20+EX20+FG20, 0.1)*$I$11+FG20/MAX(FF20+EX20+FG20, 0.1)*$J$11))/($B$13+$C$13+$F$13)</f>
        <v>0</v>
      </c>
      <c r="DK20">
        <f>($B$13*$K$11+$C$13*$K$11+$F$13*((FF20+EX20)/MAX(FF20+EX20+FG20, 0.1)*$P$11+FG20/MAX(FF20+EX20+FG20, 0.1)*$Q$11))/($B$13+$C$13+$F$13)</f>
        <v>0</v>
      </c>
      <c r="DL20">
        <v>1.1</v>
      </c>
      <c r="DM20">
        <v>0.5</v>
      </c>
      <c r="DN20" t="s">
        <v>440</v>
      </c>
      <c r="DO20">
        <v>2</v>
      </c>
      <c r="DP20" t="b">
        <v>1</v>
      </c>
      <c r="DQ20">
        <v>1758641630.155172</v>
      </c>
      <c r="DR20">
        <v>416.7726551724138</v>
      </c>
      <c r="DS20">
        <v>419.8277586206896</v>
      </c>
      <c r="DT20">
        <v>21.97430344827587</v>
      </c>
      <c r="DU20">
        <v>21.29172068965518</v>
      </c>
      <c r="DV20">
        <v>418.0531379310344</v>
      </c>
      <c r="DW20">
        <v>21.69372068965518</v>
      </c>
      <c r="DX20">
        <v>500.0048275862069</v>
      </c>
      <c r="DY20">
        <v>90.30881724137933</v>
      </c>
      <c r="DZ20">
        <v>0.0676805172413793</v>
      </c>
      <c r="EA20">
        <v>28.79096896551724</v>
      </c>
      <c r="EB20">
        <v>29.99435172413793</v>
      </c>
      <c r="EC20">
        <v>999.9000000000002</v>
      </c>
      <c r="ED20">
        <v>0</v>
      </c>
      <c r="EE20">
        <v>0</v>
      </c>
      <c r="EF20">
        <v>9991.317931034484</v>
      </c>
      <c r="EG20">
        <v>0</v>
      </c>
      <c r="EH20">
        <v>10.0785</v>
      </c>
      <c r="EI20">
        <v>-3.055198965517241</v>
      </c>
      <c r="EJ20">
        <v>426.1366206896552</v>
      </c>
      <c r="EK20">
        <v>428.9612068965517</v>
      </c>
      <c r="EL20">
        <v>0.6825866206896551</v>
      </c>
      <c r="EM20">
        <v>419.8277586206896</v>
      </c>
      <c r="EN20">
        <v>21.29172068965518</v>
      </c>
      <c r="EO20">
        <v>1.984473793103448</v>
      </c>
      <c r="EP20">
        <v>1.922830344827586</v>
      </c>
      <c r="EQ20">
        <v>17.32099310344828</v>
      </c>
      <c r="ER20">
        <v>16.82279310344828</v>
      </c>
      <c r="ES20">
        <v>2000.012068965517</v>
      </c>
      <c r="ET20">
        <v>0.9800035172413792</v>
      </c>
      <c r="EU20">
        <v>0.01999638275862069</v>
      </c>
      <c r="EV20">
        <v>0</v>
      </c>
      <c r="EW20">
        <v>167.2287241379311</v>
      </c>
      <c r="EX20">
        <v>5.00078</v>
      </c>
      <c r="EY20">
        <v>3437.062413793104</v>
      </c>
      <c r="EZ20">
        <v>16379.7448275862</v>
      </c>
      <c r="FA20">
        <v>39.94365517241378</v>
      </c>
      <c r="FB20">
        <v>40.78634482758619</v>
      </c>
      <c r="FC20">
        <v>40.62472413793102</v>
      </c>
      <c r="FD20">
        <v>40.47165517241378</v>
      </c>
      <c r="FE20">
        <v>41.183</v>
      </c>
      <c r="FF20">
        <v>1955.122068965517</v>
      </c>
      <c r="FG20">
        <v>39.89000000000001</v>
      </c>
      <c r="FH20">
        <v>0</v>
      </c>
      <c r="FI20">
        <v>1758641635.8</v>
      </c>
      <c r="FJ20">
        <v>0</v>
      </c>
      <c r="FK20">
        <v>167.23444</v>
      </c>
      <c r="FL20">
        <v>-0.9394615292958104</v>
      </c>
      <c r="FM20">
        <v>-22.38153848520419</v>
      </c>
      <c r="FN20">
        <v>3436.816</v>
      </c>
      <c r="FO20">
        <v>15</v>
      </c>
      <c r="FP20">
        <v>0</v>
      </c>
      <c r="FQ20" t="s">
        <v>441</v>
      </c>
      <c r="FR20">
        <v>1746989605.5</v>
      </c>
      <c r="FS20">
        <v>1746989593.5</v>
      </c>
      <c r="FT20">
        <v>0</v>
      </c>
      <c r="FU20">
        <v>-0.274</v>
      </c>
      <c r="FV20">
        <v>-0.002</v>
      </c>
      <c r="FW20">
        <v>2.549</v>
      </c>
      <c r="FX20">
        <v>0.129</v>
      </c>
      <c r="FY20">
        <v>420</v>
      </c>
      <c r="FZ20">
        <v>17</v>
      </c>
      <c r="GA20">
        <v>0.02</v>
      </c>
      <c r="GB20">
        <v>0.04</v>
      </c>
      <c r="GC20">
        <v>-3.18437175</v>
      </c>
      <c r="GD20">
        <v>0.7245869043152032</v>
      </c>
      <c r="GE20">
        <v>0.1469199253996458</v>
      </c>
      <c r="GF20">
        <v>0</v>
      </c>
      <c r="GG20">
        <v>167.3343823529412</v>
      </c>
      <c r="GH20">
        <v>-1.242215429437867</v>
      </c>
      <c r="GI20">
        <v>0.2148274293344871</v>
      </c>
      <c r="GJ20">
        <v>0</v>
      </c>
      <c r="GK20">
        <v>0.68285605</v>
      </c>
      <c r="GL20">
        <v>-0.008137958724203597</v>
      </c>
      <c r="GM20">
        <v>0.001640649321914947</v>
      </c>
      <c r="GN20">
        <v>1</v>
      </c>
      <c r="GO20">
        <v>1</v>
      </c>
      <c r="GP20">
        <v>3</v>
      </c>
      <c r="GQ20" t="s">
        <v>448</v>
      </c>
      <c r="GR20">
        <v>3.10248</v>
      </c>
      <c r="GS20">
        <v>2.7253</v>
      </c>
      <c r="GT20">
        <v>0.08733920000000001</v>
      </c>
      <c r="GU20">
        <v>0.087269</v>
      </c>
      <c r="GV20">
        <v>0.100998</v>
      </c>
      <c r="GW20">
        <v>0.100139</v>
      </c>
      <c r="GX20">
        <v>23842.6</v>
      </c>
      <c r="GY20">
        <v>21671.4</v>
      </c>
      <c r="GZ20">
        <v>26690.1</v>
      </c>
      <c r="HA20">
        <v>23967.6</v>
      </c>
      <c r="HB20">
        <v>38396.4</v>
      </c>
      <c r="HC20">
        <v>31882.8</v>
      </c>
      <c r="HD20">
        <v>46608.2</v>
      </c>
      <c r="HE20">
        <v>37918.5</v>
      </c>
      <c r="HF20">
        <v>1.8633</v>
      </c>
      <c r="HG20">
        <v>1.85168</v>
      </c>
      <c r="HH20">
        <v>0.11</v>
      </c>
      <c r="HI20">
        <v>0</v>
      </c>
      <c r="HJ20">
        <v>28.2135</v>
      </c>
      <c r="HK20">
        <v>999.9</v>
      </c>
      <c r="HL20">
        <v>52.7</v>
      </c>
      <c r="HM20">
        <v>31.2</v>
      </c>
      <c r="HN20">
        <v>26.6285</v>
      </c>
      <c r="HO20">
        <v>60.6056</v>
      </c>
      <c r="HP20">
        <v>22.6723</v>
      </c>
      <c r="HQ20">
        <v>1</v>
      </c>
      <c r="HR20">
        <v>0.172597</v>
      </c>
      <c r="HS20">
        <v>0.0922767</v>
      </c>
      <c r="HT20">
        <v>20.2787</v>
      </c>
      <c r="HU20">
        <v>5.21055</v>
      </c>
      <c r="HV20">
        <v>11.9794</v>
      </c>
      <c r="HW20">
        <v>4.9637</v>
      </c>
      <c r="HX20">
        <v>3.2744</v>
      </c>
      <c r="HY20">
        <v>9999</v>
      </c>
      <c r="HZ20">
        <v>9999</v>
      </c>
      <c r="IA20">
        <v>9999</v>
      </c>
      <c r="IB20">
        <v>999.9</v>
      </c>
      <c r="IC20">
        <v>1.86398</v>
      </c>
      <c r="ID20">
        <v>1.86013</v>
      </c>
      <c r="IE20">
        <v>1.85841</v>
      </c>
      <c r="IF20">
        <v>1.85975</v>
      </c>
      <c r="IG20">
        <v>1.85989</v>
      </c>
      <c r="IH20">
        <v>1.85842</v>
      </c>
      <c r="II20">
        <v>1.85745</v>
      </c>
      <c r="IJ20">
        <v>1.85242</v>
      </c>
      <c r="IK20">
        <v>0</v>
      </c>
      <c r="IL20">
        <v>0</v>
      </c>
      <c r="IM20">
        <v>0</v>
      </c>
      <c r="IN20">
        <v>0</v>
      </c>
      <c r="IO20" t="s">
        <v>443</v>
      </c>
      <c r="IP20" t="s">
        <v>444</v>
      </c>
      <c r="IQ20" t="s">
        <v>445</v>
      </c>
      <c r="IR20" t="s">
        <v>445</v>
      </c>
      <c r="IS20" t="s">
        <v>445</v>
      </c>
      <c r="IT20" t="s">
        <v>445</v>
      </c>
      <c r="IU20">
        <v>0</v>
      </c>
      <c r="IV20">
        <v>100</v>
      </c>
      <c r="IW20">
        <v>100</v>
      </c>
      <c r="IX20">
        <v>-1.28</v>
      </c>
      <c r="IY20">
        <v>0.2806</v>
      </c>
      <c r="IZ20">
        <v>-1.101190050776656</v>
      </c>
      <c r="JA20">
        <v>-0.0009077452495023094</v>
      </c>
      <c r="JB20">
        <v>1.260287539409167E-06</v>
      </c>
      <c r="JC20">
        <v>-2.747980142854786E-10</v>
      </c>
      <c r="JD20">
        <v>0.01164710740424388</v>
      </c>
      <c r="JE20">
        <v>0.002354074995816399</v>
      </c>
      <c r="JF20">
        <v>0.0004967520844642659</v>
      </c>
      <c r="JG20">
        <v>-1.558376616488758E-06</v>
      </c>
      <c r="JH20">
        <v>1</v>
      </c>
      <c r="JI20">
        <v>1955</v>
      </c>
      <c r="JJ20">
        <v>1</v>
      </c>
      <c r="JK20">
        <v>26</v>
      </c>
      <c r="JL20">
        <v>194200.5</v>
      </c>
      <c r="JM20">
        <v>194200.7</v>
      </c>
      <c r="JN20">
        <v>1.11572</v>
      </c>
      <c r="JO20">
        <v>2.61597</v>
      </c>
      <c r="JP20">
        <v>1.49658</v>
      </c>
      <c r="JQ20">
        <v>2.34497</v>
      </c>
      <c r="JR20">
        <v>1.54907</v>
      </c>
      <c r="JS20">
        <v>2.47192</v>
      </c>
      <c r="JT20">
        <v>36.2694</v>
      </c>
      <c r="JU20">
        <v>24.1838</v>
      </c>
      <c r="JV20">
        <v>18</v>
      </c>
      <c r="JW20">
        <v>483.331</v>
      </c>
      <c r="JX20">
        <v>490.54</v>
      </c>
      <c r="JY20">
        <v>27.4902</v>
      </c>
      <c r="JZ20">
        <v>29.4523</v>
      </c>
      <c r="KA20">
        <v>29.9999</v>
      </c>
      <c r="KB20">
        <v>29.7058</v>
      </c>
      <c r="KC20">
        <v>29.7057</v>
      </c>
      <c r="KD20">
        <v>22.4309</v>
      </c>
      <c r="KE20">
        <v>22.9119</v>
      </c>
      <c r="KF20">
        <v>73.85080000000001</v>
      </c>
      <c r="KG20">
        <v>27.4955</v>
      </c>
      <c r="KH20">
        <v>399.911</v>
      </c>
      <c r="KI20">
        <v>21.3071</v>
      </c>
      <c r="KJ20">
        <v>101.904</v>
      </c>
      <c r="KK20">
        <v>91.446</v>
      </c>
    </row>
    <row r="21" spans="1:297">
      <c r="A21">
        <v>3</v>
      </c>
      <c r="B21">
        <v>1758641643</v>
      </c>
      <c r="C21">
        <v>10</v>
      </c>
      <c r="D21" t="s">
        <v>449</v>
      </c>
      <c r="E21" t="s">
        <v>450</v>
      </c>
      <c r="F21">
        <v>5</v>
      </c>
      <c r="G21" t="s">
        <v>437</v>
      </c>
      <c r="H21" t="s">
        <v>438</v>
      </c>
      <c r="I21">
        <v>1758641635.232143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(EA21+(U21+2*0.95*5.67E-8*(((EA21+$B$9)+273)^4-(EA21+273)^4)-44100*J21)/(1.84*29.3*R21+8*0.95*5.67E-8*(EA21+273)^3))</f>
        <v>0</v>
      </c>
      <c r="W21">
        <f>($C$9*EB21+$D$9*EC21+$E$9*V21)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2*0.95*5.67E-8*(((EA21+$B$9)+273)^4-(W21+273)^4)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421.9090959628704</v>
      </c>
      <c r="AK21">
        <v>422.7496727272728</v>
      </c>
      <c r="AL21">
        <v>-0.7996423057123625</v>
      </c>
      <c r="AM21">
        <v>65.17214786254047</v>
      </c>
      <c r="AN21">
        <f>(AP21 - AO21 + DY21*1E3/(8.314*(EA21+273.15)) * AR21/DX21 * AQ21) * DX21/(100*DL21) * 1000/(1000 - AP21)</f>
        <v>0</v>
      </c>
      <c r="AO21">
        <v>21.29304895217074</v>
      </c>
      <c r="AP21">
        <v>21.9755115151515</v>
      </c>
      <c r="AQ21">
        <v>1.374178460474441E-06</v>
      </c>
      <c r="AR21">
        <v>105.5994654856397</v>
      </c>
      <c r="AS21">
        <v>0</v>
      </c>
      <c r="AT21">
        <v>0</v>
      </c>
      <c r="AU21">
        <f>IF(AS21*$H$15&gt;=AW21,1.0,(AW21/(AW21-AS21*$H$15)))</f>
        <v>0</v>
      </c>
      <c r="AV21">
        <f>(AU21-1)*100</f>
        <v>0</v>
      </c>
      <c r="AW21">
        <f>MAX(0,($B$15+$C$15*EF21)/(1+$D$15*EF21)*DY21/(EA21+273)*$E$15)</f>
        <v>0</v>
      </c>
      <c r="AX21" t="s">
        <v>439</v>
      </c>
      <c r="AY21" t="s">
        <v>439</v>
      </c>
      <c r="AZ21">
        <v>0</v>
      </c>
      <c r="BA21">
        <v>0</v>
      </c>
      <c r="BB21">
        <f>1-AZ21/BA21</f>
        <v>0</v>
      </c>
      <c r="BC21">
        <v>0</v>
      </c>
      <c r="BD21" t="s">
        <v>439</v>
      </c>
      <c r="BE21" t="s">
        <v>439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439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$B$13*EG21+$C$13*EH21+$F$13*ES21*(1-EV21)</f>
        <v>0</v>
      </c>
      <c r="DI21">
        <f>DH21*DJ21</f>
        <v>0</v>
      </c>
      <c r="DJ21">
        <f>($B$13*$D$11+$C$13*$D$11+$F$13*((FF21+EX21)/MAX(FF21+EX21+FG21, 0.1)*$I$11+FG21/MAX(FF21+EX21+FG21, 0.1)*$J$11))/($B$13+$C$13+$F$13)</f>
        <v>0</v>
      </c>
      <c r="DK21">
        <f>($B$13*$K$11+$C$13*$K$11+$F$13*((FF21+EX21)/MAX(FF21+EX21+FG21, 0.1)*$P$11+FG21/MAX(FF21+EX21+FG21, 0.1)*$Q$11))/($B$13+$C$13+$F$13)</f>
        <v>0</v>
      </c>
      <c r="DL21">
        <v>1.1</v>
      </c>
      <c r="DM21">
        <v>0.5</v>
      </c>
      <c r="DN21" t="s">
        <v>440</v>
      </c>
      <c r="DO21">
        <v>2</v>
      </c>
      <c r="DP21" t="b">
        <v>1</v>
      </c>
      <c r="DQ21">
        <v>1758641635.232143</v>
      </c>
      <c r="DR21">
        <v>416.2811785714285</v>
      </c>
      <c r="DS21">
        <v>417.0646428571428</v>
      </c>
      <c r="DT21">
        <v>21.97464642857143</v>
      </c>
      <c r="DU21">
        <v>21.29265357142857</v>
      </c>
      <c r="DV21">
        <v>417.5616071428572</v>
      </c>
      <c r="DW21">
        <v>21.69405357142857</v>
      </c>
      <c r="DX21">
        <v>499.9863571428571</v>
      </c>
      <c r="DY21">
        <v>90.30869642857145</v>
      </c>
      <c r="DZ21">
        <v>0.06744295357142857</v>
      </c>
      <c r="EA21">
        <v>28.79113571428572</v>
      </c>
      <c r="EB21">
        <v>29.99700714285714</v>
      </c>
      <c r="EC21">
        <v>999.9000000000002</v>
      </c>
      <c r="ED21">
        <v>0</v>
      </c>
      <c r="EE21">
        <v>0</v>
      </c>
      <c r="EF21">
        <v>9982.636071428571</v>
      </c>
      <c r="EG21">
        <v>0</v>
      </c>
      <c r="EH21">
        <v>10.07671428571429</v>
      </c>
      <c r="EI21">
        <v>-0.7835366428571426</v>
      </c>
      <c r="EJ21">
        <v>425.63425</v>
      </c>
      <c r="EK21">
        <v>426.1383928571428</v>
      </c>
      <c r="EL21">
        <v>0.6819931071428572</v>
      </c>
      <c r="EM21">
        <v>417.0646428571428</v>
      </c>
      <c r="EN21">
        <v>21.29265357142857</v>
      </c>
      <c r="EO21">
        <v>1.984501071428572</v>
      </c>
      <c r="EP21">
        <v>1.922911785714286</v>
      </c>
      <c r="EQ21">
        <v>17.32121428571429</v>
      </c>
      <c r="ER21">
        <v>16.82346071428571</v>
      </c>
      <c r="ES21">
        <v>1999.999642857143</v>
      </c>
      <c r="ET21">
        <v>0.9800034285714284</v>
      </c>
      <c r="EU21">
        <v>0.01999647142857143</v>
      </c>
      <c r="EV21">
        <v>0</v>
      </c>
      <c r="EW21">
        <v>167.1183571428571</v>
      </c>
      <c r="EX21">
        <v>5.00078</v>
      </c>
      <c r="EY21">
        <v>3435.2275</v>
      </c>
      <c r="EZ21">
        <v>16379.65357142857</v>
      </c>
      <c r="FA21">
        <v>39.94385714285714</v>
      </c>
      <c r="FB21">
        <v>40.78764285714285</v>
      </c>
      <c r="FC21">
        <v>40.52210714285713</v>
      </c>
      <c r="FD21">
        <v>40.45503571428571</v>
      </c>
      <c r="FE21">
        <v>41.1605357142857</v>
      </c>
      <c r="FF21">
        <v>1955.109642857143</v>
      </c>
      <c r="FG21">
        <v>39.89000000000001</v>
      </c>
      <c r="FH21">
        <v>0</v>
      </c>
      <c r="FI21">
        <v>1758641641.2</v>
      </c>
      <c r="FJ21">
        <v>0</v>
      </c>
      <c r="FK21">
        <v>167.1330769230769</v>
      </c>
      <c r="FL21">
        <v>-0.5071452989599173</v>
      </c>
      <c r="FM21">
        <v>-20.21948719679467</v>
      </c>
      <c r="FN21">
        <v>3435.02</v>
      </c>
      <c r="FO21">
        <v>15</v>
      </c>
      <c r="FP21">
        <v>0</v>
      </c>
      <c r="FQ21" t="s">
        <v>441</v>
      </c>
      <c r="FR21">
        <v>1746989605.5</v>
      </c>
      <c r="FS21">
        <v>1746989593.5</v>
      </c>
      <c r="FT21">
        <v>0</v>
      </c>
      <c r="FU21">
        <v>-0.274</v>
      </c>
      <c r="FV21">
        <v>-0.002</v>
      </c>
      <c r="FW21">
        <v>2.549</v>
      </c>
      <c r="FX21">
        <v>0.129</v>
      </c>
      <c r="FY21">
        <v>420</v>
      </c>
      <c r="FZ21">
        <v>17</v>
      </c>
      <c r="GA21">
        <v>0.02</v>
      </c>
      <c r="GB21">
        <v>0.04</v>
      </c>
      <c r="GC21">
        <v>-1.449721375</v>
      </c>
      <c r="GD21">
        <v>24.79413290431521</v>
      </c>
      <c r="GE21">
        <v>3.083236227747484</v>
      </c>
      <c r="GF21">
        <v>0</v>
      </c>
      <c r="GG21">
        <v>167.1826470588235</v>
      </c>
      <c r="GH21">
        <v>-1.032207790958884</v>
      </c>
      <c r="GI21">
        <v>0.2064594935849401</v>
      </c>
      <c r="GJ21">
        <v>0</v>
      </c>
      <c r="GK21">
        <v>0.6824068999999999</v>
      </c>
      <c r="GL21">
        <v>-0.01056150844277753</v>
      </c>
      <c r="GM21">
        <v>0.001689336878778175</v>
      </c>
      <c r="GN21">
        <v>1</v>
      </c>
      <c r="GO21">
        <v>1</v>
      </c>
      <c r="GP21">
        <v>3</v>
      </c>
      <c r="GQ21" t="s">
        <v>448</v>
      </c>
      <c r="GR21">
        <v>3.10237</v>
      </c>
      <c r="GS21">
        <v>2.72535</v>
      </c>
      <c r="GT21">
        <v>0.0867353</v>
      </c>
      <c r="GU21">
        <v>0.0852812</v>
      </c>
      <c r="GV21">
        <v>0.100997</v>
      </c>
      <c r="GW21">
        <v>0.100134</v>
      </c>
      <c r="GX21">
        <v>23858.5</v>
      </c>
      <c r="GY21">
        <v>21718.8</v>
      </c>
      <c r="GZ21">
        <v>26690.2</v>
      </c>
      <c r="HA21">
        <v>23967.8</v>
      </c>
      <c r="HB21">
        <v>38396.6</v>
      </c>
      <c r="HC21">
        <v>31882.9</v>
      </c>
      <c r="HD21">
        <v>46608.4</v>
      </c>
      <c r="HE21">
        <v>37918.6</v>
      </c>
      <c r="HF21">
        <v>1.863</v>
      </c>
      <c r="HG21">
        <v>1.85175</v>
      </c>
      <c r="HH21">
        <v>0.110138</v>
      </c>
      <c r="HI21">
        <v>0</v>
      </c>
      <c r="HJ21">
        <v>28.2135</v>
      </c>
      <c r="HK21">
        <v>999.9</v>
      </c>
      <c r="HL21">
        <v>52.7</v>
      </c>
      <c r="HM21">
        <v>31.2</v>
      </c>
      <c r="HN21">
        <v>26.6281</v>
      </c>
      <c r="HO21">
        <v>60.8856</v>
      </c>
      <c r="HP21">
        <v>22.6362</v>
      </c>
      <c r="HQ21">
        <v>1</v>
      </c>
      <c r="HR21">
        <v>0.172655</v>
      </c>
      <c r="HS21">
        <v>0.108557</v>
      </c>
      <c r="HT21">
        <v>20.2787</v>
      </c>
      <c r="HU21">
        <v>5.2101</v>
      </c>
      <c r="HV21">
        <v>11.9798</v>
      </c>
      <c r="HW21">
        <v>4.9633</v>
      </c>
      <c r="HX21">
        <v>3.27425</v>
      </c>
      <c r="HY21">
        <v>9999</v>
      </c>
      <c r="HZ21">
        <v>9999</v>
      </c>
      <c r="IA21">
        <v>9999</v>
      </c>
      <c r="IB21">
        <v>999.9</v>
      </c>
      <c r="IC21">
        <v>1.86399</v>
      </c>
      <c r="ID21">
        <v>1.86011</v>
      </c>
      <c r="IE21">
        <v>1.8584</v>
      </c>
      <c r="IF21">
        <v>1.85975</v>
      </c>
      <c r="IG21">
        <v>1.85989</v>
      </c>
      <c r="IH21">
        <v>1.85838</v>
      </c>
      <c r="II21">
        <v>1.85745</v>
      </c>
      <c r="IJ21">
        <v>1.85242</v>
      </c>
      <c r="IK21">
        <v>0</v>
      </c>
      <c r="IL21">
        <v>0</v>
      </c>
      <c r="IM21">
        <v>0</v>
      </c>
      <c r="IN21">
        <v>0</v>
      </c>
      <c r="IO21" t="s">
        <v>443</v>
      </c>
      <c r="IP21" t="s">
        <v>444</v>
      </c>
      <c r="IQ21" t="s">
        <v>445</v>
      </c>
      <c r="IR21" t="s">
        <v>445</v>
      </c>
      <c r="IS21" t="s">
        <v>445</v>
      </c>
      <c r="IT21" t="s">
        <v>445</v>
      </c>
      <c r="IU21">
        <v>0</v>
      </c>
      <c r="IV21">
        <v>100</v>
      </c>
      <c r="IW21">
        <v>100</v>
      </c>
      <c r="IX21">
        <v>-1.281</v>
      </c>
      <c r="IY21">
        <v>0.2806</v>
      </c>
      <c r="IZ21">
        <v>-1.101190050776656</v>
      </c>
      <c r="JA21">
        <v>-0.0009077452495023094</v>
      </c>
      <c r="JB21">
        <v>1.260287539409167E-06</v>
      </c>
      <c r="JC21">
        <v>-2.747980142854786E-10</v>
      </c>
      <c r="JD21">
        <v>0.01164710740424388</v>
      </c>
      <c r="JE21">
        <v>0.002354074995816399</v>
      </c>
      <c r="JF21">
        <v>0.0004967520844642659</v>
      </c>
      <c r="JG21">
        <v>-1.558376616488758E-06</v>
      </c>
      <c r="JH21">
        <v>1</v>
      </c>
      <c r="JI21">
        <v>1955</v>
      </c>
      <c r="JJ21">
        <v>1</v>
      </c>
      <c r="JK21">
        <v>26</v>
      </c>
      <c r="JL21">
        <v>194200.6</v>
      </c>
      <c r="JM21">
        <v>194200.8</v>
      </c>
      <c r="JN21">
        <v>1.08643</v>
      </c>
      <c r="JO21">
        <v>2.62207</v>
      </c>
      <c r="JP21">
        <v>1.49658</v>
      </c>
      <c r="JQ21">
        <v>2.34497</v>
      </c>
      <c r="JR21">
        <v>1.54907</v>
      </c>
      <c r="JS21">
        <v>2.35596</v>
      </c>
      <c r="JT21">
        <v>36.2929</v>
      </c>
      <c r="JU21">
        <v>24.1663</v>
      </c>
      <c r="JV21">
        <v>18</v>
      </c>
      <c r="JW21">
        <v>483.141</v>
      </c>
      <c r="JX21">
        <v>490.589</v>
      </c>
      <c r="JY21">
        <v>27.4959</v>
      </c>
      <c r="JZ21">
        <v>29.4506</v>
      </c>
      <c r="KA21">
        <v>30</v>
      </c>
      <c r="KB21">
        <v>29.7038</v>
      </c>
      <c r="KC21">
        <v>29.7057</v>
      </c>
      <c r="KD21">
        <v>21.7166</v>
      </c>
      <c r="KE21">
        <v>22.9119</v>
      </c>
      <c r="KF21">
        <v>73.85080000000001</v>
      </c>
      <c r="KG21">
        <v>27.4903</v>
      </c>
      <c r="KH21">
        <v>379.868</v>
      </c>
      <c r="KI21">
        <v>21.3071</v>
      </c>
      <c r="KJ21">
        <v>101.904</v>
      </c>
      <c r="KK21">
        <v>91.4465</v>
      </c>
    </row>
    <row r="22" spans="1:297">
      <c r="A22">
        <v>4</v>
      </c>
      <c r="B22">
        <v>1758641648</v>
      </c>
      <c r="C22">
        <v>15</v>
      </c>
      <c r="D22" t="s">
        <v>451</v>
      </c>
      <c r="E22" t="s">
        <v>452</v>
      </c>
      <c r="F22">
        <v>5</v>
      </c>
      <c r="G22" t="s">
        <v>437</v>
      </c>
      <c r="H22" t="s">
        <v>438</v>
      </c>
      <c r="I22">
        <v>1758641640.5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(EA22+(U22+2*0.95*5.67E-8*(((EA22+$B$9)+273)^4-(EA22+273)^4)-44100*J22)/(1.84*29.3*R22+8*0.95*5.67E-8*(EA22+273)^3))</f>
        <v>0</v>
      </c>
      <c r="W22">
        <f>($C$9*EB22+$D$9*EC22+$E$9*V22)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2*0.95*5.67E-8*(((EA22+$B$9)+273)^4-(W22+273)^4)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407.5131203136721</v>
      </c>
      <c r="AK22">
        <v>413.6627818181819</v>
      </c>
      <c r="AL22">
        <v>-1.947965831217353</v>
      </c>
      <c r="AM22">
        <v>65.17214786254047</v>
      </c>
      <c r="AN22">
        <f>(AP22 - AO22 + DY22*1E3/(8.314*(EA22+273.15)) * AR22/DX22 * AQ22) * DX22/(100*DL22) * 1000/(1000 - AP22)</f>
        <v>0</v>
      </c>
      <c r="AO22">
        <v>21.29348617733352</v>
      </c>
      <c r="AP22">
        <v>21.97559515151515</v>
      </c>
      <c r="AQ22">
        <v>1.910941397049729E-06</v>
      </c>
      <c r="AR22">
        <v>105.5994654856397</v>
      </c>
      <c r="AS22">
        <v>0</v>
      </c>
      <c r="AT22">
        <v>0</v>
      </c>
      <c r="AU22">
        <f>IF(AS22*$H$15&gt;=AW22,1.0,(AW22/(AW22-AS22*$H$15)))</f>
        <v>0</v>
      </c>
      <c r="AV22">
        <f>(AU22-1)*100</f>
        <v>0</v>
      </c>
      <c r="AW22">
        <f>MAX(0,($B$15+$C$15*EF22)/(1+$D$15*EF22)*DY22/(EA22+273)*$E$15)</f>
        <v>0</v>
      </c>
      <c r="AX22" t="s">
        <v>439</v>
      </c>
      <c r="AY22" t="s">
        <v>439</v>
      </c>
      <c r="AZ22">
        <v>0</v>
      </c>
      <c r="BA22">
        <v>0</v>
      </c>
      <c r="BB22">
        <f>1-AZ22/BA22</f>
        <v>0</v>
      </c>
      <c r="BC22">
        <v>0</v>
      </c>
      <c r="BD22" t="s">
        <v>439</v>
      </c>
      <c r="BE22" t="s">
        <v>439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439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$B$13*EG22+$C$13*EH22+$F$13*ES22*(1-EV22)</f>
        <v>0</v>
      </c>
      <c r="DI22">
        <f>DH22*DJ22</f>
        <v>0</v>
      </c>
      <c r="DJ22">
        <f>($B$13*$D$11+$C$13*$D$11+$F$13*((FF22+EX22)/MAX(FF22+EX22+FG22, 0.1)*$I$11+FG22/MAX(FF22+EX22+FG22, 0.1)*$J$11))/($B$13+$C$13+$F$13)</f>
        <v>0</v>
      </c>
      <c r="DK22">
        <f>($B$13*$K$11+$C$13*$K$11+$F$13*((FF22+EX22)/MAX(FF22+EX22+FG22, 0.1)*$P$11+FG22/MAX(FF22+EX22+FG22, 0.1)*$Q$11))/($B$13+$C$13+$F$13)</f>
        <v>0</v>
      </c>
      <c r="DL22">
        <v>1.1</v>
      </c>
      <c r="DM22">
        <v>0.5</v>
      </c>
      <c r="DN22" t="s">
        <v>440</v>
      </c>
      <c r="DO22">
        <v>2</v>
      </c>
      <c r="DP22" t="b">
        <v>1</v>
      </c>
      <c r="DQ22">
        <v>1758641640.5</v>
      </c>
      <c r="DR22">
        <v>413.5149259259259</v>
      </c>
      <c r="DS22">
        <v>409.3172222222222</v>
      </c>
      <c r="DT22">
        <v>21.97497037037037</v>
      </c>
      <c r="DU22">
        <v>21.29376296296296</v>
      </c>
      <c r="DV22">
        <v>414.7953333333334</v>
      </c>
      <c r="DW22">
        <v>21.69437407407408</v>
      </c>
      <c r="DX22">
        <v>499.9736666666668</v>
      </c>
      <c r="DY22">
        <v>90.30787407407406</v>
      </c>
      <c r="DZ22">
        <v>0.06728065185185185</v>
      </c>
      <c r="EA22">
        <v>28.79064074074074</v>
      </c>
      <c r="EB22">
        <v>30.00194444444444</v>
      </c>
      <c r="EC22">
        <v>999.9000000000001</v>
      </c>
      <c r="ED22">
        <v>0</v>
      </c>
      <c r="EE22">
        <v>0</v>
      </c>
      <c r="EF22">
        <v>9981.599629629629</v>
      </c>
      <c r="EG22">
        <v>0</v>
      </c>
      <c r="EH22">
        <v>10.06204444444445</v>
      </c>
      <c r="EI22">
        <v>4.197642</v>
      </c>
      <c r="EJ22">
        <v>422.8059259259259</v>
      </c>
      <c r="EK22">
        <v>418.2228148148148</v>
      </c>
      <c r="EL22">
        <v>0.6812066296296296</v>
      </c>
      <c r="EM22">
        <v>409.3172222222222</v>
      </c>
      <c r="EN22">
        <v>21.29376296296296</v>
      </c>
      <c r="EO22">
        <v>1.984512962962963</v>
      </c>
      <c r="EP22">
        <v>1.922994074074074</v>
      </c>
      <c r="EQ22">
        <v>17.32130370370371</v>
      </c>
      <c r="ER22">
        <v>16.82413703703704</v>
      </c>
      <c r="ES22">
        <v>2000.002592592593</v>
      </c>
      <c r="ET22">
        <v>0.9800034444444443</v>
      </c>
      <c r="EU22">
        <v>0.01999645555555556</v>
      </c>
      <c r="EV22">
        <v>0</v>
      </c>
      <c r="EW22">
        <v>167.1027407407408</v>
      </c>
      <c r="EX22">
        <v>5.00078</v>
      </c>
      <c r="EY22">
        <v>3433.39</v>
      </c>
      <c r="EZ22">
        <v>16379.68148148148</v>
      </c>
      <c r="FA22">
        <v>39.95333333333333</v>
      </c>
      <c r="FB22">
        <v>40.78674074074073</v>
      </c>
      <c r="FC22">
        <v>40.64792592592593</v>
      </c>
      <c r="FD22">
        <v>40.47892592592593</v>
      </c>
      <c r="FE22">
        <v>41.17574074074074</v>
      </c>
      <c r="FF22">
        <v>1955.112592592592</v>
      </c>
      <c r="FG22">
        <v>39.89000000000001</v>
      </c>
      <c r="FH22">
        <v>0</v>
      </c>
      <c r="FI22">
        <v>1758641646</v>
      </c>
      <c r="FJ22">
        <v>0</v>
      </c>
      <c r="FK22">
        <v>167.1008076923077</v>
      </c>
      <c r="FL22">
        <v>-1.10512821369966</v>
      </c>
      <c r="FM22">
        <v>-19.31008544983183</v>
      </c>
      <c r="FN22">
        <v>3433.326153846154</v>
      </c>
      <c r="FO22">
        <v>15</v>
      </c>
      <c r="FP22">
        <v>0</v>
      </c>
      <c r="FQ22" t="s">
        <v>441</v>
      </c>
      <c r="FR22">
        <v>1746989605.5</v>
      </c>
      <c r="FS22">
        <v>1746989593.5</v>
      </c>
      <c r="FT22">
        <v>0</v>
      </c>
      <c r="FU22">
        <v>-0.274</v>
      </c>
      <c r="FV22">
        <v>-0.002</v>
      </c>
      <c r="FW22">
        <v>2.549</v>
      </c>
      <c r="FX22">
        <v>0.129</v>
      </c>
      <c r="FY22">
        <v>420</v>
      </c>
      <c r="FZ22">
        <v>17</v>
      </c>
      <c r="GA22">
        <v>0.02</v>
      </c>
      <c r="GB22">
        <v>0.04</v>
      </c>
      <c r="GC22">
        <v>1.299406125</v>
      </c>
      <c r="GD22">
        <v>52.32063571857412</v>
      </c>
      <c r="GE22">
        <v>5.523407498338224</v>
      </c>
      <c r="GF22">
        <v>0</v>
      </c>
      <c r="GG22">
        <v>167.1395294117647</v>
      </c>
      <c r="GH22">
        <v>-0.6032391143073539</v>
      </c>
      <c r="GI22">
        <v>0.1950283893805224</v>
      </c>
      <c r="GJ22">
        <v>1</v>
      </c>
      <c r="GK22">
        <v>0.68202195</v>
      </c>
      <c r="GL22">
        <v>-0.006217103189494877</v>
      </c>
      <c r="GM22">
        <v>0.001554673019480297</v>
      </c>
      <c r="GN22">
        <v>1</v>
      </c>
      <c r="GO22">
        <v>2</v>
      </c>
      <c r="GP22">
        <v>3</v>
      </c>
      <c r="GQ22" t="s">
        <v>442</v>
      </c>
      <c r="GR22">
        <v>3.10261</v>
      </c>
      <c r="GS22">
        <v>2.72523</v>
      </c>
      <c r="GT22">
        <v>0.0852429</v>
      </c>
      <c r="GU22">
        <v>0.0827609</v>
      </c>
      <c r="GV22">
        <v>0.100998</v>
      </c>
      <c r="GW22">
        <v>0.100139</v>
      </c>
      <c r="GX22">
        <v>23897.5</v>
      </c>
      <c r="GY22">
        <v>21778.7</v>
      </c>
      <c r="GZ22">
        <v>26690.2</v>
      </c>
      <c r="HA22">
        <v>23967.9</v>
      </c>
      <c r="HB22">
        <v>38396.4</v>
      </c>
      <c r="HC22">
        <v>31882.6</v>
      </c>
      <c r="HD22">
        <v>46608.5</v>
      </c>
      <c r="HE22">
        <v>37918.8</v>
      </c>
      <c r="HF22">
        <v>1.86335</v>
      </c>
      <c r="HG22">
        <v>1.85137</v>
      </c>
      <c r="HH22">
        <v>0.109088</v>
      </c>
      <c r="HI22">
        <v>0</v>
      </c>
      <c r="HJ22">
        <v>28.2128</v>
      </c>
      <c r="HK22">
        <v>999.9</v>
      </c>
      <c r="HL22">
        <v>52.7</v>
      </c>
      <c r="HM22">
        <v>31.2</v>
      </c>
      <c r="HN22">
        <v>26.626</v>
      </c>
      <c r="HO22">
        <v>60.9256</v>
      </c>
      <c r="HP22">
        <v>22.6723</v>
      </c>
      <c r="HQ22">
        <v>1</v>
      </c>
      <c r="HR22">
        <v>0.172698</v>
      </c>
      <c r="HS22">
        <v>0.137168</v>
      </c>
      <c r="HT22">
        <v>20.2787</v>
      </c>
      <c r="HU22">
        <v>5.20995</v>
      </c>
      <c r="HV22">
        <v>11.9794</v>
      </c>
      <c r="HW22">
        <v>4.96365</v>
      </c>
      <c r="HX22">
        <v>3.27433</v>
      </c>
      <c r="HY22">
        <v>9999</v>
      </c>
      <c r="HZ22">
        <v>9999</v>
      </c>
      <c r="IA22">
        <v>9999</v>
      </c>
      <c r="IB22">
        <v>999.9</v>
      </c>
      <c r="IC22">
        <v>1.864</v>
      </c>
      <c r="ID22">
        <v>1.86013</v>
      </c>
      <c r="IE22">
        <v>1.8584</v>
      </c>
      <c r="IF22">
        <v>1.85975</v>
      </c>
      <c r="IG22">
        <v>1.85989</v>
      </c>
      <c r="IH22">
        <v>1.8584</v>
      </c>
      <c r="II22">
        <v>1.85745</v>
      </c>
      <c r="IJ22">
        <v>1.85242</v>
      </c>
      <c r="IK22">
        <v>0</v>
      </c>
      <c r="IL22">
        <v>0</v>
      </c>
      <c r="IM22">
        <v>0</v>
      </c>
      <c r="IN22">
        <v>0</v>
      </c>
      <c r="IO22" t="s">
        <v>443</v>
      </c>
      <c r="IP22" t="s">
        <v>444</v>
      </c>
      <c r="IQ22" t="s">
        <v>445</v>
      </c>
      <c r="IR22" t="s">
        <v>445</v>
      </c>
      <c r="IS22" t="s">
        <v>445</v>
      </c>
      <c r="IT22" t="s">
        <v>445</v>
      </c>
      <c r="IU22">
        <v>0</v>
      </c>
      <c r="IV22">
        <v>100</v>
      </c>
      <c r="IW22">
        <v>100</v>
      </c>
      <c r="IX22">
        <v>-1.28</v>
      </c>
      <c r="IY22">
        <v>0.2806</v>
      </c>
      <c r="IZ22">
        <v>-1.101190050776656</v>
      </c>
      <c r="JA22">
        <v>-0.0009077452495023094</v>
      </c>
      <c r="JB22">
        <v>1.260287539409167E-06</v>
      </c>
      <c r="JC22">
        <v>-2.747980142854786E-10</v>
      </c>
      <c r="JD22">
        <v>0.01164710740424388</v>
      </c>
      <c r="JE22">
        <v>0.002354074995816399</v>
      </c>
      <c r="JF22">
        <v>0.0004967520844642659</v>
      </c>
      <c r="JG22">
        <v>-1.558376616488758E-06</v>
      </c>
      <c r="JH22">
        <v>1</v>
      </c>
      <c r="JI22">
        <v>1955</v>
      </c>
      <c r="JJ22">
        <v>1</v>
      </c>
      <c r="JK22">
        <v>26</v>
      </c>
      <c r="JL22">
        <v>194200.7</v>
      </c>
      <c r="JM22">
        <v>194200.9</v>
      </c>
      <c r="JN22">
        <v>1.04492</v>
      </c>
      <c r="JO22">
        <v>2.61719</v>
      </c>
      <c r="JP22">
        <v>1.49658</v>
      </c>
      <c r="JQ22">
        <v>2.34497</v>
      </c>
      <c r="JR22">
        <v>1.54907</v>
      </c>
      <c r="JS22">
        <v>2.46216</v>
      </c>
      <c r="JT22">
        <v>36.2929</v>
      </c>
      <c r="JU22">
        <v>24.1838</v>
      </c>
      <c r="JV22">
        <v>18</v>
      </c>
      <c r="JW22">
        <v>483.341</v>
      </c>
      <c r="JX22">
        <v>490.342</v>
      </c>
      <c r="JY22">
        <v>27.4936</v>
      </c>
      <c r="JZ22">
        <v>29.4506</v>
      </c>
      <c r="KA22">
        <v>30</v>
      </c>
      <c r="KB22">
        <v>29.7032</v>
      </c>
      <c r="KC22">
        <v>29.7056</v>
      </c>
      <c r="KD22">
        <v>21.0268</v>
      </c>
      <c r="KE22">
        <v>22.9119</v>
      </c>
      <c r="KF22">
        <v>73.85080000000001</v>
      </c>
      <c r="KG22">
        <v>27.492</v>
      </c>
      <c r="KH22">
        <v>366.508</v>
      </c>
      <c r="KI22">
        <v>21.3071</v>
      </c>
      <c r="KJ22">
        <v>101.905</v>
      </c>
      <c r="KK22">
        <v>91.4469</v>
      </c>
    </row>
    <row r="23" spans="1:297">
      <c r="A23">
        <v>5</v>
      </c>
      <c r="B23">
        <v>1758641653</v>
      </c>
      <c r="C23">
        <v>20</v>
      </c>
      <c r="D23" t="s">
        <v>453</v>
      </c>
      <c r="E23" t="s">
        <v>454</v>
      </c>
      <c r="F23">
        <v>5</v>
      </c>
      <c r="G23" t="s">
        <v>437</v>
      </c>
      <c r="H23" t="s">
        <v>438</v>
      </c>
      <c r="I23">
        <v>1758641645.214286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(EA23+(U23+2*0.95*5.67E-8*(((EA23+$B$9)+273)^4-(EA23+273)^4)-44100*J23)/(1.84*29.3*R23+8*0.95*5.67E-8*(EA23+273)^3))</f>
        <v>0</v>
      </c>
      <c r="W23">
        <f>($C$9*EB23+$D$9*EC23+$E$9*V23)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2*0.95*5.67E-8*(((EA23+$B$9)+273)^4-(W23+273)^4)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391.1979156461134</v>
      </c>
      <c r="AK23">
        <v>400.668915151515</v>
      </c>
      <c r="AL23">
        <v>-2.673680548978091</v>
      </c>
      <c r="AM23">
        <v>65.17214786254047</v>
      </c>
      <c r="AN23">
        <f>(AP23 - AO23 + DY23*1E3/(8.314*(EA23+273.15)) * AR23/DX23 * AQ23) * DX23/(100*DL23) * 1000/(1000 - AP23)</f>
        <v>0</v>
      </c>
      <c r="AO23">
        <v>21.29376421677798</v>
      </c>
      <c r="AP23">
        <v>21.97573272727272</v>
      </c>
      <c r="AQ23">
        <v>3.798761278278808E-06</v>
      </c>
      <c r="AR23">
        <v>105.5994654856397</v>
      </c>
      <c r="AS23">
        <v>0</v>
      </c>
      <c r="AT23">
        <v>0</v>
      </c>
      <c r="AU23">
        <f>IF(AS23*$H$15&gt;=AW23,1.0,(AW23/(AW23-AS23*$H$15)))</f>
        <v>0</v>
      </c>
      <c r="AV23">
        <f>(AU23-1)*100</f>
        <v>0</v>
      </c>
      <c r="AW23">
        <f>MAX(0,($B$15+$C$15*EF23)/(1+$D$15*EF23)*DY23/(EA23+273)*$E$15)</f>
        <v>0</v>
      </c>
      <c r="AX23" t="s">
        <v>439</v>
      </c>
      <c r="AY23" t="s">
        <v>439</v>
      </c>
      <c r="AZ23">
        <v>0</v>
      </c>
      <c r="BA23">
        <v>0</v>
      </c>
      <c r="BB23">
        <f>1-AZ23/BA23</f>
        <v>0</v>
      </c>
      <c r="BC23">
        <v>0</v>
      </c>
      <c r="BD23" t="s">
        <v>439</v>
      </c>
      <c r="BE23" t="s">
        <v>439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439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$B$13*EG23+$C$13*EH23+$F$13*ES23*(1-EV23)</f>
        <v>0</v>
      </c>
      <c r="DI23">
        <f>DH23*DJ23</f>
        <v>0</v>
      </c>
      <c r="DJ23">
        <f>($B$13*$D$11+$C$13*$D$11+$F$13*((FF23+EX23)/MAX(FF23+EX23+FG23, 0.1)*$I$11+FG23/MAX(FF23+EX23+FG23, 0.1)*$J$11))/($B$13+$C$13+$F$13)</f>
        <v>0</v>
      </c>
      <c r="DK23">
        <f>($B$13*$K$11+$C$13*$K$11+$F$13*((FF23+EX23)/MAX(FF23+EX23+FG23, 0.1)*$P$11+FG23/MAX(FF23+EX23+FG23, 0.1)*$Q$11))/($B$13+$C$13+$F$13)</f>
        <v>0</v>
      </c>
      <c r="DL23">
        <v>1.1</v>
      </c>
      <c r="DM23">
        <v>0.5</v>
      </c>
      <c r="DN23" t="s">
        <v>440</v>
      </c>
      <c r="DO23">
        <v>2</v>
      </c>
      <c r="DP23" t="b">
        <v>1</v>
      </c>
      <c r="DQ23">
        <v>1758641645.214286</v>
      </c>
      <c r="DR23">
        <v>407.3410357142857</v>
      </c>
      <c r="DS23">
        <v>397.2799642857143</v>
      </c>
      <c r="DT23">
        <v>21.9753</v>
      </c>
      <c r="DU23">
        <v>21.29372857142857</v>
      </c>
      <c r="DV23">
        <v>408.6214285714286</v>
      </c>
      <c r="DW23">
        <v>21.69469642857143</v>
      </c>
      <c r="DX23">
        <v>499.9482857142857</v>
      </c>
      <c r="DY23">
        <v>90.30791785714287</v>
      </c>
      <c r="DZ23">
        <v>0.06732428571428571</v>
      </c>
      <c r="EA23">
        <v>28.79060714285714</v>
      </c>
      <c r="EB23">
        <v>29.99875357142857</v>
      </c>
      <c r="EC23">
        <v>999.9000000000002</v>
      </c>
      <c r="ED23">
        <v>0</v>
      </c>
      <c r="EE23">
        <v>0</v>
      </c>
      <c r="EF23">
        <v>9982.435714285715</v>
      </c>
      <c r="EG23">
        <v>0</v>
      </c>
      <c r="EH23">
        <v>10.05896428571429</v>
      </c>
      <c r="EI23">
        <v>10.06105192857143</v>
      </c>
      <c r="EJ23">
        <v>416.4936071428571</v>
      </c>
      <c r="EK23">
        <v>405.9236071428571</v>
      </c>
      <c r="EL23">
        <v>0.6815746428571429</v>
      </c>
      <c r="EM23">
        <v>397.2799642857143</v>
      </c>
      <c r="EN23">
        <v>21.29372857142857</v>
      </c>
      <c r="EO23">
        <v>1.984543571428571</v>
      </c>
      <c r="EP23">
        <v>1.922991428571429</v>
      </c>
      <c r="EQ23">
        <v>17.32155714285714</v>
      </c>
      <c r="ER23">
        <v>16.82412142857143</v>
      </c>
      <c r="ES23">
        <v>2000.025714285714</v>
      </c>
      <c r="ET23">
        <v>0.9800037499999998</v>
      </c>
      <c r="EU23">
        <v>0.01999615</v>
      </c>
      <c r="EV23">
        <v>0</v>
      </c>
      <c r="EW23">
        <v>166.9881071428571</v>
      </c>
      <c r="EX23">
        <v>5.00078</v>
      </c>
      <c r="EY23">
        <v>3431.677499999999</v>
      </c>
      <c r="EZ23">
        <v>16379.87142857143</v>
      </c>
      <c r="FA23">
        <v>39.94385714285713</v>
      </c>
      <c r="FB23">
        <v>40.78542857142857</v>
      </c>
      <c r="FC23">
        <v>40.46853571428571</v>
      </c>
      <c r="FD23">
        <v>40.47078571428572</v>
      </c>
      <c r="FE23">
        <v>41.17614285714285</v>
      </c>
      <c r="FF23">
        <v>1955.135714285714</v>
      </c>
      <c r="FG23">
        <v>39.89000000000001</v>
      </c>
      <c r="FH23">
        <v>0</v>
      </c>
      <c r="FI23">
        <v>1758641650.8</v>
      </c>
      <c r="FJ23">
        <v>0</v>
      </c>
      <c r="FK23">
        <v>166.97</v>
      </c>
      <c r="FL23">
        <v>-0.7611624046088872</v>
      </c>
      <c r="FM23">
        <v>-22.97333334620595</v>
      </c>
      <c r="FN23">
        <v>3431.575769230769</v>
      </c>
      <c r="FO23">
        <v>15</v>
      </c>
      <c r="FP23">
        <v>0</v>
      </c>
      <c r="FQ23" t="s">
        <v>441</v>
      </c>
      <c r="FR23">
        <v>1746989605.5</v>
      </c>
      <c r="FS23">
        <v>1746989593.5</v>
      </c>
      <c r="FT23">
        <v>0</v>
      </c>
      <c r="FU23">
        <v>-0.274</v>
      </c>
      <c r="FV23">
        <v>-0.002</v>
      </c>
      <c r="FW23">
        <v>2.549</v>
      </c>
      <c r="FX23">
        <v>0.129</v>
      </c>
      <c r="FY23">
        <v>420</v>
      </c>
      <c r="FZ23">
        <v>17</v>
      </c>
      <c r="GA23">
        <v>0.02</v>
      </c>
      <c r="GB23">
        <v>0.04</v>
      </c>
      <c r="GC23">
        <v>6.931481625000001</v>
      </c>
      <c r="GD23">
        <v>75.76661440525329</v>
      </c>
      <c r="GE23">
        <v>7.363268103516861</v>
      </c>
      <c r="GF23">
        <v>0</v>
      </c>
      <c r="GG23">
        <v>167.053794117647</v>
      </c>
      <c r="GH23">
        <v>-1.206279607859464</v>
      </c>
      <c r="GI23">
        <v>0.2253510698250192</v>
      </c>
      <c r="GJ23">
        <v>0</v>
      </c>
      <c r="GK23">
        <v>0.6812282749999999</v>
      </c>
      <c r="GL23">
        <v>0.003606450281424298</v>
      </c>
      <c r="GM23">
        <v>0.001078630728922083</v>
      </c>
      <c r="GN23">
        <v>1</v>
      </c>
      <c r="GO23">
        <v>1</v>
      </c>
      <c r="GP23">
        <v>3</v>
      </c>
      <c r="GQ23" t="s">
        <v>448</v>
      </c>
      <c r="GR23">
        <v>3.1023</v>
      </c>
      <c r="GS23">
        <v>2.72582</v>
      </c>
      <c r="GT23">
        <v>0.0831493</v>
      </c>
      <c r="GU23">
        <v>0.08006630000000001</v>
      </c>
      <c r="GV23">
        <v>0.100999</v>
      </c>
      <c r="GW23">
        <v>0.100137</v>
      </c>
      <c r="GX23">
        <v>23952.2</v>
      </c>
      <c r="GY23">
        <v>21842.7</v>
      </c>
      <c r="GZ23">
        <v>26690.3</v>
      </c>
      <c r="HA23">
        <v>23968</v>
      </c>
      <c r="HB23">
        <v>38396.1</v>
      </c>
      <c r="HC23">
        <v>31882.4</v>
      </c>
      <c r="HD23">
        <v>46608.5</v>
      </c>
      <c r="HE23">
        <v>37918.8</v>
      </c>
      <c r="HF23">
        <v>1.86248</v>
      </c>
      <c r="HG23">
        <v>1.8521</v>
      </c>
      <c r="HH23">
        <v>0.109486</v>
      </c>
      <c r="HI23">
        <v>0</v>
      </c>
      <c r="HJ23">
        <v>28.2111</v>
      </c>
      <c r="HK23">
        <v>999.9</v>
      </c>
      <c r="HL23">
        <v>52.7</v>
      </c>
      <c r="HM23">
        <v>31.2</v>
      </c>
      <c r="HN23">
        <v>26.6299</v>
      </c>
      <c r="HO23">
        <v>61.2656</v>
      </c>
      <c r="HP23">
        <v>22.5881</v>
      </c>
      <c r="HQ23">
        <v>1</v>
      </c>
      <c r="HR23">
        <v>0.172658</v>
      </c>
      <c r="HS23">
        <v>0.128856</v>
      </c>
      <c r="HT23">
        <v>20.2786</v>
      </c>
      <c r="HU23">
        <v>5.20965</v>
      </c>
      <c r="HV23">
        <v>11.9798</v>
      </c>
      <c r="HW23">
        <v>4.9633</v>
      </c>
      <c r="HX23">
        <v>3.27423</v>
      </c>
      <c r="HY23">
        <v>9999</v>
      </c>
      <c r="HZ23">
        <v>9999</v>
      </c>
      <c r="IA23">
        <v>9999</v>
      </c>
      <c r="IB23">
        <v>999.9</v>
      </c>
      <c r="IC23">
        <v>1.86401</v>
      </c>
      <c r="ID23">
        <v>1.86014</v>
      </c>
      <c r="IE23">
        <v>1.8584</v>
      </c>
      <c r="IF23">
        <v>1.85977</v>
      </c>
      <c r="IG23">
        <v>1.85989</v>
      </c>
      <c r="IH23">
        <v>1.85842</v>
      </c>
      <c r="II23">
        <v>1.85745</v>
      </c>
      <c r="IJ23">
        <v>1.85242</v>
      </c>
      <c r="IK23">
        <v>0</v>
      </c>
      <c r="IL23">
        <v>0</v>
      </c>
      <c r="IM23">
        <v>0</v>
      </c>
      <c r="IN23">
        <v>0</v>
      </c>
      <c r="IO23" t="s">
        <v>443</v>
      </c>
      <c r="IP23" t="s">
        <v>444</v>
      </c>
      <c r="IQ23" t="s">
        <v>445</v>
      </c>
      <c r="IR23" t="s">
        <v>445</v>
      </c>
      <c r="IS23" t="s">
        <v>445</v>
      </c>
      <c r="IT23" t="s">
        <v>445</v>
      </c>
      <c r="IU23">
        <v>0</v>
      </c>
      <c r="IV23">
        <v>100</v>
      </c>
      <c r="IW23">
        <v>100</v>
      </c>
      <c r="IX23">
        <v>-1.28</v>
      </c>
      <c r="IY23">
        <v>0.2806</v>
      </c>
      <c r="IZ23">
        <v>-1.101190050776656</v>
      </c>
      <c r="JA23">
        <v>-0.0009077452495023094</v>
      </c>
      <c r="JB23">
        <v>1.260287539409167E-06</v>
      </c>
      <c r="JC23">
        <v>-2.747980142854786E-10</v>
      </c>
      <c r="JD23">
        <v>0.01164710740424388</v>
      </c>
      <c r="JE23">
        <v>0.002354074995816399</v>
      </c>
      <c r="JF23">
        <v>0.0004967520844642659</v>
      </c>
      <c r="JG23">
        <v>-1.558376616488758E-06</v>
      </c>
      <c r="JH23">
        <v>1</v>
      </c>
      <c r="JI23">
        <v>1955</v>
      </c>
      <c r="JJ23">
        <v>1</v>
      </c>
      <c r="JK23">
        <v>26</v>
      </c>
      <c r="JL23">
        <v>194200.8</v>
      </c>
      <c r="JM23">
        <v>194201</v>
      </c>
      <c r="JN23">
        <v>1.01318</v>
      </c>
      <c r="JO23">
        <v>2.62451</v>
      </c>
      <c r="JP23">
        <v>1.49658</v>
      </c>
      <c r="JQ23">
        <v>2.34497</v>
      </c>
      <c r="JR23">
        <v>1.54907</v>
      </c>
      <c r="JS23">
        <v>2.35718</v>
      </c>
      <c r="JT23">
        <v>36.2929</v>
      </c>
      <c r="JU23">
        <v>24.1751</v>
      </c>
      <c r="JV23">
        <v>18</v>
      </c>
      <c r="JW23">
        <v>482.829</v>
      </c>
      <c r="JX23">
        <v>490.8</v>
      </c>
      <c r="JY23">
        <v>27.4923</v>
      </c>
      <c r="JZ23">
        <v>29.4506</v>
      </c>
      <c r="KA23">
        <v>30</v>
      </c>
      <c r="KB23">
        <v>29.7032</v>
      </c>
      <c r="KC23">
        <v>29.7032</v>
      </c>
      <c r="KD23">
        <v>20.2596</v>
      </c>
      <c r="KE23">
        <v>22.9119</v>
      </c>
      <c r="KF23">
        <v>73.4789</v>
      </c>
      <c r="KG23">
        <v>27.5</v>
      </c>
      <c r="KH23">
        <v>346.469</v>
      </c>
      <c r="KI23">
        <v>21.3071</v>
      </c>
      <c r="KJ23">
        <v>101.905</v>
      </c>
      <c r="KK23">
        <v>91.447</v>
      </c>
    </row>
    <row r="24" spans="1:297">
      <c r="A24">
        <v>6</v>
      </c>
      <c r="B24">
        <v>1758641658</v>
      </c>
      <c r="C24">
        <v>25</v>
      </c>
      <c r="D24" t="s">
        <v>455</v>
      </c>
      <c r="E24" t="s">
        <v>456</v>
      </c>
      <c r="F24">
        <v>5</v>
      </c>
      <c r="G24" t="s">
        <v>437</v>
      </c>
      <c r="H24" t="s">
        <v>438</v>
      </c>
      <c r="I24">
        <v>1758641650.5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(EA24+(U24+2*0.95*5.67E-8*(((EA24+$B$9)+273)^4-(EA24+273)^4)-44100*J24)/(1.84*29.3*R24+8*0.95*5.67E-8*(EA24+273)^3))</f>
        <v>0</v>
      </c>
      <c r="W24">
        <f>($C$9*EB24+$D$9*EC24+$E$9*V24)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2*0.95*5.67E-8*(((EA24+$B$9)+273)^4-(W24+273)^4)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374.4590244602501</v>
      </c>
      <c r="AK24">
        <v>385.6287393939394</v>
      </c>
      <c r="AL24">
        <v>-3.052925338559811</v>
      </c>
      <c r="AM24">
        <v>65.17214786254047</v>
      </c>
      <c r="AN24">
        <f>(AP24 - AO24 + DY24*1E3/(8.314*(EA24+273.15)) * AR24/DX24 * AQ24) * DX24/(100*DL24) * 1000/(1000 - AP24)</f>
        <v>0</v>
      </c>
      <c r="AO24">
        <v>21.27864696429788</v>
      </c>
      <c r="AP24">
        <v>21.97377818181817</v>
      </c>
      <c r="AQ24">
        <v>-9.706878675931887E-06</v>
      </c>
      <c r="AR24">
        <v>105.5994654856397</v>
      </c>
      <c r="AS24">
        <v>0</v>
      </c>
      <c r="AT24">
        <v>0</v>
      </c>
      <c r="AU24">
        <f>IF(AS24*$H$15&gt;=AW24,1.0,(AW24/(AW24-AS24*$H$15)))</f>
        <v>0</v>
      </c>
      <c r="AV24">
        <f>(AU24-1)*100</f>
        <v>0</v>
      </c>
      <c r="AW24">
        <f>MAX(0,($B$15+$C$15*EF24)/(1+$D$15*EF24)*DY24/(EA24+273)*$E$15)</f>
        <v>0</v>
      </c>
      <c r="AX24" t="s">
        <v>439</v>
      </c>
      <c r="AY24" t="s">
        <v>439</v>
      </c>
      <c r="AZ24">
        <v>0</v>
      </c>
      <c r="BA24">
        <v>0</v>
      </c>
      <c r="BB24">
        <f>1-AZ24/BA24</f>
        <v>0</v>
      </c>
      <c r="BC24">
        <v>0</v>
      </c>
      <c r="BD24" t="s">
        <v>439</v>
      </c>
      <c r="BE24" t="s">
        <v>439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439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$B$13*EG24+$C$13*EH24+$F$13*ES24*(1-EV24)</f>
        <v>0</v>
      </c>
      <c r="DI24">
        <f>DH24*DJ24</f>
        <v>0</v>
      </c>
      <c r="DJ24">
        <f>($B$13*$D$11+$C$13*$D$11+$F$13*((FF24+EX24)/MAX(FF24+EX24+FG24, 0.1)*$I$11+FG24/MAX(FF24+EX24+FG24, 0.1)*$J$11))/($B$13+$C$13+$F$13)</f>
        <v>0</v>
      </c>
      <c r="DK24">
        <f>($B$13*$K$11+$C$13*$K$11+$F$13*((FF24+EX24)/MAX(FF24+EX24+FG24, 0.1)*$P$11+FG24/MAX(FF24+EX24+FG24, 0.1)*$Q$11))/($B$13+$C$13+$F$13)</f>
        <v>0</v>
      </c>
      <c r="DL24">
        <v>1.1</v>
      </c>
      <c r="DM24">
        <v>0.5</v>
      </c>
      <c r="DN24" t="s">
        <v>440</v>
      </c>
      <c r="DO24">
        <v>2</v>
      </c>
      <c r="DP24" t="b">
        <v>1</v>
      </c>
      <c r="DQ24">
        <v>1758641650.5</v>
      </c>
      <c r="DR24">
        <v>396.3015925925927</v>
      </c>
      <c r="DS24">
        <v>380.9264074074075</v>
      </c>
      <c r="DT24">
        <v>21.97529259259259</v>
      </c>
      <c r="DU24">
        <v>21.28967407407407</v>
      </c>
      <c r="DV24">
        <v>397.5817407407407</v>
      </c>
      <c r="DW24">
        <v>21.69468888888889</v>
      </c>
      <c r="DX24">
        <v>499.9622962962962</v>
      </c>
      <c r="DY24">
        <v>90.30841851851852</v>
      </c>
      <c r="DZ24">
        <v>0.06728938518518519</v>
      </c>
      <c r="EA24">
        <v>28.7920037037037</v>
      </c>
      <c r="EB24">
        <v>29.99552592592592</v>
      </c>
      <c r="EC24">
        <v>999.9000000000001</v>
      </c>
      <c r="ED24">
        <v>0</v>
      </c>
      <c r="EE24">
        <v>0</v>
      </c>
      <c r="EF24">
        <v>10008.68666666667</v>
      </c>
      <c r="EG24">
        <v>0</v>
      </c>
      <c r="EH24">
        <v>10.06009259259259</v>
      </c>
      <c r="EI24">
        <v>15.37518481481481</v>
      </c>
      <c r="EJ24">
        <v>405.2061481481483</v>
      </c>
      <c r="EK24">
        <v>389.2127037037037</v>
      </c>
      <c r="EL24">
        <v>0.6856166666666667</v>
      </c>
      <c r="EM24">
        <v>380.9264074074075</v>
      </c>
      <c r="EN24">
        <v>21.28967407407407</v>
      </c>
      <c r="EO24">
        <v>1.984554074074074</v>
      </c>
      <c r="EP24">
        <v>1.922635925925926</v>
      </c>
      <c r="EQ24">
        <v>17.32163703703704</v>
      </c>
      <c r="ER24">
        <v>16.82120370370371</v>
      </c>
      <c r="ES24">
        <v>2000.003703703704</v>
      </c>
      <c r="ET24">
        <v>0.9800036666666666</v>
      </c>
      <c r="EU24">
        <v>0.01999623333333334</v>
      </c>
      <c r="EV24">
        <v>0</v>
      </c>
      <c r="EW24">
        <v>166.940962962963</v>
      </c>
      <c r="EX24">
        <v>5.00078</v>
      </c>
      <c r="EY24">
        <v>3429.082592592592</v>
      </c>
      <c r="EZ24">
        <v>16379.68518518519</v>
      </c>
      <c r="FA24">
        <v>39.92562962962963</v>
      </c>
      <c r="FB24">
        <v>40.78674074074073</v>
      </c>
      <c r="FC24">
        <v>40.48822222222221</v>
      </c>
      <c r="FD24">
        <v>40.46737037037036</v>
      </c>
      <c r="FE24">
        <v>41.18955555555555</v>
      </c>
      <c r="FF24">
        <v>1955.113703703703</v>
      </c>
      <c r="FG24">
        <v>39.89000000000001</v>
      </c>
      <c r="FH24">
        <v>0</v>
      </c>
      <c r="FI24">
        <v>1758641656.2</v>
      </c>
      <c r="FJ24">
        <v>0</v>
      </c>
      <c r="FK24">
        <v>166.88428</v>
      </c>
      <c r="FL24">
        <v>-1.622000019367289</v>
      </c>
      <c r="FM24">
        <v>-35.41230768514905</v>
      </c>
      <c r="FN24">
        <v>3428.7184</v>
      </c>
      <c r="FO24">
        <v>15</v>
      </c>
      <c r="FP24">
        <v>0</v>
      </c>
      <c r="FQ24" t="s">
        <v>441</v>
      </c>
      <c r="FR24">
        <v>1746989605.5</v>
      </c>
      <c r="FS24">
        <v>1746989593.5</v>
      </c>
      <c r="FT24">
        <v>0</v>
      </c>
      <c r="FU24">
        <v>-0.274</v>
      </c>
      <c r="FV24">
        <v>-0.002</v>
      </c>
      <c r="FW24">
        <v>2.549</v>
      </c>
      <c r="FX24">
        <v>0.129</v>
      </c>
      <c r="FY24">
        <v>420</v>
      </c>
      <c r="FZ24">
        <v>17</v>
      </c>
      <c r="GA24">
        <v>0.02</v>
      </c>
      <c r="GB24">
        <v>0.04</v>
      </c>
      <c r="GC24">
        <v>11.192654625</v>
      </c>
      <c r="GD24">
        <v>65.44077875797375</v>
      </c>
      <c r="GE24">
        <v>6.476822619534021</v>
      </c>
      <c r="GF24">
        <v>0</v>
      </c>
      <c r="GG24">
        <v>166.9573529411765</v>
      </c>
      <c r="GH24">
        <v>-0.9458823605418923</v>
      </c>
      <c r="GI24">
        <v>0.2587361684115503</v>
      </c>
      <c r="GJ24">
        <v>1</v>
      </c>
      <c r="GK24">
        <v>0.6829365000000001</v>
      </c>
      <c r="GL24">
        <v>0.02419461163226929</v>
      </c>
      <c r="GM24">
        <v>0.004355825392505988</v>
      </c>
      <c r="GN24">
        <v>1</v>
      </c>
      <c r="GO24">
        <v>2</v>
      </c>
      <c r="GP24">
        <v>3</v>
      </c>
      <c r="GQ24" t="s">
        <v>442</v>
      </c>
      <c r="GR24">
        <v>3.10284</v>
      </c>
      <c r="GS24">
        <v>2.72528</v>
      </c>
      <c r="GT24">
        <v>0.08071109999999999</v>
      </c>
      <c r="GU24">
        <v>0.0773126</v>
      </c>
      <c r="GV24">
        <v>0.100991</v>
      </c>
      <c r="GW24">
        <v>0.100023</v>
      </c>
      <c r="GX24">
        <v>24015.6</v>
      </c>
      <c r="GY24">
        <v>21908</v>
      </c>
      <c r="GZ24">
        <v>26690</v>
      </c>
      <c r="HA24">
        <v>23967.8</v>
      </c>
      <c r="HB24">
        <v>38395.9</v>
      </c>
      <c r="HC24">
        <v>31886</v>
      </c>
      <c r="HD24">
        <v>46608.1</v>
      </c>
      <c r="HE24">
        <v>37918.5</v>
      </c>
      <c r="HF24">
        <v>1.86373</v>
      </c>
      <c r="HG24">
        <v>1.8509</v>
      </c>
      <c r="HH24">
        <v>0.109769</v>
      </c>
      <c r="HI24">
        <v>0</v>
      </c>
      <c r="HJ24">
        <v>28.2111</v>
      </c>
      <c r="HK24">
        <v>999.9</v>
      </c>
      <c r="HL24">
        <v>52.7</v>
      </c>
      <c r="HM24">
        <v>31.2</v>
      </c>
      <c r="HN24">
        <v>26.6285</v>
      </c>
      <c r="HO24">
        <v>61.1256</v>
      </c>
      <c r="HP24">
        <v>22.7244</v>
      </c>
      <c r="HQ24">
        <v>1</v>
      </c>
      <c r="HR24">
        <v>0.172619</v>
      </c>
      <c r="HS24">
        <v>0.103491</v>
      </c>
      <c r="HT24">
        <v>20.2786</v>
      </c>
      <c r="HU24">
        <v>5.2098</v>
      </c>
      <c r="HV24">
        <v>11.9798</v>
      </c>
      <c r="HW24">
        <v>4.9633</v>
      </c>
      <c r="HX24">
        <v>3.27423</v>
      </c>
      <c r="HY24">
        <v>9999</v>
      </c>
      <c r="HZ24">
        <v>9999</v>
      </c>
      <c r="IA24">
        <v>9999</v>
      </c>
      <c r="IB24">
        <v>999.9</v>
      </c>
      <c r="IC24">
        <v>1.86401</v>
      </c>
      <c r="ID24">
        <v>1.86017</v>
      </c>
      <c r="IE24">
        <v>1.8584</v>
      </c>
      <c r="IF24">
        <v>1.85979</v>
      </c>
      <c r="IG24">
        <v>1.85989</v>
      </c>
      <c r="IH24">
        <v>1.85839</v>
      </c>
      <c r="II24">
        <v>1.85745</v>
      </c>
      <c r="IJ24">
        <v>1.85242</v>
      </c>
      <c r="IK24">
        <v>0</v>
      </c>
      <c r="IL24">
        <v>0</v>
      </c>
      <c r="IM24">
        <v>0</v>
      </c>
      <c r="IN24">
        <v>0</v>
      </c>
      <c r="IO24" t="s">
        <v>443</v>
      </c>
      <c r="IP24" t="s">
        <v>444</v>
      </c>
      <c r="IQ24" t="s">
        <v>445</v>
      </c>
      <c r="IR24" t="s">
        <v>445</v>
      </c>
      <c r="IS24" t="s">
        <v>445</v>
      </c>
      <c r="IT24" t="s">
        <v>445</v>
      </c>
      <c r="IU24">
        <v>0</v>
      </c>
      <c r="IV24">
        <v>100</v>
      </c>
      <c r="IW24">
        <v>100</v>
      </c>
      <c r="IX24">
        <v>-1.279</v>
      </c>
      <c r="IY24">
        <v>0.2805</v>
      </c>
      <c r="IZ24">
        <v>-1.101190050776656</v>
      </c>
      <c r="JA24">
        <v>-0.0009077452495023094</v>
      </c>
      <c r="JB24">
        <v>1.260287539409167E-06</v>
      </c>
      <c r="JC24">
        <v>-2.747980142854786E-10</v>
      </c>
      <c r="JD24">
        <v>0.01164710740424388</v>
      </c>
      <c r="JE24">
        <v>0.002354074995816399</v>
      </c>
      <c r="JF24">
        <v>0.0004967520844642659</v>
      </c>
      <c r="JG24">
        <v>-1.558376616488758E-06</v>
      </c>
      <c r="JH24">
        <v>1</v>
      </c>
      <c r="JI24">
        <v>1955</v>
      </c>
      <c r="JJ24">
        <v>1</v>
      </c>
      <c r="JK24">
        <v>26</v>
      </c>
      <c r="JL24">
        <v>194200.9</v>
      </c>
      <c r="JM24">
        <v>194201.1</v>
      </c>
      <c r="JN24">
        <v>0.97168</v>
      </c>
      <c r="JO24">
        <v>2.62207</v>
      </c>
      <c r="JP24">
        <v>1.49658</v>
      </c>
      <c r="JQ24">
        <v>2.34497</v>
      </c>
      <c r="JR24">
        <v>1.54907</v>
      </c>
      <c r="JS24">
        <v>2.45483</v>
      </c>
      <c r="JT24">
        <v>36.2929</v>
      </c>
      <c r="JU24">
        <v>24.1838</v>
      </c>
      <c r="JV24">
        <v>18</v>
      </c>
      <c r="JW24">
        <v>483.542</v>
      </c>
      <c r="JX24">
        <v>490.008</v>
      </c>
      <c r="JY24">
        <v>27.4975</v>
      </c>
      <c r="JZ24">
        <v>29.4485</v>
      </c>
      <c r="KA24">
        <v>30</v>
      </c>
      <c r="KB24">
        <v>29.7007</v>
      </c>
      <c r="KC24">
        <v>29.7032</v>
      </c>
      <c r="KD24">
        <v>19.544</v>
      </c>
      <c r="KE24">
        <v>22.9119</v>
      </c>
      <c r="KF24">
        <v>73.4789</v>
      </c>
      <c r="KG24">
        <v>27.5005</v>
      </c>
      <c r="KH24">
        <v>333.083</v>
      </c>
      <c r="KI24">
        <v>21.3071</v>
      </c>
      <c r="KJ24">
        <v>101.904</v>
      </c>
      <c r="KK24">
        <v>91.4464</v>
      </c>
    </row>
    <row r="25" spans="1:297">
      <c r="A25">
        <v>7</v>
      </c>
      <c r="B25">
        <v>1758641663</v>
      </c>
      <c r="C25">
        <v>30</v>
      </c>
      <c r="D25" t="s">
        <v>457</v>
      </c>
      <c r="E25" t="s">
        <v>458</v>
      </c>
      <c r="F25">
        <v>5</v>
      </c>
      <c r="G25" t="s">
        <v>437</v>
      </c>
      <c r="H25" t="s">
        <v>438</v>
      </c>
      <c r="I25">
        <v>1758641655.214286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(EA25+(U25+2*0.95*5.67E-8*(((EA25+$B$9)+273)^4-(EA25+273)^4)-44100*J25)/(1.84*29.3*R25+8*0.95*5.67E-8*(EA25+273)^3))</f>
        <v>0</v>
      </c>
      <c r="W25">
        <f>($C$9*EB25+$D$9*EC25+$E$9*V25)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2*0.95*5.67E-8*(((EA25+$B$9)+273)^4-(W25+273)^4)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357.5064521912115</v>
      </c>
      <c r="AK25">
        <v>369.6033151515152</v>
      </c>
      <c r="AL25">
        <v>-3.233257448825986</v>
      </c>
      <c r="AM25">
        <v>65.17214786254047</v>
      </c>
      <c r="AN25">
        <f>(AP25 - AO25 + DY25*1E3/(8.314*(EA25+273.15)) * AR25/DX25 * AQ25) * DX25/(100*DL25) * 1000/(1000 - AP25)</f>
        <v>0</v>
      </c>
      <c r="AO25">
        <v>21.25136253142428</v>
      </c>
      <c r="AP25">
        <v>21.95689878787879</v>
      </c>
      <c r="AQ25">
        <v>-4.99027979222524E-05</v>
      </c>
      <c r="AR25">
        <v>105.5994654856397</v>
      </c>
      <c r="AS25">
        <v>0</v>
      </c>
      <c r="AT25">
        <v>0</v>
      </c>
      <c r="AU25">
        <f>IF(AS25*$H$15&gt;=AW25,1.0,(AW25/(AW25-AS25*$H$15)))</f>
        <v>0</v>
      </c>
      <c r="AV25">
        <f>(AU25-1)*100</f>
        <v>0</v>
      </c>
      <c r="AW25">
        <f>MAX(0,($B$15+$C$15*EF25)/(1+$D$15*EF25)*DY25/(EA25+273)*$E$15)</f>
        <v>0</v>
      </c>
      <c r="AX25" t="s">
        <v>439</v>
      </c>
      <c r="AY25" t="s">
        <v>439</v>
      </c>
      <c r="AZ25">
        <v>0</v>
      </c>
      <c r="BA25">
        <v>0</v>
      </c>
      <c r="BB25">
        <f>1-AZ25/BA25</f>
        <v>0</v>
      </c>
      <c r="BC25">
        <v>0</v>
      </c>
      <c r="BD25" t="s">
        <v>439</v>
      </c>
      <c r="BE25" t="s">
        <v>439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439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$B$13*EG25+$C$13*EH25+$F$13*ES25*(1-EV25)</f>
        <v>0</v>
      </c>
      <c r="DI25">
        <f>DH25*DJ25</f>
        <v>0</v>
      </c>
      <c r="DJ25">
        <f>($B$13*$D$11+$C$13*$D$11+$F$13*((FF25+EX25)/MAX(FF25+EX25+FG25, 0.1)*$I$11+FG25/MAX(FF25+EX25+FG25, 0.1)*$J$11))/($B$13+$C$13+$F$13)</f>
        <v>0</v>
      </c>
      <c r="DK25">
        <f>($B$13*$K$11+$C$13*$K$11+$F$13*((FF25+EX25)/MAX(FF25+EX25+FG25, 0.1)*$P$11+FG25/MAX(FF25+EX25+FG25, 0.1)*$Q$11))/($B$13+$C$13+$F$13)</f>
        <v>0</v>
      </c>
      <c r="DL25">
        <v>1.1</v>
      </c>
      <c r="DM25">
        <v>0.5</v>
      </c>
      <c r="DN25" t="s">
        <v>440</v>
      </c>
      <c r="DO25">
        <v>2</v>
      </c>
      <c r="DP25" t="b">
        <v>1</v>
      </c>
      <c r="DQ25">
        <v>1758641655.214286</v>
      </c>
      <c r="DR25">
        <v>383.5150714285714</v>
      </c>
      <c r="DS25">
        <v>365.5243928571428</v>
      </c>
      <c r="DT25">
        <v>21.97165714285714</v>
      </c>
      <c r="DU25">
        <v>21.27656428571429</v>
      </c>
      <c r="DV25">
        <v>384.7946071428572</v>
      </c>
      <c r="DW25">
        <v>21.69112857142857</v>
      </c>
      <c r="DX25">
        <v>499.9804642857143</v>
      </c>
      <c r="DY25">
        <v>90.30926071428571</v>
      </c>
      <c r="DZ25">
        <v>0.06718201428571428</v>
      </c>
      <c r="EA25">
        <v>28.792125</v>
      </c>
      <c r="EB25">
        <v>29.99828571428571</v>
      </c>
      <c r="EC25">
        <v>999.9000000000002</v>
      </c>
      <c r="ED25">
        <v>0</v>
      </c>
      <c r="EE25">
        <v>0</v>
      </c>
      <c r="EF25">
        <v>10012.10142857143</v>
      </c>
      <c r="EG25">
        <v>0</v>
      </c>
      <c r="EH25">
        <v>10.07375</v>
      </c>
      <c r="EI25">
        <v>17.99068571428571</v>
      </c>
      <c r="EJ25">
        <v>392.1310357142857</v>
      </c>
      <c r="EK25">
        <v>373.4709285714285</v>
      </c>
      <c r="EL25">
        <v>0.6950925714285715</v>
      </c>
      <c r="EM25">
        <v>365.5243928571428</v>
      </c>
      <c r="EN25">
        <v>21.27656428571429</v>
      </c>
      <c r="EO25">
        <v>1.984243928571429</v>
      </c>
      <c r="EP25">
        <v>1.921470357142857</v>
      </c>
      <c r="EQ25">
        <v>17.319175</v>
      </c>
      <c r="ER25">
        <v>16.81165</v>
      </c>
      <c r="ES25">
        <v>2000.008571428571</v>
      </c>
      <c r="ET25">
        <v>0.9800038571428571</v>
      </c>
      <c r="EU25">
        <v>0.01999604285714286</v>
      </c>
      <c r="EV25">
        <v>0</v>
      </c>
      <c r="EW25">
        <v>166.7354642857143</v>
      </c>
      <c r="EX25">
        <v>5.00078</v>
      </c>
      <c r="EY25">
        <v>3425.653214285714</v>
      </c>
      <c r="EZ25">
        <v>16379.73214285714</v>
      </c>
      <c r="FA25">
        <v>39.92610714285714</v>
      </c>
      <c r="FB25">
        <v>40.78764285714285</v>
      </c>
      <c r="FC25">
        <v>40.43060714285713</v>
      </c>
      <c r="FD25">
        <v>40.46846428571428</v>
      </c>
      <c r="FE25">
        <v>41.17157142857143</v>
      </c>
      <c r="FF25">
        <v>1955.118571428571</v>
      </c>
      <c r="FG25">
        <v>39.89000000000001</v>
      </c>
      <c r="FH25">
        <v>0</v>
      </c>
      <c r="FI25">
        <v>1758641661</v>
      </c>
      <c r="FJ25">
        <v>0</v>
      </c>
      <c r="FK25">
        <v>166.69012</v>
      </c>
      <c r="FL25">
        <v>-2.627230769790047</v>
      </c>
      <c r="FM25">
        <v>-52.89999991253515</v>
      </c>
      <c r="FN25">
        <v>3425.119600000001</v>
      </c>
      <c r="FO25">
        <v>15</v>
      </c>
      <c r="FP25">
        <v>0</v>
      </c>
      <c r="FQ25" t="s">
        <v>441</v>
      </c>
      <c r="FR25">
        <v>1746989605.5</v>
      </c>
      <c r="FS25">
        <v>1746989593.5</v>
      </c>
      <c r="FT25">
        <v>0</v>
      </c>
      <c r="FU25">
        <v>-0.274</v>
      </c>
      <c r="FV25">
        <v>-0.002</v>
      </c>
      <c r="FW25">
        <v>2.549</v>
      </c>
      <c r="FX25">
        <v>0.129</v>
      </c>
      <c r="FY25">
        <v>420</v>
      </c>
      <c r="FZ25">
        <v>17</v>
      </c>
      <c r="GA25">
        <v>0.02</v>
      </c>
      <c r="GB25">
        <v>0.04</v>
      </c>
      <c r="GC25">
        <v>16.31021975</v>
      </c>
      <c r="GD25">
        <v>34.06976341463414</v>
      </c>
      <c r="GE25">
        <v>3.45309943604473</v>
      </c>
      <c r="GF25">
        <v>0</v>
      </c>
      <c r="GG25">
        <v>166.824</v>
      </c>
      <c r="GH25">
        <v>-2.261329263706972</v>
      </c>
      <c r="GI25">
        <v>0.3233593884792062</v>
      </c>
      <c r="GJ25">
        <v>0</v>
      </c>
      <c r="GK25">
        <v>0.691862325</v>
      </c>
      <c r="GL25">
        <v>0.1198730093808607</v>
      </c>
      <c r="GM25">
        <v>0.01350639812530991</v>
      </c>
      <c r="GN25">
        <v>0</v>
      </c>
      <c r="GO25">
        <v>0</v>
      </c>
      <c r="GP25">
        <v>3</v>
      </c>
      <c r="GQ25" t="s">
        <v>459</v>
      </c>
      <c r="GR25">
        <v>3.10269</v>
      </c>
      <c r="GS25">
        <v>2.7251</v>
      </c>
      <c r="GT25">
        <v>0.0780811</v>
      </c>
      <c r="GU25">
        <v>0.07445839999999999</v>
      </c>
      <c r="GV25">
        <v>0.100935</v>
      </c>
      <c r="GW25">
        <v>0.09999429999999999</v>
      </c>
      <c r="GX25">
        <v>24084.4</v>
      </c>
      <c r="GY25">
        <v>21975.6</v>
      </c>
      <c r="GZ25">
        <v>26690.1</v>
      </c>
      <c r="HA25">
        <v>23967.7</v>
      </c>
      <c r="HB25">
        <v>38398.3</v>
      </c>
      <c r="HC25">
        <v>31886.6</v>
      </c>
      <c r="HD25">
        <v>46608.6</v>
      </c>
      <c r="HE25">
        <v>37918.4</v>
      </c>
      <c r="HF25">
        <v>1.8635</v>
      </c>
      <c r="HG25">
        <v>1.85115</v>
      </c>
      <c r="HH25">
        <v>0.110433</v>
      </c>
      <c r="HI25">
        <v>0</v>
      </c>
      <c r="HJ25">
        <v>28.2111</v>
      </c>
      <c r="HK25">
        <v>999.9</v>
      </c>
      <c r="HL25">
        <v>52.7</v>
      </c>
      <c r="HM25">
        <v>31.2</v>
      </c>
      <c r="HN25">
        <v>26.6256</v>
      </c>
      <c r="HO25">
        <v>60.8956</v>
      </c>
      <c r="HP25">
        <v>22.512</v>
      </c>
      <c r="HQ25">
        <v>1</v>
      </c>
      <c r="HR25">
        <v>0.172604</v>
      </c>
      <c r="HS25">
        <v>0.117791</v>
      </c>
      <c r="HT25">
        <v>20.2787</v>
      </c>
      <c r="HU25">
        <v>5.2098</v>
      </c>
      <c r="HV25">
        <v>11.9798</v>
      </c>
      <c r="HW25">
        <v>4.9635</v>
      </c>
      <c r="HX25">
        <v>3.27433</v>
      </c>
      <c r="HY25">
        <v>9999</v>
      </c>
      <c r="HZ25">
        <v>9999</v>
      </c>
      <c r="IA25">
        <v>9999</v>
      </c>
      <c r="IB25">
        <v>999.9</v>
      </c>
      <c r="IC25">
        <v>1.86399</v>
      </c>
      <c r="ID25">
        <v>1.86013</v>
      </c>
      <c r="IE25">
        <v>1.8584</v>
      </c>
      <c r="IF25">
        <v>1.85976</v>
      </c>
      <c r="IG25">
        <v>1.85989</v>
      </c>
      <c r="IH25">
        <v>1.8584</v>
      </c>
      <c r="II25">
        <v>1.85745</v>
      </c>
      <c r="IJ25">
        <v>1.85242</v>
      </c>
      <c r="IK25">
        <v>0</v>
      </c>
      <c r="IL25">
        <v>0</v>
      </c>
      <c r="IM25">
        <v>0</v>
      </c>
      <c r="IN25">
        <v>0</v>
      </c>
      <c r="IO25" t="s">
        <v>443</v>
      </c>
      <c r="IP25" t="s">
        <v>444</v>
      </c>
      <c r="IQ25" t="s">
        <v>445</v>
      </c>
      <c r="IR25" t="s">
        <v>445</v>
      </c>
      <c r="IS25" t="s">
        <v>445</v>
      </c>
      <c r="IT25" t="s">
        <v>445</v>
      </c>
      <c r="IU25">
        <v>0</v>
      </c>
      <c r="IV25">
        <v>100</v>
      </c>
      <c r="IW25">
        <v>100</v>
      </c>
      <c r="IX25">
        <v>-1.277</v>
      </c>
      <c r="IY25">
        <v>0.2802</v>
      </c>
      <c r="IZ25">
        <v>-1.101190050776656</v>
      </c>
      <c r="JA25">
        <v>-0.0009077452495023094</v>
      </c>
      <c r="JB25">
        <v>1.260287539409167E-06</v>
      </c>
      <c r="JC25">
        <v>-2.747980142854786E-10</v>
      </c>
      <c r="JD25">
        <v>0.01164710740424388</v>
      </c>
      <c r="JE25">
        <v>0.002354074995816399</v>
      </c>
      <c r="JF25">
        <v>0.0004967520844642659</v>
      </c>
      <c r="JG25">
        <v>-1.558376616488758E-06</v>
      </c>
      <c r="JH25">
        <v>1</v>
      </c>
      <c r="JI25">
        <v>1955</v>
      </c>
      <c r="JJ25">
        <v>1</v>
      </c>
      <c r="JK25">
        <v>26</v>
      </c>
      <c r="JL25">
        <v>194201</v>
      </c>
      <c r="JM25">
        <v>194201.2</v>
      </c>
      <c r="JN25">
        <v>0.938721</v>
      </c>
      <c r="JO25">
        <v>2.63062</v>
      </c>
      <c r="JP25">
        <v>1.49658</v>
      </c>
      <c r="JQ25">
        <v>2.34497</v>
      </c>
      <c r="JR25">
        <v>1.54907</v>
      </c>
      <c r="JS25">
        <v>2.40601</v>
      </c>
      <c r="JT25">
        <v>36.2929</v>
      </c>
      <c r="JU25">
        <v>24.1751</v>
      </c>
      <c r="JV25">
        <v>18</v>
      </c>
      <c r="JW25">
        <v>483.41</v>
      </c>
      <c r="JX25">
        <v>490.158</v>
      </c>
      <c r="JY25">
        <v>27.5013</v>
      </c>
      <c r="JZ25">
        <v>29.448</v>
      </c>
      <c r="KA25">
        <v>30</v>
      </c>
      <c r="KB25">
        <v>29.7007</v>
      </c>
      <c r="KC25">
        <v>29.7013</v>
      </c>
      <c r="KD25">
        <v>18.7655</v>
      </c>
      <c r="KE25">
        <v>22.9119</v>
      </c>
      <c r="KF25">
        <v>73.4789</v>
      </c>
      <c r="KG25">
        <v>27.4966</v>
      </c>
      <c r="KH25">
        <v>313.048</v>
      </c>
      <c r="KI25">
        <v>21.3071</v>
      </c>
      <c r="KJ25">
        <v>101.905</v>
      </c>
      <c r="KK25">
        <v>91.446</v>
      </c>
    </row>
    <row r="26" spans="1:297">
      <c r="A26">
        <v>8</v>
      </c>
      <c r="B26">
        <v>1758641668</v>
      </c>
      <c r="C26">
        <v>35</v>
      </c>
      <c r="D26" t="s">
        <v>460</v>
      </c>
      <c r="E26" t="s">
        <v>461</v>
      </c>
      <c r="F26">
        <v>5</v>
      </c>
      <c r="G26" t="s">
        <v>437</v>
      </c>
      <c r="H26" t="s">
        <v>438</v>
      </c>
      <c r="I26">
        <v>1758641660.5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(EA26+(U26+2*0.95*5.67E-8*(((EA26+$B$9)+273)^4-(EA26+273)^4)-44100*J26)/(1.84*29.3*R26+8*0.95*5.67E-8*(EA26+273)^3))</f>
        <v>0</v>
      </c>
      <c r="W26">
        <f>($C$9*EB26+$D$9*EC26+$E$9*V26)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2*0.95*5.67E-8*(((EA26+$B$9)+273)^4-(W26+273)^4)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340.5004308337127</v>
      </c>
      <c r="AK26">
        <v>353.0541393939394</v>
      </c>
      <c r="AL26">
        <v>-3.310901874352433</v>
      </c>
      <c r="AM26">
        <v>65.17214786254047</v>
      </c>
      <c r="AN26">
        <f>(AP26 - AO26 + DY26*1E3/(8.314*(EA26+273.15)) * AR26/DX26 * AQ26) * DX26/(100*DL26) * 1000/(1000 - AP26)</f>
        <v>0</v>
      </c>
      <c r="AO26">
        <v>21.25030945824221</v>
      </c>
      <c r="AP26">
        <v>21.94521333333334</v>
      </c>
      <c r="AQ26">
        <v>-2.419071582783234E-05</v>
      </c>
      <c r="AR26">
        <v>105.5994654856397</v>
      </c>
      <c r="AS26">
        <v>0</v>
      </c>
      <c r="AT26">
        <v>0</v>
      </c>
      <c r="AU26">
        <f>IF(AS26*$H$15&gt;=AW26,1.0,(AW26/(AW26-AS26*$H$15)))</f>
        <v>0</v>
      </c>
      <c r="AV26">
        <f>(AU26-1)*100</f>
        <v>0</v>
      </c>
      <c r="AW26">
        <f>MAX(0,($B$15+$C$15*EF26)/(1+$D$15*EF26)*DY26/(EA26+273)*$E$15)</f>
        <v>0</v>
      </c>
      <c r="AX26" t="s">
        <v>439</v>
      </c>
      <c r="AY26" t="s">
        <v>439</v>
      </c>
      <c r="AZ26">
        <v>0</v>
      </c>
      <c r="BA26">
        <v>0</v>
      </c>
      <c r="BB26">
        <f>1-AZ26/BA26</f>
        <v>0</v>
      </c>
      <c r="BC26">
        <v>0</v>
      </c>
      <c r="BD26" t="s">
        <v>439</v>
      </c>
      <c r="BE26" t="s">
        <v>439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439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$B$13*EG26+$C$13*EH26+$F$13*ES26*(1-EV26)</f>
        <v>0</v>
      </c>
      <c r="DI26">
        <f>DH26*DJ26</f>
        <v>0</v>
      </c>
      <c r="DJ26">
        <f>($B$13*$D$11+$C$13*$D$11+$F$13*((FF26+EX26)/MAX(FF26+EX26+FG26, 0.1)*$I$11+FG26/MAX(FF26+EX26+FG26, 0.1)*$J$11))/($B$13+$C$13+$F$13)</f>
        <v>0</v>
      </c>
      <c r="DK26">
        <f>($B$13*$K$11+$C$13*$K$11+$F$13*((FF26+EX26)/MAX(FF26+EX26+FG26, 0.1)*$P$11+FG26/MAX(FF26+EX26+FG26, 0.1)*$Q$11))/($B$13+$C$13+$F$13)</f>
        <v>0</v>
      </c>
      <c r="DL26">
        <v>1.1</v>
      </c>
      <c r="DM26">
        <v>0.5</v>
      </c>
      <c r="DN26" t="s">
        <v>440</v>
      </c>
      <c r="DO26">
        <v>2</v>
      </c>
      <c r="DP26" t="b">
        <v>1</v>
      </c>
      <c r="DQ26">
        <v>1758641660.5</v>
      </c>
      <c r="DR26">
        <v>367.5974074074074</v>
      </c>
      <c r="DS26">
        <v>348.053925925926</v>
      </c>
      <c r="DT26">
        <v>21.96268518518519</v>
      </c>
      <c r="DU26">
        <v>21.26128888888888</v>
      </c>
      <c r="DV26">
        <v>368.8756296296296</v>
      </c>
      <c r="DW26">
        <v>21.68234074074074</v>
      </c>
      <c r="DX26">
        <v>500.0875555555556</v>
      </c>
      <c r="DY26">
        <v>90.30992962962962</v>
      </c>
      <c r="DZ26">
        <v>0.06701106666666667</v>
      </c>
      <c r="EA26">
        <v>28.79308148148149</v>
      </c>
      <c r="EB26">
        <v>30.00661851851851</v>
      </c>
      <c r="EC26">
        <v>999.9000000000001</v>
      </c>
      <c r="ED26">
        <v>0</v>
      </c>
      <c r="EE26">
        <v>0</v>
      </c>
      <c r="EF26">
        <v>10017.24814814815</v>
      </c>
      <c r="EG26">
        <v>0</v>
      </c>
      <c r="EH26">
        <v>10.0785</v>
      </c>
      <c r="EI26">
        <v>19.54341481481481</v>
      </c>
      <c r="EJ26">
        <v>375.8522962962963</v>
      </c>
      <c r="EK26">
        <v>355.6151111111111</v>
      </c>
      <c r="EL26">
        <v>0.7013951851851852</v>
      </c>
      <c r="EM26">
        <v>348.053925925926</v>
      </c>
      <c r="EN26">
        <v>21.26128888888888</v>
      </c>
      <c r="EO26">
        <v>1.983448148148148</v>
      </c>
      <c r="EP26">
        <v>1.920104814814815</v>
      </c>
      <c r="EQ26">
        <v>17.31281481481482</v>
      </c>
      <c r="ER26">
        <v>16.80044814814815</v>
      </c>
      <c r="ES26">
        <v>1999.997777777778</v>
      </c>
      <c r="ET26">
        <v>0.9800037777777777</v>
      </c>
      <c r="EU26">
        <v>0.01999612222222222</v>
      </c>
      <c r="EV26">
        <v>0</v>
      </c>
      <c r="EW26">
        <v>166.4589629629629</v>
      </c>
      <c r="EX26">
        <v>5.00078</v>
      </c>
      <c r="EY26">
        <v>3420.057037037037</v>
      </c>
      <c r="EZ26">
        <v>16379.62962962963</v>
      </c>
      <c r="FA26">
        <v>39.93959259259259</v>
      </c>
      <c r="FB26">
        <v>40.78903703703703</v>
      </c>
      <c r="FC26">
        <v>40.48366666666666</v>
      </c>
      <c r="FD26">
        <v>40.47655555555554</v>
      </c>
      <c r="FE26">
        <v>41.17559259259259</v>
      </c>
      <c r="FF26">
        <v>1955.107777777778</v>
      </c>
      <c r="FG26">
        <v>39.89000000000001</v>
      </c>
      <c r="FH26">
        <v>0</v>
      </c>
      <c r="FI26">
        <v>1758641665.8</v>
      </c>
      <c r="FJ26">
        <v>0</v>
      </c>
      <c r="FK26">
        <v>166.41028</v>
      </c>
      <c r="FL26">
        <v>-5.006538479647912</v>
      </c>
      <c r="FM26">
        <v>-76.44769242533795</v>
      </c>
      <c r="FN26">
        <v>3419.8512</v>
      </c>
      <c r="FO26">
        <v>15</v>
      </c>
      <c r="FP26">
        <v>0</v>
      </c>
      <c r="FQ26" t="s">
        <v>441</v>
      </c>
      <c r="FR26">
        <v>1746989605.5</v>
      </c>
      <c r="FS26">
        <v>1746989593.5</v>
      </c>
      <c r="FT26">
        <v>0</v>
      </c>
      <c r="FU26">
        <v>-0.274</v>
      </c>
      <c r="FV26">
        <v>-0.002</v>
      </c>
      <c r="FW26">
        <v>2.549</v>
      </c>
      <c r="FX26">
        <v>0.129</v>
      </c>
      <c r="FY26">
        <v>420</v>
      </c>
      <c r="FZ26">
        <v>17</v>
      </c>
      <c r="GA26">
        <v>0.02</v>
      </c>
      <c r="GB26">
        <v>0.04</v>
      </c>
      <c r="GC26">
        <v>18.2613725</v>
      </c>
      <c r="GD26">
        <v>19.94023677298309</v>
      </c>
      <c r="GE26">
        <v>2.028185532068935</v>
      </c>
      <c r="GF26">
        <v>0</v>
      </c>
      <c r="GG26">
        <v>166.5935294117647</v>
      </c>
      <c r="GH26">
        <v>-3.211948058854017</v>
      </c>
      <c r="GI26">
        <v>0.4005944285605713</v>
      </c>
      <c r="GJ26">
        <v>0</v>
      </c>
      <c r="GK26">
        <v>0.695520025</v>
      </c>
      <c r="GL26">
        <v>0.09908153470919109</v>
      </c>
      <c r="GM26">
        <v>0.01281613468930375</v>
      </c>
      <c r="GN26">
        <v>1</v>
      </c>
      <c r="GO26">
        <v>1</v>
      </c>
      <c r="GP26">
        <v>3</v>
      </c>
      <c r="GQ26" t="s">
        <v>448</v>
      </c>
      <c r="GR26">
        <v>3.10247</v>
      </c>
      <c r="GS26">
        <v>2.72499</v>
      </c>
      <c r="GT26">
        <v>0.0753257</v>
      </c>
      <c r="GU26">
        <v>0.0715577</v>
      </c>
      <c r="GV26">
        <v>0.100902</v>
      </c>
      <c r="GW26">
        <v>0.0999881</v>
      </c>
      <c r="GX26">
        <v>24156.6</v>
      </c>
      <c r="GY26">
        <v>22044.4</v>
      </c>
      <c r="GZ26">
        <v>26690.4</v>
      </c>
      <c r="HA26">
        <v>23967.7</v>
      </c>
      <c r="HB26">
        <v>38399.1</v>
      </c>
      <c r="HC26">
        <v>31886.6</v>
      </c>
      <c r="HD26">
        <v>46608.3</v>
      </c>
      <c r="HE26">
        <v>37918.5</v>
      </c>
      <c r="HF26">
        <v>1.863</v>
      </c>
      <c r="HG26">
        <v>1.8516</v>
      </c>
      <c r="HH26">
        <v>0.110246</v>
      </c>
      <c r="HI26">
        <v>0</v>
      </c>
      <c r="HJ26">
        <v>28.2135</v>
      </c>
      <c r="HK26">
        <v>999.9</v>
      </c>
      <c r="HL26">
        <v>52.6</v>
      </c>
      <c r="HM26">
        <v>31.2</v>
      </c>
      <c r="HN26">
        <v>26.5755</v>
      </c>
      <c r="HO26">
        <v>60.8456</v>
      </c>
      <c r="HP26">
        <v>22.6482</v>
      </c>
      <c r="HQ26">
        <v>1</v>
      </c>
      <c r="HR26">
        <v>0.172243</v>
      </c>
      <c r="HS26">
        <v>0.139809</v>
      </c>
      <c r="HT26">
        <v>20.2786</v>
      </c>
      <c r="HU26">
        <v>5.2101</v>
      </c>
      <c r="HV26">
        <v>11.9797</v>
      </c>
      <c r="HW26">
        <v>4.96325</v>
      </c>
      <c r="HX26">
        <v>3.27415</v>
      </c>
      <c r="HY26">
        <v>9999</v>
      </c>
      <c r="HZ26">
        <v>9999</v>
      </c>
      <c r="IA26">
        <v>9999</v>
      </c>
      <c r="IB26">
        <v>999.9</v>
      </c>
      <c r="IC26">
        <v>1.864</v>
      </c>
      <c r="ID26">
        <v>1.86012</v>
      </c>
      <c r="IE26">
        <v>1.8584</v>
      </c>
      <c r="IF26">
        <v>1.85978</v>
      </c>
      <c r="IG26">
        <v>1.85989</v>
      </c>
      <c r="IH26">
        <v>1.85839</v>
      </c>
      <c r="II26">
        <v>1.85745</v>
      </c>
      <c r="IJ26">
        <v>1.85242</v>
      </c>
      <c r="IK26">
        <v>0</v>
      </c>
      <c r="IL26">
        <v>0</v>
      </c>
      <c r="IM26">
        <v>0</v>
      </c>
      <c r="IN26">
        <v>0</v>
      </c>
      <c r="IO26" t="s">
        <v>443</v>
      </c>
      <c r="IP26" t="s">
        <v>444</v>
      </c>
      <c r="IQ26" t="s">
        <v>445</v>
      </c>
      <c r="IR26" t="s">
        <v>445</v>
      </c>
      <c r="IS26" t="s">
        <v>445</v>
      </c>
      <c r="IT26" t="s">
        <v>445</v>
      </c>
      <c r="IU26">
        <v>0</v>
      </c>
      <c r="IV26">
        <v>100</v>
      </c>
      <c r="IW26">
        <v>100</v>
      </c>
      <c r="IX26">
        <v>-1.276</v>
      </c>
      <c r="IY26">
        <v>0.2799</v>
      </c>
      <c r="IZ26">
        <v>-1.101190050776656</v>
      </c>
      <c r="JA26">
        <v>-0.0009077452495023094</v>
      </c>
      <c r="JB26">
        <v>1.260287539409167E-06</v>
      </c>
      <c r="JC26">
        <v>-2.747980142854786E-10</v>
      </c>
      <c r="JD26">
        <v>0.01164710740424388</v>
      </c>
      <c r="JE26">
        <v>0.002354074995816399</v>
      </c>
      <c r="JF26">
        <v>0.0004967520844642659</v>
      </c>
      <c r="JG26">
        <v>-1.558376616488758E-06</v>
      </c>
      <c r="JH26">
        <v>1</v>
      </c>
      <c r="JI26">
        <v>1955</v>
      </c>
      <c r="JJ26">
        <v>1</v>
      </c>
      <c r="JK26">
        <v>26</v>
      </c>
      <c r="JL26">
        <v>194201</v>
      </c>
      <c r="JM26">
        <v>194201.2</v>
      </c>
      <c r="JN26">
        <v>0.897217</v>
      </c>
      <c r="JO26">
        <v>2.61963</v>
      </c>
      <c r="JP26">
        <v>1.49658</v>
      </c>
      <c r="JQ26">
        <v>2.34497</v>
      </c>
      <c r="JR26">
        <v>1.54907</v>
      </c>
      <c r="JS26">
        <v>2.42432</v>
      </c>
      <c r="JT26">
        <v>36.2929</v>
      </c>
      <c r="JU26">
        <v>24.1838</v>
      </c>
      <c r="JV26">
        <v>18</v>
      </c>
      <c r="JW26">
        <v>483.117</v>
      </c>
      <c r="JX26">
        <v>490.449</v>
      </c>
      <c r="JY26">
        <v>27.4994</v>
      </c>
      <c r="JZ26">
        <v>29.448</v>
      </c>
      <c r="KA26">
        <v>30.0001</v>
      </c>
      <c r="KB26">
        <v>29.7007</v>
      </c>
      <c r="KC26">
        <v>29.7006</v>
      </c>
      <c r="KD26">
        <v>18.0424</v>
      </c>
      <c r="KE26">
        <v>22.9119</v>
      </c>
      <c r="KF26">
        <v>73.4789</v>
      </c>
      <c r="KG26">
        <v>27.4846</v>
      </c>
      <c r="KH26">
        <v>299.688</v>
      </c>
      <c r="KI26">
        <v>21.3089</v>
      </c>
      <c r="KJ26">
        <v>101.905</v>
      </c>
      <c r="KK26">
        <v>91.4461</v>
      </c>
    </row>
    <row r="27" spans="1:297">
      <c r="A27">
        <v>9</v>
      </c>
      <c r="B27">
        <v>1758641673</v>
      </c>
      <c r="C27">
        <v>40</v>
      </c>
      <c r="D27" t="s">
        <v>462</v>
      </c>
      <c r="E27" t="s">
        <v>463</v>
      </c>
      <c r="F27">
        <v>5</v>
      </c>
      <c r="G27" t="s">
        <v>437</v>
      </c>
      <c r="H27" t="s">
        <v>438</v>
      </c>
      <c r="I27">
        <v>1758641665.214286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(EA27+(U27+2*0.95*5.67E-8*(((EA27+$B$9)+273)^4-(EA27+273)^4)-44100*J27)/(1.84*29.3*R27+8*0.95*5.67E-8*(EA27+273)^3))</f>
        <v>0</v>
      </c>
      <c r="W27">
        <f>($C$9*EB27+$D$9*EC27+$E$9*V27)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2*0.95*5.67E-8*(((EA27+$B$9)+273)^4-(W27+273)^4)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323.6832966450181</v>
      </c>
      <c r="AK27">
        <v>336.3183818181817</v>
      </c>
      <c r="AL27">
        <v>-3.357086135894535</v>
      </c>
      <c r="AM27">
        <v>65.17214786254047</v>
      </c>
      <c r="AN27">
        <f>(AP27 - AO27 + DY27*1E3/(8.314*(EA27+273.15)) * AR27/DX27 * AQ27) * DX27/(100*DL27) * 1000/(1000 - AP27)</f>
        <v>0</v>
      </c>
      <c r="AO27">
        <v>21.24665710365098</v>
      </c>
      <c r="AP27">
        <v>21.9380703030303</v>
      </c>
      <c r="AQ27">
        <v>-2.052192238348192E-05</v>
      </c>
      <c r="AR27">
        <v>105.5994654856397</v>
      </c>
      <c r="AS27">
        <v>0</v>
      </c>
      <c r="AT27">
        <v>0</v>
      </c>
      <c r="AU27">
        <f>IF(AS27*$H$15&gt;=AW27,1.0,(AW27/(AW27-AS27*$H$15)))</f>
        <v>0</v>
      </c>
      <c r="AV27">
        <f>(AU27-1)*100</f>
        <v>0</v>
      </c>
      <c r="AW27">
        <f>MAX(0,($B$15+$C$15*EF27)/(1+$D$15*EF27)*DY27/(EA27+273)*$E$15)</f>
        <v>0</v>
      </c>
      <c r="AX27" t="s">
        <v>439</v>
      </c>
      <c r="AY27" t="s">
        <v>439</v>
      </c>
      <c r="AZ27">
        <v>0</v>
      </c>
      <c r="BA27">
        <v>0</v>
      </c>
      <c r="BB27">
        <f>1-AZ27/BA27</f>
        <v>0</v>
      </c>
      <c r="BC27">
        <v>0</v>
      </c>
      <c r="BD27" t="s">
        <v>439</v>
      </c>
      <c r="BE27" t="s">
        <v>439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439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$B$13*EG27+$C$13*EH27+$F$13*ES27*(1-EV27)</f>
        <v>0</v>
      </c>
      <c r="DI27">
        <f>DH27*DJ27</f>
        <v>0</v>
      </c>
      <c r="DJ27">
        <f>($B$13*$D$11+$C$13*$D$11+$F$13*((FF27+EX27)/MAX(FF27+EX27+FG27, 0.1)*$I$11+FG27/MAX(FF27+EX27+FG27, 0.1)*$J$11))/($B$13+$C$13+$F$13)</f>
        <v>0</v>
      </c>
      <c r="DK27">
        <f>($B$13*$K$11+$C$13*$K$11+$F$13*((FF27+EX27)/MAX(FF27+EX27+FG27, 0.1)*$P$11+FG27/MAX(FF27+EX27+FG27, 0.1)*$Q$11))/($B$13+$C$13+$F$13)</f>
        <v>0</v>
      </c>
      <c r="DL27">
        <v>1.1</v>
      </c>
      <c r="DM27">
        <v>0.5</v>
      </c>
      <c r="DN27" t="s">
        <v>440</v>
      </c>
      <c r="DO27">
        <v>2</v>
      </c>
      <c r="DP27" t="b">
        <v>1</v>
      </c>
      <c r="DQ27">
        <v>1758641665.214286</v>
      </c>
      <c r="DR27">
        <v>352.6201071428572</v>
      </c>
      <c r="DS27">
        <v>332.4364642857142</v>
      </c>
      <c r="DT27">
        <v>21.95211071428571</v>
      </c>
      <c r="DU27">
        <v>21.25024642857143</v>
      </c>
      <c r="DV27">
        <v>353.8966785714286</v>
      </c>
      <c r="DW27">
        <v>21.67198571428571</v>
      </c>
      <c r="DX27">
        <v>500.0444642857142</v>
      </c>
      <c r="DY27">
        <v>90.31023214285715</v>
      </c>
      <c r="DZ27">
        <v>0.06702045714285713</v>
      </c>
      <c r="EA27">
        <v>28.79295357142858</v>
      </c>
      <c r="EB27">
        <v>30.00770714285714</v>
      </c>
      <c r="EC27">
        <v>999.9000000000002</v>
      </c>
      <c r="ED27">
        <v>0</v>
      </c>
      <c r="EE27">
        <v>0</v>
      </c>
      <c r="EF27">
        <v>9997.207857142859</v>
      </c>
      <c r="EG27">
        <v>0</v>
      </c>
      <c r="EH27">
        <v>10.0785</v>
      </c>
      <c r="EI27">
        <v>20.18366071428571</v>
      </c>
      <c r="EJ27">
        <v>360.5347857142857</v>
      </c>
      <c r="EK27">
        <v>339.6542857142857</v>
      </c>
      <c r="EL27">
        <v>0.7018633214285714</v>
      </c>
      <c r="EM27">
        <v>332.4364642857142</v>
      </c>
      <c r="EN27">
        <v>21.25024642857143</v>
      </c>
      <c r="EO27">
        <v>1.9825</v>
      </c>
      <c r="EP27">
        <v>1.919114285714285</v>
      </c>
      <c r="EQ27">
        <v>17.30525714285714</v>
      </c>
      <c r="ER27">
        <v>16.79231785714286</v>
      </c>
      <c r="ES27">
        <v>1999.997142857143</v>
      </c>
      <c r="ET27">
        <v>0.9800037499999998</v>
      </c>
      <c r="EU27">
        <v>0.01999615</v>
      </c>
      <c r="EV27">
        <v>0</v>
      </c>
      <c r="EW27">
        <v>166.0820357142857</v>
      </c>
      <c r="EX27">
        <v>5.00078</v>
      </c>
      <c r="EY27">
        <v>3412.876785714285</v>
      </c>
      <c r="EZ27">
        <v>16379.61785714286</v>
      </c>
      <c r="FA27">
        <v>39.94167857142856</v>
      </c>
      <c r="FB27">
        <v>40.78321428571428</v>
      </c>
      <c r="FC27">
        <v>40.45967857142857</v>
      </c>
      <c r="FD27">
        <v>40.47742857142857</v>
      </c>
      <c r="FE27">
        <v>41.13582142857143</v>
      </c>
      <c r="FF27">
        <v>1955.107142857143</v>
      </c>
      <c r="FG27">
        <v>39.89000000000001</v>
      </c>
      <c r="FH27">
        <v>0</v>
      </c>
      <c r="FI27">
        <v>1758641671.2</v>
      </c>
      <c r="FJ27">
        <v>0</v>
      </c>
      <c r="FK27">
        <v>165.9965769230769</v>
      </c>
      <c r="FL27">
        <v>-4.771179493327329</v>
      </c>
      <c r="FM27">
        <v>-106.3100855537425</v>
      </c>
      <c r="FN27">
        <v>3411.976538461539</v>
      </c>
      <c r="FO27">
        <v>15</v>
      </c>
      <c r="FP27">
        <v>0</v>
      </c>
      <c r="FQ27" t="s">
        <v>441</v>
      </c>
      <c r="FR27">
        <v>1746989605.5</v>
      </c>
      <c r="FS27">
        <v>1746989593.5</v>
      </c>
      <c r="FT27">
        <v>0</v>
      </c>
      <c r="FU27">
        <v>-0.274</v>
      </c>
      <c r="FV27">
        <v>-0.002</v>
      </c>
      <c r="FW27">
        <v>2.549</v>
      </c>
      <c r="FX27">
        <v>0.129</v>
      </c>
      <c r="FY27">
        <v>420</v>
      </c>
      <c r="FZ27">
        <v>17</v>
      </c>
      <c r="GA27">
        <v>0.02</v>
      </c>
      <c r="GB27">
        <v>0.04</v>
      </c>
      <c r="GC27">
        <v>19.7525175</v>
      </c>
      <c r="GD27">
        <v>8.405285178236342</v>
      </c>
      <c r="GE27">
        <v>0.8689880326815498</v>
      </c>
      <c r="GF27">
        <v>0</v>
      </c>
      <c r="GG27">
        <v>166.2389117647059</v>
      </c>
      <c r="GH27">
        <v>-4.590297943427297</v>
      </c>
      <c r="GI27">
        <v>0.5000213741106211</v>
      </c>
      <c r="GJ27">
        <v>0</v>
      </c>
      <c r="GK27">
        <v>0.699597975</v>
      </c>
      <c r="GL27">
        <v>-0.006528416510319405</v>
      </c>
      <c r="GM27">
        <v>0.009326871213026108</v>
      </c>
      <c r="GN27">
        <v>1</v>
      </c>
      <c r="GO27">
        <v>1</v>
      </c>
      <c r="GP27">
        <v>3</v>
      </c>
      <c r="GQ27" t="s">
        <v>448</v>
      </c>
      <c r="GR27">
        <v>3.10272</v>
      </c>
      <c r="GS27">
        <v>2.72528</v>
      </c>
      <c r="GT27">
        <v>0.0724834</v>
      </c>
      <c r="GU27">
        <v>0.068615</v>
      </c>
      <c r="GV27">
        <v>0.100881</v>
      </c>
      <c r="GW27">
        <v>0.0999823</v>
      </c>
      <c r="GX27">
        <v>24230.6</v>
      </c>
      <c r="GY27">
        <v>22114.2</v>
      </c>
      <c r="GZ27">
        <v>26690.2</v>
      </c>
      <c r="HA27">
        <v>23967.6</v>
      </c>
      <c r="HB27">
        <v>38399.8</v>
      </c>
      <c r="HC27">
        <v>31886.5</v>
      </c>
      <c r="HD27">
        <v>46608.4</v>
      </c>
      <c r="HE27">
        <v>37918.5</v>
      </c>
      <c r="HF27">
        <v>1.86325</v>
      </c>
      <c r="HG27">
        <v>1.8513</v>
      </c>
      <c r="HH27">
        <v>0.109814</v>
      </c>
      <c r="HI27">
        <v>0</v>
      </c>
      <c r="HJ27">
        <v>28.2135</v>
      </c>
      <c r="HK27">
        <v>999.9</v>
      </c>
      <c r="HL27">
        <v>52.6</v>
      </c>
      <c r="HM27">
        <v>31.2</v>
      </c>
      <c r="HN27">
        <v>26.5768</v>
      </c>
      <c r="HO27">
        <v>61.1256</v>
      </c>
      <c r="HP27">
        <v>22.52</v>
      </c>
      <c r="HQ27">
        <v>1</v>
      </c>
      <c r="HR27">
        <v>0.172754</v>
      </c>
      <c r="HS27">
        <v>0.178935</v>
      </c>
      <c r="HT27">
        <v>20.2786</v>
      </c>
      <c r="HU27">
        <v>5.21085</v>
      </c>
      <c r="HV27">
        <v>11.9796</v>
      </c>
      <c r="HW27">
        <v>4.96315</v>
      </c>
      <c r="HX27">
        <v>3.2743</v>
      </c>
      <c r="HY27">
        <v>9999</v>
      </c>
      <c r="HZ27">
        <v>9999</v>
      </c>
      <c r="IA27">
        <v>9999</v>
      </c>
      <c r="IB27">
        <v>999.9</v>
      </c>
      <c r="IC27">
        <v>1.86398</v>
      </c>
      <c r="ID27">
        <v>1.86011</v>
      </c>
      <c r="IE27">
        <v>1.85838</v>
      </c>
      <c r="IF27">
        <v>1.85975</v>
      </c>
      <c r="IG27">
        <v>1.85989</v>
      </c>
      <c r="IH27">
        <v>1.85837</v>
      </c>
      <c r="II27">
        <v>1.85745</v>
      </c>
      <c r="IJ27">
        <v>1.85242</v>
      </c>
      <c r="IK27">
        <v>0</v>
      </c>
      <c r="IL27">
        <v>0</v>
      </c>
      <c r="IM27">
        <v>0</v>
      </c>
      <c r="IN27">
        <v>0</v>
      </c>
      <c r="IO27" t="s">
        <v>443</v>
      </c>
      <c r="IP27" t="s">
        <v>444</v>
      </c>
      <c r="IQ27" t="s">
        <v>445</v>
      </c>
      <c r="IR27" t="s">
        <v>445</v>
      </c>
      <c r="IS27" t="s">
        <v>445</v>
      </c>
      <c r="IT27" t="s">
        <v>445</v>
      </c>
      <c r="IU27">
        <v>0</v>
      </c>
      <c r="IV27">
        <v>100</v>
      </c>
      <c r="IW27">
        <v>100</v>
      </c>
      <c r="IX27">
        <v>-1.273</v>
      </c>
      <c r="IY27">
        <v>0.2798</v>
      </c>
      <c r="IZ27">
        <v>-1.101190050776656</v>
      </c>
      <c r="JA27">
        <v>-0.0009077452495023094</v>
      </c>
      <c r="JB27">
        <v>1.260287539409167E-06</v>
      </c>
      <c r="JC27">
        <v>-2.747980142854786E-10</v>
      </c>
      <c r="JD27">
        <v>0.01164710740424388</v>
      </c>
      <c r="JE27">
        <v>0.002354074995816399</v>
      </c>
      <c r="JF27">
        <v>0.0004967520844642659</v>
      </c>
      <c r="JG27">
        <v>-1.558376616488758E-06</v>
      </c>
      <c r="JH27">
        <v>1</v>
      </c>
      <c r="JI27">
        <v>1955</v>
      </c>
      <c r="JJ27">
        <v>1</v>
      </c>
      <c r="JK27">
        <v>26</v>
      </c>
      <c r="JL27">
        <v>194201.1</v>
      </c>
      <c r="JM27">
        <v>194201.3</v>
      </c>
      <c r="JN27">
        <v>0.864258</v>
      </c>
      <c r="JO27">
        <v>2.63062</v>
      </c>
      <c r="JP27">
        <v>1.49658</v>
      </c>
      <c r="JQ27">
        <v>2.34497</v>
      </c>
      <c r="JR27">
        <v>1.54907</v>
      </c>
      <c r="JS27">
        <v>2.42554</v>
      </c>
      <c r="JT27">
        <v>36.2929</v>
      </c>
      <c r="JU27">
        <v>24.1751</v>
      </c>
      <c r="JV27">
        <v>18</v>
      </c>
      <c r="JW27">
        <v>483.249</v>
      </c>
      <c r="JX27">
        <v>490.251</v>
      </c>
      <c r="JY27">
        <v>27.4899</v>
      </c>
      <c r="JZ27">
        <v>29.448</v>
      </c>
      <c r="KA27">
        <v>30.0001</v>
      </c>
      <c r="KB27">
        <v>29.6986</v>
      </c>
      <c r="KC27">
        <v>29.7006</v>
      </c>
      <c r="KD27">
        <v>17.2508</v>
      </c>
      <c r="KE27">
        <v>22.9119</v>
      </c>
      <c r="KF27">
        <v>73.4789</v>
      </c>
      <c r="KG27">
        <v>27.4812</v>
      </c>
      <c r="KH27">
        <v>279.651</v>
      </c>
      <c r="KI27">
        <v>21.3139</v>
      </c>
      <c r="KJ27">
        <v>101.904</v>
      </c>
      <c r="KK27">
        <v>91.446</v>
      </c>
    </row>
    <row r="28" spans="1:297">
      <c r="A28">
        <v>10</v>
      </c>
      <c r="B28">
        <v>1758641678</v>
      </c>
      <c r="C28">
        <v>45</v>
      </c>
      <c r="D28" t="s">
        <v>464</v>
      </c>
      <c r="E28" t="s">
        <v>465</v>
      </c>
      <c r="F28">
        <v>5</v>
      </c>
      <c r="G28" t="s">
        <v>437</v>
      </c>
      <c r="H28" t="s">
        <v>438</v>
      </c>
      <c r="I28">
        <v>1758641670.5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(EA28+(U28+2*0.95*5.67E-8*(((EA28+$B$9)+273)^4-(EA28+273)^4)-44100*J28)/(1.84*29.3*R28+8*0.95*5.67E-8*(EA28+273)^3))</f>
        <v>0</v>
      </c>
      <c r="W28">
        <f>($C$9*EB28+$D$9*EC28+$E$9*V28)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2*0.95*5.67E-8*(((EA28+$B$9)+273)^4-(W28+273)^4)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306.7258798587113</v>
      </c>
      <c r="AK28">
        <v>319.5699030303028</v>
      </c>
      <c r="AL28">
        <v>-3.353998874371448</v>
      </c>
      <c r="AM28">
        <v>65.17214786254047</v>
      </c>
      <c r="AN28">
        <f>(AP28 - AO28 + DY28*1E3/(8.314*(EA28+273.15)) * AR28/DX28 * AQ28) * DX28/(100*DL28) * 1000/(1000 - AP28)</f>
        <v>0</v>
      </c>
      <c r="AO28">
        <v>21.24417562723719</v>
      </c>
      <c r="AP28">
        <v>21.93468181818182</v>
      </c>
      <c r="AQ28">
        <v>-7.082057012119651E-06</v>
      </c>
      <c r="AR28">
        <v>105.5994654856397</v>
      </c>
      <c r="AS28">
        <v>0</v>
      </c>
      <c r="AT28">
        <v>0</v>
      </c>
      <c r="AU28">
        <f>IF(AS28*$H$15&gt;=AW28,1.0,(AW28/(AW28-AS28*$H$15)))</f>
        <v>0</v>
      </c>
      <c r="AV28">
        <f>(AU28-1)*100</f>
        <v>0</v>
      </c>
      <c r="AW28">
        <f>MAX(0,($B$15+$C$15*EF28)/(1+$D$15*EF28)*DY28/(EA28+273)*$E$15)</f>
        <v>0</v>
      </c>
      <c r="AX28" t="s">
        <v>439</v>
      </c>
      <c r="AY28" t="s">
        <v>439</v>
      </c>
      <c r="AZ28">
        <v>0</v>
      </c>
      <c r="BA28">
        <v>0</v>
      </c>
      <c r="BB28">
        <f>1-AZ28/BA28</f>
        <v>0</v>
      </c>
      <c r="BC28">
        <v>0</v>
      </c>
      <c r="BD28" t="s">
        <v>439</v>
      </c>
      <c r="BE28" t="s">
        <v>439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439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$B$13*EG28+$C$13*EH28+$F$13*ES28*(1-EV28)</f>
        <v>0</v>
      </c>
      <c r="DI28">
        <f>DH28*DJ28</f>
        <v>0</v>
      </c>
      <c r="DJ28">
        <f>($B$13*$D$11+$C$13*$D$11+$F$13*((FF28+EX28)/MAX(FF28+EX28+FG28, 0.1)*$I$11+FG28/MAX(FF28+EX28+FG28, 0.1)*$J$11))/($B$13+$C$13+$F$13)</f>
        <v>0</v>
      </c>
      <c r="DK28">
        <f>($B$13*$K$11+$C$13*$K$11+$F$13*((FF28+EX28)/MAX(FF28+EX28+FG28, 0.1)*$P$11+FG28/MAX(FF28+EX28+FG28, 0.1)*$Q$11))/($B$13+$C$13+$F$13)</f>
        <v>0</v>
      </c>
      <c r="DL28">
        <v>1.1</v>
      </c>
      <c r="DM28">
        <v>0.5</v>
      </c>
      <c r="DN28" t="s">
        <v>440</v>
      </c>
      <c r="DO28">
        <v>2</v>
      </c>
      <c r="DP28" t="b">
        <v>1</v>
      </c>
      <c r="DQ28">
        <v>1758641670.5</v>
      </c>
      <c r="DR28">
        <v>335.4696666666667</v>
      </c>
      <c r="DS28">
        <v>314.9236666666666</v>
      </c>
      <c r="DT28">
        <v>21.94190740740741</v>
      </c>
      <c r="DU28">
        <v>21.24720740740741</v>
      </c>
      <c r="DV28">
        <v>336.7439629629629</v>
      </c>
      <c r="DW28">
        <v>21.662</v>
      </c>
      <c r="DX28">
        <v>500.0052222222221</v>
      </c>
      <c r="DY28">
        <v>90.31014074074074</v>
      </c>
      <c r="DZ28">
        <v>0.06713654074074074</v>
      </c>
      <c r="EA28">
        <v>28.79241111111111</v>
      </c>
      <c r="EB28">
        <v>30.00661111111111</v>
      </c>
      <c r="EC28">
        <v>999.9000000000001</v>
      </c>
      <c r="ED28">
        <v>0</v>
      </c>
      <c r="EE28">
        <v>0</v>
      </c>
      <c r="EF28">
        <v>9994.840000000002</v>
      </c>
      <c r="EG28">
        <v>0</v>
      </c>
      <c r="EH28">
        <v>10.0785</v>
      </c>
      <c r="EI28">
        <v>20.54602592592593</v>
      </c>
      <c r="EJ28">
        <v>342.9958518518519</v>
      </c>
      <c r="EK28">
        <v>321.7602222222222</v>
      </c>
      <c r="EL28">
        <v>0.6946992962962963</v>
      </c>
      <c r="EM28">
        <v>314.9236666666666</v>
      </c>
      <c r="EN28">
        <v>21.24720740740741</v>
      </c>
      <c r="EO28">
        <v>1.981577037037037</v>
      </c>
      <c r="EP28">
        <v>1.918837407407407</v>
      </c>
      <c r="EQ28">
        <v>17.29788148148148</v>
      </c>
      <c r="ER28">
        <v>16.79004444444445</v>
      </c>
      <c r="ES28">
        <v>2000.00037037037</v>
      </c>
      <c r="ET28">
        <v>0.9800037777777776</v>
      </c>
      <c r="EU28">
        <v>0.01999612222222222</v>
      </c>
      <c r="EV28">
        <v>0</v>
      </c>
      <c r="EW28">
        <v>165.5377037037037</v>
      </c>
      <c r="EX28">
        <v>5.00078</v>
      </c>
      <c r="EY28">
        <v>3402.441481481481</v>
      </c>
      <c r="EZ28">
        <v>16379.64444444445</v>
      </c>
      <c r="FA28">
        <v>39.93944444444445</v>
      </c>
      <c r="FB28">
        <v>40.78214814814814</v>
      </c>
      <c r="FC28">
        <v>40.43503703703704</v>
      </c>
      <c r="FD28">
        <v>40.47425925925926</v>
      </c>
      <c r="FE28">
        <v>41.14555555555555</v>
      </c>
      <c r="FF28">
        <v>1955.11037037037</v>
      </c>
      <c r="FG28">
        <v>39.89000000000001</v>
      </c>
      <c r="FH28">
        <v>0</v>
      </c>
      <c r="FI28">
        <v>1758641676</v>
      </c>
      <c r="FJ28">
        <v>0</v>
      </c>
      <c r="FK28">
        <v>165.523</v>
      </c>
      <c r="FL28">
        <v>-5.802803416936818</v>
      </c>
      <c r="FM28">
        <v>-136.2505981093389</v>
      </c>
      <c r="FN28">
        <v>3402.256538461538</v>
      </c>
      <c r="FO28">
        <v>15</v>
      </c>
      <c r="FP28">
        <v>0</v>
      </c>
      <c r="FQ28" t="s">
        <v>441</v>
      </c>
      <c r="FR28">
        <v>1746989605.5</v>
      </c>
      <c r="FS28">
        <v>1746989593.5</v>
      </c>
      <c r="FT28">
        <v>0</v>
      </c>
      <c r="FU28">
        <v>-0.274</v>
      </c>
      <c r="FV28">
        <v>-0.002</v>
      </c>
      <c r="FW28">
        <v>2.549</v>
      </c>
      <c r="FX28">
        <v>0.129</v>
      </c>
      <c r="FY28">
        <v>420</v>
      </c>
      <c r="FZ28">
        <v>17</v>
      </c>
      <c r="GA28">
        <v>0.02</v>
      </c>
      <c r="GB28">
        <v>0.04</v>
      </c>
      <c r="GC28">
        <v>20.24183</v>
      </c>
      <c r="GD28">
        <v>4.674362476547764</v>
      </c>
      <c r="GE28">
        <v>0.4906354034311021</v>
      </c>
      <c r="GF28">
        <v>0</v>
      </c>
      <c r="GG28">
        <v>165.9029705882353</v>
      </c>
      <c r="GH28">
        <v>-5.128113070410699</v>
      </c>
      <c r="GI28">
        <v>0.543952121881746</v>
      </c>
      <c r="GJ28">
        <v>0</v>
      </c>
      <c r="GK28">
        <v>0.700133225</v>
      </c>
      <c r="GL28">
        <v>-0.07959860037523699</v>
      </c>
      <c r="GM28">
        <v>0.008171332062422569</v>
      </c>
      <c r="GN28">
        <v>1</v>
      </c>
      <c r="GO28">
        <v>1</v>
      </c>
      <c r="GP28">
        <v>3</v>
      </c>
      <c r="GQ28" t="s">
        <v>448</v>
      </c>
      <c r="GR28">
        <v>3.10257</v>
      </c>
      <c r="GS28">
        <v>2.72555</v>
      </c>
      <c r="GT28">
        <v>0.0695805</v>
      </c>
      <c r="GU28">
        <v>0.0655956</v>
      </c>
      <c r="GV28">
        <v>0.100869</v>
      </c>
      <c r="GW28">
        <v>0.0999787</v>
      </c>
      <c r="GX28">
        <v>24306.4</v>
      </c>
      <c r="GY28">
        <v>22185.8</v>
      </c>
      <c r="GZ28">
        <v>26690.1</v>
      </c>
      <c r="HA28">
        <v>23967.5</v>
      </c>
      <c r="HB28">
        <v>38399.7</v>
      </c>
      <c r="HC28">
        <v>31885.8</v>
      </c>
      <c r="HD28">
        <v>46608.1</v>
      </c>
      <c r="HE28">
        <v>37917.9</v>
      </c>
      <c r="HF28">
        <v>1.86297</v>
      </c>
      <c r="HG28">
        <v>1.85133</v>
      </c>
      <c r="HH28">
        <v>0.109859</v>
      </c>
      <c r="HI28">
        <v>0</v>
      </c>
      <c r="HJ28">
        <v>28.2135</v>
      </c>
      <c r="HK28">
        <v>999.9</v>
      </c>
      <c r="HL28">
        <v>52.6</v>
      </c>
      <c r="HM28">
        <v>31.2</v>
      </c>
      <c r="HN28">
        <v>26.5768</v>
      </c>
      <c r="HO28">
        <v>60.8956</v>
      </c>
      <c r="HP28">
        <v>22.6162</v>
      </c>
      <c r="HQ28">
        <v>1</v>
      </c>
      <c r="HR28">
        <v>0.172515</v>
      </c>
      <c r="HS28">
        <v>0.168271</v>
      </c>
      <c r="HT28">
        <v>20.2784</v>
      </c>
      <c r="HU28">
        <v>5.20995</v>
      </c>
      <c r="HV28">
        <v>11.9798</v>
      </c>
      <c r="HW28">
        <v>4.9629</v>
      </c>
      <c r="HX28">
        <v>3.27423</v>
      </c>
      <c r="HY28">
        <v>9999</v>
      </c>
      <c r="HZ28">
        <v>9999</v>
      </c>
      <c r="IA28">
        <v>9999</v>
      </c>
      <c r="IB28">
        <v>999.9</v>
      </c>
      <c r="IC28">
        <v>1.86399</v>
      </c>
      <c r="ID28">
        <v>1.8601</v>
      </c>
      <c r="IE28">
        <v>1.85838</v>
      </c>
      <c r="IF28">
        <v>1.85974</v>
      </c>
      <c r="IG28">
        <v>1.85989</v>
      </c>
      <c r="IH28">
        <v>1.85837</v>
      </c>
      <c r="II28">
        <v>1.85745</v>
      </c>
      <c r="IJ28">
        <v>1.85242</v>
      </c>
      <c r="IK28">
        <v>0</v>
      </c>
      <c r="IL28">
        <v>0</v>
      </c>
      <c r="IM28">
        <v>0</v>
      </c>
      <c r="IN28">
        <v>0</v>
      </c>
      <c r="IO28" t="s">
        <v>443</v>
      </c>
      <c r="IP28" t="s">
        <v>444</v>
      </c>
      <c r="IQ28" t="s">
        <v>445</v>
      </c>
      <c r="IR28" t="s">
        <v>445</v>
      </c>
      <c r="IS28" t="s">
        <v>445</v>
      </c>
      <c r="IT28" t="s">
        <v>445</v>
      </c>
      <c r="IU28">
        <v>0</v>
      </c>
      <c r="IV28">
        <v>100</v>
      </c>
      <c r="IW28">
        <v>100</v>
      </c>
      <c r="IX28">
        <v>-1.27</v>
      </c>
      <c r="IY28">
        <v>0.2798</v>
      </c>
      <c r="IZ28">
        <v>-1.101190050776656</v>
      </c>
      <c r="JA28">
        <v>-0.0009077452495023094</v>
      </c>
      <c r="JB28">
        <v>1.260287539409167E-06</v>
      </c>
      <c r="JC28">
        <v>-2.747980142854786E-10</v>
      </c>
      <c r="JD28">
        <v>0.01164710740424388</v>
      </c>
      <c r="JE28">
        <v>0.002354074995816399</v>
      </c>
      <c r="JF28">
        <v>0.0004967520844642659</v>
      </c>
      <c r="JG28">
        <v>-1.558376616488758E-06</v>
      </c>
      <c r="JH28">
        <v>1</v>
      </c>
      <c r="JI28">
        <v>1955</v>
      </c>
      <c r="JJ28">
        <v>1</v>
      </c>
      <c r="JK28">
        <v>26</v>
      </c>
      <c r="JL28">
        <v>194201.2</v>
      </c>
      <c r="JM28">
        <v>194201.4</v>
      </c>
      <c r="JN28">
        <v>0.820312</v>
      </c>
      <c r="JO28">
        <v>2.63184</v>
      </c>
      <c r="JP28">
        <v>1.49658</v>
      </c>
      <c r="JQ28">
        <v>2.34497</v>
      </c>
      <c r="JR28">
        <v>1.54907</v>
      </c>
      <c r="JS28">
        <v>2.41333</v>
      </c>
      <c r="JT28">
        <v>36.2929</v>
      </c>
      <c r="JU28">
        <v>24.1751</v>
      </c>
      <c r="JV28">
        <v>18</v>
      </c>
      <c r="JW28">
        <v>483.084</v>
      </c>
      <c r="JX28">
        <v>490.257</v>
      </c>
      <c r="JY28">
        <v>27.4816</v>
      </c>
      <c r="JZ28">
        <v>29.448</v>
      </c>
      <c r="KA28">
        <v>30</v>
      </c>
      <c r="KB28">
        <v>29.6981</v>
      </c>
      <c r="KC28">
        <v>29.6993</v>
      </c>
      <c r="KD28">
        <v>16.5137</v>
      </c>
      <c r="KE28">
        <v>22.9119</v>
      </c>
      <c r="KF28">
        <v>73.4789</v>
      </c>
      <c r="KG28">
        <v>27.477</v>
      </c>
      <c r="KH28">
        <v>266.226</v>
      </c>
      <c r="KI28">
        <v>21.3205</v>
      </c>
      <c r="KJ28">
        <v>101.904</v>
      </c>
      <c r="KK28">
        <v>91.4449</v>
      </c>
    </row>
    <row r="29" spans="1:297">
      <c r="A29">
        <v>11</v>
      </c>
      <c r="B29">
        <v>1758641683</v>
      </c>
      <c r="C29">
        <v>50</v>
      </c>
      <c r="D29" t="s">
        <v>466</v>
      </c>
      <c r="E29" t="s">
        <v>467</v>
      </c>
      <c r="F29">
        <v>5</v>
      </c>
      <c r="G29" t="s">
        <v>437</v>
      </c>
      <c r="H29" t="s">
        <v>438</v>
      </c>
      <c r="I29">
        <v>1758641675.214286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(EA29+(U29+2*0.95*5.67E-8*(((EA29+$B$9)+273)^4-(EA29+273)^4)-44100*J29)/(1.84*29.3*R29+8*0.95*5.67E-8*(EA29+273)^3))</f>
        <v>0</v>
      </c>
      <c r="W29">
        <f>($C$9*EB29+$D$9*EC29+$E$9*V29)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2*0.95*5.67E-8*(((EA29+$B$9)+273)^4-(W29+273)^4)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289.8113196570926</v>
      </c>
      <c r="AK29">
        <v>302.8140060606061</v>
      </c>
      <c r="AL29">
        <v>-3.350575169245999</v>
      </c>
      <c r="AM29">
        <v>65.17214786254047</v>
      </c>
      <c r="AN29">
        <f>(AP29 - AO29 + DY29*1E3/(8.314*(EA29+273.15)) * AR29/DX29 * AQ29) * DX29/(100*DL29) * 1000/(1000 - AP29)</f>
        <v>0</v>
      </c>
      <c r="AO29">
        <v>21.24795325053008</v>
      </c>
      <c r="AP29">
        <v>21.93436242424241</v>
      </c>
      <c r="AQ29">
        <v>9.538496464421778E-07</v>
      </c>
      <c r="AR29">
        <v>105.5994654856397</v>
      </c>
      <c r="AS29">
        <v>0</v>
      </c>
      <c r="AT29">
        <v>0</v>
      </c>
      <c r="AU29">
        <f>IF(AS29*$H$15&gt;=AW29,1.0,(AW29/(AW29-AS29*$H$15)))</f>
        <v>0</v>
      </c>
      <c r="AV29">
        <f>(AU29-1)*100</f>
        <v>0</v>
      </c>
      <c r="AW29">
        <f>MAX(0,($B$15+$C$15*EF29)/(1+$D$15*EF29)*DY29/(EA29+273)*$E$15)</f>
        <v>0</v>
      </c>
      <c r="AX29" t="s">
        <v>439</v>
      </c>
      <c r="AY29" t="s">
        <v>439</v>
      </c>
      <c r="AZ29">
        <v>0</v>
      </c>
      <c r="BA29">
        <v>0</v>
      </c>
      <c r="BB29">
        <f>1-AZ29/BA29</f>
        <v>0</v>
      </c>
      <c r="BC29">
        <v>0</v>
      </c>
      <c r="BD29" t="s">
        <v>439</v>
      </c>
      <c r="BE29" t="s">
        <v>439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439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$B$13*EG29+$C$13*EH29+$F$13*ES29*(1-EV29)</f>
        <v>0</v>
      </c>
      <c r="DI29">
        <f>DH29*DJ29</f>
        <v>0</v>
      </c>
      <c r="DJ29">
        <f>($B$13*$D$11+$C$13*$D$11+$F$13*((FF29+EX29)/MAX(FF29+EX29+FG29, 0.1)*$I$11+FG29/MAX(FF29+EX29+FG29, 0.1)*$J$11))/($B$13+$C$13+$F$13)</f>
        <v>0</v>
      </c>
      <c r="DK29">
        <f>($B$13*$K$11+$C$13*$K$11+$F$13*((FF29+EX29)/MAX(FF29+EX29+FG29, 0.1)*$P$11+FG29/MAX(FF29+EX29+FG29, 0.1)*$Q$11))/($B$13+$C$13+$F$13)</f>
        <v>0</v>
      </c>
      <c r="DL29">
        <v>1.1</v>
      </c>
      <c r="DM29">
        <v>0.5</v>
      </c>
      <c r="DN29" t="s">
        <v>440</v>
      </c>
      <c r="DO29">
        <v>2</v>
      </c>
      <c r="DP29" t="b">
        <v>1</v>
      </c>
      <c r="DQ29">
        <v>1758641675.214286</v>
      </c>
      <c r="DR29">
        <v>320.0557857142857</v>
      </c>
      <c r="DS29">
        <v>299.3216785714285</v>
      </c>
      <c r="DT29">
        <v>21.93733214285715</v>
      </c>
      <c r="DU29">
        <v>21.24664285714286</v>
      </c>
      <c r="DV29">
        <v>321.3274285714286</v>
      </c>
      <c r="DW29">
        <v>21.65752857142857</v>
      </c>
      <c r="DX29">
        <v>499.9636428571429</v>
      </c>
      <c r="DY29">
        <v>90.3095357142857</v>
      </c>
      <c r="DZ29">
        <v>0.06721648214285715</v>
      </c>
      <c r="EA29">
        <v>28.79276785714286</v>
      </c>
      <c r="EB29">
        <v>30.00505357142857</v>
      </c>
      <c r="EC29">
        <v>999.9000000000002</v>
      </c>
      <c r="ED29">
        <v>0</v>
      </c>
      <c r="EE29">
        <v>0</v>
      </c>
      <c r="EF29">
        <v>10000.04285714286</v>
      </c>
      <c r="EG29">
        <v>0</v>
      </c>
      <c r="EH29">
        <v>10.07352857142857</v>
      </c>
      <c r="EI29">
        <v>20.73418571428571</v>
      </c>
      <c r="EJ29">
        <v>327.2346785714286</v>
      </c>
      <c r="EK29">
        <v>305.8192142857143</v>
      </c>
      <c r="EL29">
        <v>0.6906871071428571</v>
      </c>
      <c r="EM29">
        <v>299.3216785714285</v>
      </c>
      <c r="EN29">
        <v>21.24664285714286</v>
      </c>
      <c r="EO29">
        <v>1.98115</v>
      </c>
      <c r="EP29">
        <v>1.918773571428572</v>
      </c>
      <c r="EQ29">
        <v>17.29448571428571</v>
      </c>
      <c r="ER29">
        <v>16.78952142857143</v>
      </c>
      <c r="ES29">
        <v>1999.976428571429</v>
      </c>
      <c r="ET29">
        <v>0.9800035357142856</v>
      </c>
      <c r="EU29">
        <v>0.01999636428571428</v>
      </c>
      <c r="EV29">
        <v>0</v>
      </c>
      <c r="EW29">
        <v>164.9386428571429</v>
      </c>
      <c r="EX29">
        <v>5.00078</v>
      </c>
      <c r="EY29">
        <v>3390.320357142857</v>
      </c>
      <c r="EZ29">
        <v>16379.45714285714</v>
      </c>
      <c r="FA29">
        <v>39.93267857142857</v>
      </c>
      <c r="FB29">
        <v>40.781</v>
      </c>
      <c r="FC29">
        <v>40.37264285714286</v>
      </c>
      <c r="FD29">
        <v>40.47510714285713</v>
      </c>
      <c r="FE29">
        <v>41.13146428571428</v>
      </c>
      <c r="FF29">
        <v>1955.086428571429</v>
      </c>
      <c r="FG29">
        <v>39.89000000000001</v>
      </c>
      <c r="FH29">
        <v>0</v>
      </c>
      <c r="FI29">
        <v>1758641681.4</v>
      </c>
      <c r="FJ29">
        <v>0</v>
      </c>
      <c r="FK29">
        <v>164.80916</v>
      </c>
      <c r="FL29">
        <v>-8.800461519624388</v>
      </c>
      <c r="FM29">
        <v>-176.2323074451603</v>
      </c>
      <c r="FN29">
        <v>3387.4428</v>
      </c>
      <c r="FO29">
        <v>15</v>
      </c>
      <c r="FP29">
        <v>0</v>
      </c>
      <c r="FQ29" t="s">
        <v>441</v>
      </c>
      <c r="FR29">
        <v>1746989605.5</v>
      </c>
      <c r="FS29">
        <v>1746989593.5</v>
      </c>
      <c r="FT29">
        <v>0</v>
      </c>
      <c r="FU29">
        <v>-0.274</v>
      </c>
      <c r="FV29">
        <v>-0.002</v>
      </c>
      <c r="FW29">
        <v>2.549</v>
      </c>
      <c r="FX29">
        <v>0.129</v>
      </c>
      <c r="FY29">
        <v>420</v>
      </c>
      <c r="FZ29">
        <v>17</v>
      </c>
      <c r="GA29">
        <v>0.02</v>
      </c>
      <c r="GB29">
        <v>0.04</v>
      </c>
      <c r="GC29">
        <v>20.6319425</v>
      </c>
      <c r="GD29">
        <v>2.420513696060019</v>
      </c>
      <c r="GE29">
        <v>0.2373787110162785</v>
      </c>
      <c r="GF29">
        <v>0</v>
      </c>
      <c r="GG29">
        <v>165.257</v>
      </c>
      <c r="GH29">
        <v>-7.266524065554037</v>
      </c>
      <c r="GI29">
        <v>0.7446558225903089</v>
      </c>
      <c r="GJ29">
        <v>0</v>
      </c>
      <c r="GK29">
        <v>0.692833625</v>
      </c>
      <c r="GL29">
        <v>-0.05324691557223395</v>
      </c>
      <c r="GM29">
        <v>0.005440152335585377</v>
      </c>
      <c r="GN29">
        <v>1</v>
      </c>
      <c r="GO29">
        <v>1</v>
      </c>
      <c r="GP29">
        <v>3</v>
      </c>
      <c r="GQ29" t="s">
        <v>448</v>
      </c>
      <c r="GR29">
        <v>3.10247</v>
      </c>
      <c r="GS29">
        <v>2.72534</v>
      </c>
      <c r="GT29">
        <v>0.06661449999999999</v>
      </c>
      <c r="GU29">
        <v>0.0624943</v>
      </c>
      <c r="GV29">
        <v>0.100868</v>
      </c>
      <c r="GW29">
        <v>0.100031</v>
      </c>
      <c r="GX29">
        <v>24384</v>
      </c>
      <c r="GY29">
        <v>22259.3</v>
      </c>
      <c r="GZ29">
        <v>26690.2</v>
      </c>
      <c r="HA29">
        <v>23967.4</v>
      </c>
      <c r="HB29">
        <v>38399.4</v>
      </c>
      <c r="HC29">
        <v>31883.6</v>
      </c>
      <c r="HD29">
        <v>46608.1</v>
      </c>
      <c r="HE29">
        <v>37917.8</v>
      </c>
      <c r="HF29">
        <v>1.86283</v>
      </c>
      <c r="HG29">
        <v>1.85145</v>
      </c>
      <c r="HH29">
        <v>0.110194</v>
      </c>
      <c r="HI29">
        <v>0</v>
      </c>
      <c r="HJ29">
        <v>28.2159</v>
      </c>
      <c r="HK29">
        <v>999.9</v>
      </c>
      <c r="HL29">
        <v>52.6</v>
      </c>
      <c r="HM29">
        <v>31.2</v>
      </c>
      <c r="HN29">
        <v>26.578</v>
      </c>
      <c r="HO29">
        <v>60.6356</v>
      </c>
      <c r="HP29">
        <v>22.6723</v>
      </c>
      <c r="HQ29">
        <v>1</v>
      </c>
      <c r="HR29">
        <v>0.172538</v>
      </c>
      <c r="HS29">
        <v>0.167963</v>
      </c>
      <c r="HT29">
        <v>20.2786</v>
      </c>
      <c r="HU29">
        <v>5.2098</v>
      </c>
      <c r="HV29">
        <v>11.9797</v>
      </c>
      <c r="HW29">
        <v>4.96295</v>
      </c>
      <c r="HX29">
        <v>3.27425</v>
      </c>
      <c r="HY29">
        <v>9999</v>
      </c>
      <c r="HZ29">
        <v>9999</v>
      </c>
      <c r="IA29">
        <v>9999</v>
      </c>
      <c r="IB29">
        <v>999.9</v>
      </c>
      <c r="IC29">
        <v>1.86399</v>
      </c>
      <c r="ID29">
        <v>1.86011</v>
      </c>
      <c r="IE29">
        <v>1.8584</v>
      </c>
      <c r="IF29">
        <v>1.85977</v>
      </c>
      <c r="IG29">
        <v>1.85989</v>
      </c>
      <c r="IH29">
        <v>1.85839</v>
      </c>
      <c r="II29">
        <v>1.85745</v>
      </c>
      <c r="IJ29">
        <v>1.85242</v>
      </c>
      <c r="IK29">
        <v>0</v>
      </c>
      <c r="IL29">
        <v>0</v>
      </c>
      <c r="IM29">
        <v>0</v>
      </c>
      <c r="IN29">
        <v>0</v>
      </c>
      <c r="IO29" t="s">
        <v>443</v>
      </c>
      <c r="IP29" t="s">
        <v>444</v>
      </c>
      <c r="IQ29" t="s">
        <v>445</v>
      </c>
      <c r="IR29" t="s">
        <v>445</v>
      </c>
      <c r="IS29" t="s">
        <v>445</v>
      </c>
      <c r="IT29" t="s">
        <v>445</v>
      </c>
      <c r="IU29">
        <v>0</v>
      </c>
      <c r="IV29">
        <v>100</v>
      </c>
      <c r="IW29">
        <v>100</v>
      </c>
      <c r="IX29">
        <v>-1.267</v>
      </c>
      <c r="IY29">
        <v>0.2797</v>
      </c>
      <c r="IZ29">
        <v>-1.101190050776656</v>
      </c>
      <c r="JA29">
        <v>-0.0009077452495023094</v>
      </c>
      <c r="JB29">
        <v>1.260287539409167E-06</v>
      </c>
      <c r="JC29">
        <v>-2.747980142854786E-10</v>
      </c>
      <c r="JD29">
        <v>0.01164710740424388</v>
      </c>
      <c r="JE29">
        <v>0.002354074995816399</v>
      </c>
      <c r="JF29">
        <v>0.0004967520844642659</v>
      </c>
      <c r="JG29">
        <v>-1.558376616488758E-06</v>
      </c>
      <c r="JH29">
        <v>1</v>
      </c>
      <c r="JI29">
        <v>1955</v>
      </c>
      <c r="JJ29">
        <v>1</v>
      </c>
      <c r="JK29">
        <v>26</v>
      </c>
      <c r="JL29">
        <v>194201.3</v>
      </c>
      <c r="JM29">
        <v>194201.5</v>
      </c>
      <c r="JN29">
        <v>0.786133</v>
      </c>
      <c r="JO29">
        <v>2.62817</v>
      </c>
      <c r="JP29">
        <v>1.49658</v>
      </c>
      <c r="JQ29">
        <v>2.34497</v>
      </c>
      <c r="JR29">
        <v>1.54907</v>
      </c>
      <c r="JS29">
        <v>2.46826</v>
      </c>
      <c r="JT29">
        <v>36.2929</v>
      </c>
      <c r="JU29">
        <v>24.1838</v>
      </c>
      <c r="JV29">
        <v>18</v>
      </c>
      <c r="JW29">
        <v>482.996</v>
      </c>
      <c r="JX29">
        <v>490.329</v>
      </c>
      <c r="JY29">
        <v>27.4769</v>
      </c>
      <c r="JZ29">
        <v>29.448</v>
      </c>
      <c r="KA29">
        <v>30.0001</v>
      </c>
      <c r="KB29">
        <v>29.6981</v>
      </c>
      <c r="KC29">
        <v>29.6981</v>
      </c>
      <c r="KD29">
        <v>15.8163</v>
      </c>
      <c r="KE29">
        <v>22.6354</v>
      </c>
      <c r="KF29">
        <v>73.4789</v>
      </c>
      <c r="KG29">
        <v>27.4699</v>
      </c>
      <c r="KH29">
        <v>246.172</v>
      </c>
      <c r="KI29">
        <v>21.3204</v>
      </c>
      <c r="KJ29">
        <v>101.904</v>
      </c>
      <c r="KK29">
        <v>91.4447</v>
      </c>
    </row>
    <row r="30" spans="1:297">
      <c r="A30">
        <v>12</v>
      </c>
      <c r="B30">
        <v>1758641688</v>
      </c>
      <c r="C30">
        <v>55</v>
      </c>
      <c r="D30" t="s">
        <v>468</v>
      </c>
      <c r="E30" t="s">
        <v>469</v>
      </c>
      <c r="F30">
        <v>5</v>
      </c>
      <c r="G30" t="s">
        <v>437</v>
      </c>
      <c r="H30" t="s">
        <v>438</v>
      </c>
      <c r="I30">
        <v>1758641680.5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(EA30+(U30+2*0.95*5.67E-8*(((EA30+$B$9)+273)^4-(EA30+273)^4)-44100*J30)/(1.84*29.3*R30+8*0.95*5.67E-8*(EA30+273)^3))</f>
        <v>0</v>
      </c>
      <c r="W30">
        <f>($C$9*EB30+$D$9*EC30+$E$9*V30)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2*0.95*5.67E-8*(((EA30+$B$9)+273)^4-(W30+273)^4)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273.0371167240321</v>
      </c>
      <c r="AK30">
        <v>286.0526484848485</v>
      </c>
      <c r="AL30">
        <v>-3.348003882013361</v>
      </c>
      <c r="AM30">
        <v>65.17214786254047</v>
      </c>
      <c r="AN30">
        <f>(AP30 - AO30 + DY30*1E3/(8.314*(EA30+273.15)) * AR30/DX30 * AQ30) * DX30/(100*DL30) * 1000/(1000 - AP30)</f>
        <v>0</v>
      </c>
      <c r="AO30">
        <v>21.28708952809986</v>
      </c>
      <c r="AP30">
        <v>21.94779333333333</v>
      </c>
      <c r="AQ30">
        <v>3.919446898723377E-05</v>
      </c>
      <c r="AR30">
        <v>105.5994654856397</v>
      </c>
      <c r="AS30">
        <v>0</v>
      </c>
      <c r="AT30">
        <v>0</v>
      </c>
      <c r="AU30">
        <f>IF(AS30*$H$15&gt;=AW30,1.0,(AW30/(AW30-AS30*$H$15)))</f>
        <v>0</v>
      </c>
      <c r="AV30">
        <f>(AU30-1)*100</f>
        <v>0</v>
      </c>
      <c r="AW30">
        <f>MAX(0,($B$15+$C$15*EF30)/(1+$D$15*EF30)*DY30/(EA30+273)*$E$15)</f>
        <v>0</v>
      </c>
      <c r="AX30" t="s">
        <v>439</v>
      </c>
      <c r="AY30" t="s">
        <v>439</v>
      </c>
      <c r="AZ30">
        <v>0</v>
      </c>
      <c r="BA30">
        <v>0</v>
      </c>
      <c r="BB30">
        <f>1-AZ30/BA30</f>
        <v>0</v>
      </c>
      <c r="BC30">
        <v>0</v>
      </c>
      <c r="BD30" t="s">
        <v>439</v>
      </c>
      <c r="BE30" t="s">
        <v>439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439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$B$13*EG30+$C$13*EH30+$F$13*ES30*(1-EV30)</f>
        <v>0</v>
      </c>
      <c r="DI30">
        <f>DH30*DJ30</f>
        <v>0</v>
      </c>
      <c r="DJ30">
        <f>($B$13*$D$11+$C$13*$D$11+$F$13*((FF30+EX30)/MAX(FF30+EX30+FG30, 0.1)*$I$11+FG30/MAX(FF30+EX30+FG30, 0.1)*$J$11))/($B$13+$C$13+$F$13)</f>
        <v>0</v>
      </c>
      <c r="DK30">
        <f>($B$13*$K$11+$C$13*$K$11+$F$13*((FF30+EX30)/MAX(FF30+EX30+FG30, 0.1)*$P$11+FG30/MAX(FF30+EX30+FG30, 0.1)*$Q$11))/($B$13+$C$13+$F$13)</f>
        <v>0</v>
      </c>
      <c r="DL30">
        <v>1.1</v>
      </c>
      <c r="DM30">
        <v>0.5</v>
      </c>
      <c r="DN30" t="s">
        <v>440</v>
      </c>
      <c r="DO30">
        <v>2</v>
      </c>
      <c r="DP30" t="b">
        <v>1</v>
      </c>
      <c r="DQ30">
        <v>1758641680.5</v>
      </c>
      <c r="DR30">
        <v>302.7226666666667</v>
      </c>
      <c r="DS30">
        <v>281.8903703703704</v>
      </c>
      <c r="DT30">
        <v>21.93697777777778</v>
      </c>
      <c r="DU30">
        <v>21.25812592592592</v>
      </c>
      <c r="DV30">
        <v>303.9908888888889</v>
      </c>
      <c r="DW30">
        <v>21.65719259259259</v>
      </c>
      <c r="DX30">
        <v>500.034037037037</v>
      </c>
      <c r="DY30">
        <v>90.30865185185185</v>
      </c>
      <c r="DZ30">
        <v>0.06720336666666667</v>
      </c>
      <c r="EA30">
        <v>28.79386666666667</v>
      </c>
      <c r="EB30">
        <v>30.00551111111111</v>
      </c>
      <c r="EC30">
        <v>999.9000000000001</v>
      </c>
      <c r="ED30">
        <v>0</v>
      </c>
      <c r="EE30">
        <v>0</v>
      </c>
      <c r="EF30">
        <v>9999.192222222222</v>
      </c>
      <c r="EG30">
        <v>0</v>
      </c>
      <c r="EH30">
        <v>10.06628148148148</v>
      </c>
      <c r="EI30">
        <v>20.83228148148148</v>
      </c>
      <c r="EJ30">
        <v>309.5125925925926</v>
      </c>
      <c r="EK30">
        <v>288.0127037037037</v>
      </c>
      <c r="EL30">
        <v>0.6788600740740741</v>
      </c>
      <c r="EM30">
        <v>281.8903703703704</v>
      </c>
      <c r="EN30">
        <v>21.25812592592592</v>
      </c>
      <c r="EO30">
        <v>1.981099629629629</v>
      </c>
      <c r="EP30">
        <v>1.919792592592592</v>
      </c>
      <c r="EQ30">
        <v>17.29408148148148</v>
      </c>
      <c r="ER30">
        <v>16.79787777777778</v>
      </c>
      <c r="ES30">
        <v>1999.982592592592</v>
      </c>
      <c r="ET30">
        <v>0.9800035555555554</v>
      </c>
      <c r="EU30">
        <v>0.01999634444444445</v>
      </c>
      <c r="EV30">
        <v>0</v>
      </c>
      <c r="EW30">
        <v>164.0757407407407</v>
      </c>
      <c r="EX30">
        <v>5.00078</v>
      </c>
      <c r="EY30">
        <v>3373.639259259259</v>
      </c>
      <c r="EZ30">
        <v>16379.52222222222</v>
      </c>
      <c r="FA30">
        <v>39.94188888888889</v>
      </c>
      <c r="FB30">
        <v>40.78214814814814</v>
      </c>
      <c r="FC30">
        <v>40.31703703703703</v>
      </c>
      <c r="FD30">
        <v>40.49274074074074</v>
      </c>
      <c r="FE30">
        <v>41.16648148148148</v>
      </c>
      <c r="FF30">
        <v>1955.092592592592</v>
      </c>
      <c r="FG30">
        <v>39.89000000000001</v>
      </c>
      <c r="FH30">
        <v>0</v>
      </c>
      <c r="FI30">
        <v>1758641686.2</v>
      </c>
      <c r="FJ30">
        <v>0</v>
      </c>
      <c r="FK30">
        <v>163.98956</v>
      </c>
      <c r="FL30">
        <v>-11.13869230138999</v>
      </c>
      <c r="FM30">
        <v>-215.9607692461752</v>
      </c>
      <c r="FN30">
        <v>3371.7212</v>
      </c>
      <c r="FO30">
        <v>15</v>
      </c>
      <c r="FP30">
        <v>0</v>
      </c>
      <c r="FQ30" t="s">
        <v>441</v>
      </c>
      <c r="FR30">
        <v>1746989605.5</v>
      </c>
      <c r="FS30">
        <v>1746989593.5</v>
      </c>
      <c r="FT30">
        <v>0</v>
      </c>
      <c r="FU30">
        <v>-0.274</v>
      </c>
      <c r="FV30">
        <v>-0.002</v>
      </c>
      <c r="FW30">
        <v>2.549</v>
      </c>
      <c r="FX30">
        <v>0.129</v>
      </c>
      <c r="FY30">
        <v>420</v>
      </c>
      <c r="FZ30">
        <v>17</v>
      </c>
      <c r="GA30">
        <v>0.02</v>
      </c>
      <c r="GB30">
        <v>0.04</v>
      </c>
      <c r="GC30">
        <v>20.7554725</v>
      </c>
      <c r="GD30">
        <v>1.603421763602231</v>
      </c>
      <c r="GE30">
        <v>0.1828988572784147</v>
      </c>
      <c r="GF30">
        <v>0</v>
      </c>
      <c r="GG30">
        <v>164.7004411764706</v>
      </c>
      <c r="GH30">
        <v>-9.206982419750176</v>
      </c>
      <c r="GI30">
        <v>0.9265304093665644</v>
      </c>
      <c r="GJ30">
        <v>0</v>
      </c>
      <c r="GK30">
        <v>0.685146875</v>
      </c>
      <c r="GL30">
        <v>-0.1127370168855554</v>
      </c>
      <c r="GM30">
        <v>0.01266278743639706</v>
      </c>
      <c r="GN30">
        <v>0</v>
      </c>
      <c r="GO30">
        <v>0</v>
      </c>
      <c r="GP30">
        <v>3</v>
      </c>
      <c r="GQ30" t="s">
        <v>459</v>
      </c>
      <c r="GR30">
        <v>3.1025</v>
      </c>
      <c r="GS30">
        <v>2.72512</v>
      </c>
      <c r="GT30">
        <v>0.0635921</v>
      </c>
      <c r="GU30">
        <v>0.0594894</v>
      </c>
      <c r="GV30">
        <v>0.100915</v>
      </c>
      <c r="GW30">
        <v>0.100127</v>
      </c>
      <c r="GX30">
        <v>24462.7</v>
      </c>
      <c r="GY30">
        <v>22330.7</v>
      </c>
      <c r="GZ30">
        <v>26690</v>
      </c>
      <c r="HA30">
        <v>23967.4</v>
      </c>
      <c r="HB30">
        <v>38397.1</v>
      </c>
      <c r="HC30">
        <v>31880</v>
      </c>
      <c r="HD30">
        <v>46608.3</v>
      </c>
      <c r="HE30">
        <v>37918</v>
      </c>
      <c r="HF30">
        <v>1.86278</v>
      </c>
      <c r="HG30">
        <v>1.85142</v>
      </c>
      <c r="HH30">
        <v>0.109736</v>
      </c>
      <c r="HI30">
        <v>0</v>
      </c>
      <c r="HJ30">
        <v>28.2165</v>
      </c>
      <c r="HK30">
        <v>999.9</v>
      </c>
      <c r="HL30">
        <v>52.6</v>
      </c>
      <c r="HM30">
        <v>31.2</v>
      </c>
      <c r="HN30">
        <v>26.5765</v>
      </c>
      <c r="HO30">
        <v>60.4356</v>
      </c>
      <c r="HP30">
        <v>22.528</v>
      </c>
      <c r="HQ30">
        <v>1</v>
      </c>
      <c r="HR30">
        <v>0.17265</v>
      </c>
      <c r="HS30">
        <v>0.180463</v>
      </c>
      <c r="HT30">
        <v>20.2784</v>
      </c>
      <c r="HU30">
        <v>5.2098</v>
      </c>
      <c r="HV30">
        <v>11.9798</v>
      </c>
      <c r="HW30">
        <v>4.96295</v>
      </c>
      <c r="HX30">
        <v>3.27418</v>
      </c>
      <c r="HY30">
        <v>9999</v>
      </c>
      <c r="HZ30">
        <v>9999</v>
      </c>
      <c r="IA30">
        <v>9999</v>
      </c>
      <c r="IB30">
        <v>999.9</v>
      </c>
      <c r="IC30">
        <v>1.86398</v>
      </c>
      <c r="ID30">
        <v>1.86008</v>
      </c>
      <c r="IE30">
        <v>1.85838</v>
      </c>
      <c r="IF30">
        <v>1.85975</v>
      </c>
      <c r="IG30">
        <v>1.85989</v>
      </c>
      <c r="IH30">
        <v>1.85838</v>
      </c>
      <c r="II30">
        <v>1.85745</v>
      </c>
      <c r="IJ30">
        <v>1.85242</v>
      </c>
      <c r="IK30">
        <v>0</v>
      </c>
      <c r="IL30">
        <v>0</v>
      </c>
      <c r="IM30">
        <v>0</v>
      </c>
      <c r="IN30">
        <v>0</v>
      </c>
      <c r="IO30" t="s">
        <v>443</v>
      </c>
      <c r="IP30" t="s">
        <v>444</v>
      </c>
      <c r="IQ30" t="s">
        <v>445</v>
      </c>
      <c r="IR30" t="s">
        <v>445</v>
      </c>
      <c r="IS30" t="s">
        <v>445</v>
      </c>
      <c r="IT30" t="s">
        <v>445</v>
      </c>
      <c r="IU30">
        <v>0</v>
      </c>
      <c r="IV30">
        <v>100</v>
      </c>
      <c r="IW30">
        <v>100</v>
      </c>
      <c r="IX30">
        <v>-1.263</v>
      </c>
      <c r="IY30">
        <v>0.28</v>
      </c>
      <c r="IZ30">
        <v>-1.101190050776656</v>
      </c>
      <c r="JA30">
        <v>-0.0009077452495023094</v>
      </c>
      <c r="JB30">
        <v>1.260287539409167E-06</v>
      </c>
      <c r="JC30">
        <v>-2.747980142854786E-10</v>
      </c>
      <c r="JD30">
        <v>0.01164710740424388</v>
      </c>
      <c r="JE30">
        <v>0.002354074995816399</v>
      </c>
      <c r="JF30">
        <v>0.0004967520844642659</v>
      </c>
      <c r="JG30">
        <v>-1.558376616488758E-06</v>
      </c>
      <c r="JH30">
        <v>1</v>
      </c>
      <c r="JI30">
        <v>1955</v>
      </c>
      <c r="JJ30">
        <v>1</v>
      </c>
      <c r="JK30">
        <v>26</v>
      </c>
      <c r="JL30">
        <v>194201.4</v>
      </c>
      <c r="JM30">
        <v>194201.6</v>
      </c>
      <c r="JN30">
        <v>0.74585</v>
      </c>
      <c r="JO30">
        <v>2.63306</v>
      </c>
      <c r="JP30">
        <v>1.49658</v>
      </c>
      <c r="JQ30">
        <v>2.34497</v>
      </c>
      <c r="JR30">
        <v>1.54907</v>
      </c>
      <c r="JS30">
        <v>2.36694</v>
      </c>
      <c r="JT30">
        <v>36.2929</v>
      </c>
      <c r="JU30">
        <v>24.1751</v>
      </c>
      <c r="JV30">
        <v>18</v>
      </c>
      <c r="JW30">
        <v>482.967</v>
      </c>
      <c r="JX30">
        <v>490.313</v>
      </c>
      <c r="JY30">
        <v>27.471</v>
      </c>
      <c r="JZ30">
        <v>29.448</v>
      </c>
      <c r="KA30">
        <v>30.0001</v>
      </c>
      <c r="KB30">
        <v>29.6981</v>
      </c>
      <c r="KC30">
        <v>29.6981</v>
      </c>
      <c r="KD30">
        <v>15.0349</v>
      </c>
      <c r="KE30">
        <v>22.6354</v>
      </c>
      <c r="KF30">
        <v>73.4789</v>
      </c>
      <c r="KG30">
        <v>27.4643</v>
      </c>
      <c r="KH30">
        <v>232.803</v>
      </c>
      <c r="KI30">
        <v>21.3156</v>
      </c>
      <c r="KJ30">
        <v>101.904</v>
      </c>
      <c r="KK30">
        <v>91.44499999999999</v>
      </c>
    </row>
    <row r="31" spans="1:297">
      <c r="A31">
        <v>13</v>
      </c>
      <c r="B31">
        <v>1758641693</v>
      </c>
      <c r="C31">
        <v>60</v>
      </c>
      <c r="D31" t="s">
        <v>470</v>
      </c>
      <c r="E31" t="s">
        <v>471</v>
      </c>
      <c r="F31">
        <v>5</v>
      </c>
      <c r="G31" t="s">
        <v>437</v>
      </c>
      <c r="H31" t="s">
        <v>438</v>
      </c>
      <c r="I31">
        <v>1758641685.214286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(EA31+(U31+2*0.95*5.67E-8*(((EA31+$B$9)+273)^4-(EA31+273)^4)-44100*J31)/(1.84*29.3*R31+8*0.95*5.67E-8*(EA31+273)^3))</f>
        <v>0</v>
      </c>
      <c r="W31">
        <f>($C$9*EB31+$D$9*EC31+$E$9*V31)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2*0.95*5.67E-8*(((EA31+$B$9)+273)^4-(W31+273)^4)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256.9699641978629</v>
      </c>
      <c r="AK31">
        <v>269.7358727272727</v>
      </c>
      <c r="AL31">
        <v>-3.259065674346516</v>
      </c>
      <c r="AM31">
        <v>65.17214786254047</v>
      </c>
      <c r="AN31">
        <f>(AP31 - AO31 + DY31*1E3/(8.314*(EA31+273.15)) * AR31/DX31 * AQ31) * DX31/(100*DL31) * 1000/(1000 - AP31)</f>
        <v>0</v>
      </c>
      <c r="AO31">
        <v>21.29279812349137</v>
      </c>
      <c r="AP31">
        <v>21.96016545454545</v>
      </c>
      <c r="AQ31">
        <v>2.39449168617426E-05</v>
      </c>
      <c r="AR31">
        <v>105.5994654856397</v>
      </c>
      <c r="AS31">
        <v>0</v>
      </c>
      <c r="AT31">
        <v>0</v>
      </c>
      <c r="AU31">
        <f>IF(AS31*$H$15&gt;=AW31,1.0,(AW31/(AW31-AS31*$H$15)))</f>
        <v>0</v>
      </c>
      <c r="AV31">
        <f>(AU31-1)*100</f>
        <v>0</v>
      </c>
      <c r="AW31">
        <f>MAX(0,($B$15+$C$15*EF31)/(1+$D$15*EF31)*DY31/(EA31+273)*$E$15)</f>
        <v>0</v>
      </c>
      <c r="AX31" t="s">
        <v>439</v>
      </c>
      <c r="AY31" t="s">
        <v>439</v>
      </c>
      <c r="AZ31">
        <v>0</v>
      </c>
      <c r="BA31">
        <v>0</v>
      </c>
      <c r="BB31">
        <f>1-AZ31/BA31</f>
        <v>0</v>
      </c>
      <c r="BC31">
        <v>0</v>
      </c>
      <c r="BD31" t="s">
        <v>439</v>
      </c>
      <c r="BE31" t="s">
        <v>439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439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$B$13*EG31+$C$13*EH31+$F$13*ES31*(1-EV31)</f>
        <v>0</v>
      </c>
      <c r="DI31">
        <f>DH31*DJ31</f>
        <v>0</v>
      </c>
      <c r="DJ31">
        <f>($B$13*$D$11+$C$13*$D$11+$F$13*((FF31+EX31)/MAX(FF31+EX31+FG31, 0.1)*$I$11+FG31/MAX(FF31+EX31+FG31, 0.1)*$J$11))/($B$13+$C$13+$F$13)</f>
        <v>0</v>
      </c>
      <c r="DK31">
        <f>($B$13*$K$11+$C$13*$K$11+$F$13*((FF31+EX31)/MAX(FF31+EX31+FG31, 0.1)*$P$11+FG31/MAX(FF31+EX31+FG31, 0.1)*$Q$11))/($B$13+$C$13+$F$13)</f>
        <v>0</v>
      </c>
      <c r="DL31">
        <v>1.1</v>
      </c>
      <c r="DM31">
        <v>0.5</v>
      </c>
      <c r="DN31" t="s">
        <v>440</v>
      </c>
      <c r="DO31">
        <v>2</v>
      </c>
      <c r="DP31" t="b">
        <v>1</v>
      </c>
      <c r="DQ31">
        <v>1758641685.214286</v>
      </c>
      <c r="DR31">
        <v>287.3432500000001</v>
      </c>
      <c r="DS31">
        <v>266.5968571428572</v>
      </c>
      <c r="DT31">
        <v>21.94341071428571</v>
      </c>
      <c r="DU31">
        <v>21.27296428571428</v>
      </c>
      <c r="DV31">
        <v>288.6078928571429</v>
      </c>
      <c r="DW31">
        <v>21.66349285714286</v>
      </c>
      <c r="DX31">
        <v>500.022</v>
      </c>
      <c r="DY31">
        <v>90.30804642857142</v>
      </c>
      <c r="DZ31">
        <v>0.06719037857142858</v>
      </c>
      <c r="EA31">
        <v>28.79551428571428</v>
      </c>
      <c r="EB31">
        <v>30.00973571428572</v>
      </c>
      <c r="EC31">
        <v>999.9000000000002</v>
      </c>
      <c r="ED31">
        <v>0</v>
      </c>
      <c r="EE31">
        <v>0</v>
      </c>
      <c r="EF31">
        <v>9989.5975</v>
      </c>
      <c r="EG31">
        <v>0</v>
      </c>
      <c r="EH31">
        <v>10.06526071428571</v>
      </c>
      <c r="EI31">
        <v>20.7464</v>
      </c>
      <c r="EJ31">
        <v>293.7899285714286</v>
      </c>
      <c r="EK31">
        <v>272.3911071428571</v>
      </c>
      <c r="EL31">
        <v>0.6704603214285713</v>
      </c>
      <c r="EM31">
        <v>266.5968571428572</v>
      </c>
      <c r="EN31">
        <v>21.27296428571428</v>
      </c>
      <c r="EO31">
        <v>1.981666785714286</v>
      </c>
      <c r="EP31">
        <v>1.921118928571429</v>
      </c>
      <c r="EQ31">
        <v>17.29861071428572</v>
      </c>
      <c r="ER31">
        <v>16.80876071428571</v>
      </c>
      <c r="ES31">
        <v>1999.967857142857</v>
      </c>
      <c r="ET31">
        <v>0.9800033214285714</v>
      </c>
      <c r="EU31">
        <v>0.01999657857142858</v>
      </c>
      <c r="EV31">
        <v>0</v>
      </c>
      <c r="EW31">
        <v>163.1519285714286</v>
      </c>
      <c r="EX31">
        <v>5.00078</v>
      </c>
      <c r="EY31">
        <v>3355.279642857142</v>
      </c>
      <c r="EZ31">
        <v>16379.38928571429</v>
      </c>
      <c r="FA31">
        <v>39.94171428571428</v>
      </c>
      <c r="FB31">
        <v>40.781</v>
      </c>
      <c r="FC31">
        <v>40.25878571428571</v>
      </c>
      <c r="FD31">
        <v>40.49746428571428</v>
      </c>
      <c r="FE31">
        <v>41.17389285714285</v>
      </c>
      <c r="FF31">
        <v>1955.077857142857</v>
      </c>
      <c r="FG31">
        <v>39.89000000000001</v>
      </c>
      <c r="FH31">
        <v>0</v>
      </c>
      <c r="FI31">
        <v>1758641691</v>
      </c>
      <c r="FJ31">
        <v>0</v>
      </c>
      <c r="FK31">
        <v>163.02784</v>
      </c>
      <c r="FL31">
        <v>-12.81246151202654</v>
      </c>
      <c r="FM31">
        <v>-256.921538078608</v>
      </c>
      <c r="FN31">
        <v>3352.7712</v>
      </c>
      <c r="FO31">
        <v>15</v>
      </c>
      <c r="FP31">
        <v>0</v>
      </c>
      <c r="FQ31" t="s">
        <v>441</v>
      </c>
      <c r="FR31">
        <v>1746989605.5</v>
      </c>
      <c r="FS31">
        <v>1746989593.5</v>
      </c>
      <c r="FT31">
        <v>0</v>
      </c>
      <c r="FU31">
        <v>-0.274</v>
      </c>
      <c r="FV31">
        <v>-0.002</v>
      </c>
      <c r="FW31">
        <v>2.549</v>
      </c>
      <c r="FX31">
        <v>0.129</v>
      </c>
      <c r="FY31">
        <v>420</v>
      </c>
      <c r="FZ31">
        <v>17</v>
      </c>
      <c r="GA31">
        <v>0.02</v>
      </c>
      <c r="GB31">
        <v>0.04</v>
      </c>
      <c r="GC31">
        <v>20.74211707317073</v>
      </c>
      <c r="GD31">
        <v>-0.6837344947735038</v>
      </c>
      <c r="GE31">
        <v>0.1952486830815823</v>
      </c>
      <c r="GF31">
        <v>0</v>
      </c>
      <c r="GG31">
        <v>163.7902941176471</v>
      </c>
      <c r="GH31">
        <v>-11.5564858640688</v>
      </c>
      <c r="GI31">
        <v>1.150678560150023</v>
      </c>
      <c r="GJ31">
        <v>0</v>
      </c>
      <c r="GK31">
        <v>0.6763667073170732</v>
      </c>
      <c r="GL31">
        <v>-0.1278838954703823</v>
      </c>
      <c r="GM31">
        <v>0.01422156296210331</v>
      </c>
      <c r="GN31">
        <v>0</v>
      </c>
      <c r="GO31">
        <v>0</v>
      </c>
      <c r="GP31">
        <v>3</v>
      </c>
      <c r="GQ31" t="s">
        <v>459</v>
      </c>
      <c r="GR31">
        <v>3.10244</v>
      </c>
      <c r="GS31">
        <v>2.7252</v>
      </c>
      <c r="GT31">
        <v>0.0605832</v>
      </c>
      <c r="GU31">
        <v>0.0563683</v>
      </c>
      <c r="GV31">
        <v>0.100953</v>
      </c>
      <c r="GW31">
        <v>0.100134</v>
      </c>
      <c r="GX31">
        <v>24541.3</v>
      </c>
      <c r="GY31">
        <v>22405</v>
      </c>
      <c r="GZ31">
        <v>26690</v>
      </c>
      <c r="HA31">
        <v>23967.7</v>
      </c>
      <c r="HB31">
        <v>38395</v>
      </c>
      <c r="HC31">
        <v>31879.5</v>
      </c>
      <c r="HD31">
        <v>46608.2</v>
      </c>
      <c r="HE31">
        <v>37918.1</v>
      </c>
      <c r="HF31">
        <v>1.86283</v>
      </c>
      <c r="HG31">
        <v>1.85133</v>
      </c>
      <c r="HH31">
        <v>0.11066</v>
      </c>
      <c r="HI31">
        <v>0</v>
      </c>
      <c r="HJ31">
        <v>28.2183</v>
      </c>
      <c r="HK31">
        <v>999.9</v>
      </c>
      <c r="HL31">
        <v>52.6</v>
      </c>
      <c r="HM31">
        <v>31.3</v>
      </c>
      <c r="HN31">
        <v>26.7302</v>
      </c>
      <c r="HO31">
        <v>61.0756</v>
      </c>
      <c r="HP31">
        <v>22.5721</v>
      </c>
      <c r="HQ31">
        <v>1</v>
      </c>
      <c r="HR31">
        <v>0.172685</v>
      </c>
      <c r="HS31">
        <v>0.18305</v>
      </c>
      <c r="HT31">
        <v>20.2786</v>
      </c>
      <c r="HU31">
        <v>5.2095</v>
      </c>
      <c r="HV31">
        <v>11.9797</v>
      </c>
      <c r="HW31">
        <v>4.96275</v>
      </c>
      <c r="HX31">
        <v>3.27418</v>
      </c>
      <c r="HY31">
        <v>9999</v>
      </c>
      <c r="HZ31">
        <v>9999</v>
      </c>
      <c r="IA31">
        <v>9999</v>
      </c>
      <c r="IB31">
        <v>999.9</v>
      </c>
      <c r="IC31">
        <v>1.86399</v>
      </c>
      <c r="ID31">
        <v>1.8601</v>
      </c>
      <c r="IE31">
        <v>1.85839</v>
      </c>
      <c r="IF31">
        <v>1.85977</v>
      </c>
      <c r="IG31">
        <v>1.85989</v>
      </c>
      <c r="IH31">
        <v>1.85839</v>
      </c>
      <c r="II31">
        <v>1.85745</v>
      </c>
      <c r="IJ31">
        <v>1.85242</v>
      </c>
      <c r="IK31">
        <v>0</v>
      </c>
      <c r="IL31">
        <v>0</v>
      </c>
      <c r="IM31">
        <v>0</v>
      </c>
      <c r="IN31">
        <v>0</v>
      </c>
      <c r="IO31" t="s">
        <v>443</v>
      </c>
      <c r="IP31" t="s">
        <v>444</v>
      </c>
      <c r="IQ31" t="s">
        <v>445</v>
      </c>
      <c r="IR31" t="s">
        <v>445</v>
      </c>
      <c r="IS31" t="s">
        <v>445</v>
      </c>
      <c r="IT31" t="s">
        <v>445</v>
      </c>
      <c r="IU31">
        <v>0</v>
      </c>
      <c r="IV31">
        <v>100</v>
      </c>
      <c r="IW31">
        <v>100</v>
      </c>
      <c r="IX31">
        <v>-1.258</v>
      </c>
      <c r="IY31">
        <v>0.2803</v>
      </c>
      <c r="IZ31">
        <v>-1.101190050776656</v>
      </c>
      <c r="JA31">
        <v>-0.0009077452495023094</v>
      </c>
      <c r="JB31">
        <v>1.260287539409167E-06</v>
      </c>
      <c r="JC31">
        <v>-2.747980142854786E-10</v>
      </c>
      <c r="JD31">
        <v>0.01164710740424388</v>
      </c>
      <c r="JE31">
        <v>0.002354074995816399</v>
      </c>
      <c r="JF31">
        <v>0.0004967520844642659</v>
      </c>
      <c r="JG31">
        <v>-1.558376616488758E-06</v>
      </c>
      <c r="JH31">
        <v>1</v>
      </c>
      <c r="JI31">
        <v>1955</v>
      </c>
      <c r="JJ31">
        <v>1</v>
      </c>
      <c r="JK31">
        <v>26</v>
      </c>
      <c r="JL31">
        <v>194201.5</v>
      </c>
      <c r="JM31">
        <v>194201.7</v>
      </c>
      <c r="JN31">
        <v>0.710449</v>
      </c>
      <c r="JO31">
        <v>2.63672</v>
      </c>
      <c r="JP31">
        <v>1.49658</v>
      </c>
      <c r="JQ31">
        <v>2.34497</v>
      </c>
      <c r="JR31">
        <v>1.54907</v>
      </c>
      <c r="JS31">
        <v>2.46948</v>
      </c>
      <c r="JT31">
        <v>36.3165</v>
      </c>
      <c r="JU31">
        <v>24.1751</v>
      </c>
      <c r="JV31">
        <v>18</v>
      </c>
      <c r="JW31">
        <v>482.977</v>
      </c>
      <c r="JX31">
        <v>490.242</v>
      </c>
      <c r="JY31">
        <v>27.4646</v>
      </c>
      <c r="JZ31">
        <v>29.448</v>
      </c>
      <c r="KA31">
        <v>30.0001</v>
      </c>
      <c r="KB31">
        <v>29.6956</v>
      </c>
      <c r="KC31">
        <v>29.6975</v>
      </c>
      <c r="KD31">
        <v>14.3035</v>
      </c>
      <c r="KE31">
        <v>22.6354</v>
      </c>
      <c r="KF31">
        <v>73.4789</v>
      </c>
      <c r="KG31">
        <v>27.4463</v>
      </c>
      <c r="KH31">
        <v>212.767</v>
      </c>
      <c r="KI31">
        <v>21.3156</v>
      </c>
      <c r="KJ31">
        <v>101.904</v>
      </c>
      <c r="KK31">
        <v>91.4455</v>
      </c>
    </row>
    <row r="32" spans="1:297">
      <c r="A32">
        <v>14</v>
      </c>
      <c r="B32">
        <v>1758641698</v>
      </c>
      <c r="C32">
        <v>65</v>
      </c>
      <c r="D32" t="s">
        <v>472</v>
      </c>
      <c r="E32" t="s">
        <v>473</v>
      </c>
      <c r="F32">
        <v>5</v>
      </c>
      <c r="G32" t="s">
        <v>437</v>
      </c>
      <c r="H32" t="s">
        <v>438</v>
      </c>
      <c r="I32">
        <v>1758641690.5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(EA32+(U32+2*0.95*5.67E-8*(((EA32+$B$9)+273)^4-(EA32+273)^4)-44100*J32)/(1.84*29.3*R32+8*0.95*5.67E-8*(EA32+273)^3))</f>
        <v>0</v>
      </c>
      <c r="W32">
        <f>($C$9*EB32+$D$9*EC32+$E$9*V32)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2*0.95*5.67E-8*(((EA32+$B$9)+273)^4-(W32+273)^4)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240.4590345734915</v>
      </c>
      <c r="AK32">
        <v>253.4186060606059</v>
      </c>
      <c r="AL32">
        <v>-3.269104017999981</v>
      </c>
      <c r="AM32">
        <v>65.17214786254047</v>
      </c>
      <c r="AN32">
        <f>(AP32 - AO32 + DY32*1E3/(8.314*(EA32+273.15)) * AR32/DX32 * AQ32) * DX32/(100*DL32) * 1000/(1000 - AP32)</f>
        <v>0</v>
      </c>
      <c r="AO32">
        <v>21.29399195153332</v>
      </c>
      <c r="AP32">
        <v>21.96942545454544</v>
      </c>
      <c r="AQ32">
        <v>2.125117240822816E-05</v>
      </c>
      <c r="AR32">
        <v>105.5994654856397</v>
      </c>
      <c r="AS32">
        <v>0</v>
      </c>
      <c r="AT32">
        <v>0</v>
      </c>
      <c r="AU32">
        <f>IF(AS32*$H$15&gt;=AW32,1.0,(AW32/(AW32-AS32*$H$15)))</f>
        <v>0</v>
      </c>
      <c r="AV32">
        <f>(AU32-1)*100</f>
        <v>0</v>
      </c>
      <c r="AW32">
        <f>MAX(0,($B$15+$C$15*EF32)/(1+$D$15*EF32)*DY32/(EA32+273)*$E$15)</f>
        <v>0</v>
      </c>
      <c r="AX32" t="s">
        <v>439</v>
      </c>
      <c r="AY32" t="s">
        <v>439</v>
      </c>
      <c r="AZ32">
        <v>0</v>
      </c>
      <c r="BA32">
        <v>0</v>
      </c>
      <c r="BB32">
        <f>1-AZ32/BA32</f>
        <v>0</v>
      </c>
      <c r="BC32">
        <v>0</v>
      </c>
      <c r="BD32" t="s">
        <v>439</v>
      </c>
      <c r="BE32" t="s">
        <v>439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439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$B$13*EG32+$C$13*EH32+$F$13*ES32*(1-EV32)</f>
        <v>0</v>
      </c>
      <c r="DI32">
        <f>DH32*DJ32</f>
        <v>0</v>
      </c>
      <c r="DJ32">
        <f>($B$13*$D$11+$C$13*$D$11+$F$13*((FF32+EX32)/MAX(FF32+EX32+FG32, 0.1)*$I$11+FG32/MAX(FF32+EX32+FG32, 0.1)*$J$11))/($B$13+$C$13+$F$13)</f>
        <v>0</v>
      </c>
      <c r="DK32">
        <f>($B$13*$K$11+$C$13*$K$11+$F$13*((FF32+EX32)/MAX(FF32+EX32+FG32, 0.1)*$P$11+FG32/MAX(FF32+EX32+FG32, 0.1)*$Q$11))/($B$13+$C$13+$F$13)</f>
        <v>0</v>
      </c>
      <c r="DL32">
        <v>1.1</v>
      </c>
      <c r="DM32">
        <v>0.5</v>
      </c>
      <c r="DN32" t="s">
        <v>440</v>
      </c>
      <c r="DO32">
        <v>2</v>
      </c>
      <c r="DP32" t="b">
        <v>1</v>
      </c>
      <c r="DQ32">
        <v>1758641690.5</v>
      </c>
      <c r="DR32">
        <v>270.2536666666667</v>
      </c>
      <c r="DS32">
        <v>249.5708148148148</v>
      </c>
      <c r="DT32">
        <v>21.95425185185185</v>
      </c>
      <c r="DU32">
        <v>21.28912222222223</v>
      </c>
      <c r="DV32">
        <v>271.5138518518518</v>
      </c>
      <c r="DW32">
        <v>21.6741</v>
      </c>
      <c r="DX32">
        <v>499.9677407407407</v>
      </c>
      <c r="DY32">
        <v>90.30758518518518</v>
      </c>
      <c r="DZ32">
        <v>0.06727591481481482</v>
      </c>
      <c r="EA32">
        <v>28.79497407407407</v>
      </c>
      <c r="EB32">
        <v>30.00737037037037</v>
      </c>
      <c r="EC32">
        <v>999.9000000000001</v>
      </c>
      <c r="ED32">
        <v>0</v>
      </c>
      <c r="EE32">
        <v>0</v>
      </c>
      <c r="EF32">
        <v>9990.122222222222</v>
      </c>
      <c r="EG32">
        <v>0</v>
      </c>
      <c r="EH32">
        <v>10.06308888888889</v>
      </c>
      <c r="EI32">
        <v>20.68285185185185</v>
      </c>
      <c r="EJ32">
        <v>276.3199259259259</v>
      </c>
      <c r="EK32">
        <v>254.9994074074074</v>
      </c>
      <c r="EL32">
        <v>0.6651307037037038</v>
      </c>
      <c r="EM32">
        <v>249.5708148148148</v>
      </c>
      <c r="EN32">
        <v>21.28912222222223</v>
      </c>
      <c r="EO32">
        <v>1.982636296296296</v>
      </c>
      <c r="EP32">
        <v>1.92257</v>
      </c>
      <c r="EQ32">
        <v>17.30633333333333</v>
      </c>
      <c r="ER32">
        <v>16.82065555555555</v>
      </c>
      <c r="ES32">
        <v>1999.993703703703</v>
      </c>
      <c r="ET32">
        <v>0.9800035555555554</v>
      </c>
      <c r="EU32">
        <v>0.01999634444444445</v>
      </c>
      <c r="EV32">
        <v>0</v>
      </c>
      <c r="EW32">
        <v>161.9132222222222</v>
      </c>
      <c r="EX32">
        <v>5.00078</v>
      </c>
      <c r="EY32">
        <v>3331.117037037036</v>
      </c>
      <c r="EZ32">
        <v>16379.59629629629</v>
      </c>
      <c r="FA32">
        <v>39.94422222222223</v>
      </c>
      <c r="FB32">
        <v>40.78674074074073</v>
      </c>
      <c r="FC32">
        <v>40.29844444444444</v>
      </c>
      <c r="FD32">
        <v>40.51366666666667</v>
      </c>
      <c r="FE32">
        <v>41.2034074074074</v>
      </c>
      <c r="FF32">
        <v>1955.103703703704</v>
      </c>
      <c r="FG32">
        <v>39.89000000000001</v>
      </c>
      <c r="FH32">
        <v>0</v>
      </c>
      <c r="FI32">
        <v>1758641695.8</v>
      </c>
      <c r="FJ32">
        <v>0</v>
      </c>
      <c r="FK32">
        <v>161.88592</v>
      </c>
      <c r="FL32">
        <v>-15.45876925279138</v>
      </c>
      <c r="FM32">
        <v>-297.3861542946444</v>
      </c>
      <c r="FN32">
        <v>3330.5452</v>
      </c>
      <c r="FO32">
        <v>15</v>
      </c>
      <c r="FP32">
        <v>0</v>
      </c>
      <c r="FQ32" t="s">
        <v>441</v>
      </c>
      <c r="FR32">
        <v>1746989605.5</v>
      </c>
      <c r="FS32">
        <v>1746989593.5</v>
      </c>
      <c r="FT32">
        <v>0</v>
      </c>
      <c r="FU32">
        <v>-0.274</v>
      </c>
      <c r="FV32">
        <v>-0.002</v>
      </c>
      <c r="FW32">
        <v>2.549</v>
      </c>
      <c r="FX32">
        <v>0.129</v>
      </c>
      <c r="FY32">
        <v>420</v>
      </c>
      <c r="FZ32">
        <v>17</v>
      </c>
      <c r="GA32">
        <v>0.02</v>
      </c>
      <c r="GB32">
        <v>0.04</v>
      </c>
      <c r="GC32">
        <v>20.74411951219512</v>
      </c>
      <c r="GD32">
        <v>-1.040533797909392</v>
      </c>
      <c r="GE32">
        <v>0.1982456411965231</v>
      </c>
      <c r="GF32">
        <v>0</v>
      </c>
      <c r="GG32">
        <v>162.6338235294118</v>
      </c>
      <c r="GH32">
        <v>-13.91599694729789</v>
      </c>
      <c r="GI32">
        <v>1.38136674583732</v>
      </c>
      <c r="GJ32">
        <v>0</v>
      </c>
      <c r="GK32">
        <v>0.6713986097560976</v>
      </c>
      <c r="GL32">
        <v>-0.06319599303135826</v>
      </c>
      <c r="GM32">
        <v>0.01138549650336768</v>
      </c>
      <c r="GN32">
        <v>1</v>
      </c>
      <c r="GO32">
        <v>1</v>
      </c>
      <c r="GP32">
        <v>3</v>
      </c>
      <c r="GQ32" t="s">
        <v>448</v>
      </c>
      <c r="GR32">
        <v>3.10273</v>
      </c>
      <c r="GS32">
        <v>2.72574</v>
      </c>
      <c r="GT32">
        <v>0.0574949</v>
      </c>
      <c r="GU32">
        <v>0.0531208</v>
      </c>
      <c r="GV32">
        <v>0.100979</v>
      </c>
      <c r="GW32">
        <v>0.100139</v>
      </c>
      <c r="GX32">
        <v>24622.2</v>
      </c>
      <c r="GY32">
        <v>22482</v>
      </c>
      <c r="GZ32">
        <v>26690.3</v>
      </c>
      <c r="HA32">
        <v>23967.6</v>
      </c>
      <c r="HB32">
        <v>38393.9</v>
      </c>
      <c r="HC32">
        <v>31879.1</v>
      </c>
      <c r="HD32">
        <v>46608.6</v>
      </c>
      <c r="HE32">
        <v>37918.2</v>
      </c>
      <c r="HF32">
        <v>1.8631</v>
      </c>
      <c r="HG32">
        <v>1.85102</v>
      </c>
      <c r="HH32">
        <v>0.108827</v>
      </c>
      <c r="HI32">
        <v>0</v>
      </c>
      <c r="HJ32">
        <v>28.2207</v>
      </c>
      <c r="HK32">
        <v>999.9</v>
      </c>
      <c r="HL32">
        <v>52.6</v>
      </c>
      <c r="HM32">
        <v>31.2</v>
      </c>
      <c r="HN32">
        <v>26.5764</v>
      </c>
      <c r="HO32">
        <v>60.6956</v>
      </c>
      <c r="HP32">
        <v>22.496</v>
      </c>
      <c r="HQ32">
        <v>1</v>
      </c>
      <c r="HR32">
        <v>0.172713</v>
      </c>
      <c r="HS32">
        <v>0.236209</v>
      </c>
      <c r="HT32">
        <v>20.2785</v>
      </c>
      <c r="HU32">
        <v>5.2101</v>
      </c>
      <c r="HV32">
        <v>11.9796</v>
      </c>
      <c r="HW32">
        <v>4.96285</v>
      </c>
      <c r="HX32">
        <v>3.2743</v>
      </c>
      <c r="HY32">
        <v>9999</v>
      </c>
      <c r="HZ32">
        <v>9999</v>
      </c>
      <c r="IA32">
        <v>9999</v>
      </c>
      <c r="IB32">
        <v>999.9</v>
      </c>
      <c r="IC32">
        <v>1.86399</v>
      </c>
      <c r="ID32">
        <v>1.86011</v>
      </c>
      <c r="IE32">
        <v>1.85838</v>
      </c>
      <c r="IF32">
        <v>1.85976</v>
      </c>
      <c r="IG32">
        <v>1.85989</v>
      </c>
      <c r="IH32">
        <v>1.85838</v>
      </c>
      <c r="II32">
        <v>1.85745</v>
      </c>
      <c r="IJ32">
        <v>1.85242</v>
      </c>
      <c r="IK32">
        <v>0</v>
      </c>
      <c r="IL32">
        <v>0</v>
      </c>
      <c r="IM32">
        <v>0</v>
      </c>
      <c r="IN32">
        <v>0</v>
      </c>
      <c r="IO32" t="s">
        <v>443</v>
      </c>
      <c r="IP32" t="s">
        <v>444</v>
      </c>
      <c r="IQ32" t="s">
        <v>445</v>
      </c>
      <c r="IR32" t="s">
        <v>445</v>
      </c>
      <c r="IS32" t="s">
        <v>445</v>
      </c>
      <c r="IT32" t="s">
        <v>445</v>
      </c>
      <c r="IU32">
        <v>0</v>
      </c>
      <c r="IV32">
        <v>100</v>
      </c>
      <c r="IW32">
        <v>100</v>
      </c>
      <c r="IX32">
        <v>-1.253</v>
      </c>
      <c r="IY32">
        <v>0.2804</v>
      </c>
      <c r="IZ32">
        <v>-1.101190050776656</v>
      </c>
      <c r="JA32">
        <v>-0.0009077452495023094</v>
      </c>
      <c r="JB32">
        <v>1.260287539409167E-06</v>
      </c>
      <c r="JC32">
        <v>-2.747980142854786E-10</v>
      </c>
      <c r="JD32">
        <v>0.01164710740424388</v>
      </c>
      <c r="JE32">
        <v>0.002354074995816399</v>
      </c>
      <c r="JF32">
        <v>0.0004967520844642659</v>
      </c>
      <c r="JG32">
        <v>-1.558376616488758E-06</v>
      </c>
      <c r="JH32">
        <v>1</v>
      </c>
      <c r="JI32">
        <v>1955</v>
      </c>
      <c r="JJ32">
        <v>1</v>
      </c>
      <c r="JK32">
        <v>26</v>
      </c>
      <c r="JL32">
        <v>194201.5</v>
      </c>
      <c r="JM32">
        <v>194201.7</v>
      </c>
      <c r="JN32">
        <v>0.668945</v>
      </c>
      <c r="JO32">
        <v>2.64893</v>
      </c>
      <c r="JP32">
        <v>1.49658</v>
      </c>
      <c r="JQ32">
        <v>2.34375</v>
      </c>
      <c r="JR32">
        <v>1.54907</v>
      </c>
      <c r="JS32">
        <v>2.34741</v>
      </c>
      <c r="JT32">
        <v>36.3165</v>
      </c>
      <c r="JU32">
        <v>24.1751</v>
      </c>
      <c r="JV32">
        <v>18</v>
      </c>
      <c r="JW32">
        <v>483.138</v>
      </c>
      <c r="JX32">
        <v>490.028</v>
      </c>
      <c r="JY32">
        <v>27.4523</v>
      </c>
      <c r="JZ32">
        <v>29.448</v>
      </c>
      <c r="KA32">
        <v>30.0003</v>
      </c>
      <c r="KB32">
        <v>29.6956</v>
      </c>
      <c r="KC32">
        <v>29.6956</v>
      </c>
      <c r="KD32">
        <v>13.4805</v>
      </c>
      <c r="KE32">
        <v>22.6354</v>
      </c>
      <c r="KF32">
        <v>73.4789</v>
      </c>
      <c r="KG32">
        <v>27.4745</v>
      </c>
      <c r="KH32">
        <v>199.348</v>
      </c>
      <c r="KI32">
        <v>21.3156</v>
      </c>
      <c r="KJ32">
        <v>101.905</v>
      </c>
      <c r="KK32">
        <v>91.4456</v>
      </c>
    </row>
    <row r="33" spans="1:297">
      <c r="A33">
        <v>15</v>
      </c>
      <c r="B33">
        <v>1758641703</v>
      </c>
      <c r="C33">
        <v>70</v>
      </c>
      <c r="D33" t="s">
        <v>474</v>
      </c>
      <c r="E33" t="s">
        <v>475</v>
      </c>
      <c r="F33">
        <v>5</v>
      </c>
      <c r="G33" t="s">
        <v>437</v>
      </c>
      <c r="H33" t="s">
        <v>438</v>
      </c>
      <c r="I33">
        <v>1758641695.214286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(EA33+(U33+2*0.95*5.67E-8*(((EA33+$B$9)+273)^4-(EA33+273)^4)-44100*J33)/(1.84*29.3*R33+8*0.95*5.67E-8*(EA33+273)^3))</f>
        <v>0</v>
      </c>
      <c r="W33">
        <f>($C$9*EB33+$D$9*EC33+$E$9*V33)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2*0.95*5.67E-8*(((EA33+$B$9)+273)^4-(W33+273)^4)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223.6804054165239</v>
      </c>
      <c r="AK33">
        <v>236.8916363636363</v>
      </c>
      <c r="AL33">
        <v>-3.3028284461505</v>
      </c>
      <c r="AM33">
        <v>65.17214786254047</v>
      </c>
      <c r="AN33">
        <f>(AP33 - AO33 + DY33*1E3/(8.314*(EA33+273.15)) * AR33/DX33 * AQ33) * DX33/(100*DL33) * 1000/(1000 - AP33)</f>
        <v>0</v>
      </c>
      <c r="AO33">
        <v>21.29220244851604</v>
      </c>
      <c r="AP33">
        <v>21.97450303030303</v>
      </c>
      <c r="AQ33">
        <v>1.537430712424749E-05</v>
      </c>
      <c r="AR33">
        <v>105.5994654856397</v>
      </c>
      <c r="AS33">
        <v>0</v>
      </c>
      <c r="AT33">
        <v>0</v>
      </c>
      <c r="AU33">
        <f>IF(AS33*$H$15&gt;=AW33,1.0,(AW33/(AW33-AS33*$H$15)))</f>
        <v>0</v>
      </c>
      <c r="AV33">
        <f>(AU33-1)*100</f>
        <v>0</v>
      </c>
      <c r="AW33">
        <f>MAX(0,($B$15+$C$15*EF33)/(1+$D$15*EF33)*DY33/(EA33+273)*$E$15)</f>
        <v>0</v>
      </c>
      <c r="AX33" t="s">
        <v>439</v>
      </c>
      <c r="AY33" t="s">
        <v>439</v>
      </c>
      <c r="AZ33">
        <v>0</v>
      </c>
      <c r="BA33">
        <v>0</v>
      </c>
      <c r="BB33">
        <f>1-AZ33/BA33</f>
        <v>0</v>
      </c>
      <c r="BC33">
        <v>0</v>
      </c>
      <c r="BD33" t="s">
        <v>439</v>
      </c>
      <c r="BE33" t="s">
        <v>439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439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$B$13*EG33+$C$13*EH33+$F$13*ES33*(1-EV33)</f>
        <v>0</v>
      </c>
      <c r="DI33">
        <f>DH33*DJ33</f>
        <v>0</v>
      </c>
      <c r="DJ33">
        <f>($B$13*$D$11+$C$13*$D$11+$F$13*((FF33+EX33)/MAX(FF33+EX33+FG33, 0.1)*$I$11+FG33/MAX(FF33+EX33+FG33, 0.1)*$J$11))/($B$13+$C$13+$F$13)</f>
        <v>0</v>
      </c>
      <c r="DK33">
        <f>($B$13*$K$11+$C$13*$K$11+$F$13*((FF33+EX33)/MAX(FF33+EX33+FG33, 0.1)*$P$11+FG33/MAX(FF33+EX33+FG33, 0.1)*$Q$11))/($B$13+$C$13+$F$13)</f>
        <v>0</v>
      </c>
      <c r="DL33">
        <v>1.1</v>
      </c>
      <c r="DM33">
        <v>0.5</v>
      </c>
      <c r="DN33" t="s">
        <v>440</v>
      </c>
      <c r="DO33">
        <v>2</v>
      </c>
      <c r="DP33" t="b">
        <v>1</v>
      </c>
      <c r="DQ33">
        <v>1758641695.214286</v>
      </c>
      <c r="DR33">
        <v>255.1119642857143</v>
      </c>
      <c r="DS33">
        <v>234.34775</v>
      </c>
      <c r="DT33">
        <v>21.963825</v>
      </c>
      <c r="DU33">
        <v>21.29270357142857</v>
      </c>
      <c r="DV33">
        <v>256.3675714285715</v>
      </c>
      <c r="DW33">
        <v>21.68346428571428</v>
      </c>
      <c r="DX33">
        <v>499.9714285714286</v>
      </c>
      <c r="DY33">
        <v>90.30731071428571</v>
      </c>
      <c r="DZ33">
        <v>0.06733728214285714</v>
      </c>
      <c r="EA33">
        <v>28.79318214285715</v>
      </c>
      <c r="EB33">
        <v>30.00471428571429</v>
      </c>
      <c r="EC33">
        <v>999.9000000000002</v>
      </c>
      <c r="ED33">
        <v>0</v>
      </c>
      <c r="EE33">
        <v>0</v>
      </c>
      <c r="EF33">
        <v>9994.645714285714</v>
      </c>
      <c r="EG33">
        <v>0</v>
      </c>
      <c r="EH33">
        <v>10.07023571428572</v>
      </c>
      <c r="EI33">
        <v>20.76418928571428</v>
      </c>
      <c r="EJ33">
        <v>260.8409285714285</v>
      </c>
      <c r="EK33">
        <v>239.44625</v>
      </c>
      <c r="EL33">
        <v>0.6711108214285714</v>
      </c>
      <c r="EM33">
        <v>234.34775</v>
      </c>
      <c r="EN33">
        <v>21.29270357142857</v>
      </c>
      <c r="EO33">
        <v>1.983493928571429</v>
      </c>
      <c r="EP33">
        <v>1.922887142857143</v>
      </c>
      <c r="EQ33">
        <v>17.313175</v>
      </c>
      <c r="ER33">
        <v>16.82326785714286</v>
      </c>
      <c r="ES33">
        <v>1999.996428571429</v>
      </c>
      <c r="ET33">
        <v>0.9800036428571427</v>
      </c>
      <c r="EU33">
        <v>0.01999625714285714</v>
      </c>
      <c r="EV33">
        <v>0</v>
      </c>
      <c r="EW33">
        <v>160.5879642857143</v>
      </c>
      <c r="EX33">
        <v>5.00078</v>
      </c>
      <c r="EY33">
        <v>3306.282857142857</v>
      </c>
      <c r="EZ33">
        <v>16379.61428571429</v>
      </c>
      <c r="FA33">
        <v>39.94617857142857</v>
      </c>
      <c r="FB33">
        <v>40.78985714285714</v>
      </c>
      <c r="FC33">
        <v>40.23639285714285</v>
      </c>
      <c r="FD33">
        <v>40.50867857142856</v>
      </c>
      <c r="FE33">
        <v>41.20282142857142</v>
      </c>
      <c r="FF33">
        <v>1955.106428571428</v>
      </c>
      <c r="FG33">
        <v>39.89000000000001</v>
      </c>
      <c r="FH33">
        <v>0</v>
      </c>
      <c r="FI33">
        <v>1758641701.2</v>
      </c>
      <c r="FJ33">
        <v>0</v>
      </c>
      <c r="FK33">
        <v>160.4572307692308</v>
      </c>
      <c r="FL33">
        <v>-17.51494018232981</v>
      </c>
      <c r="FM33">
        <v>-334.8717950930388</v>
      </c>
      <c r="FN33">
        <v>3303.606153846154</v>
      </c>
      <c r="FO33">
        <v>15</v>
      </c>
      <c r="FP33">
        <v>0</v>
      </c>
      <c r="FQ33" t="s">
        <v>441</v>
      </c>
      <c r="FR33">
        <v>1746989605.5</v>
      </c>
      <c r="FS33">
        <v>1746989593.5</v>
      </c>
      <c r="FT33">
        <v>0</v>
      </c>
      <c r="FU33">
        <v>-0.274</v>
      </c>
      <c r="FV33">
        <v>-0.002</v>
      </c>
      <c r="FW33">
        <v>2.549</v>
      </c>
      <c r="FX33">
        <v>0.129</v>
      </c>
      <c r="FY33">
        <v>420</v>
      </c>
      <c r="FZ33">
        <v>17</v>
      </c>
      <c r="GA33">
        <v>0.02</v>
      </c>
      <c r="GB33">
        <v>0.04</v>
      </c>
      <c r="GC33">
        <v>20.779955</v>
      </c>
      <c r="GD33">
        <v>1.087539962476495</v>
      </c>
      <c r="GE33">
        <v>0.2413295018745119</v>
      </c>
      <c r="GF33">
        <v>0</v>
      </c>
      <c r="GG33">
        <v>161.2687058823529</v>
      </c>
      <c r="GH33">
        <v>-16.55181054935061</v>
      </c>
      <c r="GI33">
        <v>1.634097673828727</v>
      </c>
      <c r="GJ33">
        <v>0</v>
      </c>
      <c r="GK33">
        <v>0.668591525</v>
      </c>
      <c r="GL33">
        <v>0.070211313320825</v>
      </c>
      <c r="GM33">
        <v>0.007882652504035368</v>
      </c>
      <c r="GN33">
        <v>1</v>
      </c>
      <c r="GO33">
        <v>1</v>
      </c>
      <c r="GP33">
        <v>3</v>
      </c>
      <c r="GQ33" t="s">
        <v>448</v>
      </c>
      <c r="GR33">
        <v>3.10227</v>
      </c>
      <c r="GS33">
        <v>2.72593</v>
      </c>
      <c r="GT33">
        <v>0.0543082</v>
      </c>
      <c r="GU33">
        <v>0.049741</v>
      </c>
      <c r="GV33">
        <v>0.100998</v>
      </c>
      <c r="GW33">
        <v>0.100135</v>
      </c>
      <c r="GX33">
        <v>24705.4</v>
      </c>
      <c r="GY33">
        <v>22562.3</v>
      </c>
      <c r="GZ33">
        <v>26690.2</v>
      </c>
      <c r="HA33">
        <v>23967.6</v>
      </c>
      <c r="HB33">
        <v>38392.5</v>
      </c>
      <c r="HC33">
        <v>31878.8</v>
      </c>
      <c r="HD33">
        <v>46608.5</v>
      </c>
      <c r="HE33">
        <v>37918.1</v>
      </c>
      <c r="HF33">
        <v>1.8628</v>
      </c>
      <c r="HG33">
        <v>1.8514</v>
      </c>
      <c r="HH33">
        <v>0.109203</v>
      </c>
      <c r="HI33">
        <v>0</v>
      </c>
      <c r="HJ33">
        <v>28.2207</v>
      </c>
      <c r="HK33">
        <v>999.9</v>
      </c>
      <c r="HL33">
        <v>52.6</v>
      </c>
      <c r="HM33">
        <v>31.2</v>
      </c>
      <c r="HN33">
        <v>26.5765</v>
      </c>
      <c r="HO33">
        <v>61.1556</v>
      </c>
      <c r="HP33">
        <v>22.6683</v>
      </c>
      <c r="HQ33">
        <v>1</v>
      </c>
      <c r="HR33">
        <v>0.17247</v>
      </c>
      <c r="HS33">
        <v>0.0982571</v>
      </c>
      <c r="HT33">
        <v>20.2787</v>
      </c>
      <c r="HU33">
        <v>5.2104</v>
      </c>
      <c r="HV33">
        <v>11.9794</v>
      </c>
      <c r="HW33">
        <v>4.96275</v>
      </c>
      <c r="HX33">
        <v>3.2743</v>
      </c>
      <c r="HY33">
        <v>9999</v>
      </c>
      <c r="HZ33">
        <v>9999</v>
      </c>
      <c r="IA33">
        <v>9999</v>
      </c>
      <c r="IB33">
        <v>999.9</v>
      </c>
      <c r="IC33">
        <v>1.86399</v>
      </c>
      <c r="ID33">
        <v>1.86011</v>
      </c>
      <c r="IE33">
        <v>1.85838</v>
      </c>
      <c r="IF33">
        <v>1.85977</v>
      </c>
      <c r="IG33">
        <v>1.85989</v>
      </c>
      <c r="IH33">
        <v>1.85838</v>
      </c>
      <c r="II33">
        <v>1.85745</v>
      </c>
      <c r="IJ33">
        <v>1.85242</v>
      </c>
      <c r="IK33">
        <v>0</v>
      </c>
      <c r="IL33">
        <v>0</v>
      </c>
      <c r="IM33">
        <v>0</v>
      </c>
      <c r="IN33">
        <v>0</v>
      </c>
      <c r="IO33" t="s">
        <v>443</v>
      </c>
      <c r="IP33" t="s">
        <v>444</v>
      </c>
      <c r="IQ33" t="s">
        <v>445</v>
      </c>
      <c r="IR33" t="s">
        <v>445</v>
      </c>
      <c r="IS33" t="s">
        <v>445</v>
      </c>
      <c r="IT33" t="s">
        <v>445</v>
      </c>
      <c r="IU33">
        <v>0</v>
      </c>
      <c r="IV33">
        <v>100</v>
      </c>
      <c r="IW33">
        <v>100</v>
      </c>
      <c r="IX33">
        <v>-1.247</v>
      </c>
      <c r="IY33">
        <v>0.2806</v>
      </c>
      <c r="IZ33">
        <v>-1.101190050776656</v>
      </c>
      <c r="JA33">
        <v>-0.0009077452495023094</v>
      </c>
      <c r="JB33">
        <v>1.260287539409167E-06</v>
      </c>
      <c r="JC33">
        <v>-2.747980142854786E-10</v>
      </c>
      <c r="JD33">
        <v>0.01164710740424388</v>
      </c>
      <c r="JE33">
        <v>0.002354074995816399</v>
      </c>
      <c r="JF33">
        <v>0.0004967520844642659</v>
      </c>
      <c r="JG33">
        <v>-1.558376616488758E-06</v>
      </c>
      <c r="JH33">
        <v>1</v>
      </c>
      <c r="JI33">
        <v>1955</v>
      </c>
      <c r="JJ33">
        <v>1</v>
      </c>
      <c r="JK33">
        <v>26</v>
      </c>
      <c r="JL33">
        <v>194201.6</v>
      </c>
      <c r="JM33">
        <v>194201.8</v>
      </c>
      <c r="JN33">
        <v>0.631104</v>
      </c>
      <c r="JO33">
        <v>2.63672</v>
      </c>
      <c r="JP33">
        <v>1.49658</v>
      </c>
      <c r="JQ33">
        <v>2.34497</v>
      </c>
      <c r="JR33">
        <v>1.54907</v>
      </c>
      <c r="JS33">
        <v>2.46704</v>
      </c>
      <c r="JT33">
        <v>36.3165</v>
      </c>
      <c r="JU33">
        <v>24.1838</v>
      </c>
      <c r="JV33">
        <v>18</v>
      </c>
      <c r="JW33">
        <v>482.962</v>
      </c>
      <c r="JX33">
        <v>490.276</v>
      </c>
      <c r="JY33">
        <v>27.4623</v>
      </c>
      <c r="JZ33">
        <v>29.448</v>
      </c>
      <c r="KA33">
        <v>29.9999</v>
      </c>
      <c r="KB33">
        <v>29.6956</v>
      </c>
      <c r="KC33">
        <v>29.6956</v>
      </c>
      <c r="KD33">
        <v>12.7285</v>
      </c>
      <c r="KE33">
        <v>22.6354</v>
      </c>
      <c r="KF33">
        <v>73.4789</v>
      </c>
      <c r="KG33">
        <v>27.4758</v>
      </c>
      <c r="KH33">
        <v>179.295</v>
      </c>
      <c r="KI33">
        <v>21.3156</v>
      </c>
      <c r="KJ33">
        <v>101.904</v>
      </c>
      <c r="KK33">
        <v>91.4455</v>
      </c>
    </row>
    <row r="34" spans="1:297">
      <c r="A34">
        <v>16</v>
      </c>
      <c r="B34">
        <v>1758641708</v>
      </c>
      <c r="C34">
        <v>75</v>
      </c>
      <c r="D34" t="s">
        <v>476</v>
      </c>
      <c r="E34" t="s">
        <v>477</v>
      </c>
      <c r="F34">
        <v>5</v>
      </c>
      <c r="G34" t="s">
        <v>437</v>
      </c>
      <c r="H34" t="s">
        <v>438</v>
      </c>
      <c r="I34">
        <v>1758641700.5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(EA34+(U34+2*0.95*5.67E-8*(((EA34+$B$9)+273)^4-(EA34+273)^4)-44100*J34)/(1.84*29.3*R34+8*0.95*5.67E-8*(EA34+273)^3))</f>
        <v>0</v>
      </c>
      <c r="W34">
        <f>($C$9*EB34+$D$9*EC34+$E$9*V34)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2*0.95*5.67E-8*(((EA34+$B$9)+273)^4-(W34+273)^4)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206.7016056567514</v>
      </c>
      <c r="AK34">
        <v>220.1499454545453</v>
      </c>
      <c r="AL34">
        <v>-3.352657689744115</v>
      </c>
      <c r="AM34">
        <v>65.17214786254047</v>
      </c>
      <c r="AN34">
        <f>(AP34 - AO34 + DY34*1E3/(8.314*(EA34+273.15)) * AR34/DX34 * AQ34) * DX34/(100*DL34) * 1000/(1000 - AP34)</f>
        <v>0</v>
      </c>
      <c r="AO34">
        <v>21.29276581551258</v>
      </c>
      <c r="AP34">
        <v>21.98033454545454</v>
      </c>
      <c r="AQ34">
        <v>1.522978951121948E-05</v>
      </c>
      <c r="AR34">
        <v>105.5994654856397</v>
      </c>
      <c r="AS34">
        <v>0</v>
      </c>
      <c r="AT34">
        <v>0</v>
      </c>
      <c r="AU34">
        <f>IF(AS34*$H$15&gt;=AW34,1.0,(AW34/(AW34-AS34*$H$15)))</f>
        <v>0</v>
      </c>
      <c r="AV34">
        <f>(AU34-1)*100</f>
        <v>0</v>
      </c>
      <c r="AW34">
        <f>MAX(0,($B$15+$C$15*EF34)/(1+$D$15*EF34)*DY34/(EA34+273)*$E$15)</f>
        <v>0</v>
      </c>
      <c r="AX34" t="s">
        <v>439</v>
      </c>
      <c r="AY34" t="s">
        <v>439</v>
      </c>
      <c r="AZ34">
        <v>0</v>
      </c>
      <c r="BA34">
        <v>0</v>
      </c>
      <c r="BB34">
        <f>1-AZ34/BA34</f>
        <v>0</v>
      </c>
      <c r="BC34">
        <v>0</v>
      </c>
      <c r="BD34" t="s">
        <v>439</v>
      </c>
      <c r="BE34" t="s">
        <v>439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439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$B$13*EG34+$C$13*EH34+$F$13*ES34*(1-EV34)</f>
        <v>0</v>
      </c>
      <c r="DI34">
        <f>DH34*DJ34</f>
        <v>0</v>
      </c>
      <c r="DJ34">
        <f>($B$13*$D$11+$C$13*$D$11+$F$13*((FF34+EX34)/MAX(FF34+EX34+FG34, 0.1)*$I$11+FG34/MAX(FF34+EX34+FG34, 0.1)*$J$11))/($B$13+$C$13+$F$13)</f>
        <v>0</v>
      </c>
      <c r="DK34">
        <f>($B$13*$K$11+$C$13*$K$11+$F$13*((FF34+EX34)/MAX(FF34+EX34+FG34, 0.1)*$P$11+FG34/MAX(FF34+EX34+FG34, 0.1)*$Q$11))/($B$13+$C$13+$F$13)</f>
        <v>0</v>
      </c>
      <c r="DL34">
        <v>1.1</v>
      </c>
      <c r="DM34">
        <v>0.5</v>
      </c>
      <c r="DN34" t="s">
        <v>440</v>
      </c>
      <c r="DO34">
        <v>2</v>
      </c>
      <c r="DP34" t="b">
        <v>1</v>
      </c>
      <c r="DQ34">
        <v>1758641700.5</v>
      </c>
      <c r="DR34">
        <v>238.0939629629629</v>
      </c>
      <c r="DS34">
        <v>217.012925925926</v>
      </c>
      <c r="DT34">
        <v>21.97151111111111</v>
      </c>
      <c r="DU34">
        <v>21.29294074074074</v>
      </c>
      <c r="DV34">
        <v>239.3437407407407</v>
      </c>
      <c r="DW34">
        <v>21.69098148148148</v>
      </c>
      <c r="DX34">
        <v>499.9887037037036</v>
      </c>
      <c r="DY34">
        <v>90.30741481481482</v>
      </c>
      <c r="DZ34">
        <v>0.06745035185185184</v>
      </c>
      <c r="EA34">
        <v>28.79181111111111</v>
      </c>
      <c r="EB34">
        <v>30.00025185185185</v>
      </c>
      <c r="EC34">
        <v>999.9000000000001</v>
      </c>
      <c r="ED34">
        <v>0</v>
      </c>
      <c r="EE34">
        <v>0</v>
      </c>
      <c r="EF34">
        <v>10005.62814814815</v>
      </c>
      <c r="EG34">
        <v>0</v>
      </c>
      <c r="EH34">
        <v>10.07166296296296</v>
      </c>
      <c r="EI34">
        <v>21.08099259259259</v>
      </c>
      <c r="EJ34">
        <v>243.4426296296296</v>
      </c>
      <c r="EK34">
        <v>221.7343333333334</v>
      </c>
      <c r="EL34">
        <v>0.6785593333333333</v>
      </c>
      <c r="EM34">
        <v>217.012925925926</v>
      </c>
      <c r="EN34">
        <v>21.29294074074074</v>
      </c>
      <c r="EO34">
        <v>1.98419</v>
      </c>
      <c r="EP34">
        <v>1.92291037037037</v>
      </c>
      <c r="EQ34">
        <v>17.31872962962963</v>
      </c>
      <c r="ER34">
        <v>16.82345555555555</v>
      </c>
      <c r="ES34">
        <v>1999.981111111111</v>
      </c>
      <c r="ET34">
        <v>0.9800036666666665</v>
      </c>
      <c r="EU34">
        <v>0.01999622962962963</v>
      </c>
      <c r="EV34">
        <v>0</v>
      </c>
      <c r="EW34">
        <v>158.9987037037037</v>
      </c>
      <c r="EX34">
        <v>5.00078</v>
      </c>
      <c r="EY34">
        <v>3275.611481481481</v>
      </c>
      <c r="EZ34">
        <v>16379.5</v>
      </c>
      <c r="FA34">
        <v>39.93959259259259</v>
      </c>
      <c r="FB34">
        <v>40.79133333333333</v>
      </c>
      <c r="FC34">
        <v>40.22433333333333</v>
      </c>
      <c r="FD34">
        <v>40.49511111111111</v>
      </c>
      <c r="FE34">
        <v>41.21725925925926</v>
      </c>
      <c r="FF34">
        <v>1955.091111111111</v>
      </c>
      <c r="FG34">
        <v>39.89000000000001</v>
      </c>
      <c r="FH34">
        <v>0</v>
      </c>
      <c r="FI34">
        <v>1758641706</v>
      </c>
      <c r="FJ34">
        <v>0</v>
      </c>
      <c r="FK34">
        <v>159.0171153846154</v>
      </c>
      <c r="FL34">
        <v>-18.25596578612629</v>
      </c>
      <c r="FM34">
        <v>-366.0464952060007</v>
      </c>
      <c r="FN34">
        <v>3275.553076923076</v>
      </c>
      <c r="FO34">
        <v>15</v>
      </c>
      <c r="FP34">
        <v>0</v>
      </c>
      <c r="FQ34" t="s">
        <v>441</v>
      </c>
      <c r="FR34">
        <v>1746989605.5</v>
      </c>
      <c r="FS34">
        <v>1746989593.5</v>
      </c>
      <c r="FT34">
        <v>0</v>
      </c>
      <c r="FU34">
        <v>-0.274</v>
      </c>
      <c r="FV34">
        <v>-0.002</v>
      </c>
      <c r="FW34">
        <v>2.549</v>
      </c>
      <c r="FX34">
        <v>0.129</v>
      </c>
      <c r="FY34">
        <v>420</v>
      </c>
      <c r="FZ34">
        <v>17</v>
      </c>
      <c r="GA34">
        <v>0.02</v>
      </c>
      <c r="GB34">
        <v>0.04</v>
      </c>
      <c r="GC34">
        <v>20.876125</v>
      </c>
      <c r="GD34">
        <v>3.429269043151987</v>
      </c>
      <c r="GE34">
        <v>0.3394396895989036</v>
      </c>
      <c r="GF34">
        <v>0</v>
      </c>
      <c r="GG34">
        <v>160.2404117647059</v>
      </c>
      <c r="GH34">
        <v>-17.81222308050273</v>
      </c>
      <c r="GI34">
        <v>1.757007936599422</v>
      </c>
      <c r="GJ34">
        <v>0</v>
      </c>
      <c r="GK34">
        <v>0.673009675</v>
      </c>
      <c r="GL34">
        <v>0.08715605628517617</v>
      </c>
      <c r="GM34">
        <v>0.008439491105474007</v>
      </c>
      <c r="GN34">
        <v>1</v>
      </c>
      <c r="GO34">
        <v>1</v>
      </c>
      <c r="GP34">
        <v>3</v>
      </c>
      <c r="GQ34" t="s">
        <v>448</v>
      </c>
      <c r="GR34">
        <v>3.10284</v>
      </c>
      <c r="GS34">
        <v>2.72538</v>
      </c>
      <c r="GT34">
        <v>0.051004</v>
      </c>
      <c r="GU34">
        <v>0.046292</v>
      </c>
      <c r="GV34">
        <v>0.101021</v>
      </c>
      <c r="GW34">
        <v>0.100139</v>
      </c>
      <c r="GX34">
        <v>24791.8</v>
      </c>
      <c r="GY34">
        <v>22644.1</v>
      </c>
      <c r="GZ34">
        <v>26690.4</v>
      </c>
      <c r="HA34">
        <v>23967.6</v>
      </c>
      <c r="HB34">
        <v>38391.2</v>
      </c>
      <c r="HC34">
        <v>31878.5</v>
      </c>
      <c r="HD34">
        <v>46608.6</v>
      </c>
      <c r="HE34">
        <v>37918.4</v>
      </c>
      <c r="HF34">
        <v>1.86343</v>
      </c>
      <c r="HG34">
        <v>1.85058</v>
      </c>
      <c r="HH34">
        <v>0.109807</v>
      </c>
      <c r="HI34">
        <v>0</v>
      </c>
      <c r="HJ34">
        <v>28.2226</v>
      </c>
      <c r="HK34">
        <v>999.9</v>
      </c>
      <c r="HL34">
        <v>52.6</v>
      </c>
      <c r="HM34">
        <v>31.3</v>
      </c>
      <c r="HN34">
        <v>26.7266</v>
      </c>
      <c r="HO34">
        <v>60.9556</v>
      </c>
      <c r="HP34">
        <v>22.476</v>
      </c>
      <c r="HQ34">
        <v>1</v>
      </c>
      <c r="HR34">
        <v>0.171987</v>
      </c>
      <c r="HS34">
        <v>0.121882</v>
      </c>
      <c r="HT34">
        <v>20.2786</v>
      </c>
      <c r="HU34">
        <v>5.21085</v>
      </c>
      <c r="HV34">
        <v>11.9798</v>
      </c>
      <c r="HW34">
        <v>4.96285</v>
      </c>
      <c r="HX34">
        <v>3.2742</v>
      </c>
      <c r="HY34">
        <v>9999</v>
      </c>
      <c r="HZ34">
        <v>9999</v>
      </c>
      <c r="IA34">
        <v>9999</v>
      </c>
      <c r="IB34">
        <v>999.9</v>
      </c>
      <c r="IC34">
        <v>1.86399</v>
      </c>
      <c r="ID34">
        <v>1.86009</v>
      </c>
      <c r="IE34">
        <v>1.85838</v>
      </c>
      <c r="IF34">
        <v>1.85979</v>
      </c>
      <c r="IG34">
        <v>1.85989</v>
      </c>
      <c r="IH34">
        <v>1.85839</v>
      </c>
      <c r="II34">
        <v>1.85745</v>
      </c>
      <c r="IJ34">
        <v>1.85242</v>
      </c>
      <c r="IK34">
        <v>0</v>
      </c>
      <c r="IL34">
        <v>0</v>
      </c>
      <c r="IM34">
        <v>0</v>
      </c>
      <c r="IN34">
        <v>0</v>
      </c>
      <c r="IO34" t="s">
        <v>443</v>
      </c>
      <c r="IP34" t="s">
        <v>444</v>
      </c>
      <c r="IQ34" t="s">
        <v>445</v>
      </c>
      <c r="IR34" t="s">
        <v>445</v>
      </c>
      <c r="IS34" t="s">
        <v>445</v>
      </c>
      <c r="IT34" t="s">
        <v>445</v>
      </c>
      <c r="IU34">
        <v>0</v>
      </c>
      <c r="IV34">
        <v>100</v>
      </c>
      <c r="IW34">
        <v>100</v>
      </c>
      <c r="IX34">
        <v>-1.241</v>
      </c>
      <c r="IY34">
        <v>0.2807</v>
      </c>
      <c r="IZ34">
        <v>-1.101190050776656</v>
      </c>
      <c r="JA34">
        <v>-0.0009077452495023094</v>
      </c>
      <c r="JB34">
        <v>1.260287539409167E-06</v>
      </c>
      <c r="JC34">
        <v>-2.747980142854786E-10</v>
      </c>
      <c r="JD34">
        <v>0.01164710740424388</v>
      </c>
      <c r="JE34">
        <v>0.002354074995816399</v>
      </c>
      <c r="JF34">
        <v>0.0004967520844642659</v>
      </c>
      <c r="JG34">
        <v>-1.558376616488758E-06</v>
      </c>
      <c r="JH34">
        <v>1</v>
      </c>
      <c r="JI34">
        <v>1955</v>
      </c>
      <c r="JJ34">
        <v>1</v>
      </c>
      <c r="JK34">
        <v>26</v>
      </c>
      <c r="JL34">
        <v>194201.7</v>
      </c>
      <c r="JM34">
        <v>194201.9</v>
      </c>
      <c r="JN34">
        <v>0.5896</v>
      </c>
      <c r="JO34">
        <v>2.64771</v>
      </c>
      <c r="JP34">
        <v>1.49658</v>
      </c>
      <c r="JQ34">
        <v>2.34497</v>
      </c>
      <c r="JR34">
        <v>1.54907</v>
      </c>
      <c r="JS34">
        <v>2.40356</v>
      </c>
      <c r="JT34">
        <v>36.3165</v>
      </c>
      <c r="JU34">
        <v>24.1751</v>
      </c>
      <c r="JV34">
        <v>18</v>
      </c>
      <c r="JW34">
        <v>483.328</v>
      </c>
      <c r="JX34">
        <v>489.731</v>
      </c>
      <c r="JY34">
        <v>27.4742</v>
      </c>
      <c r="JZ34">
        <v>29.448</v>
      </c>
      <c r="KA34">
        <v>29.9999</v>
      </c>
      <c r="KB34">
        <v>29.6956</v>
      </c>
      <c r="KC34">
        <v>29.6956</v>
      </c>
      <c r="KD34">
        <v>11.892</v>
      </c>
      <c r="KE34">
        <v>22.6354</v>
      </c>
      <c r="KF34">
        <v>73.10599999999999</v>
      </c>
      <c r="KG34">
        <v>27.4743</v>
      </c>
      <c r="KH34">
        <v>165.928</v>
      </c>
      <c r="KI34">
        <v>21.3156</v>
      </c>
      <c r="KJ34">
        <v>101.905</v>
      </c>
      <c r="KK34">
        <v>91.44589999999999</v>
      </c>
    </row>
    <row r="35" spans="1:297">
      <c r="A35">
        <v>17</v>
      </c>
      <c r="B35">
        <v>1758641713</v>
      </c>
      <c r="C35">
        <v>80</v>
      </c>
      <c r="D35" t="s">
        <v>478</v>
      </c>
      <c r="E35" t="s">
        <v>479</v>
      </c>
      <c r="F35">
        <v>5</v>
      </c>
      <c r="G35" t="s">
        <v>437</v>
      </c>
      <c r="H35" t="s">
        <v>438</v>
      </c>
      <c r="I35">
        <v>1758641705.214286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(EA35+(U35+2*0.95*5.67E-8*(((EA35+$B$9)+273)^4-(EA35+273)^4)-44100*J35)/(1.84*29.3*R35+8*0.95*5.67E-8*(EA35+273)^3))</f>
        <v>0</v>
      </c>
      <c r="W35">
        <f>($C$9*EB35+$D$9*EC35+$E$9*V35)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2*0.95*5.67E-8*(((EA35+$B$9)+273)^4-(W35+273)^4)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189.7693082734655</v>
      </c>
      <c r="AK35">
        <v>203.3418666666667</v>
      </c>
      <c r="AL35">
        <v>-3.369239602590473</v>
      </c>
      <c r="AM35">
        <v>65.17214786254047</v>
      </c>
      <c r="AN35">
        <f>(AP35 - AO35 + DY35*1E3/(8.314*(EA35+273.15)) * AR35/DX35 * AQ35) * DX35/(100*DL35) * 1000/(1000 - AP35)</f>
        <v>0</v>
      </c>
      <c r="AO35">
        <v>21.28841936152832</v>
      </c>
      <c r="AP35">
        <v>21.98528727272727</v>
      </c>
      <c r="AQ35">
        <v>6.291281130957479E-06</v>
      </c>
      <c r="AR35">
        <v>105.5994654856397</v>
      </c>
      <c r="AS35">
        <v>0</v>
      </c>
      <c r="AT35">
        <v>0</v>
      </c>
      <c r="AU35">
        <f>IF(AS35*$H$15&gt;=AW35,1.0,(AW35/(AW35-AS35*$H$15)))</f>
        <v>0</v>
      </c>
      <c r="AV35">
        <f>(AU35-1)*100</f>
        <v>0</v>
      </c>
      <c r="AW35">
        <f>MAX(0,($B$15+$C$15*EF35)/(1+$D$15*EF35)*DY35/(EA35+273)*$E$15)</f>
        <v>0</v>
      </c>
      <c r="AX35" t="s">
        <v>439</v>
      </c>
      <c r="AY35" t="s">
        <v>439</v>
      </c>
      <c r="AZ35">
        <v>0</v>
      </c>
      <c r="BA35">
        <v>0</v>
      </c>
      <c r="BB35">
        <f>1-AZ35/BA35</f>
        <v>0</v>
      </c>
      <c r="BC35">
        <v>0</v>
      </c>
      <c r="BD35" t="s">
        <v>439</v>
      </c>
      <c r="BE35" t="s">
        <v>439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439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$B$13*EG35+$C$13*EH35+$F$13*ES35*(1-EV35)</f>
        <v>0</v>
      </c>
      <c r="DI35">
        <f>DH35*DJ35</f>
        <v>0</v>
      </c>
      <c r="DJ35">
        <f>($B$13*$D$11+$C$13*$D$11+$F$13*((FF35+EX35)/MAX(FF35+EX35+FG35, 0.1)*$I$11+FG35/MAX(FF35+EX35+FG35, 0.1)*$J$11))/($B$13+$C$13+$F$13)</f>
        <v>0</v>
      </c>
      <c r="DK35">
        <f>($B$13*$K$11+$C$13*$K$11+$F$13*((FF35+EX35)/MAX(FF35+EX35+FG35, 0.1)*$P$11+FG35/MAX(FF35+EX35+FG35, 0.1)*$Q$11))/($B$13+$C$13+$F$13)</f>
        <v>0</v>
      </c>
      <c r="DL35">
        <v>1.1</v>
      </c>
      <c r="DM35">
        <v>0.5</v>
      </c>
      <c r="DN35" t="s">
        <v>440</v>
      </c>
      <c r="DO35">
        <v>2</v>
      </c>
      <c r="DP35" t="b">
        <v>1</v>
      </c>
      <c r="DQ35">
        <v>1758641705.214286</v>
      </c>
      <c r="DR35">
        <v>222.75875</v>
      </c>
      <c r="DS35">
        <v>201.4161428571429</v>
      </c>
      <c r="DT35">
        <v>21.97736428571428</v>
      </c>
      <c r="DU35">
        <v>21.29150357142857</v>
      </c>
      <c r="DV35">
        <v>224.0027857142857</v>
      </c>
      <c r="DW35">
        <v>21.69670714285714</v>
      </c>
      <c r="DX35">
        <v>500.0250357142857</v>
      </c>
      <c r="DY35">
        <v>90.30768214285713</v>
      </c>
      <c r="DZ35">
        <v>0.06740979285714285</v>
      </c>
      <c r="EA35">
        <v>28.79228928571429</v>
      </c>
      <c r="EB35">
        <v>30.00245357142856</v>
      </c>
      <c r="EC35">
        <v>999.9000000000002</v>
      </c>
      <c r="ED35">
        <v>0</v>
      </c>
      <c r="EE35">
        <v>0</v>
      </c>
      <c r="EF35">
        <v>9998.683571428572</v>
      </c>
      <c r="EG35">
        <v>0</v>
      </c>
      <c r="EH35">
        <v>10.07828571428572</v>
      </c>
      <c r="EI35">
        <v>21.34251428571429</v>
      </c>
      <c r="EJ35">
        <v>227.7642142857142</v>
      </c>
      <c r="EK35">
        <v>205.798</v>
      </c>
      <c r="EL35">
        <v>0.6858616785714287</v>
      </c>
      <c r="EM35">
        <v>201.4161428571429</v>
      </c>
      <c r="EN35">
        <v>21.29150357142857</v>
      </c>
      <c r="EO35">
        <v>1.984723928571428</v>
      </c>
      <c r="EP35">
        <v>1.922784285714286</v>
      </c>
      <c r="EQ35">
        <v>17.32299285714286</v>
      </c>
      <c r="ER35">
        <v>16.82243214285714</v>
      </c>
      <c r="ES35">
        <v>1999.963928571429</v>
      </c>
      <c r="ET35">
        <v>0.9800036428571427</v>
      </c>
      <c r="EU35">
        <v>0.01999625357142857</v>
      </c>
      <c r="EV35">
        <v>0</v>
      </c>
      <c r="EW35">
        <v>157.4972142857143</v>
      </c>
      <c r="EX35">
        <v>5.00078</v>
      </c>
      <c r="EY35">
        <v>3246.1675</v>
      </c>
      <c r="EZ35">
        <v>16379.36428571429</v>
      </c>
      <c r="FA35">
        <v>39.94617857142857</v>
      </c>
      <c r="FB35">
        <v>40.78985714285714</v>
      </c>
      <c r="FC35">
        <v>40.24975</v>
      </c>
      <c r="FD35">
        <v>40.48857142857143</v>
      </c>
      <c r="FE35">
        <v>41.17832142857143</v>
      </c>
      <c r="FF35">
        <v>1955.073928571428</v>
      </c>
      <c r="FG35">
        <v>39.89000000000001</v>
      </c>
      <c r="FH35">
        <v>0</v>
      </c>
      <c r="FI35">
        <v>1758641711.4</v>
      </c>
      <c r="FJ35">
        <v>0</v>
      </c>
      <c r="FK35">
        <v>157.13032</v>
      </c>
      <c r="FL35">
        <v>-20.24107689366205</v>
      </c>
      <c r="FM35">
        <v>-392.4907686028992</v>
      </c>
      <c r="FN35">
        <v>3239.726</v>
      </c>
      <c r="FO35">
        <v>15</v>
      </c>
      <c r="FP35">
        <v>0</v>
      </c>
      <c r="FQ35" t="s">
        <v>441</v>
      </c>
      <c r="FR35">
        <v>1746989605.5</v>
      </c>
      <c r="FS35">
        <v>1746989593.5</v>
      </c>
      <c r="FT35">
        <v>0</v>
      </c>
      <c r="FU35">
        <v>-0.274</v>
      </c>
      <c r="FV35">
        <v>-0.002</v>
      </c>
      <c r="FW35">
        <v>2.549</v>
      </c>
      <c r="FX35">
        <v>0.129</v>
      </c>
      <c r="FY35">
        <v>420</v>
      </c>
      <c r="FZ35">
        <v>17</v>
      </c>
      <c r="GA35">
        <v>0.02</v>
      </c>
      <c r="GB35">
        <v>0.04</v>
      </c>
      <c r="GC35">
        <v>21.15217073170732</v>
      </c>
      <c r="GD35">
        <v>3.515632055749148</v>
      </c>
      <c r="GE35">
        <v>0.3506168537987832</v>
      </c>
      <c r="GF35">
        <v>0</v>
      </c>
      <c r="GG35">
        <v>158.4099705882353</v>
      </c>
      <c r="GH35">
        <v>-19.04160428434194</v>
      </c>
      <c r="GI35">
        <v>1.87666328556037</v>
      </c>
      <c r="GJ35">
        <v>0</v>
      </c>
      <c r="GK35">
        <v>0.6809912195121951</v>
      </c>
      <c r="GL35">
        <v>0.08589821602787598</v>
      </c>
      <c r="GM35">
        <v>0.008620418643311981</v>
      </c>
      <c r="GN35">
        <v>1</v>
      </c>
      <c r="GO35">
        <v>1</v>
      </c>
      <c r="GP35">
        <v>3</v>
      </c>
      <c r="GQ35" t="s">
        <v>448</v>
      </c>
      <c r="GR35">
        <v>3.10243</v>
      </c>
      <c r="GS35">
        <v>2.72561</v>
      </c>
      <c r="GT35">
        <v>0.047603</v>
      </c>
      <c r="GU35">
        <v>0.0427459</v>
      </c>
      <c r="GV35">
        <v>0.101032</v>
      </c>
      <c r="GW35">
        <v>0.100079</v>
      </c>
      <c r="GX35">
        <v>24880.7</v>
      </c>
      <c r="GY35">
        <v>22728.4</v>
      </c>
      <c r="GZ35">
        <v>26690.5</v>
      </c>
      <c r="HA35">
        <v>23967.8</v>
      </c>
      <c r="HB35">
        <v>38390.5</v>
      </c>
      <c r="HC35">
        <v>31880.2</v>
      </c>
      <c r="HD35">
        <v>46608.8</v>
      </c>
      <c r="HE35">
        <v>37918.2</v>
      </c>
      <c r="HF35">
        <v>1.86287</v>
      </c>
      <c r="HG35">
        <v>1.85115</v>
      </c>
      <c r="HH35">
        <v>0.10943</v>
      </c>
      <c r="HI35">
        <v>0</v>
      </c>
      <c r="HJ35">
        <v>28.2244</v>
      </c>
      <c r="HK35">
        <v>999.9</v>
      </c>
      <c r="HL35">
        <v>52.5</v>
      </c>
      <c r="HM35">
        <v>31.2</v>
      </c>
      <c r="HN35">
        <v>26.5275</v>
      </c>
      <c r="HO35">
        <v>61.2056</v>
      </c>
      <c r="HP35">
        <v>22.7484</v>
      </c>
      <c r="HQ35">
        <v>1</v>
      </c>
      <c r="HR35">
        <v>0.17206</v>
      </c>
      <c r="HS35">
        <v>0.148235</v>
      </c>
      <c r="HT35">
        <v>20.2786</v>
      </c>
      <c r="HU35">
        <v>5.21025</v>
      </c>
      <c r="HV35">
        <v>11.98</v>
      </c>
      <c r="HW35">
        <v>4.9628</v>
      </c>
      <c r="HX35">
        <v>3.27433</v>
      </c>
      <c r="HY35">
        <v>9999</v>
      </c>
      <c r="HZ35">
        <v>9999</v>
      </c>
      <c r="IA35">
        <v>9999</v>
      </c>
      <c r="IB35">
        <v>999.9</v>
      </c>
      <c r="IC35">
        <v>1.86398</v>
      </c>
      <c r="ID35">
        <v>1.86012</v>
      </c>
      <c r="IE35">
        <v>1.85839</v>
      </c>
      <c r="IF35">
        <v>1.85979</v>
      </c>
      <c r="IG35">
        <v>1.85989</v>
      </c>
      <c r="IH35">
        <v>1.85838</v>
      </c>
      <c r="II35">
        <v>1.85746</v>
      </c>
      <c r="IJ35">
        <v>1.85242</v>
      </c>
      <c r="IK35">
        <v>0</v>
      </c>
      <c r="IL35">
        <v>0</v>
      </c>
      <c r="IM35">
        <v>0</v>
      </c>
      <c r="IN35">
        <v>0</v>
      </c>
      <c r="IO35" t="s">
        <v>443</v>
      </c>
      <c r="IP35" t="s">
        <v>444</v>
      </c>
      <c r="IQ35" t="s">
        <v>445</v>
      </c>
      <c r="IR35" t="s">
        <v>445</v>
      </c>
      <c r="IS35" t="s">
        <v>445</v>
      </c>
      <c r="IT35" t="s">
        <v>445</v>
      </c>
      <c r="IU35">
        <v>0</v>
      </c>
      <c r="IV35">
        <v>100</v>
      </c>
      <c r="IW35">
        <v>100</v>
      </c>
      <c r="IX35">
        <v>-1.234</v>
      </c>
      <c r="IY35">
        <v>0.2808</v>
      </c>
      <c r="IZ35">
        <v>-1.101190050776656</v>
      </c>
      <c r="JA35">
        <v>-0.0009077452495023094</v>
      </c>
      <c r="JB35">
        <v>1.260287539409167E-06</v>
      </c>
      <c r="JC35">
        <v>-2.747980142854786E-10</v>
      </c>
      <c r="JD35">
        <v>0.01164710740424388</v>
      </c>
      <c r="JE35">
        <v>0.002354074995816399</v>
      </c>
      <c r="JF35">
        <v>0.0004967520844642659</v>
      </c>
      <c r="JG35">
        <v>-1.558376616488758E-06</v>
      </c>
      <c r="JH35">
        <v>1</v>
      </c>
      <c r="JI35">
        <v>1955</v>
      </c>
      <c r="JJ35">
        <v>1</v>
      </c>
      <c r="JK35">
        <v>26</v>
      </c>
      <c r="JL35">
        <v>194201.8</v>
      </c>
      <c r="JM35">
        <v>194202</v>
      </c>
      <c r="JN35">
        <v>0.551758</v>
      </c>
      <c r="JO35">
        <v>2.64038</v>
      </c>
      <c r="JP35">
        <v>1.49658</v>
      </c>
      <c r="JQ35">
        <v>2.34497</v>
      </c>
      <c r="JR35">
        <v>1.54907</v>
      </c>
      <c r="JS35">
        <v>2.43286</v>
      </c>
      <c r="JT35">
        <v>36.3165</v>
      </c>
      <c r="JU35">
        <v>24.1838</v>
      </c>
      <c r="JV35">
        <v>18</v>
      </c>
      <c r="JW35">
        <v>482.991</v>
      </c>
      <c r="JX35">
        <v>490.09</v>
      </c>
      <c r="JY35">
        <v>27.477</v>
      </c>
      <c r="JZ35">
        <v>29.448</v>
      </c>
      <c r="KA35">
        <v>30</v>
      </c>
      <c r="KB35">
        <v>29.6935</v>
      </c>
      <c r="KC35">
        <v>29.693</v>
      </c>
      <c r="KD35">
        <v>11.1301</v>
      </c>
      <c r="KE35">
        <v>22.6354</v>
      </c>
      <c r="KF35">
        <v>73.10599999999999</v>
      </c>
      <c r="KG35">
        <v>27.4676</v>
      </c>
      <c r="KH35">
        <v>145.894</v>
      </c>
      <c r="KI35">
        <v>21.3156</v>
      </c>
      <c r="KJ35">
        <v>101.905</v>
      </c>
      <c r="KK35">
        <v>91.44580000000001</v>
      </c>
    </row>
    <row r="36" spans="1:297">
      <c r="A36">
        <v>18</v>
      </c>
      <c r="B36">
        <v>1758641718</v>
      </c>
      <c r="C36">
        <v>85</v>
      </c>
      <c r="D36" t="s">
        <v>480</v>
      </c>
      <c r="E36" t="s">
        <v>481</v>
      </c>
      <c r="F36">
        <v>5</v>
      </c>
      <c r="G36" t="s">
        <v>437</v>
      </c>
      <c r="H36" t="s">
        <v>438</v>
      </c>
      <c r="I36">
        <v>1758641710.5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(EA36+(U36+2*0.95*5.67E-8*(((EA36+$B$9)+273)^4-(EA36+273)^4)-44100*J36)/(1.84*29.3*R36+8*0.95*5.67E-8*(EA36+273)^3))</f>
        <v>0</v>
      </c>
      <c r="W36">
        <f>($C$9*EB36+$D$9*EC36+$E$9*V36)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2*0.95*5.67E-8*(((EA36+$B$9)+273)^4-(W36+273)^4)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172.9018809703961</v>
      </c>
      <c r="AK36">
        <v>186.5812484848484</v>
      </c>
      <c r="AL36">
        <v>-3.350604412839611</v>
      </c>
      <c r="AM36">
        <v>65.17214786254047</v>
      </c>
      <c r="AN36">
        <f>(AP36 - AO36 + DY36*1E3/(8.314*(EA36+273.15)) * AR36/DX36 * AQ36) * DX36/(100*DL36) * 1000/(1000 - AP36)</f>
        <v>0</v>
      </c>
      <c r="AO36">
        <v>21.26007197928334</v>
      </c>
      <c r="AP36">
        <v>21.97792484848485</v>
      </c>
      <c r="AQ36">
        <v>-2.119365855852675E-05</v>
      </c>
      <c r="AR36">
        <v>105.5994654856397</v>
      </c>
      <c r="AS36">
        <v>0</v>
      </c>
      <c r="AT36">
        <v>0</v>
      </c>
      <c r="AU36">
        <f>IF(AS36*$H$15&gt;=AW36,1.0,(AW36/(AW36-AS36*$H$15)))</f>
        <v>0</v>
      </c>
      <c r="AV36">
        <f>(AU36-1)*100</f>
        <v>0</v>
      </c>
      <c r="AW36">
        <f>MAX(0,($B$15+$C$15*EF36)/(1+$D$15*EF36)*DY36/(EA36+273)*$E$15)</f>
        <v>0</v>
      </c>
      <c r="AX36" t="s">
        <v>439</v>
      </c>
      <c r="AY36" t="s">
        <v>439</v>
      </c>
      <c r="AZ36">
        <v>0</v>
      </c>
      <c r="BA36">
        <v>0</v>
      </c>
      <c r="BB36">
        <f>1-AZ36/BA36</f>
        <v>0</v>
      </c>
      <c r="BC36">
        <v>0</v>
      </c>
      <c r="BD36" t="s">
        <v>439</v>
      </c>
      <c r="BE36" t="s">
        <v>439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439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$B$13*EG36+$C$13*EH36+$F$13*ES36*(1-EV36)</f>
        <v>0</v>
      </c>
      <c r="DI36">
        <f>DH36*DJ36</f>
        <v>0</v>
      </c>
      <c r="DJ36">
        <f>($B$13*$D$11+$C$13*$D$11+$F$13*((FF36+EX36)/MAX(FF36+EX36+FG36, 0.1)*$I$11+FG36/MAX(FF36+EX36+FG36, 0.1)*$J$11))/($B$13+$C$13+$F$13)</f>
        <v>0</v>
      </c>
      <c r="DK36">
        <f>($B$13*$K$11+$C$13*$K$11+$F$13*((FF36+EX36)/MAX(FF36+EX36+FG36, 0.1)*$P$11+FG36/MAX(FF36+EX36+FG36, 0.1)*$Q$11))/($B$13+$C$13+$F$13)</f>
        <v>0</v>
      </c>
      <c r="DL36">
        <v>1.1</v>
      </c>
      <c r="DM36">
        <v>0.5</v>
      </c>
      <c r="DN36" t="s">
        <v>440</v>
      </c>
      <c r="DO36">
        <v>2</v>
      </c>
      <c r="DP36" t="b">
        <v>1</v>
      </c>
      <c r="DQ36">
        <v>1758641710.5</v>
      </c>
      <c r="DR36">
        <v>205.4608518518518</v>
      </c>
      <c r="DS36">
        <v>183.9033333333333</v>
      </c>
      <c r="DT36">
        <v>21.98124444444445</v>
      </c>
      <c r="DU36">
        <v>21.28153703703704</v>
      </c>
      <c r="DV36">
        <v>206.698037037037</v>
      </c>
      <c r="DW36">
        <v>21.70050740740741</v>
      </c>
      <c r="DX36">
        <v>500.0072592592592</v>
      </c>
      <c r="DY36">
        <v>90.30823333333332</v>
      </c>
      <c r="DZ36">
        <v>0.06743832592592593</v>
      </c>
      <c r="EA36">
        <v>28.7955037037037</v>
      </c>
      <c r="EB36">
        <v>30.00421111111111</v>
      </c>
      <c r="EC36">
        <v>999.9000000000001</v>
      </c>
      <c r="ED36">
        <v>0</v>
      </c>
      <c r="EE36">
        <v>0</v>
      </c>
      <c r="EF36">
        <v>10001.41222222222</v>
      </c>
      <c r="EG36">
        <v>0</v>
      </c>
      <c r="EH36">
        <v>10.0785</v>
      </c>
      <c r="EI36">
        <v>21.5576037037037</v>
      </c>
      <c r="EJ36">
        <v>210.0785555555556</v>
      </c>
      <c r="EK36">
        <v>187.9022962962963</v>
      </c>
      <c r="EL36">
        <v>0.6997135185185185</v>
      </c>
      <c r="EM36">
        <v>183.9033333333333</v>
      </c>
      <c r="EN36">
        <v>21.28153703703704</v>
      </c>
      <c r="EO36">
        <v>1.985086666666666</v>
      </c>
      <c r="EP36">
        <v>1.921895555555555</v>
      </c>
      <c r="EQ36">
        <v>17.32588148148148</v>
      </c>
      <c r="ER36">
        <v>16.81514074074074</v>
      </c>
      <c r="ES36">
        <v>1999.997407407407</v>
      </c>
      <c r="ET36">
        <v>0.9800041111111111</v>
      </c>
      <c r="EU36">
        <v>0.01999578518518519</v>
      </c>
      <c r="EV36">
        <v>0</v>
      </c>
      <c r="EW36">
        <v>155.7507777777778</v>
      </c>
      <c r="EX36">
        <v>5.00078</v>
      </c>
      <c r="EY36">
        <v>3211.59037037037</v>
      </c>
      <c r="EZ36">
        <v>16379.64814814815</v>
      </c>
      <c r="FA36">
        <v>39.93948148148147</v>
      </c>
      <c r="FB36">
        <v>40.79592592592592</v>
      </c>
      <c r="FC36">
        <v>40.43722222222222</v>
      </c>
      <c r="FD36">
        <v>40.48581481481482</v>
      </c>
      <c r="FE36">
        <v>41.17796296296296</v>
      </c>
      <c r="FF36">
        <v>1955.107407407407</v>
      </c>
      <c r="FG36">
        <v>39.89000000000001</v>
      </c>
      <c r="FH36">
        <v>0</v>
      </c>
      <c r="FI36">
        <v>1758641716.2</v>
      </c>
      <c r="FJ36">
        <v>0</v>
      </c>
      <c r="FK36">
        <v>155.55696</v>
      </c>
      <c r="FL36">
        <v>-20.13761538685853</v>
      </c>
      <c r="FM36">
        <v>-400.5661538350278</v>
      </c>
      <c r="FN36">
        <v>3208.0452</v>
      </c>
      <c r="FO36">
        <v>15</v>
      </c>
      <c r="FP36">
        <v>0</v>
      </c>
      <c r="FQ36" t="s">
        <v>441</v>
      </c>
      <c r="FR36">
        <v>1746989605.5</v>
      </c>
      <c r="FS36">
        <v>1746989593.5</v>
      </c>
      <c r="FT36">
        <v>0</v>
      </c>
      <c r="FU36">
        <v>-0.274</v>
      </c>
      <c r="FV36">
        <v>-0.002</v>
      </c>
      <c r="FW36">
        <v>2.549</v>
      </c>
      <c r="FX36">
        <v>0.129</v>
      </c>
      <c r="FY36">
        <v>420</v>
      </c>
      <c r="FZ36">
        <v>17</v>
      </c>
      <c r="GA36">
        <v>0.02</v>
      </c>
      <c r="GB36">
        <v>0.04</v>
      </c>
      <c r="GC36">
        <v>21.4278525</v>
      </c>
      <c r="GD36">
        <v>2.425989118198863</v>
      </c>
      <c r="GE36">
        <v>0.2442835053656919</v>
      </c>
      <c r="GF36">
        <v>0</v>
      </c>
      <c r="GG36">
        <v>156.6400588235294</v>
      </c>
      <c r="GH36">
        <v>-19.91385791689187</v>
      </c>
      <c r="GI36">
        <v>1.966127246513047</v>
      </c>
      <c r="GJ36">
        <v>0</v>
      </c>
      <c r="GK36">
        <v>0.6939093</v>
      </c>
      <c r="GL36">
        <v>0.1533005178236386</v>
      </c>
      <c r="GM36">
        <v>0.01560412190929051</v>
      </c>
      <c r="GN36">
        <v>0</v>
      </c>
      <c r="GO36">
        <v>0</v>
      </c>
      <c r="GP36">
        <v>3</v>
      </c>
      <c r="GQ36" t="s">
        <v>459</v>
      </c>
      <c r="GR36">
        <v>3.10284</v>
      </c>
      <c r="GS36">
        <v>2.72549</v>
      </c>
      <c r="GT36">
        <v>0.0441383</v>
      </c>
      <c r="GU36">
        <v>0.0391121</v>
      </c>
      <c r="GV36">
        <v>0.101007</v>
      </c>
      <c r="GW36">
        <v>0.100022</v>
      </c>
      <c r="GX36">
        <v>24971.2</v>
      </c>
      <c r="GY36">
        <v>22814.4</v>
      </c>
      <c r="GZ36">
        <v>26690.5</v>
      </c>
      <c r="HA36">
        <v>23967.5</v>
      </c>
      <c r="HB36">
        <v>38391.1</v>
      </c>
      <c r="HC36">
        <v>31881.8</v>
      </c>
      <c r="HD36">
        <v>46608.7</v>
      </c>
      <c r="HE36">
        <v>37918.1</v>
      </c>
      <c r="HF36">
        <v>1.8635</v>
      </c>
      <c r="HG36">
        <v>1.85055</v>
      </c>
      <c r="HH36">
        <v>0.108823</v>
      </c>
      <c r="HI36">
        <v>0</v>
      </c>
      <c r="HJ36">
        <v>28.2274</v>
      </c>
      <c r="HK36">
        <v>999.9</v>
      </c>
      <c r="HL36">
        <v>52.5</v>
      </c>
      <c r="HM36">
        <v>31.3</v>
      </c>
      <c r="HN36">
        <v>26.681</v>
      </c>
      <c r="HO36">
        <v>60.9756</v>
      </c>
      <c r="HP36">
        <v>22.5721</v>
      </c>
      <c r="HQ36">
        <v>1</v>
      </c>
      <c r="HR36">
        <v>0.172152</v>
      </c>
      <c r="HS36">
        <v>0.180945</v>
      </c>
      <c r="HT36">
        <v>20.2787</v>
      </c>
      <c r="HU36">
        <v>5.21055</v>
      </c>
      <c r="HV36">
        <v>11.9798</v>
      </c>
      <c r="HW36">
        <v>4.9629</v>
      </c>
      <c r="HX36">
        <v>3.27435</v>
      </c>
      <c r="HY36">
        <v>9999</v>
      </c>
      <c r="HZ36">
        <v>9999</v>
      </c>
      <c r="IA36">
        <v>9999</v>
      </c>
      <c r="IB36">
        <v>999.9</v>
      </c>
      <c r="IC36">
        <v>1.86398</v>
      </c>
      <c r="ID36">
        <v>1.86012</v>
      </c>
      <c r="IE36">
        <v>1.85839</v>
      </c>
      <c r="IF36">
        <v>1.85976</v>
      </c>
      <c r="IG36">
        <v>1.85989</v>
      </c>
      <c r="IH36">
        <v>1.85838</v>
      </c>
      <c r="II36">
        <v>1.85746</v>
      </c>
      <c r="IJ36">
        <v>1.85242</v>
      </c>
      <c r="IK36">
        <v>0</v>
      </c>
      <c r="IL36">
        <v>0</v>
      </c>
      <c r="IM36">
        <v>0</v>
      </c>
      <c r="IN36">
        <v>0</v>
      </c>
      <c r="IO36" t="s">
        <v>443</v>
      </c>
      <c r="IP36" t="s">
        <v>444</v>
      </c>
      <c r="IQ36" t="s">
        <v>445</v>
      </c>
      <c r="IR36" t="s">
        <v>445</v>
      </c>
      <c r="IS36" t="s">
        <v>445</v>
      </c>
      <c r="IT36" t="s">
        <v>445</v>
      </c>
      <c r="IU36">
        <v>0</v>
      </c>
      <c r="IV36">
        <v>100</v>
      </c>
      <c r="IW36">
        <v>100</v>
      </c>
      <c r="IX36">
        <v>-1.227</v>
      </c>
      <c r="IY36">
        <v>0.2807</v>
      </c>
      <c r="IZ36">
        <v>-1.101190050776656</v>
      </c>
      <c r="JA36">
        <v>-0.0009077452495023094</v>
      </c>
      <c r="JB36">
        <v>1.260287539409167E-06</v>
      </c>
      <c r="JC36">
        <v>-2.747980142854786E-10</v>
      </c>
      <c r="JD36">
        <v>0.01164710740424388</v>
      </c>
      <c r="JE36">
        <v>0.002354074995816399</v>
      </c>
      <c r="JF36">
        <v>0.0004967520844642659</v>
      </c>
      <c r="JG36">
        <v>-1.558376616488758E-06</v>
      </c>
      <c r="JH36">
        <v>1</v>
      </c>
      <c r="JI36">
        <v>1955</v>
      </c>
      <c r="JJ36">
        <v>1</v>
      </c>
      <c r="JK36">
        <v>26</v>
      </c>
      <c r="JL36">
        <v>194201.9</v>
      </c>
      <c r="JM36">
        <v>194202.1</v>
      </c>
      <c r="JN36">
        <v>0.509033</v>
      </c>
      <c r="JO36">
        <v>2.65625</v>
      </c>
      <c r="JP36">
        <v>1.49658</v>
      </c>
      <c r="JQ36">
        <v>2.34375</v>
      </c>
      <c r="JR36">
        <v>1.54907</v>
      </c>
      <c r="JS36">
        <v>2.44019</v>
      </c>
      <c r="JT36">
        <v>36.3165</v>
      </c>
      <c r="JU36">
        <v>24.1751</v>
      </c>
      <c r="JV36">
        <v>18</v>
      </c>
      <c r="JW36">
        <v>483.353</v>
      </c>
      <c r="JX36">
        <v>489.694</v>
      </c>
      <c r="JY36">
        <v>27.4724</v>
      </c>
      <c r="JZ36">
        <v>29.448</v>
      </c>
      <c r="KA36">
        <v>30.0001</v>
      </c>
      <c r="KB36">
        <v>29.693</v>
      </c>
      <c r="KC36">
        <v>29.693</v>
      </c>
      <c r="KD36">
        <v>10.2828</v>
      </c>
      <c r="KE36">
        <v>22.6354</v>
      </c>
      <c r="KF36">
        <v>73.10599999999999</v>
      </c>
      <c r="KG36">
        <v>27.4657</v>
      </c>
      <c r="KH36">
        <v>132.52</v>
      </c>
      <c r="KI36">
        <v>21.3156</v>
      </c>
      <c r="KJ36">
        <v>101.905</v>
      </c>
      <c r="KK36">
        <v>91.4453</v>
      </c>
    </row>
    <row r="37" spans="1:297">
      <c r="A37">
        <v>19</v>
      </c>
      <c r="B37">
        <v>1758641723</v>
      </c>
      <c r="C37">
        <v>90</v>
      </c>
      <c r="D37" t="s">
        <v>482</v>
      </c>
      <c r="E37" t="s">
        <v>483</v>
      </c>
      <c r="F37">
        <v>5</v>
      </c>
      <c r="G37" t="s">
        <v>437</v>
      </c>
      <c r="H37" t="s">
        <v>438</v>
      </c>
      <c r="I37">
        <v>1758641715.214286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(EA37+(U37+2*0.95*5.67E-8*(((EA37+$B$9)+273)^4-(EA37+273)^4)-44100*J37)/(1.84*29.3*R37+8*0.95*5.67E-8*(EA37+273)^3))</f>
        <v>0</v>
      </c>
      <c r="W37">
        <f>($C$9*EB37+$D$9*EC37+$E$9*V37)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2*0.95*5.67E-8*(((EA37+$B$9)+273)^4-(W37+273)^4)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155.9570439368418</v>
      </c>
      <c r="AK37">
        <v>169.873303030303</v>
      </c>
      <c r="AL37">
        <v>-3.334292605114313</v>
      </c>
      <c r="AM37">
        <v>65.17214786254047</v>
      </c>
      <c r="AN37">
        <f>(AP37 - AO37 + DY37*1E3/(8.314*(EA37+273.15)) * AR37/DX37 * AQ37) * DX37/(100*DL37) * 1000/(1000 - AP37)</f>
        <v>0</v>
      </c>
      <c r="AO37">
        <v>21.25912988790298</v>
      </c>
      <c r="AP37">
        <v>21.97145878787878</v>
      </c>
      <c r="AQ37">
        <v>-1.052511501933079E-05</v>
      </c>
      <c r="AR37">
        <v>105.5994654856397</v>
      </c>
      <c r="AS37">
        <v>0</v>
      </c>
      <c r="AT37">
        <v>0</v>
      </c>
      <c r="AU37">
        <f>IF(AS37*$H$15&gt;=AW37,1.0,(AW37/(AW37-AS37*$H$15)))</f>
        <v>0</v>
      </c>
      <c r="AV37">
        <f>(AU37-1)*100</f>
        <v>0</v>
      </c>
      <c r="AW37">
        <f>MAX(0,($B$15+$C$15*EF37)/(1+$D$15*EF37)*DY37/(EA37+273)*$E$15)</f>
        <v>0</v>
      </c>
      <c r="AX37" t="s">
        <v>439</v>
      </c>
      <c r="AY37" t="s">
        <v>439</v>
      </c>
      <c r="AZ37">
        <v>0</v>
      </c>
      <c r="BA37">
        <v>0</v>
      </c>
      <c r="BB37">
        <f>1-AZ37/BA37</f>
        <v>0</v>
      </c>
      <c r="BC37">
        <v>0</v>
      </c>
      <c r="BD37" t="s">
        <v>439</v>
      </c>
      <c r="BE37" t="s">
        <v>439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439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$B$13*EG37+$C$13*EH37+$F$13*ES37*(1-EV37)</f>
        <v>0</v>
      </c>
      <c r="DI37">
        <f>DH37*DJ37</f>
        <v>0</v>
      </c>
      <c r="DJ37">
        <f>($B$13*$D$11+$C$13*$D$11+$F$13*((FF37+EX37)/MAX(FF37+EX37+FG37, 0.1)*$I$11+FG37/MAX(FF37+EX37+FG37, 0.1)*$J$11))/($B$13+$C$13+$F$13)</f>
        <v>0</v>
      </c>
      <c r="DK37">
        <f>($B$13*$K$11+$C$13*$K$11+$F$13*((FF37+EX37)/MAX(FF37+EX37+FG37, 0.1)*$P$11+FG37/MAX(FF37+EX37+FG37, 0.1)*$Q$11))/($B$13+$C$13+$F$13)</f>
        <v>0</v>
      </c>
      <c r="DL37">
        <v>1.1</v>
      </c>
      <c r="DM37">
        <v>0.5</v>
      </c>
      <c r="DN37" t="s">
        <v>440</v>
      </c>
      <c r="DO37">
        <v>2</v>
      </c>
      <c r="DP37" t="b">
        <v>1</v>
      </c>
      <c r="DQ37">
        <v>1758641715.214286</v>
      </c>
      <c r="DR37">
        <v>189.9946785714286</v>
      </c>
      <c r="DS37">
        <v>168.2898571428571</v>
      </c>
      <c r="DT37">
        <v>21.97999285714286</v>
      </c>
      <c r="DU37">
        <v>21.27103571428572</v>
      </c>
      <c r="DV37">
        <v>191.2250714285715</v>
      </c>
      <c r="DW37">
        <v>21.69927857142857</v>
      </c>
      <c r="DX37">
        <v>500.0076785714285</v>
      </c>
      <c r="DY37">
        <v>90.30778928571431</v>
      </c>
      <c r="DZ37">
        <v>0.06735043571428571</v>
      </c>
      <c r="EA37">
        <v>28.79673214285714</v>
      </c>
      <c r="EB37">
        <v>30.00521071428572</v>
      </c>
      <c r="EC37">
        <v>999.9000000000002</v>
      </c>
      <c r="ED37">
        <v>0</v>
      </c>
      <c r="EE37">
        <v>0</v>
      </c>
      <c r="EF37">
        <v>10001.56</v>
      </c>
      <c r="EG37">
        <v>0</v>
      </c>
      <c r="EH37">
        <v>10.0785</v>
      </c>
      <c r="EI37">
        <v>21.70480357142856</v>
      </c>
      <c r="EJ37">
        <v>194.2646071428572</v>
      </c>
      <c r="EK37">
        <v>171.9474642857143</v>
      </c>
      <c r="EL37">
        <v>0.7089618928571427</v>
      </c>
      <c r="EM37">
        <v>168.2898571428571</v>
      </c>
      <c r="EN37">
        <v>21.27103571428572</v>
      </c>
      <c r="EO37">
        <v>1.984964285714286</v>
      </c>
      <c r="EP37">
        <v>1.920938928571429</v>
      </c>
      <c r="EQ37">
        <v>17.32490357142857</v>
      </c>
      <c r="ER37">
        <v>16.80729642857143</v>
      </c>
      <c r="ES37">
        <v>2000.013928571429</v>
      </c>
      <c r="ET37">
        <v>0.9800042857142858</v>
      </c>
      <c r="EU37">
        <v>0.01999561428571428</v>
      </c>
      <c r="EV37">
        <v>0</v>
      </c>
      <c r="EW37">
        <v>154.1645</v>
      </c>
      <c r="EX37">
        <v>5.00078</v>
      </c>
      <c r="EY37">
        <v>3180.509285714285</v>
      </c>
      <c r="EZ37">
        <v>16379.78214285714</v>
      </c>
      <c r="FA37">
        <v>39.96174999999999</v>
      </c>
      <c r="FB37">
        <v>40.80764285714285</v>
      </c>
      <c r="FC37">
        <v>40.36578571428571</v>
      </c>
      <c r="FD37">
        <v>40.49296428571428</v>
      </c>
      <c r="FE37">
        <v>41.16935714285713</v>
      </c>
      <c r="FF37">
        <v>1955.123928571428</v>
      </c>
      <c r="FG37">
        <v>39.89000000000001</v>
      </c>
      <c r="FH37">
        <v>0</v>
      </c>
      <c r="FI37">
        <v>1758641721</v>
      </c>
      <c r="FJ37">
        <v>0</v>
      </c>
      <c r="FK37">
        <v>153.90868</v>
      </c>
      <c r="FL37">
        <v>-19.68861536626749</v>
      </c>
      <c r="FM37">
        <v>-397.3207686144389</v>
      </c>
      <c r="FN37">
        <v>3176.2552</v>
      </c>
      <c r="FO37">
        <v>15</v>
      </c>
      <c r="FP37">
        <v>0</v>
      </c>
      <c r="FQ37" t="s">
        <v>441</v>
      </c>
      <c r="FR37">
        <v>1746989605.5</v>
      </c>
      <c r="FS37">
        <v>1746989593.5</v>
      </c>
      <c r="FT37">
        <v>0</v>
      </c>
      <c r="FU37">
        <v>-0.274</v>
      </c>
      <c r="FV37">
        <v>-0.002</v>
      </c>
      <c r="FW37">
        <v>2.549</v>
      </c>
      <c r="FX37">
        <v>0.129</v>
      </c>
      <c r="FY37">
        <v>420</v>
      </c>
      <c r="FZ37">
        <v>17</v>
      </c>
      <c r="GA37">
        <v>0.02</v>
      </c>
      <c r="GB37">
        <v>0.04</v>
      </c>
      <c r="GC37">
        <v>21.60249024390244</v>
      </c>
      <c r="GD37">
        <v>1.843887804878042</v>
      </c>
      <c r="GE37">
        <v>0.1851302202272873</v>
      </c>
      <c r="GF37">
        <v>0</v>
      </c>
      <c r="GG37">
        <v>155.2505294117647</v>
      </c>
      <c r="GH37">
        <v>-20.22796027766126</v>
      </c>
      <c r="GI37">
        <v>1.998844272474857</v>
      </c>
      <c r="GJ37">
        <v>0</v>
      </c>
      <c r="GK37">
        <v>0.7018050243902438</v>
      </c>
      <c r="GL37">
        <v>0.1399450243902437</v>
      </c>
      <c r="GM37">
        <v>0.01509417034372075</v>
      </c>
      <c r="GN37">
        <v>0</v>
      </c>
      <c r="GO37">
        <v>0</v>
      </c>
      <c r="GP37">
        <v>3</v>
      </c>
      <c r="GQ37" t="s">
        <v>459</v>
      </c>
      <c r="GR37">
        <v>3.10272</v>
      </c>
      <c r="GS37">
        <v>2.72533</v>
      </c>
      <c r="GT37">
        <v>0.040597</v>
      </c>
      <c r="GU37">
        <v>0.035394</v>
      </c>
      <c r="GV37">
        <v>0.100986</v>
      </c>
      <c r="GW37">
        <v>0.100021</v>
      </c>
      <c r="GX37">
        <v>25063.7</v>
      </c>
      <c r="GY37">
        <v>22902.9</v>
      </c>
      <c r="GZ37">
        <v>26690.4</v>
      </c>
      <c r="HA37">
        <v>23967.7</v>
      </c>
      <c r="HB37">
        <v>38391.3</v>
      </c>
      <c r="HC37">
        <v>31881.7</v>
      </c>
      <c r="HD37">
        <v>46608.3</v>
      </c>
      <c r="HE37">
        <v>37918.4</v>
      </c>
      <c r="HF37">
        <v>1.86327</v>
      </c>
      <c r="HG37">
        <v>1.85047</v>
      </c>
      <c r="HH37">
        <v>0.108965</v>
      </c>
      <c r="HI37">
        <v>0</v>
      </c>
      <c r="HJ37">
        <v>28.2316</v>
      </c>
      <c r="HK37">
        <v>999.9</v>
      </c>
      <c r="HL37">
        <v>52.5</v>
      </c>
      <c r="HM37">
        <v>31.3</v>
      </c>
      <c r="HN37">
        <v>26.6776</v>
      </c>
      <c r="HO37">
        <v>61.2256</v>
      </c>
      <c r="HP37">
        <v>22.5</v>
      </c>
      <c r="HQ37">
        <v>1</v>
      </c>
      <c r="HR37">
        <v>0.172193</v>
      </c>
      <c r="HS37">
        <v>0.179875</v>
      </c>
      <c r="HT37">
        <v>20.2786</v>
      </c>
      <c r="HU37">
        <v>5.2098</v>
      </c>
      <c r="HV37">
        <v>11.9798</v>
      </c>
      <c r="HW37">
        <v>4.96255</v>
      </c>
      <c r="HX37">
        <v>3.2743</v>
      </c>
      <c r="HY37">
        <v>9999</v>
      </c>
      <c r="HZ37">
        <v>9999</v>
      </c>
      <c r="IA37">
        <v>9999</v>
      </c>
      <c r="IB37">
        <v>999.9</v>
      </c>
      <c r="IC37">
        <v>1.86399</v>
      </c>
      <c r="ID37">
        <v>1.86013</v>
      </c>
      <c r="IE37">
        <v>1.85839</v>
      </c>
      <c r="IF37">
        <v>1.85979</v>
      </c>
      <c r="IG37">
        <v>1.85989</v>
      </c>
      <c r="IH37">
        <v>1.85837</v>
      </c>
      <c r="II37">
        <v>1.85745</v>
      </c>
      <c r="IJ37">
        <v>1.85242</v>
      </c>
      <c r="IK37">
        <v>0</v>
      </c>
      <c r="IL37">
        <v>0</v>
      </c>
      <c r="IM37">
        <v>0</v>
      </c>
      <c r="IN37">
        <v>0</v>
      </c>
      <c r="IO37" t="s">
        <v>443</v>
      </c>
      <c r="IP37" t="s">
        <v>444</v>
      </c>
      <c r="IQ37" t="s">
        <v>445</v>
      </c>
      <c r="IR37" t="s">
        <v>445</v>
      </c>
      <c r="IS37" t="s">
        <v>445</v>
      </c>
      <c r="IT37" t="s">
        <v>445</v>
      </c>
      <c r="IU37">
        <v>0</v>
      </c>
      <c r="IV37">
        <v>100</v>
      </c>
      <c r="IW37">
        <v>100</v>
      </c>
      <c r="IX37">
        <v>-1.218</v>
      </c>
      <c r="IY37">
        <v>0.2805</v>
      </c>
      <c r="IZ37">
        <v>-1.101190050776656</v>
      </c>
      <c r="JA37">
        <v>-0.0009077452495023094</v>
      </c>
      <c r="JB37">
        <v>1.260287539409167E-06</v>
      </c>
      <c r="JC37">
        <v>-2.747980142854786E-10</v>
      </c>
      <c r="JD37">
        <v>0.01164710740424388</v>
      </c>
      <c r="JE37">
        <v>0.002354074995816399</v>
      </c>
      <c r="JF37">
        <v>0.0004967520844642659</v>
      </c>
      <c r="JG37">
        <v>-1.558376616488758E-06</v>
      </c>
      <c r="JH37">
        <v>1</v>
      </c>
      <c r="JI37">
        <v>1955</v>
      </c>
      <c r="JJ37">
        <v>1</v>
      </c>
      <c r="JK37">
        <v>26</v>
      </c>
      <c r="JL37">
        <v>194202</v>
      </c>
      <c r="JM37">
        <v>194202.2</v>
      </c>
      <c r="JN37">
        <v>0.471191</v>
      </c>
      <c r="JO37">
        <v>2.64893</v>
      </c>
      <c r="JP37">
        <v>1.49658</v>
      </c>
      <c r="JQ37">
        <v>2.34497</v>
      </c>
      <c r="JR37">
        <v>1.54907</v>
      </c>
      <c r="JS37">
        <v>2.38159</v>
      </c>
      <c r="JT37">
        <v>36.3165</v>
      </c>
      <c r="JU37">
        <v>24.1838</v>
      </c>
      <c r="JV37">
        <v>18</v>
      </c>
      <c r="JW37">
        <v>483.222</v>
      </c>
      <c r="JX37">
        <v>489.645</v>
      </c>
      <c r="JY37">
        <v>27.4672</v>
      </c>
      <c r="JZ37">
        <v>29.448</v>
      </c>
      <c r="KA37">
        <v>30.0001</v>
      </c>
      <c r="KB37">
        <v>29.693</v>
      </c>
      <c r="KC37">
        <v>29.693</v>
      </c>
      <c r="KD37">
        <v>9.51154</v>
      </c>
      <c r="KE37">
        <v>22.6354</v>
      </c>
      <c r="KF37">
        <v>73.10599999999999</v>
      </c>
      <c r="KG37">
        <v>27.4594</v>
      </c>
      <c r="KH37">
        <v>119.163</v>
      </c>
      <c r="KI37">
        <v>21.3156</v>
      </c>
      <c r="KJ37">
        <v>101.905</v>
      </c>
      <c r="KK37">
        <v>91.4461</v>
      </c>
    </row>
    <row r="38" spans="1:297">
      <c r="A38">
        <v>20</v>
      </c>
      <c r="B38">
        <v>1758641728</v>
      </c>
      <c r="C38">
        <v>95</v>
      </c>
      <c r="D38" t="s">
        <v>484</v>
      </c>
      <c r="E38" t="s">
        <v>485</v>
      </c>
      <c r="F38">
        <v>5</v>
      </c>
      <c r="G38" t="s">
        <v>437</v>
      </c>
      <c r="H38" t="s">
        <v>438</v>
      </c>
      <c r="I38">
        <v>1758641720.5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(EA38+(U38+2*0.95*5.67E-8*(((EA38+$B$9)+273)^4-(EA38+273)^4)-44100*J38)/(1.84*29.3*R38+8*0.95*5.67E-8*(EA38+273)^3))</f>
        <v>0</v>
      </c>
      <c r="W38">
        <f>($C$9*EB38+$D$9*EC38+$E$9*V38)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2*0.95*5.67E-8*(((EA38+$B$9)+273)^4-(W38+273)^4)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138.8716780472295</v>
      </c>
      <c r="AK38">
        <v>153.0830848484848</v>
      </c>
      <c r="AL38">
        <v>-3.357139315360452</v>
      </c>
      <c r="AM38">
        <v>65.17214786254047</v>
      </c>
      <c r="AN38">
        <f>(AP38 - AO38 + DY38*1E3/(8.314*(EA38+273.15)) * AR38/DX38 * AQ38) * DX38/(100*DL38) * 1000/(1000 - AP38)</f>
        <v>0</v>
      </c>
      <c r="AO38">
        <v>21.2559612486784</v>
      </c>
      <c r="AP38">
        <v>21.97142181818181</v>
      </c>
      <c r="AQ38">
        <v>4.2229161209055E-06</v>
      </c>
      <c r="AR38">
        <v>105.5994654856397</v>
      </c>
      <c r="AS38">
        <v>0</v>
      </c>
      <c r="AT38">
        <v>0</v>
      </c>
      <c r="AU38">
        <f>IF(AS38*$H$15&gt;=AW38,1.0,(AW38/(AW38-AS38*$H$15)))</f>
        <v>0</v>
      </c>
      <c r="AV38">
        <f>(AU38-1)*100</f>
        <v>0</v>
      </c>
      <c r="AW38">
        <f>MAX(0,($B$15+$C$15*EF38)/(1+$D$15*EF38)*DY38/(EA38+273)*$E$15)</f>
        <v>0</v>
      </c>
      <c r="AX38" t="s">
        <v>439</v>
      </c>
      <c r="AY38" t="s">
        <v>439</v>
      </c>
      <c r="AZ38">
        <v>0</v>
      </c>
      <c r="BA38">
        <v>0</v>
      </c>
      <c r="BB38">
        <f>1-AZ38/BA38</f>
        <v>0</v>
      </c>
      <c r="BC38">
        <v>0</v>
      </c>
      <c r="BD38" t="s">
        <v>439</v>
      </c>
      <c r="BE38" t="s">
        <v>439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439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$B$13*EG38+$C$13*EH38+$F$13*ES38*(1-EV38)</f>
        <v>0</v>
      </c>
      <c r="DI38">
        <f>DH38*DJ38</f>
        <v>0</v>
      </c>
      <c r="DJ38">
        <f>($B$13*$D$11+$C$13*$D$11+$F$13*((FF38+EX38)/MAX(FF38+EX38+FG38, 0.1)*$I$11+FG38/MAX(FF38+EX38+FG38, 0.1)*$J$11))/($B$13+$C$13+$F$13)</f>
        <v>0</v>
      </c>
      <c r="DK38">
        <f>($B$13*$K$11+$C$13*$K$11+$F$13*((FF38+EX38)/MAX(FF38+EX38+FG38, 0.1)*$P$11+FG38/MAX(FF38+EX38+FG38, 0.1)*$Q$11))/($B$13+$C$13+$F$13)</f>
        <v>0</v>
      </c>
      <c r="DL38">
        <v>1.1</v>
      </c>
      <c r="DM38">
        <v>0.5</v>
      </c>
      <c r="DN38" t="s">
        <v>440</v>
      </c>
      <c r="DO38">
        <v>2</v>
      </c>
      <c r="DP38" t="b">
        <v>1</v>
      </c>
      <c r="DQ38">
        <v>1758641720.5</v>
      </c>
      <c r="DR38">
        <v>172.6585925925926</v>
      </c>
      <c r="DS38">
        <v>150.7486666666667</v>
      </c>
      <c r="DT38">
        <v>21.97541851851852</v>
      </c>
      <c r="DU38">
        <v>21.25938148148148</v>
      </c>
      <c r="DV38">
        <v>173.8808518518519</v>
      </c>
      <c r="DW38">
        <v>21.69480370370371</v>
      </c>
      <c r="DX38">
        <v>500.0123703703704</v>
      </c>
      <c r="DY38">
        <v>90.3071962962963</v>
      </c>
      <c r="DZ38">
        <v>0.06722804444444445</v>
      </c>
      <c r="EA38">
        <v>28.79860740740741</v>
      </c>
      <c r="EB38">
        <v>30.00322592592593</v>
      </c>
      <c r="EC38">
        <v>999.9000000000001</v>
      </c>
      <c r="ED38">
        <v>0</v>
      </c>
      <c r="EE38">
        <v>0</v>
      </c>
      <c r="EF38">
        <v>10016.10740740741</v>
      </c>
      <c r="EG38">
        <v>0</v>
      </c>
      <c r="EH38">
        <v>10.0785</v>
      </c>
      <c r="EI38">
        <v>21.9099962962963</v>
      </c>
      <c r="EJ38">
        <v>176.5381481481482</v>
      </c>
      <c r="EK38">
        <v>154.0230740740741</v>
      </c>
      <c r="EL38">
        <v>0.716033</v>
      </c>
      <c r="EM38">
        <v>150.7486666666667</v>
      </c>
      <c r="EN38">
        <v>21.25938148148148</v>
      </c>
      <c r="EO38">
        <v>1.984538148148148</v>
      </c>
      <c r="EP38">
        <v>1.919874814814815</v>
      </c>
      <c r="EQ38">
        <v>17.32150740740741</v>
      </c>
      <c r="ER38">
        <v>16.79855925925926</v>
      </c>
      <c r="ES38">
        <v>2000.008888888889</v>
      </c>
      <c r="ET38">
        <v>0.9800042222222223</v>
      </c>
      <c r="EU38">
        <v>0.01999567777777778</v>
      </c>
      <c r="EV38">
        <v>0</v>
      </c>
      <c r="EW38">
        <v>152.3842592592593</v>
      </c>
      <c r="EX38">
        <v>5.00078</v>
      </c>
      <c r="EY38">
        <v>3146.365555555555</v>
      </c>
      <c r="EZ38">
        <v>16379.73333333334</v>
      </c>
      <c r="FA38">
        <v>39.96951851851851</v>
      </c>
      <c r="FB38">
        <v>40.81437037037036</v>
      </c>
      <c r="FC38">
        <v>40.3747037037037</v>
      </c>
      <c r="FD38">
        <v>40.50433333333332</v>
      </c>
      <c r="FE38">
        <v>41.19637037037037</v>
      </c>
      <c r="FF38">
        <v>1955.118888888889</v>
      </c>
      <c r="FG38">
        <v>39.89000000000001</v>
      </c>
      <c r="FH38">
        <v>0</v>
      </c>
      <c r="FI38">
        <v>1758641725.8</v>
      </c>
      <c r="FJ38">
        <v>0</v>
      </c>
      <c r="FK38">
        <v>152.3298</v>
      </c>
      <c r="FL38">
        <v>-19.69261543069922</v>
      </c>
      <c r="FM38">
        <v>-378.3623082746111</v>
      </c>
      <c r="FN38">
        <v>3145.3868</v>
      </c>
      <c r="FO38">
        <v>15</v>
      </c>
      <c r="FP38">
        <v>0</v>
      </c>
      <c r="FQ38" t="s">
        <v>441</v>
      </c>
      <c r="FR38">
        <v>1746989605.5</v>
      </c>
      <c r="FS38">
        <v>1746989593.5</v>
      </c>
      <c r="FT38">
        <v>0</v>
      </c>
      <c r="FU38">
        <v>-0.274</v>
      </c>
      <c r="FV38">
        <v>-0.002</v>
      </c>
      <c r="FW38">
        <v>2.549</v>
      </c>
      <c r="FX38">
        <v>0.129</v>
      </c>
      <c r="FY38">
        <v>420</v>
      </c>
      <c r="FZ38">
        <v>17</v>
      </c>
      <c r="GA38">
        <v>0.02</v>
      </c>
      <c r="GB38">
        <v>0.04</v>
      </c>
      <c r="GC38">
        <v>21.8222775</v>
      </c>
      <c r="GD38">
        <v>2.334982739211986</v>
      </c>
      <c r="GE38">
        <v>0.232174279892821</v>
      </c>
      <c r="GF38">
        <v>0</v>
      </c>
      <c r="GG38">
        <v>153.4376176470588</v>
      </c>
      <c r="GH38">
        <v>-20.21456074463731</v>
      </c>
      <c r="GI38">
        <v>1.999005341114981</v>
      </c>
      <c r="GJ38">
        <v>0</v>
      </c>
      <c r="GK38">
        <v>0.7104823</v>
      </c>
      <c r="GL38">
        <v>0.0665470469043145</v>
      </c>
      <c r="GM38">
        <v>0.01000922534764804</v>
      </c>
      <c r="GN38">
        <v>1</v>
      </c>
      <c r="GO38">
        <v>1</v>
      </c>
      <c r="GP38">
        <v>3</v>
      </c>
      <c r="GQ38" t="s">
        <v>448</v>
      </c>
      <c r="GR38">
        <v>3.10244</v>
      </c>
      <c r="GS38">
        <v>2.72546</v>
      </c>
      <c r="GT38">
        <v>0.0369523</v>
      </c>
      <c r="GU38">
        <v>0.0315872</v>
      </c>
      <c r="GV38">
        <v>0.100987</v>
      </c>
      <c r="GW38">
        <v>0.100016</v>
      </c>
      <c r="GX38">
        <v>25158.8</v>
      </c>
      <c r="GY38">
        <v>22993.2</v>
      </c>
      <c r="GZ38">
        <v>26690.4</v>
      </c>
      <c r="HA38">
        <v>23967.6</v>
      </c>
      <c r="HB38">
        <v>38391.1</v>
      </c>
      <c r="HC38">
        <v>31881.2</v>
      </c>
      <c r="HD38">
        <v>46608.8</v>
      </c>
      <c r="HE38">
        <v>37918.1</v>
      </c>
      <c r="HF38">
        <v>1.86257</v>
      </c>
      <c r="HG38">
        <v>1.85098</v>
      </c>
      <c r="HH38">
        <v>0.108074</v>
      </c>
      <c r="HI38">
        <v>0</v>
      </c>
      <c r="HJ38">
        <v>28.2351</v>
      </c>
      <c r="HK38">
        <v>999.9</v>
      </c>
      <c r="HL38">
        <v>52.5</v>
      </c>
      <c r="HM38">
        <v>31.3</v>
      </c>
      <c r="HN38">
        <v>26.6765</v>
      </c>
      <c r="HO38">
        <v>60.6056</v>
      </c>
      <c r="HP38">
        <v>22.6763</v>
      </c>
      <c r="HQ38">
        <v>1</v>
      </c>
      <c r="HR38">
        <v>0.172256</v>
      </c>
      <c r="HS38">
        <v>0.198271</v>
      </c>
      <c r="HT38">
        <v>20.2786</v>
      </c>
      <c r="HU38">
        <v>5.21025</v>
      </c>
      <c r="HV38">
        <v>11.9796</v>
      </c>
      <c r="HW38">
        <v>4.96265</v>
      </c>
      <c r="HX38">
        <v>3.27443</v>
      </c>
      <c r="HY38">
        <v>9999</v>
      </c>
      <c r="HZ38">
        <v>9999</v>
      </c>
      <c r="IA38">
        <v>9999</v>
      </c>
      <c r="IB38">
        <v>999.9</v>
      </c>
      <c r="IC38">
        <v>1.86397</v>
      </c>
      <c r="ID38">
        <v>1.86013</v>
      </c>
      <c r="IE38">
        <v>1.8584</v>
      </c>
      <c r="IF38">
        <v>1.85976</v>
      </c>
      <c r="IG38">
        <v>1.85989</v>
      </c>
      <c r="IH38">
        <v>1.85838</v>
      </c>
      <c r="II38">
        <v>1.85745</v>
      </c>
      <c r="IJ38">
        <v>1.85242</v>
      </c>
      <c r="IK38">
        <v>0</v>
      </c>
      <c r="IL38">
        <v>0</v>
      </c>
      <c r="IM38">
        <v>0</v>
      </c>
      <c r="IN38">
        <v>0</v>
      </c>
      <c r="IO38" t="s">
        <v>443</v>
      </c>
      <c r="IP38" t="s">
        <v>444</v>
      </c>
      <c r="IQ38" t="s">
        <v>445</v>
      </c>
      <c r="IR38" t="s">
        <v>445</v>
      </c>
      <c r="IS38" t="s">
        <v>445</v>
      </c>
      <c r="IT38" t="s">
        <v>445</v>
      </c>
      <c r="IU38">
        <v>0</v>
      </c>
      <c r="IV38">
        <v>100</v>
      </c>
      <c r="IW38">
        <v>100</v>
      </c>
      <c r="IX38">
        <v>-1.21</v>
      </c>
      <c r="IY38">
        <v>0.2805</v>
      </c>
      <c r="IZ38">
        <v>-1.101190050776656</v>
      </c>
      <c r="JA38">
        <v>-0.0009077452495023094</v>
      </c>
      <c r="JB38">
        <v>1.260287539409167E-06</v>
      </c>
      <c r="JC38">
        <v>-2.747980142854786E-10</v>
      </c>
      <c r="JD38">
        <v>0.01164710740424388</v>
      </c>
      <c r="JE38">
        <v>0.002354074995816399</v>
      </c>
      <c r="JF38">
        <v>0.0004967520844642659</v>
      </c>
      <c r="JG38">
        <v>-1.558376616488758E-06</v>
      </c>
      <c r="JH38">
        <v>1</v>
      </c>
      <c r="JI38">
        <v>1955</v>
      </c>
      <c r="JJ38">
        <v>1</v>
      </c>
      <c r="JK38">
        <v>26</v>
      </c>
      <c r="JL38">
        <v>194202</v>
      </c>
      <c r="JM38">
        <v>194202.2</v>
      </c>
      <c r="JN38">
        <v>0.428467</v>
      </c>
      <c r="JO38">
        <v>2.65381</v>
      </c>
      <c r="JP38">
        <v>1.49658</v>
      </c>
      <c r="JQ38">
        <v>2.34497</v>
      </c>
      <c r="JR38">
        <v>1.54907</v>
      </c>
      <c r="JS38">
        <v>2.4707</v>
      </c>
      <c r="JT38">
        <v>36.3165</v>
      </c>
      <c r="JU38">
        <v>24.1751</v>
      </c>
      <c r="JV38">
        <v>18</v>
      </c>
      <c r="JW38">
        <v>482.812</v>
      </c>
      <c r="JX38">
        <v>489.975</v>
      </c>
      <c r="JY38">
        <v>27.462</v>
      </c>
      <c r="JZ38">
        <v>29.448</v>
      </c>
      <c r="KA38">
        <v>30.0001</v>
      </c>
      <c r="KB38">
        <v>29.693</v>
      </c>
      <c r="KC38">
        <v>29.693</v>
      </c>
      <c r="KD38">
        <v>8.65706</v>
      </c>
      <c r="KE38">
        <v>22.6354</v>
      </c>
      <c r="KF38">
        <v>73.10599999999999</v>
      </c>
      <c r="KG38">
        <v>27.4584</v>
      </c>
      <c r="KH38">
        <v>99.12820000000001</v>
      </c>
      <c r="KI38">
        <v>21.3156</v>
      </c>
      <c r="KJ38">
        <v>101.905</v>
      </c>
      <c r="KK38">
        <v>91.4455</v>
      </c>
    </row>
    <row r="39" spans="1:297">
      <c r="A39">
        <v>21</v>
      </c>
      <c r="B39">
        <v>1758641733</v>
      </c>
      <c r="C39">
        <v>100</v>
      </c>
      <c r="D39" t="s">
        <v>486</v>
      </c>
      <c r="E39" t="s">
        <v>487</v>
      </c>
      <c r="F39">
        <v>5</v>
      </c>
      <c r="G39" t="s">
        <v>437</v>
      </c>
      <c r="H39" t="s">
        <v>438</v>
      </c>
      <c r="I39">
        <v>1758641725.214286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(EA39+(U39+2*0.95*5.67E-8*(((EA39+$B$9)+273)^4-(EA39+273)^4)-44100*J39)/(1.84*29.3*R39+8*0.95*5.67E-8*(EA39+273)^3))</f>
        <v>0</v>
      </c>
      <c r="W39">
        <f>($C$9*EB39+$D$9*EC39+$E$9*V39)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2*0.95*5.67E-8*(((EA39+$B$9)+273)^4-(W39+273)^4)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122.0072692098516</v>
      </c>
      <c r="AK39">
        <v>136.3058727272727</v>
      </c>
      <c r="AL39">
        <v>-3.360307607697695</v>
      </c>
      <c r="AM39">
        <v>65.17214786254047</v>
      </c>
      <c r="AN39">
        <f>(AP39 - AO39 + DY39*1E3/(8.314*(EA39+273.15)) * AR39/DX39 * AQ39) * DX39/(100*DL39) * 1000/(1000 - AP39)</f>
        <v>0</v>
      </c>
      <c r="AO39">
        <v>21.25365046684382</v>
      </c>
      <c r="AP39">
        <v>21.97363818181817</v>
      </c>
      <c r="AQ39">
        <v>1.169082161146778E-06</v>
      </c>
      <c r="AR39">
        <v>105.5994654856397</v>
      </c>
      <c r="AS39">
        <v>0</v>
      </c>
      <c r="AT39">
        <v>0</v>
      </c>
      <c r="AU39">
        <f>IF(AS39*$H$15&gt;=AW39,1.0,(AW39/(AW39-AS39*$H$15)))</f>
        <v>0</v>
      </c>
      <c r="AV39">
        <f>(AU39-1)*100</f>
        <v>0</v>
      </c>
      <c r="AW39">
        <f>MAX(0,($B$15+$C$15*EF39)/(1+$D$15*EF39)*DY39/(EA39+273)*$E$15)</f>
        <v>0</v>
      </c>
      <c r="AX39" t="s">
        <v>439</v>
      </c>
      <c r="AY39" t="s">
        <v>439</v>
      </c>
      <c r="AZ39">
        <v>0</v>
      </c>
      <c r="BA39">
        <v>0</v>
      </c>
      <c r="BB39">
        <f>1-AZ39/BA39</f>
        <v>0</v>
      </c>
      <c r="BC39">
        <v>0</v>
      </c>
      <c r="BD39" t="s">
        <v>439</v>
      </c>
      <c r="BE39" t="s">
        <v>439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439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$B$13*EG39+$C$13*EH39+$F$13*ES39*(1-EV39)</f>
        <v>0</v>
      </c>
      <c r="DI39">
        <f>DH39*DJ39</f>
        <v>0</v>
      </c>
      <c r="DJ39">
        <f>($B$13*$D$11+$C$13*$D$11+$F$13*((FF39+EX39)/MAX(FF39+EX39+FG39, 0.1)*$I$11+FG39/MAX(FF39+EX39+FG39, 0.1)*$J$11))/($B$13+$C$13+$F$13)</f>
        <v>0</v>
      </c>
      <c r="DK39">
        <f>($B$13*$K$11+$C$13*$K$11+$F$13*((FF39+EX39)/MAX(FF39+EX39+FG39, 0.1)*$P$11+FG39/MAX(FF39+EX39+FG39, 0.1)*$Q$11))/($B$13+$C$13+$F$13)</f>
        <v>0</v>
      </c>
      <c r="DL39">
        <v>1.1</v>
      </c>
      <c r="DM39">
        <v>0.5</v>
      </c>
      <c r="DN39" t="s">
        <v>440</v>
      </c>
      <c r="DO39">
        <v>2</v>
      </c>
      <c r="DP39" t="b">
        <v>1</v>
      </c>
      <c r="DQ39">
        <v>1758641725.214286</v>
      </c>
      <c r="DR39">
        <v>157.2095714285715</v>
      </c>
      <c r="DS39">
        <v>135.0998214285714</v>
      </c>
      <c r="DT39">
        <v>21.97268214285714</v>
      </c>
      <c r="DU39">
        <v>21.25648214285714</v>
      </c>
      <c r="DV39">
        <v>158.4238214285715</v>
      </c>
      <c r="DW39">
        <v>21.69213214285714</v>
      </c>
      <c r="DX39">
        <v>500.0315357142858</v>
      </c>
      <c r="DY39">
        <v>90.30691785714285</v>
      </c>
      <c r="DZ39">
        <v>0.06710167142857143</v>
      </c>
      <c r="EA39">
        <v>28.79800714285715</v>
      </c>
      <c r="EB39">
        <v>30.0028</v>
      </c>
      <c r="EC39">
        <v>999.9000000000002</v>
      </c>
      <c r="ED39">
        <v>0</v>
      </c>
      <c r="EE39">
        <v>0</v>
      </c>
      <c r="EF39">
        <v>10016.67142857143</v>
      </c>
      <c r="EG39">
        <v>0</v>
      </c>
      <c r="EH39">
        <v>10.0785</v>
      </c>
      <c r="EI39">
        <v>22.10976428571428</v>
      </c>
      <c r="EJ39">
        <v>160.7414642857143</v>
      </c>
      <c r="EK39">
        <v>138.0338928571429</v>
      </c>
      <c r="EL39">
        <v>0.7161935357142858</v>
      </c>
      <c r="EM39">
        <v>135.0998214285714</v>
      </c>
      <c r="EN39">
        <v>21.25648214285714</v>
      </c>
      <c r="EO39">
        <v>1.984284642857143</v>
      </c>
      <c r="EP39">
        <v>1.919607142857143</v>
      </c>
      <c r="EQ39">
        <v>17.31949285714285</v>
      </c>
      <c r="ER39">
        <v>16.79636428571429</v>
      </c>
      <c r="ES39">
        <v>1999.994642857143</v>
      </c>
      <c r="ET39">
        <v>0.9800040714285714</v>
      </c>
      <c r="EU39">
        <v>0.01999582857142857</v>
      </c>
      <c r="EV39">
        <v>0</v>
      </c>
      <c r="EW39">
        <v>150.9100714285714</v>
      </c>
      <c r="EX39">
        <v>5.00078</v>
      </c>
      <c r="EY39">
        <v>3117.839642857143</v>
      </c>
      <c r="EZ39">
        <v>16379.61071428571</v>
      </c>
      <c r="FA39">
        <v>39.97292857142857</v>
      </c>
      <c r="FB39">
        <v>40.80985714285713</v>
      </c>
      <c r="FC39">
        <v>40.37692857142856</v>
      </c>
      <c r="FD39">
        <v>40.50417857142856</v>
      </c>
      <c r="FE39">
        <v>41.17821428571428</v>
      </c>
      <c r="FF39">
        <v>1955.104642857143</v>
      </c>
      <c r="FG39">
        <v>39.89000000000001</v>
      </c>
      <c r="FH39">
        <v>0</v>
      </c>
      <c r="FI39">
        <v>1758641731.2</v>
      </c>
      <c r="FJ39">
        <v>0</v>
      </c>
      <c r="FK39">
        <v>150.7442692307692</v>
      </c>
      <c r="FL39">
        <v>-17.84919659617588</v>
      </c>
      <c r="FM39">
        <v>-346.3285472297231</v>
      </c>
      <c r="FN39">
        <v>3114.728846153846</v>
      </c>
      <c r="FO39">
        <v>15</v>
      </c>
      <c r="FP39">
        <v>0</v>
      </c>
      <c r="FQ39" t="s">
        <v>441</v>
      </c>
      <c r="FR39">
        <v>1746989605.5</v>
      </c>
      <c r="FS39">
        <v>1746989593.5</v>
      </c>
      <c r="FT39">
        <v>0</v>
      </c>
      <c r="FU39">
        <v>-0.274</v>
      </c>
      <c r="FV39">
        <v>-0.002</v>
      </c>
      <c r="FW39">
        <v>2.549</v>
      </c>
      <c r="FX39">
        <v>0.129</v>
      </c>
      <c r="FY39">
        <v>420</v>
      </c>
      <c r="FZ39">
        <v>17</v>
      </c>
      <c r="GA39">
        <v>0.02</v>
      </c>
      <c r="GB39">
        <v>0.04</v>
      </c>
      <c r="GC39">
        <v>21.97583902439024</v>
      </c>
      <c r="GD39">
        <v>2.540504529616716</v>
      </c>
      <c r="GE39">
        <v>0.254890661282057</v>
      </c>
      <c r="GF39">
        <v>0</v>
      </c>
      <c r="GG39">
        <v>151.8687352941176</v>
      </c>
      <c r="GH39">
        <v>-19.20056531953558</v>
      </c>
      <c r="GI39">
        <v>1.898794777326231</v>
      </c>
      <c r="GJ39">
        <v>0</v>
      </c>
      <c r="GK39">
        <v>0.7158539512195122</v>
      </c>
      <c r="GL39">
        <v>0.01106868292683028</v>
      </c>
      <c r="GM39">
        <v>0.00409522424980086</v>
      </c>
      <c r="GN39">
        <v>1</v>
      </c>
      <c r="GO39">
        <v>1</v>
      </c>
      <c r="GP39">
        <v>3</v>
      </c>
      <c r="GQ39" t="s">
        <v>448</v>
      </c>
      <c r="GR39">
        <v>3.10286</v>
      </c>
      <c r="GS39">
        <v>2.7251</v>
      </c>
      <c r="GT39">
        <v>0.0332268</v>
      </c>
      <c r="GU39">
        <v>0.0276925</v>
      </c>
      <c r="GV39">
        <v>0.100995</v>
      </c>
      <c r="GW39">
        <v>0.100005</v>
      </c>
      <c r="GX39">
        <v>25256.3</v>
      </c>
      <c r="GY39">
        <v>23085.6</v>
      </c>
      <c r="GZ39">
        <v>26690.6</v>
      </c>
      <c r="HA39">
        <v>23967.7</v>
      </c>
      <c r="HB39">
        <v>38390.4</v>
      </c>
      <c r="HC39">
        <v>31881.3</v>
      </c>
      <c r="HD39">
        <v>46608.9</v>
      </c>
      <c r="HE39">
        <v>37918.2</v>
      </c>
      <c r="HF39">
        <v>1.86345</v>
      </c>
      <c r="HG39">
        <v>1.85032</v>
      </c>
      <c r="HH39">
        <v>0.108637</v>
      </c>
      <c r="HI39">
        <v>0</v>
      </c>
      <c r="HJ39">
        <v>28.2376</v>
      </c>
      <c r="HK39">
        <v>999.9</v>
      </c>
      <c r="HL39">
        <v>52.5</v>
      </c>
      <c r="HM39">
        <v>31.3</v>
      </c>
      <c r="HN39">
        <v>26.679</v>
      </c>
      <c r="HO39">
        <v>60.8856</v>
      </c>
      <c r="HP39">
        <v>22.3838</v>
      </c>
      <c r="HQ39">
        <v>1</v>
      </c>
      <c r="HR39">
        <v>0.172111</v>
      </c>
      <c r="HS39">
        <v>0.18774</v>
      </c>
      <c r="HT39">
        <v>20.2785</v>
      </c>
      <c r="HU39">
        <v>5.21055</v>
      </c>
      <c r="HV39">
        <v>11.9796</v>
      </c>
      <c r="HW39">
        <v>4.96265</v>
      </c>
      <c r="HX39">
        <v>3.2743</v>
      </c>
      <c r="HY39">
        <v>9999</v>
      </c>
      <c r="HZ39">
        <v>9999</v>
      </c>
      <c r="IA39">
        <v>9999</v>
      </c>
      <c r="IB39">
        <v>999.9</v>
      </c>
      <c r="IC39">
        <v>1.86398</v>
      </c>
      <c r="ID39">
        <v>1.86007</v>
      </c>
      <c r="IE39">
        <v>1.85837</v>
      </c>
      <c r="IF39">
        <v>1.85978</v>
      </c>
      <c r="IG39">
        <v>1.85989</v>
      </c>
      <c r="IH39">
        <v>1.85837</v>
      </c>
      <c r="II39">
        <v>1.85745</v>
      </c>
      <c r="IJ39">
        <v>1.85242</v>
      </c>
      <c r="IK39">
        <v>0</v>
      </c>
      <c r="IL39">
        <v>0</v>
      </c>
      <c r="IM39">
        <v>0</v>
      </c>
      <c r="IN39">
        <v>0</v>
      </c>
      <c r="IO39" t="s">
        <v>443</v>
      </c>
      <c r="IP39" t="s">
        <v>444</v>
      </c>
      <c r="IQ39" t="s">
        <v>445</v>
      </c>
      <c r="IR39" t="s">
        <v>445</v>
      </c>
      <c r="IS39" t="s">
        <v>445</v>
      </c>
      <c r="IT39" t="s">
        <v>445</v>
      </c>
      <c r="IU39">
        <v>0</v>
      </c>
      <c r="IV39">
        <v>100</v>
      </c>
      <c r="IW39">
        <v>100</v>
      </c>
      <c r="IX39">
        <v>-1.2</v>
      </c>
      <c r="IY39">
        <v>0.2806</v>
      </c>
      <c r="IZ39">
        <v>-1.101190050776656</v>
      </c>
      <c r="JA39">
        <v>-0.0009077452495023094</v>
      </c>
      <c r="JB39">
        <v>1.260287539409167E-06</v>
      </c>
      <c r="JC39">
        <v>-2.747980142854786E-10</v>
      </c>
      <c r="JD39">
        <v>0.01164710740424388</v>
      </c>
      <c r="JE39">
        <v>0.002354074995816399</v>
      </c>
      <c r="JF39">
        <v>0.0004967520844642659</v>
      </c>
      <c r="JG39">
        <v>-1.558376616488758E-06</v>
      </c>
      <c r="JH39">
        <v>1</v>
      </c>
      <c r="JI39">
        <v>1955</v>
      </c>
      <c r="JJ39">
        <v>1</v>
      </c>
      <c r="JK39">
        <v>26</v>
      </c>
      <c r="JL39">
        <v>194202.1</v>
      </c>
      <c r="JM39">
        <v>194202.3</v>
      </c>
      <c r="JN39">
        <v>0.389404</v>
      </c>
      <c r="JO39">
        <v>2.66724</v>
      </c>
      <c r="JP39">
        <v>1.49658</v>
      </c>
      <c r="JQ39">
        <v>2.34497</v>
      </c>
      <c r="JR39">
        <v>1.54907</v>
      </c>
      <c r="JS39">
        <v>2.34741</v>
      </c>
      <c r="JT39">
        <v>36.3165</v>
      </c>
      <c r="JU39">
        <v>24.1751</v>
      </c>
      <c r="JV39">
        <v>18</v>
      </c>
      <c r="JW39">
        <v>483.324</v>
      </c>
      <c r="JX39">
        <v>489.525</v>
      </c>
      <c r="JY39">
        <v>27.4578</v>
      </c>
      <c r="JZ39">
        <v>29.448</v>
      </c>
      <c r="KA39">
        <v>30</v>
      </c>
      <c r="KB39">
        <v>29.693</v>
      </c>
      <c r="KC39">
        <v>29.6905</v>
      </c>
      <c r="KD39">
        <v>7.87212</v>
      </c>
      <c r="KE39">
        <v>22.6354</v>
      </c>
      <c r="KF39">
        <v>73.10599999999999</v>
      </c>
      <c r="KG39">
        <v>27.4567</v>
      </c>
      <c r="KH39">
        <v>85.7719</v>
      </c>
      <c r="KI39">
        <v>21.3156</v>
      </c>
      <c r="KJ39">
        <v>101.906</v>
      </c>
      <c r="KK39">
        <v>91.44580000000001</v>
      </c>
    </row>
    <row r="40" spans="1:297">
      <c r="A40">
        <v>22</v>
      </c>
      <c r="B40">
        <v>1758641738</v>
      </c>
      <c r="C40">
        <v>105</v>
      </c>
      <c r="D40" t="s">
        <v>488</v>
      </c>
      <c r="E40" t="s">
        <v>489</v>
      </c>
      <c r="F40">
        <v>5</v>
      </c>
      <c r="G40" t="s">
        <v>437</v>
      </c>
      <c r="H40" t="s">
        <v>438</v>
      </c>
      <c r="I40">
        <v>1758641730.5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(EA40+(U40+2*0.95*5.67E-8*(((EA40+$B$9)+273)^4-(EA40+273)^4)-44100*J40)/(1.84*29.3*R40+8*0.95*5.67E-8*(EA40+273)^3))</f>
        <v>0</v>
      </c>
      <c r="W40">
        <f>($C$9*EB40+$D$9*EC40+$E$9*V40)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2*0.95*5.67E-8*(((EA40+$B$9)+273)^4-(W40+273)^4)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105.0556346516859</v>
      </c>
      <c r="AK40">
        <v>119.6019818181818</v>
      </c>
      <c r="AL40">
        <v>-3.340155310264087</v>
      </c>
      <c r="AM40">
        <v>65.17214786254047</v>
      </c>
      <c r="AN40">
        <f>(AP40 - AO40 + DY40*1E3/(8.314*(EA40+273.15)) * AR40/DX40 * AQ40) * DX40/(100*DL40) * 1000/(1000 - AP40)</f>
        <v>0</v>
      </c>
      <c r="AO40">
        <v>21.25321404993188</v>
      </c>
      <c r="AP40">
        <v>21.97619454545454</v>
      </c>
      <c r="AQ40">
        <v>6.667813391350459E-06</v>
      </c>
      <c r="AR40">
        <v>105.5994654856397</v>
      </c>
      <c r="AS40">
        <v>0</v>
      </c>
      <c r="AT40">
        <v>0</v>
      </c>
      <c r="AU40">
        <f>IF(AS40*$H$15&gt;=AW40,1.0,(AW40/(AW40-AS40*$H$15)))</f>
        <v>0</v>
      </c>
      <c r="AV40">
        <f>(AU40-1)*100</f>
        <v>0</v>
      </c>
      <c r="AW40">
        <f>MAX(0,($B$15+$C$15*EF40)/(1+$D$15*EF40)*DY40/(EA40+273)*$E$15)</f>
        <v>0</v>
      </c>
      <c r="AX40" t="s">
        <v>439</v>
      </c>
      <c r="AY40" t="s">
        <v>439</v>
      </c>
      <c r="AZ40">
        <v>0</v>
      </c>
      <c r="BA40">
        <v>0</v>
      </c>
      <c r="BB40">
        <f>1-AZ40/BA40</f>
        <v>0</v>
      </c>
      <c r="BC40">
        <v>0</v>
      </c>
      <c r="BD40" t="s">
        <v>439</v>
      </c>
      <c r="BE40" t="s">
        <v>439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439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$B$13*EG40+$C$13*EH40+$F$13*ES40*(1-EV40)</f>
        <v>0</v>
      </c>
      <c r="DI40">
        <f>DH40*DJ40</f>
        <v>0</v>
      </c>
      <c r="DJ40">
        <f>($B$13*$D$11+$C$13*$D$11+$F$13*((FF40+EX40)/MAX(FF40+EX40+FG40, 0.1)*$I$11+FG40/MAX(FF40+EX40+FG40, 0.1)*$J$11))/($B$13+$C$13+$F$13)</f>
        <v>0</v>
      </c>
      <c r="DK40">
        <f>($B$13*$K$11+$C$13*$K$11+$F$13*((FF40+EX40)/MAX(FF40+EX40+FG40, 0.1)*$P$11+FG40/MAX(FF40+EX40+FG40, 0.1)*$Q$11))/($B$13+$C$13+$F$13)</f>
        <v>0</v>
      </c>
      <c r="DL40">
        <v>1.1</v>
      </c>
      <c r="DM40">
        <v>0.5</v>
      </c>
      <c r="DN40" t="s">
        <v>440</v>
      </c>
      <c r="DO40">
        <v>2</v>
      </c>
      <c r="DP40" t="b">
        <v>1</v>
      </c>
      <c r="DQ40">
        <v>1758641730.5</v>
      </c>
      <c r="DR40">
        <v>139.891037037037</v>
      </c>
      <c r="DS40">
        <v>117.5518925925926</v>
      </c>
      <c r="DT40">
        <v>21.97285925925926</v>
      </c>
      <c r="DU40">
        <v>21.25456666666667</v>
      </c>
      <c r="DV40">
        <v>141.0958518518518</v>
      </c>
      <c r="DW40">
        <v>21.69230740740741</v>
      </c>
      <c r="DX40">
        <v>500.0463703703704</v>
      </c>
      <c r="DY40">
        <v>90.30729259259259</v>
      </c>
      <c r="DZ40">
        <v>0.06700174814814815</v>
      </c>
      <c r="EA40">
        <v>28.79863333333333</v>
      </c>
      <c r="EB40">
        <v>30.00250740740741</v>
      </c>
      <c r="EC40">
        <v>999.9000000000001</v>
      </c>
      <c r="ED40">
        <v>0</v>
      </c>
      <c r="EE40">
        <v>0</v>
      </c>
      <c r="EF40">
        <v>10014.51407407407</v>
      </c>
      <c r="EG40">
        <v>0</v>
      </c>
      <c r="EH40">
        <v>10.0785</v>
      </c>
      <c r="EI40">
        <v>22.33925185185185</v>
      </c>
      <c r="EJ40">
        <v>143.033962962963</v>
      </c>
      <c r="EK40">
        <v>120.1045592592593</v>
      </c>
      <c r="EL40">
        <v>0.7182840740740741</v>
      </c>
      <c r="EM40">
        <v>117.5518925925926</v>
      </c>
      <c r="EN40">
        <v>21.25456666666667</v>
      </c>
      <c r="EO40">
        <v>1.984308888888889</v>
      </c>
      <c r="EP40">
        <v>1.919441111111111</v>
      </c>
      <c r="EQ40">
        <v>17.31967777777778</v>
      </c>
      <c r="ER40">
        <v>16.79500740740741</v>
      </c>
      <c r="ES40">
        <v>2000.017037037037</v>
      </c>
      <c r="ET40">
        <v>0.9800042222222222</v>
      </c>
      <c r="EU40">
        <v>0.01999567777777778</v>
      </c>
      <c r="EV40">
        <v>0</v>
      </c>
      <c r="EW40">
        <v>149.3712962962963</v>
      </c>
      <c r="EX40">
        <v>5.00078</v>
      </c>
      <c r="EY40">
        <v>3088.907777777777</v>
      </c>
      <c r="EZ40">
        <v>16379.78888888889</v>
      </c>
      <c r="FA40">
        <v>39.9557037037037</v>
      </c>
      <c r="FB40">
        <v>40.81207407407407</v>
      </c>
      <c r="FC40">
        <v>40.31681481481481</v>
      </c>
      <c r="FD40">
        <v>40.50677777777777</v>
      </c>
      <c r="FE40">
        <v>41.19640740740741</v>
      </c>
      <c r="FF40">
        <v>1955.127037037037</v>
      </c>
      <c r="FG40">
        <v>39.89000000000001</v>
      </c>
      <c r="FH40">
        <v>0</v>
      </c>
      <c r="FI40">
        <v>1758641736</v>
      </c>
      <c r="FJ40">
        <v>0</v>
      </c>
      <c r="FK40">
        <v>149.3692307692308</v>
      </c>
      <c r="FL40">
        <v>-16.22495723551795</v>
      </c>
      <c r="FM40">
        <v>-306.1186320518961</v>
      </c>
      <c r="FN40">
        <v>3088.776538461538</v>
      </c>
      <c r="FO40">
        <v>15</v>
      </c>
      <c r="FP40">
        <v>0</v>
      </c>
      <c r="FQ40" t="s">
        <v>441</v>
      </c>
      <c r="FR40">
        <v>1746989605.5</v>
      </c>
      <c r="FS40">
        <v>1746989593.5</v>
      </c>
      <c r="FT40">
        <v>0</v>
      </c>
      <c r="FU40">
        <v>-0.274</v>
      </c>
      <c r="FV40">
        <v>-0.002</v>
      </c>
      <c r="FW40">
        <v>2.549</v>
      </c>
      <c r="FX40">
        <v>0.129</v>
      </c>
      <c r="FY40">
        <v>420</v>
      </c>
      <c r="FZ40">
        <v>17</v>
      </c>
      <c r="GA40">
        <v>0.02</v>
      </c>
      <c r="GB40">
        <v>0.04</v>
      </c>
      <c r="GC40">
        <v>22.2147675</v>
      </c>
      <c r="GD40">
        <v>2.458371106941769</v>
      </c>
      <c r="GE40">
        <v>0.2405565530052135</v>
      </c>
      <c r="GF40">
        <v>0</v>
      </c>
      <c r="GG40">
        <v>150.2554117647059</v>
      </c>
      <c r="GH40">
        <v>-17.58417110857422</v>
      </c>
      <c r="GI40">
        <v>1.741125652080335</v>
      </c>
      <c r="GJ40">
        <v>0</v>
      </c>
      <c r="GK40">
        <v>0.7173450750000001</v>
      </c>
      <c r="GL40">
        <v>0.02691398499062003</v>
      </c>
      <c r="GM40">
        <v>0.003337488137713002</v>
      </c>
      <c r="GN40">
        <v>1</v>
      </c>
      <c r="GO40">
        <v>1</v>
      </c>
      <c r="GP40">
        <v>3</v>
      </c>
      <c r="GQ40" t="s">
        <v>448</v>
      </c>
      <c r="GR40">
        <v>3.10249</v>
      </c>
      <c r="GS40">
        <v>2.72508</v>
      </c>
      <c r="GT40">
        <v>0.0294229</v>
      </c>
      <c r="GU40">
        <v>0.023704</v>
      </c>
      <c r="GV40">
        <v>0.101005</v>
      </c>
      <c r="GW40">
        <v>0.100009</v>
      </c>
      <c r="GX40">
        <v>25355.6</v>
      </c>
      <c r="GY40">
        <v>23180.2</v>
      </c>
      <c r="GZ40">
        <v>26690.6</v>
      </c>
      <c r="HA40">
        <v>23967.6</v>
      </c>
      <c r="HB40">
        <v>38389.3</v>
      </c>
      <c r="HC40">
        <v>31880.6</v>
      </c>
      <c r="HD40">
        <v>46608.6</v>
      </c>
      <c r="HE40">
        <v>37918</v>
      </c>
      <c r="HF40">
        <v>1.86305</v>
      </c>
      <c r="HG40">
        <v>1.85063</v>
      </c>
      <c r="HH40">
        <v>0.107884</v>
      </c>
      <c r="HI40">
        <v>0</v>
      </c>
      <c r="HJ40">
        <v>28.24</v>
      </c>
      <c r="HK40">
        <v>999.9</v>
      </c>
      <c r="HL40">
        <v>52.5</v>
      </c>
      <c r="HM40">
        <v>31.3</v>
      </c>
      <c r="HN40">
        <v>26.6793</v>
      </c>
      <c r="HO40">
        <v>60.7756</v>
      </c>
      <c r="HP40">
        <v>22.6442</v>
      </c>
      <c r="HQ40">
        <v>1</v>
      </c>
      <c r="HR40">
        <v>0.172157</v>
      </c>
      <c r="HS40">
        <v>0.184365</v>
      </c>
      <c r="HT40">
        <v>20.2786</v>
      </c>
      <c r="HU40">
        <v>5.20995</v>
      </c>
      <c r="HV40">
        <v>11.9794</v>
      </c>
      <c r="HW40">
        <v>4.96255</v>
      </c>
      <c r="HX40">
        <v>3.27433</v>
      </c>
      <c r="HY40">
        <v>9999</v>
      </c>
      <c r="HZ40">
        <v>9999</v>
      </c>
      <c r="IA40">
        <v>9999</v>
      </c>
      <c r="IB40">
        <v>999.9</v>
      </c>
      <c r="IC40">
        <v>1.86399</v>
      </c>
      <c r="ID40">
        <v>1.86009</v>
      </c>
      <c r="IE40">
        <v>1.85837</v>
      </c>
      <c r="IF40">
        <v>1.85983</v>
      </c>
      <c r="IG40">
        <v>1.85989</v>
      </c>
      <c r="IH40">
        <v>1.8584</v>
      </c>
      <c r="II40">
        <v>1.85745</v>
      </c>
      <c r="IJ40">
        <v>1.85242</v>
      </c>
      <c r="IK40">
        <v>0</v>
      </c>
      <c r="IL40">
        <v>0</v>
      </c>
      <c r="IM40">
        <v>0</v>
      </c>
      <c r="IN40">
        <v>0</v>
      </c>
      <c r="IO40" t="s">
        <v>443</v>
      </c>
      <c r="IP40" t="s">
        <v>444</v>
      </c>
      <c r="IQ40" t="s">
        <v>445</v>
      </c>
      <c r="IR40" t="s">
        <v>445</v>
      </c>
      <c r="IS40" t="s">
        <v>445</v>
      </c>
      <c r="IT40" t="s">
        <v>445</v>
      </c>
      <c r="IU40">
        <v>0</v>
      </c>
      <c r="IV40">
        <v>100</v>
      </c>
      <c r="IW40">
        <v>100</v>
      </c>
      <c r="IX40">
        <v>-1.19</v>
      </c>
      <c r="IY40">
        <v>0.2807</v>
      </c>
      <c r="IZ40">
        <v>-1.101190050776656</v>
      </c>
      <c r="JA40">
        <v>-0.0009077452495023094</v>
      </c>
      <c r="JB40">
        <v>1.260287539409167E-06</v>
      </c>
      <c r="JC40">
        <v>-2.747980142854786E-10</v>
      </c>
      <c r="JD40">
        <v>0.01164710740424388</v>
      </c>
      <c r="JE40">
        <v>0.002354074995816399</v>
      </c>
      <c r="JF40">
        <v>0.0004967520844642659</v>
      </c>
      <c r="JG40">
        <v>-1.558376616488758E-06</v>
      </c>
      <c r="JH40">
        <v>1</v>
      </c>
      <c r="JI40">
        <v>1955</v>
      </c>
      <c r="JJ40">
        <v>1</v>
      </c>
      <c r="JK40">
        <v>26</v>
      </c>
      <c r="JL40">
        <v>194202.2</v>
      </c>
      <c r="JM40">
        <v>194202.4</v>
      </c>
      <c r="JN40">
        <v>0.345459</v>
      </c>
      <c r="JO40">
        <v>2.66113</v>
      </c>
      <c r="JP40">
        <v>1.49658</v>
      </c>
      <c r="JQ40">
        <v>2.34497</v>
      </c>
      <c r="JR40">
        <v>1.54907</v>
      </c>
      <c r="JS40">
        <v>2.46216</v>
      </c>
      <c r="JT40">
        <v>36.3165</v>
      </c>
      <c r="JU40">
        <v>24.1838</v>
      </c>
      <c r="JV40">
        <v>18</v>
      </c>
      <c r="JW40">
        <v>483.074</v>
      </c>
      <c r="JX40">
        <v>489.723</v>
      </c>
      <c r="JY40">
        <v>27.4559</v>
      </c>
      <c r="JZ40">
        <v>29.448</v>
      </c>
      <c r="KA40">
        <v>30.0001</v>
      </c>
      <c r="KB40">
        <v>29.6909</v>
      </c>
      <c r="KC40">
        <v>29.6905</v>
      </c>
      <c r="KD40">
        <v>7.01087</v>
      </c>
      <c r="KE40">
        <v>22.6354</v>
      </c>
      <c r="KF40">
        <v>73.10599999999999</v>
      </c>
      <c r="KG40">
        <v>27.4524</v>
      </c>
      <c r="KH40">
        <v>65.73399999999999</v>
      </c>
      <c r="KI40">
        <v>21.3156</v>
      </c>
      <c r="KJ40">
        <v>101.905</v>
      </c>
      <c r="KK40">
        <v>91.4453</v>
      </c>
    </row>
    <row r="41" spans="1:297">
      <c r="A41">
        <v>23</v>
      </c>
      <c r="B41">
        <v>1758641743</v>
      </c>
      <c r="C41">
        <v>110</v>
      </c>
      <c r="D41" t="s">
        <v>490</v>
      </c>
      <c r="E41" t="s">
        <v>491</v>
      </c>
      <c r="F41">
        <v>5</v>
      </c>
      <c r="G41" t="s">
        <v>437</v>
      </c>
      <c r="H41" t="s">
        <v>438</v>
      </c>
      <c r="I41">
        <v>1758641735.214286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(EA41+(U41+2*0.95*5.67E-8*(((EA41+$B$9)+273)^4-(EA41+273)^4)-44100*J41)/(1.84*29.3*R41+8*0.95*5.67E-8*(EA41+273)^3))</f>
        <v>0</v>
      </c>
      <c r="W41">
        <f>($C$9*EB41+$D$9*EC41+$E$9*V41)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2*0.95*5.67E-8*(((EA41+$B$9)+273)^4-(W41+273)^4)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88.04373006226908</v>
      </c>
      <c r="AK41">
        <v>102.8591151515151</v>
      </c>
      <c r="AL41">
        <v>-3.348118215376454</v>
      </c>
      <c r="AM41">
        <v>65.17214786254047</v>
      </c>
      <c r="AN41">
        <f>(AP41 - AO41 + DY41*1E3/(8.314*(EA41+273.15)) * AR41/DX41 * AQ41) * DX41/(100*DL41) * 1000/(1000 - AP41)</f>
        <v>0</v>
      </c>
      <c r="AO41">
        <v>21.25505519957399</v>
      </c>
      <c r="AP41">
        <v>21.97856848484848</v>
      </c>
      <c r="AQ41">
        <v>3.653768168049259E-06</v>
      </c>
      <c r="AR41">
        <v>105.5994654856397</v>
      </c>
      <c r="AS41">
        <v>0</v>
      </c>
      <c r="AT41">
        <v>0</v>
      </c>
      <c r="AU41">
        <f>IF(AS41*$H$15&gt;=AW41,1.0,(AW41/(AW41-AS41*$H$15)))</f>
        <v>0</v>
      </c>
      <c r="AV41">
        <f>(AU41-1)*100</f>
        <v>0</v>
      </c>
      <c r="AW41">
        <f>MAX(0,($B$15+$C$15*EF41)/(1+$D$15*EF41)*DY41/(EA41+273)*$E$15)</f>
        <v>0</v>
      </c>
      <c r="AX41" t="s">
        <v>439</v>
      </c>
      <c r="AY41" t="s">
        <v>439</v>
      </c>
      <c r="AZ41">
        <v>0</v>
      </c>
      <c r="BA41">
        <v>0</v>
      </c>
      <c r="BB41">
        <f>1-AZ41/BA41</f>
        <v>0</v>
      </c>
      <c r="BC41">
        <v>0</v>
      </c>
      <c r="BD41" t="s">
        <v>439</v>
      </c>
      <c r="BE41" t="s">
        <v>439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439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$B$13*EG41+$C$13*EH41+$F$13*ES41*(1-EV41)</f>
        <v>0</v>
      </c>
      <c r="DI41">
        <f>DH41*DJ41</f>
        <v>0</v>
      </c>
      <c r="DJ41">
        <f>($B$13*$D$11+$C$13*$D$11+$F$13*((FF41+EX41)/MAX(FF41+EX41+FG41, 0.1)*$I$11+FG41/MAX(FF41+EX41+FG41, 0.1)*$J$11))/($B$13+$C$13+$F$13)</f>
        <v>0</v>
      </c>
      <c r="DK41">
        <f>($B$13*$K$11+$C$13*$K$11+$F$13*((FF41+EX41)/MAX(FF41+EX41+FG41, 0.1)*$P$11+FG41/MAX(FF41+EX41+FG41, 0.1)*$Q$11))/($B$13+$C$13+$F$13)</f>
        <v>0</v>
      </c>
      <c r="DL41">
        <v>1.1</v>
      </c>
      <c r="DM41">
        <v>0.5</v>
      </c>
      <c r="DN41" t="s">
        <v>440</v>
      </c>
      <c r="DO41">
        <v>2</v>
      </c>
      <c r="DP41" t="b">
        <v>1</v>
      </c>
      <c r="DQ41">
        <v>1758641735.214286</v>
      </c>
      <c r="DR41">
        <v>124.4493928571429</v>
      </c>
      <c r="DS41">
        <v>101.9081821428572</v>
      </c>
      <c r="DT41">
        <v>21.97516428571428</v>
      </c>
      <c r="DU41">
        <v>21.25413928571428</v>
      </c>
      <c r="DV41">
        <v>125.6451071428572</v>
      </c>
      <c r="DW41">
        <v>21.69456071428571</v>
      </c>
      <c r="DX41">
        <v>500.0393214285714</v>
      </c>
      <c r="DY41">
        <v>90.30777142857143</v>
      </c>
      <c r="DZ41">
        <v>0.06700315357142858</v>
      </c>
      <c r="EA41">
        <v>28.79723928571428</v>
      </c>
      <c r="EB41">
        <v>29.99844285714286</v>
      </c>
      <c r="EC41">
        <v>999.9000000000002</v>
      </c>
      <c r="ED41">
        <v>0</v>
      </c>
      <c r="EE41">
        <v>0</v>
      </c>
      <c r="EF41">
        <v>10006.80964285714</v>
      </c>
      <c r="EG41">
        <v>0</v>
      </c>
      <c r="EH41">
        <v>10.0785</v>
      </c>
      <c r="EI41">
        <v>22.54127857142857</v>
      </c>
      <c r="EJ41">
        <v>127.2457142857143</v>
      </c>
      <c r="EK41">
        <v>104.1210714285714</v>
      </c>
      <c r="EL41">
        <v>0.7210183571428571</v>
      </c>
      <c r="EM41">
        <v>101.9081821428572</v>
      </c>
      <c r="EN41">
        <v>21.25413928571428</v>
      </c>
      <c r="EO41">
        <v>1.9845275</v>
      </c>
      <c r="EP41">
        <v>1.919412857142857</v>
      </c>
      <c r="EQ41">
        <v>17.32141785714285</v>
      </c>
      <c r="ER41">
        <v>16.79477857142857</v>
      </c>
      <c r="ES41">
        <v>2000.03</v>
      </c>
      <c r="ET41">
        <v>0.9800042857142858</v>
      </c>
      <c r="EU41">
        <v>0.01999561428571429</v>
      </c>
      <c r="EV41">
        <v>0</v>
      </c>
      <c r="EW41">
        <v>148.2260357142857</v>
      </c>
      <c r="EX41">
        <v>5.00078</v>
      </c>
      <c r="EY41">
        <v>3066.727142857143</v>
      </c>
      <c r="EZ41">
        <v>16379.90714285715</v>
      </c>
      <c r="FA41">
        <v>39.95289285714285</v>
      </c>
      <c r="FB41">
        <v>40.81214285714286</v>
      </c>
      <c r="FC41">
        <v>40.32782142857142</v>
      </c>
      <c r="FD41">
        <v>40.49303571428571</v>
      </c>
      <c r="FE41">
        <v>41.18042857142856</v>
      </c>
      <c r="FF41">
        <v>1955.14</v>
      </c>
      <c r="FG41">
        <v>39.89000000000001</v>
      </c>
      <c r="FH41">
        <v>0</v>
      </c>
      <c r="FI41">
        <v>1758641740.8</v>
      </c>
      <c r="FJ41">
        <v>0</v>
      </c>
      <c r="FK41">
        <v>148.1955769230769</v>
      </c>
      <c r="FL41">
        <v>-13.40960684500189</v>
      </c>
      <c r="FM41">
        <v>-260.8601711172259</v>
      </c>
      <c r="FN41">
        <v>3066.063076923077</v>
      </c>
      <c r="FO41">
        <v>15</v>
      </c>
      <c r="FP41">
        <v>0</v>
      </c>
      <c r="FQ41" t="s">
        <v>441</v>
      </c>
      <c r="FR41">
        <v>1746989605.5</v>
      </c>
      <c r="FS41">
        <v>1746989593.5</v>
      </c>
      <c r="FT41">
        <v>0</v>
      </c>
      <c r="FU41">
        <v>-0.274</v>
      </c>
      <c r="FV41">
        <v>-0.002</v>
      </c>
      <c r="FW41">
        <v>2.549</v>
      </c>
      <c r="FX41">
        <v>0.129</v>
      </c>
      <c r="FY41">
        <v>420</v>
      </c>
      <c r="FZ41">
        <v>17</v>
      </c>
      <c r="GA41">
        <v>0.02</v>
      </c>
      <c r="GB41">
        <v>0.04</v>
      </c>
      <c r="GC41">
        <v>22.3999475</v>
      </c>
      <c r="GD41">
        <v>2.48800412757969</v>
      </c>
      <c r="GE41">
        <v>0.2430590504255089</v>
      </c>
      <c r="GF41">
        <v>0</v>
      </c>
      <c r="GG41">
        <v>149.114794117647</v>
      </c>
      <c r="GH41">
        <v>-15.43576776977072</v>
      </c>
      <c r="GI41">
        <v>1.531386276613676</v>
      </c>
      <c r="GJ41">
        <v>0</v>
      </c>
      <c r="GK41">
        <v>0.718679425</v>
      </c>
      <c r="GL41">
        <v>0.03616616510318871</v>
      </c>
      <c r="GM41">
        <v>0.003670566644862206</v>
      </c>
      <c r="GN41">
        <v>1</v>
      </c>
      <c r="GO41">
        <v>1</v>
      </c>
      <c r="GP41">
        <v>3</v>
      </c>
      <c r="GQ41" t="s">
        <v>448</v>
      </c>
      <c r="GR41">
        <v>3.10247</v>
      </c>
      <c r="GS41">
        <v>2.7254</v>
      </c>
      <c r="GT41">
        <v>0.0255209</v>
      </c>
      <c r="GU41">
        <v>0.0196048</v>
      </c>
      <c r="GV41">
        <v>0.101012</v>
      </c>
      <c r="GW41">
        <v>0.100003</v>
      </c>
      <c r="GX41">
        <v>25457.7</v>
      </c>
      <c r="GY41">
        <v>23277.3</v>
      </c>
      <c r="GZ41">
        <v>26690.8</v>
      </c>
      <c r="HA41">
        <v>23967.4</v>
      </c>
      <c r="HB41">
        <v>38388.6</v>
      </c>
      <c r="HC41">
        <v>31880.4</v>
      </c>
      <c r="HD41">
        <v>46608.7</v>
      </c>
      <c r="HE41">
        <v>37918</v>
      </c>
      <c r="HF41">
        <v>1.86278</v>
      </c>
      <c r="HG41">
        <v>1.85082</v>
      </c>
      <c r="HH41">
        <v>0.107318</v>
      </c>
      <c r="HI41">
        <v>0</v>
      </c>
      <c r="HJ41">
        <v>28.2418</v>
      </c>
      <c r="HK41">
        <v>999.9</v>
      </c>
      <c r="HL41">
        <v>52.5</v>
      </c>
      <c r="HM41">
        <v>31.3</v>
      </c>
      <c r="HN41">
        <v>26.6804</v>
      </c>
      <c r="HO41">
        <v>60.9056</v>
      </c>
      <c r="HP41">
        <v>22.484</v>
      </c>
      <c r="HQ41">
        <v>1</v>
      </c>
      <c r="HR41">
        <v>0.172109</v>
      </c>
      <c r="HS41">
        <v>0.191675</v>
      </c>
      <c r="HT41">
        <v>20.2785</v>
      </c>
      <c r="HU41">
        <v>5.2101</v>
      </c>
      <c r="HV41">
        <v>11.98</v>
      </c>
      <c r="HW41">
        <v>4.9629</v>
      </c>
      <c r="HX41">
        <v>3.2744</v>
      </c>
      <c r="HY41">
        <v>9999</v>
      </c>
      <c r="HZ41">
        <v>9999</v>
      </c>
      <c r="IA41">
        <v>9999</v>
      </c>
      <c r="IB41">
        <v>999.9</v>
      </c>
      <c r="IC41">
        <v>1.86401</v>
      </c>
      <c r="ID41">
        <v>1.8601</v>
      </c>
      <c r="IE41">
        <v>1.85838</v>
      </c>
      <c r="IF41">
        <v>1.85981</v>
      </c>
      <c r="IG41">
        <v>1.85989</v>
      </c>
      <c r="IH41">
        <v>1.8584</v>
      </c>
      <c r="II41">
        <v>1.85745</v>
      </c>
      <c r="IJ41">
        <v>1.85242</v>
      </c>
      <c r="IK41">
        <v>0</v>
      </c>
      <c r="IL41">
        <v>0</v>
      </c>
      <c r="IM41">
        <v>0</v>
      </c>
      <c r="IN41">
        <v>0</v>
      </c>
      <c r="IO41" t="s">
        <v>443</v>
      </c>
      <c r="IP41" t="s">
        <v>444</v>
      </c>
      <c r="IQ41" t="s">
        <v>445</v>
      </c>
      <c r="IR41" t="s">
        <v>445</v>
      </c>
      <c r="IS41" t="s">
        <v>445</v>
      </c>
      <c r="IT41" t="s">
        <v>445</v>
      </c>
      <c r="IU41">
        <v>0</v>
      </c>
      <c r="IV41">
        <v>100</v>
      </c>
      <c r="IW41">
        <v>100</v>
      </c>
      <c r="IX41">
        <v>-1.18</v>
      </c>
      <c r="IY41">
        <v>0.2807</v>
      </c>
      <c r="IZ41">
        <v>-1.101190050776656</v>
      </c>
      <c r="JA41">
        <v>-0.0009077452495023094</v>
      </c>
      <c r="JB41">
        <v>1.260287539409167E-06</v>
      </c>
      <c r="JC41">
        <v>-2.747980142854786E-10</v>
      </c>
      <c r="JD41">
        <v>0.01164710740424388</v>
      </c>
      <c r="JE41">
        <v>0.002354074995816399</v>
      </c>
      <c r="JF41">
        <v>0.0004967520844642659</v>
      </c>
      <c r="JG41">
        <v>-1.558376616488758E-06</v>
      </c>
      <c r="JH41">
        <v>1</v>
      </c>
      <c r="JI41">
        <v>1955</v>
      </c>
      <c r="JJ41">
        <v>1</v>
      </c>
      <c r="JK41">
        <v>26</v>
      </c>
      <c r="JL41">
        <v>194202.3</v>
      </c>
      <c r="JM41">
        <v>194202.5</v>
      </c>
      <c r="JN41">
        <v>0.306396</v>
      </c>
      <c r="JO41">
        <v>2.67822</v>
      </c>
      <c r="JP41">
        <v>1.49658</v>
      </c>
      <c r="JQ41">
        <v>2.34497</v>
      </c>
      <c r="JR41">
        <v>1.54907</v>
      </c>
      <c r="JS41">
        <v>2.35352</v>
      </c>
      <c r="JT41">
        <v>36.34</v>
      </c>
      <c r="JU41">
        <v>24.1751</v>
      </c>
      <c r="JV41">
        <v>18</v>
      </c>
      <c r="JW41">
        <v>482.91</v>
      </c>
      <c r="JX41">
        <v>489.855</v>
      </c>
      <c r="JY41">
        <v>27.4525</v>
      </c>
      <c r="JZ41">
        <v>29.448</v>
      </c>
      <c r="KA41">
        <v>30.0001</v>
      </c>
      <c r="KB41">
        <v>29.6905</v>
      </c>
      <c r="KC41">
        <v>29.6905</v>
      </c>
      <c r="KD41">
        <v>6.22486</v>
      </c>
      <c r="KE41">
        <v>22.6354</v>
      </c>
      <c r="KF41">
        <v>73.10599999999999</v>
      </c>
      <c r="KG41">
        <v>27.4634</v>
      </c>
      <c r="KH41">
        <v>52.3743</v>
      </c>
      <c r="KI41">
        <v>21.3156</v>
      </c>
      <c r="KJ41">
        <v>101.906</v>
      </c>
      <c r="KK41">
        <v>91.44499999999999</v>
      </c>
    </row>
    <row r="42" spans="1:297">
      <c r="A42">
        <v>24</v>
      </c>
      <c r="B42">
        <v>1758641748</v>
      </c>
      <c r="C42">
        <v>115</v>
      </c>
      <c r="D42" t="s">
        <v>492</v>
      </c>
      <c r="E42" t="s">
        <v>493</v>
      </c>
      <c r="F42">
        <v>5</v>
      </c>
      <c r="G42" t="s">
        <v>437</v>
      </c>
      <c r="H42" t="s">
        <v>438</v>
      </c>
      <c r="I42">
        <v>1758641740.5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(EA42+(U42+2*0.95*5.67E-8*(((EA42+$B$9)+273)^4-(EA42+273)^4)-44100*J42)/(1.84*29.3*R42+8*0.95*5.67E-8*(EA42+273)^3))</f>
        <v>0</v>
      </c>
      <c r="W42">
        <f>($C$9*EB42+$D$9*EC42+$E$9*V42)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2*0.95*5.67E-8*(((EA42+$B$9)+273)^4-(W42+273)^4)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71.07052786727529</v>
      </c>
      <c r="AK42">
        <v>86.08255575757579</v>
      </c>
      <c r="AL42">
        <v>-3.354684584106327</v>
      </c>
      <c r="AM42">
        <v>65.17214786254047</v>
      </c>
      <c r="AN42">
        <f>(AP42 - AO42 + DY42*1E3/(8.314*(EA42+273.15)) * AR42/DX42 * AQ42) * DX42/(100*DL42) * 1000/(1000 - AP42)</f>
        <v>0</v>
      </c>
      <c r="AO42">
        <v>21.25351399161269</v>
      </c>
      <c r="AP42">
        <v>21.98335696969697</v>
      </c>
      <c r="AQ42">
        <v>7.743394877967574E-06</v>
      </c>
      <c r="AR42">
        <v>105.5994654856397</v>
      </c>
      <c r="AS42">
        <v>0</v>
      </c>
      <c r="AT42">
        <v>0</v>
      </c>
      <c r="AU42">
        <f>IF(AS42*$H$15&gt;=AW42,1.0,(AW42/(AW42-AS42*$H$15)))</f>
        <v>0</v>
      </c>
      <c r="AV42">
        <f>(AU42-1)*100</f>
        <v>0</v>
      </c>
      <c r="AW42">
        <f>MAX(0,($B$15+$C$15*EF42)/(1+$D$15*EF42)*DY42/(EA42+273)*$E$15)</f>
        <v>0</v>
      </c>
      <c r="AX42" t="s">
        <v>439</v>
      </c>
      <c r="AY42" t="s">
        <v>439</v>
      </c>
      <c r="AZ42">
        <v>0</v>
      </c>
      <c r="BA42">
        <v>0</v>
      </c>
      <c r="BB42">
        <f>1-AZ42/BA42</f>
        <v>0</v>
      </c>
      <c r="BC42">
        <v>0</v>
      </c>
      <c r="BD42" t="s">
        <v>439</v>
      </c>
      <c r="BE42" t="s">
        <v>439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439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$B$13*EG42+$C$13*EH42+$F$13*ES42*(1-EV42)</f>
        <v>0</v>
      </c>
      <c r="DI42">
        <f>DH42*DJ42</f>
        <v>0</v>
      </c>
      <c r="DJ42">
        <f>($B$13*$D$11+$C$13*$D$11+$F$13*((FF42+EX42)/MAX(FF42+EX42+FG42, 0.1)*$I$11+FG42/MAX(FF42+EX42+FG42, 0.1)*$J$11))/($B$13+$C$13+$F$13)</f>
        <v>0</v>
      </c>
      <c r="DK42">
        <f>($B$13*$K$11+$C$13*$K$11+$F$13*((FF42+EX42)/MAX(FF42+EX42+FG42, 0.1)*$P$11+FG42/MAX(FF42+EX42+FG42, 0.1)*$Q$11))/($B$13+$C$13+$F$13)</f>
        <v>0</v>
      </c>
      <c r="DL42">
        <v>1.1</v>
      </c>
      <c r="DM42">
        <v>0.5</v>
      </c>
      <c r="DN42" t="s">
        <v>440</v>
      </c>
      <c r="DO42">
        <v>2</v>
      </c>
      <c r="DP42" t="b">
        <v>1</v>
      </c>
      <c r="DQ42">
        <v>1758641740.5</v>
      </c>
      <c r="DR42">
        <v>107.1360666666667</v>
      </c>
      <c r="DS42">
        <v>84.34314444444445</v>
      </c>
      <c r="DT42">
        <v>21.978</v>
      </c>
      <c r="DU42">
        <v>21.25395555555556</v>
      </c>
      <c r="DV42">
        <v>108.3209037037037</v>
      </c>
      <c r="DW42">
        <v>21.69734074074074</v>
      </c>
      <c r="DX42">
        <v>500.0278518518519</v>
      </c>
      <c r="DY42">
        <v>90.30788518518519</v>
      </c>
      <c r="DZ42">
        <v>0.06712691481481481</v>
      </c>
      <c r="EA42">
        <v>28.79501111111111</v>
      </c>
      <c r="EB42">
        <v>29.99978518518519</v>
      </c>
      <c r="EC42">
        <v>999.9000000000001</v>
      </c>
      <c r="ED42">
        <v>0</v>
      </c>
      <c r="EE42">
        <v>0</v>
      </c>
      <c r="EF42">
        <v>9998.543333333333</v>
      </c>
      <c r="EG42">
        <v>0</v>
      </c>
      <c r="EH42">
        <v>10.0785</v>
      </c>
      <c r="EI42">
        <v>22.79291111111111</v>
      </c>
      <c r="EJ42">
        <v>109.5436037037037</v>
      </c>
      <c r="EK42">
        <v>86.17467037037038</v>
      </c>
      <c r="EL42">
        <v>0.7240392962962963</v>
      </c>
      <c r="EM42">
        <v>84.34314444444445</v>
      </c>
      <c r="EN42">
        <v>21.25395555555556</v>
      </c>
      <c r="EO42">
        <v>1.984786666666666</v>
      </c>
      <c r="EP42">
        <v>1.919399629629629</v>
      </c>
      <c r="EQ42">
        <v>17.32347777777778</v>
      </c>
      <c r="ER42">
        <v>16.79466296296296</v>
      </c>
      <c r="ES42">
        <v>2000.028888888889</v>
      </c>
      <c r="ET42">
        <v>0.9800041111111112</v>
      </c>
      <c r="EU42">
        <v>0.01999578888888889</v>
      </c>
      <c r="EV42">
        <v>0</v>
      </c>
      <c r="EW42">
        <v>147.1589629629629</v>
      </c>
      <c r="EX42">
        <v>5.00078</v>
      </c>
      <c r="EY42">
        <v>3045.751481481482</v>
      </c>
      <c r="EZ42">
        <v>16379.89629629629</v>
      </c>
      <c r="FA42">
        <v>39.91644444444444</v>
      </c>
      <c r="FB42">
        <v>40.81918518518518</v>
      </c>
      <c r="FC42">
        <v>40.22418518518518</v>
      </c>
      <c r="FD42">
        <v>40.47659259259259</v>
      </c>
      <c r="FE42">
        <v>41.19411111111111</v>
      </c>
      <c r="FF42">
        <v>1955.138888888889</v>
      </c>
      <c r="FG42">
        <v>39.89000000000001</v>
      </c>
      <c r="FH42">
        <v>0</v>
      </c>
      <c r="FI42">
        <v>1758641746.2</v>
      </c>
      <c r="FJ42">
        <v>0</v>
      </c>
      <c r="FK42">
        <v>147.04264</v>
      </c>
      <c r="FL42">
        <v>-9.909076925302326</v>
      </c>
      <c r="FM42">
        <v>-205.4176922969345</v>
      </c>
      <c r="FN42">
        <v>3043.8496</v>
      </c>
      <c r="FO42">
        <v>15</v>
      </c>
      <c r="FP42">
        <v>0</v>
      </c>
      <c r="FQ42" t="s">
        <v>441</v>
      </c>
      <c r="FR42">
        <v>1746989605.5</v>
      </c>
      <c r="FS42">
        <v>1746989593.5</v>
      </c>
      <c r="FT42">
        <v>0</v>
      </c>
      <c r="FU42">
        <v>-0.274</v>
      </c>
      <c r="FV42">
        <v>-0.002</v>
      </c>
      <c r="FW42">
        <v>2.549</v>
      </c>
      <c r="FX42">
        <v>0.129</v>
      </c>
      <c r="FY42">
        <v>420</v>
      </c>
      <c r="FZ42">
        <v>17</v>
      </c>
      <c r="GA42">
        <v>0.02</v>
      </c>
      <c r="GB42">
        <v>0.04</v>
      </c>
      <c r="GC42">
        <v>22.6602525</v>
      </c>
      <c r="GD42">
        <v>2.902242776735431</v>
      </c>
      <c r="GE42">
        <v>0.2810142362830572</v>
      </c>
      <c r="GF42">
        <v>0</v>
      </c>
      <c r="GG42">
        <v>147.747705882353</v>
      </c>
      <c r="GH42">
        <v>-12.1323147501912</v>
      </c>
      <c r="GI42">
        <v>1.212624463700695</v>
      </c>
      <c r="GJ42">
        <v>0</v>
      </c>
      <c r="GK42">
        <v>0.7226606250000001</v>
      </c>
      <c r="GL42">
        <v>0.03273900562851658</v>
      </c>
      <c r="GM42">
        <v>0.003475607333168544</v>
      </c>
      <c r="GN42">
        <v>1</v>
      </c>
      <c r="GO42">
        <v>1</v>
      </c>
      <c r="GP42">
        <v>3</v>
      </c>
      <c r="GQ42" t="s">
        <v>448</v>
      </c>
      <c r="GR42">
        <v>3.10291</v>
      </c>
      <c r="GS42">
        <v>2.72486</v>
      </c>
      <c r="GT42">
        <v>0.0215274</v>
      </c>
      <c r="GU42">
        <v>0.0154469</v>
      </c>
      <c r="GV42">
        <v>0.101028</v>
      </c>
      <c r="GW42">
        <v>0.100045</v>
      </c>
      <c r="GX42">
        <v>25562</v>
      </c>
      <c r="GY42">
        <v>23375.8</v>
      </c>
      <c r="GZ42">
        <v>26690.8</v>
      </c>
      <c r="HA42">
        <v>23967.2</v>
      </c>
      <c r="HB42">
        <v>38387.3</v>
      </c>
      <c r="HC42">
        <v>31878.6</v>
      </c>
      <c r="HD42">
        <v>46608.6</v>
      </c>
      <c r="HE42">
        <v>37918.2</v>
      </c>
      <c r="HF42">
        <v>1.86365</v>
      </c>
      <c r="HG42">
        <v>1.84997</v>
      </c>
      <c r="HH42">
        <v>0.108384</v>
      </c>
      <c r="HI42">
        <v>0</v>
      </c>
      <c r="HJ42">
        <v>28.2424</v>
      </c>
      <c r="HK42">
        <v>999.9</v>
      </c>
      <c r="HL42">
        <v>52.5</v>
      </c>
      <c r="HM42">
        <v>31.3</v>
      </c>
      <c r="HN42">
        <v>26.6787</v>
      </c>
      <c r="HO42">
        <v>60.7356</v>
      </c>
      <c r="HP42">
        <v>22.5801</v>
      </c>
      <c r="HQ42">
        <v>1</v>
      </c>
      <c r="HR42">
        <v>0.172043</v>
      </c>
      <c r="HS42">
        <v>0.143442</v>
      </c>
      <c r="HT42">
        <v>20.2785</v>
      </c>
      <c r="HU42">
        <v>5.20905</v>
      </c>
      <c r="HV42">
        <v>11.9797</v>
      </c>
      <c r="HW42">
        <v>4.9626</v>
      </c>
      <c r="HX42">
        <v>3.27395</v>
      </c>
      <c r="HY42">
        <v>9999</v>
      </c>
      <c r="HZ42">
        <v>9999</v>
      </c>
      <c r="IA42">
        <v>9999</v>
      </c>
      <c r="IB42">
        <v>999.9</v>
      </c>
      <c r="IC42">
        <v>1.86401</v>
      </c>
      <c r="ID42">
        <v>1.86012</v>
      </c>
      <c r="IE42">
        <v>1.85838</v>
      </c>
      <c r="IF42">
        <v>1.8598</v>
      </c>
      <c r="IG42">
        <v>1.85989</v>
      </c>
      <c r="IH42">
        <v>1.85841</v>
      </c>
      <c r="II42">
        <v>1.85745</v>
      </c>
      <c r="IJ42">
        <v>1.85242</v>
      </c>
      <c r="IK42">
        <v>0</v>
      </c>
      <c r="IL42">
        <v>0</v>
      </c>
      <c r="IM42">
        <v>0</v>
      </c>
      <c r="IN42">
        <v>0</v>
      </c>
      <c r="IO42" t="s">
        <v>443</v>
      </c>
      <c r="IP42" t="s">
        <v>444</v>
      </c>
      <c r="IQ42" t="s">
        <v>445</v>
      </c>
      <c r="IR42" t="s">
        <v>445</v>
      </c>
      <c r="IS42" t="s">
        <v>445</v>
      </c>
      <c r="IT42" t="s">
        <v>445</v>
      </c>
      <c r="IU42">
        <v>0</v>
      </c>
      <c r="IV42">
        <v>100</v>
      </c>
      <c r="IW42">
        <v>100</v>
      </c>
      <c r="IX42">
        <v>-1.169</v>
      </c>
      <c r="IY42">
        <v>0.2808</v>
      </c>
      <c r="IZ42">
        <v>-1.101190050776656</v>
      </c>
      <c r="JA42">
        <v>-0.0009077452495023094</v>
      </c>
      <c r="JB42">
        <v>1.260287539409167E-06</v>
      </c>
      <c r="JC42">
        <v>-2.747980142854786E-10</v>
      </c>
      <c r="JD42">
        <v>0.01164710740424388</v>
      </c>
      <c r="JE42">
        <v>0.002354074995816399</v>
      </c>
      <c r="JF42">
        <v>0.0004967520844642659</v>
      </c>
      <c r="JG42">
        <v>-1.558376616488758E-06</v>
      </c>
      <c r="JH42">
        <v>1</v>
      </c>
      <c r="JI42">
        <v>1955</v>
      </c>
      <c r="JJ42">
        <v>1</v>
      </c>
      <c r="JK42">
        <v>26</v>
      </c>
      <c r="JL42">
        <v>194202.4</v>
      </c>
      <c r="JM42">
        <v>194202.6</v>
      </c>
      <c r="JN42">
        <v>0.262451</v>
      </c>
      <c r="JO42">
        <v>2.66968</v>
      </c>
      <c r="JP42">
        <v>1.49658</v>
      </c>
      <c r="JQ42">
        <v>2.34497</v>
      </c>
      <c r="JR42">
        <v>1.54907</v>
      </c>
      <c r="JS42">
        <v>2.46216</v>
      </c>
      <c r="JT42">
        <v>36.3165</v>
      </c>
      <c r="JU42">
        <v>24.1838</v>
      </c>
      <c r="JV42">
        <v>18</v>
      </c>
      <c r="JW42">
        <v>483.422</v>
      </c>
      <c r="JX42">
        <v>489.295</v>
      </c>
      <c r="JY42">
        <v>27.4584</v>
      </c>
      <c r="JZ42">
        <v>29.448</v>
      </c>
      <c r="KA42">
        <v>30</v>
      </c>
      <c r="KB42">
        <v>29.6905</v>
      </c>
      <c r="KC42">
        <v>29.6905</v>
      </c>
      <c r="KD42">
        <v>5.35626</v>
      </c>
      <c r="KE42">
        <v>22.3629</v>
      </c>
      <c r="KF42">
        <v>73.10599999999999</v>
      </c>
      <c r="KG42">
        <v>27.4609</v>
      </c>
      <c r="KH42">
        <v>32.2731</v>
      </c>
      <c r="KI42">
        <v>21.3156</v>
      </c>
      <c r="KJ42">
        <v>101.906</v>
      </c>
      <c r="KK42">
        <v>91.4451</v>
      </c>
    </row>
    <row r="43" spans="1:297">
      <c r="A43">
        <v>25</v>
      </c>
      <c r="B43">
        <v>1758641845</v>
      </c>
      <c r="C43">
        <v>212</v>
      </c>
      <c r="D43" t="s">
        <v>494</v>
      </c>
      <c r="E43" t="s">
        <v>495</v>
      </c>
      <c r="F43">
        <v>5</v>
      </c>
      <c r="G43" t="s">
        <v>437</v>
      </c>
      <c r="H43" t="s">
        <v>438</v>
      </c>
      <c r="I43">
        <v>1758641837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(EA43+(U43+2*0.95*5.67E-8*(((EA43+$B$9)+273)^4-(EA43+273)^4)-44100*J43)/(1.84*29.3*R43+8*0.95*5.67E-8*(EA43+273)^3))</f>
        <v>0</v>
      </c>
      <c r="W43">
        <f>($C$9*EB43+$D$9*EC43+$E$9*V43)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2*0.95*5.67E-8*(((EA43+$B$9)+273)^4-(W43+273)^4)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429.1506153018874</v>
      </c>
      <c r="AK43">
        <v>426.3501878787878</v>
      </c>
      <c r="AL43">
        <v>-0.0004528711563810293</v>
      </c>
      <c r="AM43">
        <v>65.17214786254047</v>
      </c>
      <c r="AN43">
        <f>(AP43 - AO43 + DY43*1E3/(8.314*(EA43+273.15)) * AR43/DX43 * AQ43) * DX43/(100*DL43) * 1000/(1000 - AP43)</f>
        <v>0</v>
      </c>
      <c r="AO43">
        <v>21.17233770473808</v>
      </c>
      <c r="AP43">
        <v>21.95621454545453</v>
      </c>
      <c r="AQ43">
        <v>1.898072616707704E-05</v>
      </c>
      <c r="AR43">
        <v>105.5994654856397</v>
      </c>
      <c r="AS43">
        <v>0</v>
      </c>
      <c r="AT43">
        <v>0</v>
      </c>
      <c r="AU43">
        <f>IF(AS43*$H$15&gt;=AW43,1.0,(AW43/(AW43-AS43*$H$15)))</f>
        <v>0</v>
      </c>
      <c r="AV43">
        <f>(AU43-1)*100</f>
        <v>0</v>
      </c>
      <c r="AW43">
        <f>MAX(0,($B$15+$C$15*EF43)/(1+$D$15*EF43)*DY43/(EA43+273)*$E$15)</f>
        <v>0</v>
      </c>
      <c r="AX43" t="s">
        <v>439</v>
      </c>
      <c r="AY43" t="s">
        <v>439</v>
      </c>
      <c r="AZ43">
        <v>0</v>
      </c>
      <c r="BA43">
        <v>0</v>
      </c>
      <c r="BB43">
        <f>1-AZ43/BA43</f>
        <v>0</v>
      </c>
      <c r="BC43">
        <v>0</v>
      </c>
      <c r="BD43" t="s">
        <v>439</v>
      </c>
      <c r="BE43" t="s">
        <v>439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439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$B$13*EG43+$C$13*EH43+$F$13*ES43*(1-EV43)</f>
        <v>0</v>
      </c>
      <c r="DI43">
        <f>DH43*DJ43</f>
        <v>0</v>
      </c>
      <c r="DJ43">
        <f>($B$13*$D$11+$C$13*$D$11+$F$13*((FF43+EX43)/MAX(FF43+EX43+FG43, 0.1)*$I$11+FG43/MAX(FF43+EX43+FG43, 0.1)*$J$11))/($B$13+$C$13+$F$13)</f>
        <v>0</v>
      </c>
      <c r="DK43">
        <f>($B$13*$K$11+$C$13*$K$11+$F$13*((FF43+EX43)/MAX(FF43+EX43+FG43, 0.1)*$P$11+FG43/MAX(FF43+EX43+FG43, 0.1)*$Q$11))/($B$13+$C$13+$F$13)</f>
        <v>0</v>
      </c>
      <c r="DL43">
        <v>1.1</v>
      </c>
      <c r="DM43">
        <v>0.5</v>
      </c>
      <c r="DN43" t="s">
        <v>440</v>
      </c>
      <c r="DO43">
        <v>2</v>
      </c>
      <c r="DP43" t="b">
        <v>1</v>
      </c>
      <c r="DQ43">
        <v>1758641837</v>
      </c>
      <c r="DR43">
        <v>417.0618709677419</v>
      </c>
      <c r="DS43">
        <v>420.038129032258</v>
      </c>
      <c r="DT43">
        <v>21.95205483870968</v>
      </c>
      <c r="DU43">
        <v>21.17285483870968</v>
      </c>
      <c r="DV43">
        <v>418.3422903225806</v>
      </c>
      <c r="DW43">
        <v>21.67193870967743</v>
      </c>
      <c r="DX43">
        <v>500.0667419354838</v>
      </c>
      <c r="DY43">
        <v>90.30938064516128</v>
      </c>
      <c r="DZ43">
        <v>0.06811212580645161</v>
      </c>
      <c r="EA43">
        <v>28.80257096774193</v>
      </c>
      <c r="EB43">
        <v>30.00553548387097</v>
      </c>
      <c r="EC43">
        <v>999.9000000000003</v>
      </c>
      <c r="ED43">
        <v>0</v>
      </c>
      <c r="EE43">
        <v>0</v>
      </c>
      <c r="EF43">
        <v>9998.263548387096</v>
      </c>
      <c r="EG43">
        <v>0</v>
      </c>
      <c r="EH43">
        <v>10.05922580645161</v>
      </c>
      <c r="EI43">
        <v>-2.976290967741935</v>
      </c>
      <c r="EJ43">
        <v>426.4227096774193</v>
      </c>
      <c r="EK43">
        <v>429.1239032258065</v>
      </c>
      <c r="EL43">
        <v>0.7792046451612903</v>
      </c>
      <c r="EM43">
        <v>420.038129032258</v>
      </c>
      <c r="EN43">
        <v>21.17285483870968</v>
      </c>
      <c r="EO43">
        <v>1.982476451612903</v>
      </c>
      <c r="EP43">
        <v>1.912108064516129</v>
      </c>
      <c r="EQ43">
        <v>17.30507096774193</v>
      </c>
      <c r="ER43">
        <v>16.73469677419355</v>
      </c>
      <c r="ES43">
        <v>2000.000645161291</v>
      </c>
      <c r="ET43">
        <v>0.980004064516129</v>
      </c>
      <c r="EU43">
        <v>0.01999583548387097</v>
      </c>
      <c r="EV43">
        <v>0</v>
      </c>
      <c r="EW43">
        <v>148.4764838709678</v>
      </c>
      <c r="EX43">
        <v>5.000779999999999</v>
      </c>
      <c r="EY43">
        <v>3072.139677419355</v>
      </c>
      <c r="EZ43">
        <v>16379.65806451613</v>
      </c>
      <c r="FA43">
        <v>39.85058064516128</v>
      </c>
      <c r="FB43">
        <v>40.81612903225805</v>
      </c>
      <c r="FC43">
        <v>40.20348387096774</v>
      </c>
      <c r="FD43">
        <v>40.39890322580643</v>
      </c>
      <c r="FE43">
        <v>40.94538709677418</v>
      </c>
      <c r="FF43">
        <v>1955.11064516129</v>
      </c>
      <c r="FG43">
        <v>39.89000000000002</v>
      </c>
      <c r="FH43">
        <v>0</v>
      </c>
      <c r="FI43">
        <v>1758641842.8</v>
      </c>
      <c r="FJ43">
        <v>0</v>
      </c>
      <c r="FK43">
        <v>148.5235</v>
      </c>
      <c r="FL43">
        <v>7.390871811837595</v>
      </c>
      <c r="FM43">
        <v>140.1333334432747</v>
      </c>
      <c r="FN43">
        <v>3073.010000000001</v>
      </c>
      <c r="FO43">
        <v>15</v>
      </c>
      <c r="FP43">
        <v>0</v>
      </c>
      <c r="FQ43" t="s">
        <v>441</v>
      </c>
      <c r="FR43">
        <v>1746989605.5</v>
      </c>
      <c r="FS43">
        <v>1746989593.5</v>
      </c>
      <c r="FT43">
        <v>0</v>
      </c>
      <c r="FU43">
        <v>-0.274</v>
      </c>
      <c r="FV43">
        <v>-0.002</v>
      </c>
      <c r="FW43">
        <v>2.549</v>
      </c>
      <c r="FX43">
        <v>0.129</v>
      </c>
      <c r="FY43">
        <v>420</v>
      </c>
      <c r="FZ43">
        <v>17</v>
      </c>
      <c r="GA43">
        <v>0.02</v>
      </c>
      <c r="GB43">
        <v>0.04</v>
      </c>
      <c r="GC43">
        <v>-2.94473243902439</v>
      </c>
      <c r="GD43">
        <v>-0.7611487108013996</v>
      </c>
      <c r="GE43">
        <v>0.08183613459687888</v>
      </c>
      <c r="GF43">
        <v>0</v>
      </c>
      <c r="GG43">
        <v>148.1454705882353</v>
      </c>
      <c r="GH43">
        <v>7.552299469499981</v>
      </c>
      <c r="GI43">
        <v>0.764535815930703</v>
      </c>
      <c r="GJ43">
        <v>0</v>
      </c>
      <c r="GK43">
        <v>0.7792315365853658</v>
      </c>
      <c r="GL43">
        <v>0.007441421602788835</v>
      </c>
      <c r="GM43">
        <v>0.002049450778273036</v>
      </c>
      <c r="GN43">
        <v>1</v>
      </c>
      <c r="GO43">
        <v>1</v>
      </c>
      <c r="GP43">
        <v>3</v>
      </c>
      <c r="GQ43" t="s">
        <v>448</v>
      </c>
      <c r="GR43">
        <v>3.1023</v>
      </c>
      <c r="GS43">
        <v>2.7254</v>
      </c>
      <c r="GT43">
        <v>0.0874061</v>
      </c>
      <c r="GU43">
        <v>0.0877216</v>
      </c>
      <c r="GV43">
        <v>0.100947</v>
      </c>
      <c r="GW43">
        <v>0.0997487</v>
      </c>
      <c r="GX43">
        <v>23840.7</v>
      </c>
      <c r="GY43">
        <v>21660</v>
      </c>
      <c r="GZ43">
        <v>26689.9</v>
      </c>
      <c r="HA43">
        <v>23966.8</v>
      </c>
      <c r="HB43">
        <v>38398.3</v>
      </c>
      <c r="HC43">
        <v>31895.4</v>
      </c>
      <c r="HD43">
        <v>46607.8</v>
      </c>
      <c r="HE43">
        <v>37916.9</v>
      </c>
      <c r="HF43">
        <v>1.8632</v>
      </c>
      <c r="HG43">
        <v>1.8513</v>
      </c>
      <c r="HH43">
        <v>0.110213</v>
      </c>
      <c r="HI43">
        <v>0</v>
      </c>
      <c r="HJ43">
        <v>28.2183</v>
      </c>
      <c r="HK43">
        <v>999.9</v>
      </c>
      <c r="HL43">
        <v>52.3</v>
      </c>
      <c r="HM43">
        <v>31.3</v>
      </c>
      <c r="HN43">
        <v>26.575</v>
      </c>
      <c r="HO43">
        <v>61.2956</v>
      </c>
      <c r="HP43">
        <v>22.6362</v>
      </c>
      <c r="HQ43">
        <v>1</v>
      </c>
      <c r="HR43">
        <v>0.171634</v>
      </c>
      <c r="HS43">
        <v>0.140468</v>
      </c>
      <c r="HT43">
        <v>20.2792</v>
      </c>
      <c r="HU43">
        <v>5.21355</v>
      </c>
      <c r="HV43">
        <v>11.98</v>
      </c>
      <c r="HW43">
        <v>4.96305</v>
      </c>
      <c r="HX43">
        <v>3.27448</v>
      </c>
      <c r="HY43">
        <v>9999</v>
      </c>
      <c r="HZ43">
        <v>9999</v>
      </c>
      <c r="IA43">
        <v>9999</v>
      </c>
      <c r="IB43">
        <v>999.9</v>
      </c>
      <c r="IC43">
        <v>1.86398</v>
      </c>
      <c r="ID43">
        <v>1.86011</v>
      </c>
      <c r="IE43">
        <v>1.8584</v>
      </c>
      <c r="IF43">
        <v>1.85976</v>
      </c>
      <c r="IG43">
        <v>1.85989</v>
      </c>
      <c r="IH43">
        <v>1.85839</v>
      </c>
      <c r="II43">
        <v>1.85745</v>
      </c>
      <c r="IJ43">
        <v>1.85241</v>
      </c>
      <c r="IK43">
        <v>0</v>
      </c>
      <c r="IL43">
        <v>0</v>
      </c>
      <c r="IM43">
        <v>0</v>
      </c>
      <c r="IN43">
        <v>0</v>
      </c>
      <c r="IO43" t="s">
        <v>443</v>
      </c>
      <c r="IP43" t="s">
        <v>444</v>
      </c>
      <c r="IQ43" t="s">
        <v>445</v>
      </c>
      <c r="IR43" t="s">
        <v>445</v>
      </c>
      <c r="IS43" t="s">
        <v>445</v>
      </c>
      <c r="IT43" t="s">
        <v>445</v>
      </c>
      <c r="IU43">
        <v>0</v>
      </c>
      <c r="IV43">
        <v>100</v>
      </c>
      <c r="IW43">
        <v>100</v>
      </c>
      <c r="IX43">
        <v>-1.281</v>
      </c>
      <c r="IY43">
        <v>0.2802</v>
      </c>
      <c r="IZ43">
        <v>-1.101190050776656</v>
      </c>
      <c r="JA43">
        <v>-0.0009077452495023094</v>
      </c>
      <c r="JB43">
        <v>1.260287539409167E-06</v>
      </c>
      <c r="JC43">
        <v>-2.747980142854786E-10</v>
      </c>
      <c r="JD43">
        <v>0.01164710740424388</v>
      </c>
      <c r="JE43">
        <v>0.002354074995816399</v>
      </c>
      <c r="JF43">
        <v>0.0004967520844642659</v>
      </c>
      <c r="JG43">
        <v>-1.558376616488758E-06</v>
      </c>
      <c r="JH43">
        <v>1</v>
      </c>
      <c r="JI43">
        <v>1955</v>
      </c>
      <c r="JJ43">
        <v>1</v>
      </c>
      <c r="JK43">
        <v>26</v>
      </c>
      <c r="JL43">
        <v>194204</v>
      </c>
      <c r="JM43">
        <v>194204.2</v>
      </c>
      <c r="JN43">
        <v>1.14868</v>
      </c>
      <c r="JO43">
        <v>2.6355</v>
      </c>
      <c r="JP43">
        <v>1.49658</v>
      </c>
      <c r="JQ43">
        <v>2.34497</v>
      </c>
      <c r="JR43">
        <v>1.54907</v>
      </c>
      <c r="JS43">
        <v>2.44629</v>
      </c>
      <c r="JT43">
        <v>36.3635</v>
      </c>
      <c r="JU43">
        <v>24.1751</v>
      </c>
      <c r="JV43">
        <v>18</v>
      </c>
      <c r="JW43">
        <v>483.068</v>
      </c>
      <c r="JX43">
        <v>490.044</v>
      </c>
      <c r="JY43">
        <v>27.5211</v>
      </c>
      <c r="JZ43">
        <v>29.439</v>
      </c>
      <c r="KA43">
        <v>30.0001</v>
      </c>
      <c r="KB43">
        <v>29.6782</v>
      </c>
      <c r="KC43">
        <v>29.6753</v>
      </c>
      <c r="KD43">
        <v>23.099</v>
      </c>
      <c r="KE43">
        <v>23.2209</v>
      </c>
      <c r="KF43">
        <v>72.3592</v>
      </c>
      <c r="KG43">
        <v>27.5147</v>
      </c>
      <c r="KH43">
        <v>426.733</v>
      </c>
      <c r="KI43">
        <v>21.1771</v>
      </c>
      <c r="KJ43">
        <v>101.903</v>
      </c>
      <c r="KK43">
        <v>91.4425</v>
      </c>
    </row>
    <row r="44" spans="1:297">
      <c r="A44">
        <v>26</v>
      </c>
      <c r="B44">
        <v>1758641850</v>
      </c>
      <c r="C44">
        <v>217</v>
      </c>
      <c r="D44" t="s">
        <v>496</v>
      </c>
      <c r="E44" t="s">
        <v>497</v>
      </c>
      <c r="F44">
        <v>5</v>
      </c>
      <c r="G44" t="s">
        <v>437</v>
      </c>
      <c r="H44" t="s">
        <v>438</v>
      </c>
      <c r="I44">
        <v>1758641842.155172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(EA44+(U44+2*0.95*5.67E-8*(((EA44+$B$9)+273)^4-(EA44+273)^4)-44100*J44)/(1.84*29.3*R44+8*0.95*5.67E-8*(EA44+273)^3))</f>
        <v>0</v>
      </c>
      <c r="W44">
        <f>($C$9*EB44+$D$9*EC44+$E$9*V44)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2*0.95*5.67E-8*(((EA44+$B$9)+273)^4-(W44+273)^4)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429.1919065592311</v>
      </c>
      <c r="AK44">
        <v>426.4137393939393</v>
      </c>
      <c r="AL44">
        <v>0.02212930007662923</v>
      </c>
      <c r="AM44">
        <v>65.17214786254047</v>
      </c>
      <c r="AN44">
        <f>(AP44 - AO44 + DY44*1E3/(8.314*(EA44+273.15)) * AR44/DX44 * AQ44) * DX44/(100*DL44) * 1000/(1000 - AP44)</f>
        <v>0</v>
      </c>
      <c r="AO44">
        <v>21.17603012322592</v>
      </c>
      <c r="AP44">
        <v>21.96240545454545</v>
      </c>
      <c r="AQ44">
        <v>3.653910967393672E-05</v>
      </c>
      <c r="AR44">
        <v>105.5994654856397</v>
      </c>
      <c r="AS44">
        <v>0</v>
      </c>
      <c r="AT44">
        <v>0</v>
      </c>
      <c r="AU44">
        <f>IF(AS44*$H$15&gt;=AW44,1.0,(AW44/(AW44-AS44*$H$15)))</f>
        <v>0</v>
      </c>
      <c r="AV44">
        <f>(AU44-1)*100</f>
        <v>0</v>
      </c>
      <c r="AW44">
        <f>MAX(0,($B$15+$C$15*EF44)/(1+$D$15*EF44)*DY44/(EA44+273)*$E$15)</f>
        <v>0</v>
      </c>
      <c r="AX44" t="s">
        <v>439</v>
      </c>
      <c r="AY44" t="s">
        <v>439</v>
      </c>
      <c r="AZ44">
        <v>0</v>
      </c>
      <c r="BA44">
        <v>0</v>
      </c>
      <c r="BB44">
        <f>1-AZ44/BA44</f>
        <v>0</v>
      </c>
      <c r="BC44">
        <v>0</v>
      </c>
      <c r="BD44" t="s">
        <v>439</v>
      </c>
      <c r="BE44" t="s">
        <v>439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439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$B$13*EG44+$C$13*EH44+$F$13*ES44*(1-EV44)</f>
        <v>0</v>
      </c>
      <c r="DI44">
        <f>DH44*DJ44</f>
        <v>0</v>
      </c>
      <c r="DJ44">
        <f>($B$13*$D$11+$C$13*$D$11+$F$13*((FF44+EX44)/MAX(FF44+EX44+FG44, 0.1)*$I$11+FG44/MAX(FF44+EX44+FG44, 0.1)*$J$11))/($B$13+$C$13+$F$13)</f>
        <v>0</v>
      </c>
      <c r="DK44">
        <f>($B$13*$K$11+$C$13*$K$11+$F$13*((FF44+EX44)/MAX(FF44+EX44+FG44, 0.1)*$P$11+FG44/MAX(FF44+EX44+FG44, 0.1)*$Q$11))/($B$13+$C$13+$F$13)</f>
        <v>0</v>
      </c>
      <c r="DL44">
        <v>1.1</v>
      </c>
      <c r="DM44">
        <v>0.5</v>
      </c>
      <c r="DN44" t="s">
        <v>440</v>
      </c>
      <c r="DO44">
        <v>2</v>
      </c>
      <c r="DP44" t="b">
        <v>1</v>
      </c>
      <c r="DQ44">
        <v>1758641842.155172</v>
      </c>
      <c r="DR44">
        <v>417.0086206896552</v>
      </c>
      <c r="DS44">
        <v>420.2295862068964</v>
      </c>
      <c r="DT44">
        <v>21.95529310344828</v>
      </c>
      <c r="DU44">
        <v>21.17392413793104</v>
      </c>
      <c r="DV44">
        <v>418.2891034482759</v>
      </c>
      <c r="DW44">
        <v>21.67511379310345</v>
      </c>
      <c r="DX44">
        <v>499.9715172413792</v>
      </c>
      <c r="DY44">
        <v>90.30896896551727</v>
      </c>
      <c r="DZ44">
        <v>0.06786772413793103</v>
      </c>
      <c r="EA44">
        <v>28.805</v>
      </c>
      <c r="EB44">
        <v>30.00962413793103</v>
      </c>
      <c r="EC44">
        <v>999.9000000000002</v>
      </c>
      <c r="ED44">
        <v>0</v>
      </c>
      <c r="EE44">
        <v>0</v>
      </c>
      <c r="EF44">
        <v>9999.870689655174</v>
      </c>
      <c r="EG44">
        <v>0</v>
      </c>
      <c r="EH44">
        <v>10.04948620689655</v>
      </c>
      <c r="EI44">
        <v>-3.220939655172414</v>
      </c>
      <c r="EJ44">
        <v>426.3697931034482</v>
      </c>
      <c r="EK44">
        <v>429.3199310344827</v>
      </c>
      <c r="EL44">
        <v>0.781371</v>
      </c>
      <c r="EM44">
        <v>420.2295862068964</v>
      </c>
      <c r="EN44">
        <v>21.17392413793104</v>
      </c>
      <c r="EO44">
        <v>1.982758965517241</v>
      </c>
      <c r="EP44">
        <v>1.912194827586207</v>
      </c>
      <c r="EQ44">
        <v>17.30733103448276</v>
      </c>
      <c r="ER44">
        <v>16.73542068965517</v>
      </c>
      <c r="ES44">
        <v>2000.024137931034</v>
      </c>
      <c r="ET44">
        <v>0.9800043448275862</v>
      </c>
      <c r="EU44">
        <v>0.01999555172413793</v>
      </c>
      <c r="EV44">
        <v>0</v>
      </c>
      <c r="EW44">
        <v>149.0675172413793</v>
      </c>
      <c r="EX44">
        <v>5.00078</v>
      </c>
      <c r="EY44">
        <v>3083.846896551723</v>
      </c>
      <c r="EZ44">
        <v>16379.85172413793</v>
      </c>
      <c r="FA44">
        <v>39.86824137931034</v>
      </c>
      <c r="FB44">
        <v>40.81641379310344</v>
      </c>
      <c r="FC44">
        <v>40.20665517241378</v>
      </c>
      <c r="FD44">
        <v>40.40917241379309</v>
      </c>
      <c r="FE44">
        <v>40.95455172413792</v>
      </c>
      <c r="FF44">
        <v>1955.134137931034</v>
      </c>
      <c r="FG44">
        <v>39.89000000000001</v>
      </c>
      <c r="FH44">
        <v>0</v>
      </c>
      <c r="FI44">
        <v>1758641848.2</v>
      </c>
      <c r="FJ44">
        <v>0</v>
      </c>
      <c r="FK44">
        <v>149.15168</v>
      </c>
      <c r="FL44">
        <v>6.156615374638369</v>
      </c>
      <c r="FM44">
        <v>126.4046154006903</v>
      </c>
      <c r="FN44">
        <v>3085.7584</v>
      </c>
      <c r="FO44">
        <v>15</v>
      </c>
      <c r="FP44">
        <v>0</v>
      </c>
      <c r="FQ44" t="s">
        <v>441</v>
      </c>
      <c r="FR44">
        <v>1746989605.5</v>
      </c>
      <c r="FS44">
        <v>1746989593.5</v>
      </c>
      <c r="FT44">
        <v>0</v>
      </c>
      <c r="FU44">
        <v>-0.274</v>
      </c>
      <c r="FV44">
        <v>-0.002</v>
      </c>
      <c r="FW44">
        <v>2.549</v>
      </c>
      <c r="FX44">
        <v>0.129</v>
      </c>
      <c r="FY44">
        <v>420</v>
      </c>
      <c r="FZ44">
        <v>17</v>
      </c>
      <c r="GA44">
        <v>0.02</v>
      </c>
      <c r="GB44">
        <v>0.04</v>
      </c>
      <c r="GC44">
        <v>-3.1362975</v>
      </c>
      <c r="GD44">
        <v>-2.868022964352716</v>
      </c>
      <c r="GE44">
        <v>0.4415728817236744</v>
      </c>
      <c r="GF44">
        <v>0</v>
      </c>
      <c r="GG44">
        <v>148.7695294117647</v>
      </c>
      <c r="GH44">
        <v>6.76247517750001</v>
      </c>
      <c r="GI44">
        <v>0.6896848485441883</v>
      </c>
      <c r="GJ44">
        <v>0</v>
      </c>
      <c r="GK44">
        <v>0.7803973749999999</v>
      </c>
      <c r="GL44">
        <v>0.0271789080675414</v>
      </c>
      <c r="GM44">
        <v>0.002807467761947591</v>
      </c>
      <c r="GN44">
        <v>1</v>
      </c>
      <c r="GO44">
        <v>1</v>
      </c>
      <c r="GP44">
        <v>3</v>
      </c>
      <c r="GQ44" t="s">
        <v>448</v>
      </c>
      <c r="GR44">
        <v>3.10281</v>
      </c>
      <c r="GS44">
        <v>2.72589</v>
      </c>
      <c r="GT44">
        <v>0.0874284</v>
      </c>
      <c r="GU44">
        <v>0.0881958</v>
      </c>
      <c r="GV44">
        <v>0.100963</v>
      </c>
      <c r="GW44">
        <v>0.09975539999999999</v>
      </c>
      <c r="GX44">
        <v>23840.1</v>
      </c>
      <c r="GY44">
        <v>21648.8</v>
      </c>
      <c r="GZ44">
        <v>26689.9</v>
      </c>
      <c r="HA44">
        <v>23966.9</v>
      </c>
      <c r="HB44">
        <v>38397.7</v>
      </c>
      <c r="HC44">
        <v>31895.2</v>
      </c>
      <c r="HD44">
        <v>46607.9</v>
      </c>
      <c r="HE44">
        <v>37916.9</v>
      </c>
      <c r="HF44">
        <v>1.86385</v>
      </c>
      <c r="HG44">
        <v>1.85072</v>
      </c>
      <c r="HH44">
        <v>0.109911</v>
      </c>
      <c r="HI44">
        <v>0</v>
      </c>
      <c r="HJ44">
        <v>28.2207</v>
      </c>
      <c r="HK44">
        <v>999.9</v>
      </c>
      <c r="HL44">
        <v>52.3</v>
      </c>
      <c r="HM44">
        <v>31.3</v>
      </c>
      <c r="HN44">
        <v>26.5769</v>
      </c>
      <c r="HO44">
        <v>61.2156</v>
      </c>
      <c r="HP44">
        <v>22.496</v>
      </c>
      <c r="HQ44">
        <v>1</v>
      </c>
      <c r="HR44">
        <v>0.171768</v>
      </c>
      <c r="HS44">
        <v>0.172696</v>
      </c>
      <c r="HT44">
        <v>20.2788</v>
      </c>
      <c r="HU44">
        <v>5.21145</v>
      </c>
      <c r="HV44">
        <v>11.98</v>
      </c>
      <c r="HW44">
        <v>4.9627</v>
      </c>
      <c r="HX44">
        <v>3.27405</v>
      </c>
      <c r="HY44">
        <v>9999</v>
      </c>
      <c r="HZ44">
        <v>9999</v>
      </c>
      <c r="IA44">
        <v>9999</v>
      </c>
      <c r="IB44">
        <v>999.9</v>
      </c>
      <c r="IC44">
        <v>1.86396</v>
      </c>
      <c r="ID44">
        <v>1.86008</v>
      </c>
      <c r="IE44">
        <v>1.85841</v>
      </c>
      <c r="IF44">
        <v>1.85978</v>
      </c>
      <c r="IG44">
        <v>1.85989</v>
      </c>
      <c r="IH44">
        <v>1.85839</v>
      </c>
      <c r="II44">
        <v>1.85745</v>
      </c>
      <c r="IJ44">
        <v>1.85242</v>
      </c>
      <c r="IK44">
        <v>0</v>
      </c>
      <c r="IL44">
        <v>0</v>
      </c>
      <c r="IM44">
        <v>0</v>
      </c>
      <c r="IN44">
        <v>0</v>
      </c>
      <c r="IO44" t="s">
        <v>443</v>
      </c>
      <c r="IP44" t="s">
        <v>444</v>
      </c>
      <c r="IQ44" t="s">
        <v>445</v>
      </c>
      <c r="IR44" t="s">
        <v>445</v>
      </c>
      <c r="IS44" t="s">
        <v>445</v>
      </c>
      <c r="IT44" t="s">
        <v>445</v>
      </c>
      <c r="IU44">
        <v>0</v>
      </c>
      <c r="IV44">
        <v>100</v>
      </c>
      <c r="IW44">
        <v>100</v>
      </c>
      <c r="IX44">
        <v>-1.28</v>
      </c>
      <c r="IY44">
        <v>0.2804</v>
      </c>
      <c r="IZ44">
        <v>-1.101190050776656</v>
      </c>
      <c r="JA44">
        <v>-0.0009077452495023094</v>
      </c>
      <c r="JB44">
        <v>1.260287539409167E-06</v>
      </c>
      <c r="JC44">
        <v>-2.747980142854786E-10</v>
      </c>
      <c r="JD44">
        <v>0.01164710740424388</v>
      </c>
      <c r="JE44">
        <v>0.002354074995816399</v>
      </c>
      <c r="JF44">
        <v>0.0004967520844642659</v>
      </c>
      <c r="JG44">
        <v>-1.558376616488758E-06</v>
      </c>
      <c r="JH44">
        <v>1</v>
      </c>
      <c r="JI44">
        <v>1955</v>
      </c>
      <c r="JJ44">
        <v>1</v>
      </c>
      <c r="JK44">
        <v>26</v>
      </c>
      <c r="JL44">
        <v>194204.1</v>
      </c>
      <c r="JM44">
        <v>194204.3</v>
      </c>
      <c r="JN44">
        <v>1.1731</v>
      </c>
      <c r="JO44">
        <v>2.63428</v>
      </c>
      <c r="JP44">
        <v>1.49658</v>
      </c>
      <c r="JQ44">
        <v>2.34497</v>
      </c>
      <c r="JR44">
        <v>1.54907</v>
      </c>
      <c r="JS44">
        <v>2.36328</v>
      </c>
      <c r="JT44">
        <v>36.3635</v>
      </c>
      <c r="JU44">
        <v>24.1751</v>
      </c>
      <c r="JV44">
        <v>18</v>
      </c>
      <c r="JW44">
        <v>483.444</v>
      </c>
      <c r="JX44">
        <v>489.665</v>
      </c>
      <c r="JY44">
        <v>27.5136</v>
      </c>
      <c r="JZ44">
        <v>29.4379</v>
      </c>
      <c r="KA44">
        <v>30.0001</v>
      </c>
      <c r="KB44">
        <v>29.6778</v>
      </c>
      <c r="KC44">
        <v>29.6753</v>
      </c>
      <c r="KD44">
        <v>23.5996</v>
      </c>
      <c r="KE44">
        <v>23.2209</v>
      </c>
      <c r="KF44">
        <v>71.98699999999999</v>
      </c>
      <c r="KG44">
        <v>27.4999</v>
      </c>
      <c r="KH44">
        <v>440.108</v>
      </c>
      <c r="KI44">
        <v>21.1771</v>
      </c>
      <c r="KJ44">
        <v>101.903</v>
      </c>
      <c r="KK44">
        <v>91.4427</v>
      </c>
    </row>
    <row r="45" spans="1:297">
      <c r="A45">
        <v>27</v>
      </c>
      <c r="B45">
        <v>1758641855</v>
      </c>
      <c r="C45">
        <v>222</v>
      </c>
      <c r="D45" t="s">
        <v>498</v>
      </c>
      <c r="E45" t="s">
        <v>499</v>
      </c>
      <c r="F45">
        <v>5</v>
      </c>
      <c r="G45" t="s">
        <v>437</v>
      </c>
      <c r="H45" t="s">
        <v>438</v>
      </c>
      <c r="I45">
        <v>1758641847.232143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(EA45+(U45+2*0.95*5.67E-8*(((EA45+$B$9)+273)^4-(EA45+273)^4)-44100*J45)/(1.84*29.3*R45+8*0.95*5.67E-8*(EA45+273)^3))</f>
        <v>0</v>
      </c>
      <c r="W45">
        <f>($C$9*EB45+$D$9*EC45+$E$9*V45)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2*0.95*5.67E-8*(((EA45+$B$9)+273)^4-(W45+273)^4)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436.5151057338842</v>
      </c>
      <c r="AK45">
        <v>429.820412121212</v>
      </c>
      <c r="AL45">
        <v>0.8249080057574908</v>
      </c>
      <c r="AM45">
        <v>65.17214786254047</v>
      </c>
      <c r="AN45">
        <f>(AP45 - AO45 + DY45*1E3/(8.314*(EA45+273.15)) * AR45/DX45 * AQ45) * DX45/(100*DL45) * 1000/(1000 - AP45)</f>
        <v>0</v>
      </c>
      <c r="AO45">
        <v>21.17287253103908</v>
      </c>
      <c r="AP45">
        <v>21.96825757575757</v>
      </c>
      <c r="AQ45">
        <v>2.69777702456102E-05</v>
      </c>
      <c r="AR45">
        <v>105.5994654856397</v>
      </c>
      <c r="AS45">
        <v>0</v>
      </c>
      <c r="AT45">
        <v>0</v>
      </c>
      <c r="AU45">
        <f>IF(AS45*$H$15&gt;=AW45,1.0,(AW45/(AW45-AS45*$H$15)))</f>
        <v>0</v>
      </c>
      <c r="AV45">
        <f>(AU45-1)*100</f>
        <v>0</v>
      </c>
      <c r="AW45">
        <f>MAX(0,($B$15+$C$15*EF45)/(1+$D$15*EF45)*DY45/(EA45+273)*$E$15)</f>
        <v>0</v>
      </c>
      <c r="AX45" t="s">
        <v>439</v>
      </c>
      <c r="AY45" t="s">
        <v>439</v>
      </c>
      <c r="AZ45">
        <v>0</v>
      </c>
      <c r="BA45">
        <v>0</v>
      </c>
      <c r="BB45">
        <f>1-AZ45/BA45</f>
        <v>0</v>
      </c>
      <c r="BC45">
        <v>0</v>
      </c>
      <c r="BD45" t="s">
        <v>439</v>
      </c>
      <c r="BE45" t="s">
        <v>439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439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$B$13*EG45+$C$13*EH45+$F$13*ES45*(1-EV45)</f>
        <v>0</v>
      </c>
      <c r="DI45">
        <f>DH45*DJ45</f>
        <v>0</v>
      </c>
      <c r="DJ45">
        <f>($B$13*$D$11+$C$13*$D$11+$F$13*((FF45+EX45)/MAX(FF45+EX45+FG45, 0.1)*$I$11+FG45/MAX(FF45+EX45+FG45, 0.1)*$J$11))/($B$13+$C$13+$F$13)</f>
        <v>0</v>
      </c>
      <c r="DK45">
        <f>($B$13*$K$11+$C$13*$K$11+$F$13*((FF45+EX45)/MAX(FF45+EX45+FG45, 0.1)*$P$11+FG45/MAX(FF45+EX45+FG45, 0.1)*$Q$11))/($B$13+$C$13+$F$13)</f>
        <v>0</v>
      </c>
      <c r="DL45">
        <v>1.1</v>
      </c>
      <c r="DM45">
        <v>0.5</v>
      </c>
      <c r="DN45" t="s">
        <v>440</v>
      </c>
      <c r="DO45">
        <v>2</v>
      </c>
      <c r="DP45" t="b">
        <v>1</v>
      </c>
      <c r="DQ45">
        <v>1758641847.232143</v>
      </c>
      <c r="DR45">
        <v>417.48375</v>
      </c>
      <c r="DS45">
        <v>423.0586428571428</v>
      </c>
      <c r="DT45">
        <v>21.95995</v>
      </c>
      <c r="DU45">
        <v>21.17378214285714</v>
      </c>
      <c r="DV45">
        <v>418.7644285714287</v>
      </c>
      <c r="DW45">
        <v>21.67966785714286</v>
      </c>
      <c r="DX45">
        <v>499.9753571428571</v>
      </c>
      <c r="DY45">
        <v>90.30848928571427</v>
      </c>
      <c r="DZ45">
        <v>0.06766342857142857</v>
      </c>
      <c r="EA45">
        <v>28.80677142857143</v>
      </c>
      <c r="EB45">
        <v>30.01005357142858</v>
      </c>
      <c r="EC45">
        <v>999.9000000000002</v>
      </c>
      <c r="ED45">
        <v>0</v>
      </c>
      <c r="EE45">
        <v>0</v>
      </c>
      <c r="EF45">
        <v>10003.32892857143</v>
      </c>
      <c r="EG45">
        <v>0</v>
      </c>
      <c r="EH45">
        <v>10.04309285714286</v>
      </c>
      <c r="EI45">
        <v>-5.5747625</v>
      </c>
      <c r="EJ45">
        <v>426.85775</v>
      </c>
      <c r="EK45">
        <v>432.2101428571429</v>
      </c>
      <c r="EL45">
        <v>0.7861675714285713</v>
      </c>
      <c r="EM45">
        <v>423.0586428571428</v>
      </c>
      <c r="EN45">
        <v>21.17378214285714</v>
      </c>
      <c r="EO45">
        <v>1.983169285714286</v>
      </c>
      <c r="EP45">
        <v>1.912171071428572</v>
      </c>
      <c r="EQ45">
        <v>17.3106</v>
      </c>
      <c r="ER45">
        <v>16.73523214285714</v>
      </c>
      <c r="ES45">
        <v>2000.0225</v>
      </c>
      <c r="ET45">
        <v>0.9800041785714286</v>
      </c>
      <c r="EU45">
        <v>0.01999571785714286</v>
      </c>
      <c r="EV45">
        <v>0</v>
      </c>
      <c r="EW45">
        <v>149.5722857142857</v>
      </c>
      <c r="EX45">
        <v>5.00078</v>
      </c>
      <c r="EY45">
        <v>3094.177142857143</v>
      </c>
      <c r="EZ45">
        <v>16379.82857142857</v>
      </c>
      <c r="FA45">
        <v>39.87917857142857</v>
      </c>
      <c r="FB45">
        <v>40.81207142857142</v>
      </c>
      <c r="FC45">
        <v>40.18725</v>
      </c>
      <c r="FD45">
        <v>40.41046428571428</v>
      </c>
      <c r="FE45">
        <v>40.99971428571428</v>
      </c>
      <c r="FF45">
        <v>1955.1325</v>
      </c>
      <c r="FG45">
        <v>39.89000000000001</v>
      </c>
      <c r="FH45">
        <v>0</v>
      </c>
      <c r="FI45">
        <v>1758641853</v>
      </c>
      <c r="FJ45">
        <v>0</v>
      </c>
      <c r="FK45">
        <v>149.64464</v>
      </c>
      <c r="FL45">
        <v>5.978769215800559</v>
      </c>
      <c r="FM45">
        <v>116.4723075361159</v>
      </c>
      <c r="FN45">
        <v>3095.4232</v>
      </c>
      <c r="FO45">
        <v>15</v>
      </c>
      <c r="FP45">
        <v>0</v>
      </c>
      <c r="FQ45" t="s">
        <v>441</v>
      </c>
      <c r="FR45">
        <v>1746989605.5</v>
      </c>
      <c r="FS45">
        <v>1746989593.5</v>
      </c>
      <c r="FT45">
        <v>0</v>
      </c>
      <c r="FU45">
        <v>-0.274</v>
      </c>
      <c r="FV45">
        <v>-0.002</v>
      </c>
      <c r="FW45">
        <v>2.549</v>
      </c>
      <c r="FX45">
        <v>0.129</v>
      </c>
      <c r="FY45">
        <v>420</v>
      </c>
      <c r="FZ45">
        <v>17</v>
      </c>
      <c r="GA45">
        <v>0.02</v>
      </c>
      <c r="GB45">
        <v>0.04</v>
      </c>
      <c r="GC45">
        <v>-4.561966585365854</v>
      </c>
      <c r="GD45">
        <v>-21.69229233449477</v>
      </c>
      <c r="GE45">
        <v>2.820609284289054</v>
      </c>
      <c r="GF45">
        <v>0</v>
      </c>
      <c r="GG45">
        <v>149.2355588235294</v>
      </c>
      <c r="GH45">
        <v>6.325912909703273</v>
      </c>
      <c r="GI45">
        <v>0.6457605726025939</v>
      </c>
      <c r="GJ45">
        <v>0</v>
      </c>
      <c r="GK45">
        <v>0.7832300000000001</v>
      </c>
      <c r="GL45">
        <v>0.04733558885017435</v>
      </c>
      <c r="GM45">
        <v>0.005159172140056157</v>
      </c>
      <c r="GN45">
        <v>1</v>
      </c>
      <c r="GO45">
        <v>1</v>
      </c>
      <c r="GP45">
        <v>3</v>
      </c>
      <c r="GQ45" t="s">
        <v>448</v>
      </c>
      <c r="GR45">
        <v>3.10257</v>
      </c>
      <c r="GS45">
        <v>2.72547</v>
      </c>
      <c r="GT45">
        <v>0.0880445</v>
      </c>
      <c r="GU45">
        <v>0.0901479</v>
      </c>
      <c r="GV45">
        <v>0.100983</v>
      </c>
      <c r="GW45">
        <v>0.0997045</v>
      </c>
      <c r="GX45">
        <v>23824</v>
      </c>
      <c r="GY45">
        <v>21602.2</v>
      </c>
      <c r="GZ45">
        <v>26689.9</v>
      </c>
      <c r="HA45">
        <v>23966.7</v>
      </c>
      <c r="HB45">
        <v>38397</v>
      </c>
      <c r="HC45">
        <v>31897.1</v>
      </c>
      <c r="HD45">
        <v>46608</v>
      </c>
      <c r="HE45">
        <v>37916.8</v>
      </c>
      <c r="HF45">
        <v>1.86322</v>
      </c>
      <c r="HG45">
        <v>1.8509</v>
      </c>
      <c r="HH45">
        <v>0.109091</v>
      </c>
      <c r="HI45">
        <v>0</v>
      </c>
      <c r="HJ45">
        <v>28.2226</v>
      </c>
      <c r="HK45">
        <v>999.9</v>
      </c>
      <c r="HL45">
        <v>52.3</v>
      </c>
      <c r="HM45">
        <v>31.3</v>
      </c>
      <c r="HN45">
        <v>26.5759</v>
      </c>
      <c r="HO45">
        <v>60.8956</v>
      </c>
      <c r="HP45">
        <v>22.7083</v>
      </c>
      <c r="HQ45">
        <v>1</v>
      </c>
      <c r="HR45">
        <v>0.171926</v>
      </c>
      <c r="HS45">
        <v>0.188794</v>
      </c>
      <c r="HT45">
        <v>20.2787</v>
      </c>
      <c r="HU45">
        <v>5.211</v>
      </c>
      <c r="HV45">
        <v>11.9797</v>
      </c>
      <c r="HW45">
        <v>4.9629</v>
      </c>
      <c r="HX45">
        <v>3.27413</v>
      </c>
      <c r="HY45">
        <v>9999</v>
      </c>
      <c r="HZ45">
        <v>9999</v>
      </c>
      <c r="IA45">
        <v>9999</v>
      </c>
      <c r="IB45">
        <v>999.9</v>
      </c>
      <c r="IC45">
        <v>1.864</v>
      </c>
      <c r="ID45">
        <v>1.8601</v>
      </c>
      <c r="IE45">
        <v>1.85841</v>
      </c>
      <c r="IF45">
        <v>1.85976</v>
      </c>
      <c r="IG45">
        <v>1.85989</v>
      </c>
      <c r="IH45">
        <v>1.85837</v>
      </c>
      <c r="II45">
        <v>1.85745</v>
      </c>
      <c r="IJ45">
        <v>1.85242</v>
      </c>
      <c r="IK45">
        <v>0</v>
      </c>
      <c r="IL45">
        <v>0</v>
      </c>
      <c r="IM45">
        <v>0</v>
      </c>
      <c r="IN45">
        <v>0</v>
      </c>
      <c r="IO45" t="s">
        <v>443</v>
      </c>
      <c r="IP45" t="s">
        <v>444</v>
      </c>
      <c r="IQ45" t="s">
        <v>445</v>
      </c>
      <c r="IR45" t="s">
        <v>445</v>
      </c>
      <c r="IS45" t="s">
        <v>445</v>
      </c>
      <c r="IT45" t="s">
        <v>445</v>
      </c>
      <c r="IU45">
        <v>0</v>
      </c>
      <c r="IV45">
        <v>100</v>
      </c>
      <c r="IW45">
        <v>100</v>
      </c>
      <c r="IX45">
        <v>-1.28</v>
      </c>
      <c r="IY45">
        <v>0.2804</v>
      </c>
      <c r="IZ45">
        <v>-1.101190050776656</v>
      </c>
      <c r="JA45">
        <v>-0.0009077452495023094</v>
      </c>
      <c r="JB45">
        <v>1.260287539409167E-06</v>
      </c>
      <c r="JC45">
        <v>-2.747980142854786E-10</v>
      </c>
      <c r="JD45">
        <v>0.01164710740424388</v>
      </c>
      <c r="JE45">
        <v>0.002354074995816399</v>
      </c>
      <c r="JF45">
        <v>0.0004967520844642659</v>
      </c>
      <c r="JG45">
        <v>-1.558376616488758E-06</v>
      </c>
      <c r="JH45">
        <v>1</v>
      </c>
      <c r="JI45">
        <v>1955</v>
      </c>
      <c r="JJ45">
        <v>1</v>
      </c>
      <c r="JK45">
        <v>26</v>
      </c>
      <c r="JL45">
        <v>194204.2</v>
      </c>
      <c r="JM45">
        <v>194204.4</v>
      </c>
      <c r="JN45">
        <v>1.20728</v>
      </c>
      <c r="JO45">
        <v>2.6709</v>
      </c>
      <c r="JP45">
        <v>1.49658</v>
      </c>
      <c r="JQ45">
        <v>2.34497</v>
      </c>
      <c r="JR45">
        <v>1.54907</v>
      </c>
      <c r="JS45">
        <v>2.46948</v>
      </c>
      <c r="JT45">
        <v>36.3635</v>
      </c>
      <c r="JU45">
        <v>24.1751</v>
      </c>
      <c r="JV45">
        <v>18</v>
      </c>
      <c r="JW45">
        <v>483.078</v>
      </c>
      <c r="JX45">
        <v>489.78</v>
      </c>
      <c r="JY45">
        <v>27.499</v>
      </c>
      <c r="JZ45">
        <v>29.4379</v>
      </c>
      <c r="KA45">
        <v>30.0001</v>
      </c>
      <c r="KB45">
        <v>29.6778</v>
      </c>
      <c r="KC45">
        <v>29.6753</v>
      </c>
      <c r="KD45">
        <v>24.303</v>
      </c>
      <c r="KE45">
        <v>23.2209</v>
      </c>
      <c r="KF45">
        <v>71.98699999999999</v>
      </c>
      <c r="KG45">
        <v>27.49</v>
      </c>
      <c r="KH45">
        <v>460.153</v>
      </c>
      <c r="KI45">
        <v>21.1771</v>
      </c>
      <c r="KJ45">
        <v>101.903</v>
      </c>
      <c r="KK45">
        <v>91.44199999999999</v>
      </c>
    </row>
    <row r="46" spans="1:297">
      <c r="A46">
        <v>28</v>
      </c>
      <c r="B46">
        <v>1758641860</v>
      </c>
      <c r="C46">
        <v>227</v>
      </c>
      <c r="D46" t="s">
        <v>500</v>
      </c>
      <c r="E46" t="s">
        <v>501</v>
      </c>
      <c r="F46">
        <v>5</v>
      </c>
      <c r="G46" t="s">
        <v>437</v>
      </c>
      <c r="H46" t="s">
        <v>438</v>
      </c>
      <c r="I46">
        <v>1758641852.5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(EA46+(U46+2*0.95*5.67E-8*(((EA46+$B$9)+273)^4-(EA46+273)^4)-44100*J46)/(1.84*29.3*R46+8*0.95*5.67E-8*(EA46+273)^3))</f>
        <v>0</v>
      </c>
      <c r="W46">
        <f>($C$9*EB46+$D$9*EC46+$E$9*V46)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2*0.95*5.67E-8*(((EA46+$B$9)+273)^4-(W46+273)^4)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450.9379637850844</v>
      </c>
      <c r="AK46">
        <v>438.9092606060606</v>
      </c>
      <c r="AL46">
        <v>1.940585690199273</v>
      </c>
      <c r="AM46">
        <v>65.17214786254047</v>
      </c>
      <c r="AN46">
        <f>(AP46 - AO46 + DY46*1E3/(8.314*(EA46+273.15)) * AR46/DX46 * AQ46) * DX46/(100*DL46) * 1000/(1000 - AP46)</f>
        <v>0</v>
      </c>
      <c r="AO46">
        <v>21.14814642588388</v>
      </c>
      <c r="AP46">
        <v>21.96190969696969</v>
      </c>
      <c r="AQ46">
        <v>-3.959590874010324E-05</v>
      </c>
      <c r="AR46">
        <v>105.5994654856397</v>
      </c>
      <c r="AS46">
        <v>0</v>
      </c>
      <c r="AT46">
        <v>0</v>
      </c>
      <c r="AU46">
        <f>IF(AS46*$H$15&gt;=AW46,1.0,(AW46/(AW46-AS46*$H$15)))</f>
        <v>0</v>
      </c>
      <c r="AV46">
        <f>(AU46-1)*100</f>
        <v>0</v>
      </c>
      <c r="AW46">
        <f>MAX(0,($B$15+$C$15*EF46)/(1+$D$15*EF46)*DY46/(EA46+273)*$E$15)</f>
        <v>0</v>
      </c>
      <c r="AX46" t="s">
        <v>439</v>
      </c>
      <c r="AY46" t="s">
        <v>439</v>
      </c>
      <c r="AZ46">
        <v>0</v>
      </c>
      <c r="BA46">
        <v>0</v>
      </c>
      <c r="BB46">
        <f>1-AZ46/BA46</f>
        <v>0</v>
      </c>
      <c r="BC46">
        <v>0</v>
      </c>
      <c r="BD46" t="s">
        <v>439</v>
      </c>
      <c r="BE46" t="s">
        <v>439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439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$B$13*EG46+$C$13*EH46+$F$13*ES46*(1-EV46)</f>
        <v>0</v>
      </c>
      <c r="DI46">
        <f>DH46*DJ46</f>
        <v>0</v>
      </c>
      <c r="DJ46">
        <f>($B$13*$D$11+$C$13*$D$11+$F$13*((FF46+EX46)/MAX(FF46+EX46+FG46, 0.1)*$I$11+FG46/MAX(FF46+EX46+FG46, 0.1)*$J$11))/($B$13+$C$13+$F$13)</f>
        <v>0</v>
      </c>
      <c r="DK46">
        <f>($B$13*$K$11+$C$13*$K$11+$F$13*((FF46+EX46)/MAX(FF46+EX46+FG46, 0.1)*$P$11+FG46/MAX(FF46+EX46+FG46, 0.1)*$Q$11))/($B$13+$C$13+$F$13)</f>
        <v>0</v>
      </c>
      <c r="DL46">
        <v>1.1</v>
      </c>
      <c r="DM46">
        <v>0.5</v>
      </c>
      <c r="DN46" t="s">
        <v>440</v>
      </c>
      <c r="DO46">
        <v>2</v>
      </c>
      <c r="DP46" t="b">
        <v>1</v>
      </c>
      <c r="DQ46">
        <v>1758641852.5</v>
      </c>
      <c r="DR46">
        <v>420.2695185185186</v>
      </c>
      <c r="DS46">
        <v>430.8885185185185</v>
      </c>
      <c r="DT46">
        <v>21.96367777777778</v>
      </c>
      <c r="DU46">
        <v>21.16648148148148</v>
      </c>
      <c r="DV46">
        <v>421.5502222222222</v>
      </c>
      <c r="DW46">
        <v>21.68332222222223</v>
      </c>
      <c r="DX46">
        <v>499.9697777777778</v>
      </c>
      <c r="DY46">
        <v>90.3079111111111</v>
      </c>
      <c r="DZ46">
        <v>0.06734264074074076</v>
      </c>
      <c r="EA46">
        <v>28.80779629629629</v>
      </c>
      <c r="EB46">
        <v>30.00767037037037</v>
      </c>
      <c r="EC46">
        <v>999.9000000000001</v>
      </c>
      <c r="ED46">
        <v>0</v>
      </c>
      <c r="EE46">
        <v>0</v>
      </c>
      <c r="EF46">
        <v>10016.62185185185</v>
      </c>
      <c r="EG46">
        <v>0</v>
      </c>
      <c r="EH46">
        <v>10.04926666666667</v>
      </c>
      <c r="EI46">
        <v>-10.61885518518519</v>
      </c>
      <c r="EJ46">
        <v>429.7077407407407</v>
      </c>
      <c r="EK46">
        <v>440.2060000000001</v>
      </c>
      <c r="EL46">
        <v>0.797198851851852</v>
      </c>
      <c r="EM46">
        <v>430.8885185185185</v>
      </c>
      <c r="EN46">
        <v>21.16648148148148</v>
      </c>
      <c r="EO46">
        <v>1.983493333333334</v>
      </c>
      <c r="EP46">
        <v>1.911499259259259</v>
      </c>
      <c r="EQ46">
        <v>17.31318518518519</v>
      </c>
      <c r="ER46">
        <v>16.72969259259259</v>
      </c>
      <c r="ES46">
        <v>1999.996296296297</v>
      </c>
      <c r="ET46">
        <v>0.9800036666666665</v>
      </c>
      <c r="EU46">
        <v>0.01999622962962963</v>
      </c>
      <c r="EV46">
        <v>0</v>
      </c>
      <c r="EW46">
        <v>150.0687037037037</v>
      </c>
      <c r="EX46">
        <v>5.00078</v>
      </c>
      <c r="EY46">
        <v>3104.022592592592</v>
      </c>
      <c r="EZ46">
        <v>16379.61481481482</v>
      </c>
      <c r="FA46">
        <v>39.90481481481481</v>
      </c>
      <c r="FB46">
        <v>40.81214814814815</v>
      </c>
      <c r="FC46">
        <v>40.18722222222222</v>
      </c>
      <c r="FD46">
        <v>40.43503703703704</v>
      </c>
      <c r="FE46">
        <v>41.05062962962962</v>
      </c>
      <c r="FF46">
        <v>1955.106296296296</v>
      </c>
      <c r="FG46">
        <v>39.89000000000001</v>
      </c>
      <c r="FH46">
        <v>0</v>
      </c>
      <c r="FI46">
        <v>1758641857.8</v>
      </c>
      <c r="FJ46">
        <v>0</v>
      </c>
      <c r="FK46">
        <v>150.0734</v>
      </c>
      <c r="FL46">
        <v>5.559000006758408</v>
      </c>
      <c r="FM46">
        <v>105.5315386347021</v>
      </c>
      <c r="FN46">
        <v>3104.3104</v>
      </c>
      <c r="FO46">
        <v>15</v>
      </c>
      <c r="FP46">
        <v>0</v>
      </c>
      <c r="FQ46" t="s">
        <v>441</v>
      </c>
      <c r="FR46">
        <v>1746989605.5</v>
      </c>
      <c r="FS46">
        <v>1746989593.5</v>
      </c>
      <c r="FT46">
        <v>0</v>
      </c>
      <c r="FU46">
        <v>-0.274</v>
      </c>
      <c r="FV46">
        <v>-0.002</v>
      </c>
      <c r="FW46">
        <v>2.549</v>
      </c>
      <c r="FX46">
        <v>0.129</v>
      </c>
      <c r="FY46">
        <v>420</v>
      </c>
      <c r="FZ46">
        <v>17</v>
      </c>
      <c r="GA46">
        <v>0.02</v>
      </c>
      <c r="GB46">
        <v>0.04</v>
      </c>
      <c r="GC46">
        <v>-8.515625</v>
      </c>
      <c r="GD46">
        <v>-59.24371024390245</v>
      </c>
      <c r="GE46">
        <v>6.07950290738478</v>
      </c>
      <c r="GF46">
        <v>0</v>
      </c>
      <c r="GG46">
        <v>149.7788235294117</v>
      </c>
      <c r="GH46">
        <v>5.665087853636084</v>
      </c>
      <c r="GI46">
        <v>0.5778902028112188</v>
      </c>
      <c r="GJ46">
        <v>0</v>
      </c>
      <c r="GK46">
        <v>0.7930269750000001</v>
      </c>
      <c r="GL46">
        <v>0.1230289868667896</v>
      </c>
      <c r="GM46">
        <v>0.01316088520481714</v>
      </c>
      <c r="GN46">
        <v>0</v>
      </c>
      <c r="GO46">
        <v>0</v>
      </c>
      <c r="GP46">
        <v>3</v>
      </c>
      <c r="GQ46" t="s">
        <v>459</v>
      </c>
      <c r="GR46">
        <v>3.10291</v>
      </c>
      <c r="GS46">
        <v>2.725</v>
      </c>
      <c r="GT46">
        <v>0.0895109</v>
      </c>
      <c r="GU46">
        <v>0.09256540000000001</v>
      </c>
      <c r="GV46">
        <v>0.10096</v>
      </c>
      <c r="GW46">
        <v>0.0996615</v>
      </c>
      <c r="GX46">
        <v>23785.7</v>
      </c>
      <c r="GY46">
        <v>21544.9</v>
      </c>
      <c r="GZ46">
        <v>26689.9</v>
      </c>
      <c r="HA46">
        <v>23966.8</v>
      </c>
      <c r="HB46">
        <v>38397.8</v>
      </c>
      <c r="HC46">
        <v>31899</v>
      </c>
      <c r="HD46">
        <v>46607.6</v>
      </c>
      <c r="HE46">
        <v>37916.9</v>
      </c>
      <c r="HF46">
        <v>1.86357</v>
      </c>
      <c r="HG46">
        <v>1.85063</v>
      </c>
      <c r="HH46">
        <v>0.10962</v>
      </c>
      <c r="HI46">
        <v>0</v>
      </c>
      <c r="HJ46">
        <v>28.2232</v>
      </c>
      <c r="HK46">
        <v>999.9</v>
      </c>
      <c r="HL46">
        <v>52.3</v>
      </c>
      <c r="HM46">
        <v>31.3</v>
      </c>
      <c r="HN46">
        <v>26.5777</v>
      </c>
      <c r="HO46">
        <v>60.6356</v>
      </c>
      <c r="HP46">
        <v>22.3718</v>
      </c>
      <c r="HQ46">
        <v>1</v>
      </c>
      <c r="HR46">
        <v>0.171509</v>
      </c>
      <c r="HS46">
        <v>0.173698</v>
      </c>
      <c r="HT46">
        <v>20.2787</v>
      </c>
      <c r="HU46">
        <v>5.2107</v>
      </c>
      <c r="HV46">
        <v>11.9796</v>
      </c>
      <c r="HW46">
        <v>4.96295</v>
      </c>
      <c r="HX46">
        <v>3.274</v>
      </c>
      <c r="HY46">
        <v>9999</v>
      </c>
      <c r="HZ46">
        <v>9999</v>
      </c>
      <c r="IA46">
        <v>9999</v>
      </c>
      <c r="IB46">
        <v>999.9</v>
      </c>
      <c r="IC46">
        <v>1.86398</v>
      </c>
      <c r="ID46">
        <v>1.86009</v>
      </c>
      <c r="IE46">
        <v>1.8584</v>
      </c>
      <c r="IF46">
        <v>1.85975</v>
      </c>
      <c r="IG46">
        <v>1.85989</v>
      </c>
      <c r="IH46">
        <v>1.85837</v>
      </c>
      <c r="II46">
        <v>1.85745</v>
      </c>
      <c r="IJ46">
        <v>1.85242</v>
      </c>
      <c r="IK46">
        <v>0</v>
      </c>
      <c r="IL46">
        <v>0</v>
      </c>
      <c r="IM46">
        <v>0</v>
      </c>
      <c r="IN46">
        <v>0</v>
      </c>
      <c r="IO46" t="s">
        <v>443</v>
      </c>
      <c r="IP46" t="s">
        <v>444</v>
      </c>
      <c r="IQ46" t="s">
        <v>445</v>
      </c>
      <c r="IR46" t="s">
        <v>445</v>
      </c>
      <c r="IS46" t="s">
        <v>445</v>
      </c>
      <c r="IT46" t="s">
        <v>445</v>
      </c>
      <c r="IU46">
        <v>0</v>
      </c>
      <c r="IV46">
        <v>100</v>
      </c>
      <c r="IW46">
        <v>100</v>
      </c>
      <c r="IX46">
        <v>-1.28</v>
      </c>
      <c r="IY46">
        <v>0.2803</v>
      </c>
      <c r="IZ46">
        <v>-1.101190050776656</v>
      </c>
      <c r="JA46">
        <v>-0.0009077452495023094</v>
      </c>
      <c r="JB46">
        <v>1.260287539409167E-06</v>
      </c>
      <c r="JC46">
        <v>-2.747980142854786E-10</v>
      </c>
      <c r="JD46">
        <v>0.01164710740424388</v>
      </c>
      <c r="JE46">
        <v>0.002354074995816399</v>
      </c>
      <c r="JF46">
        <v>0.0004967520844642659</v>
      </c>
      <c r="JG46">
        <v>-1.558376616488758E-06</v>
      </c>
      <c r="JH46">
        <v>1</v>
      </c>
      <c r="JI46">
        <v>1955</v>
      </c>
      <c r="JJ46">
        <v>1</v>
      </c>
      <c r="JK46">
        <v>26</v>
      </c>
      <c r="JL46">
        <v>194204.2</v>
      </c>
      <c r="JM46">
        <v>194204.4</v>
      </c>
      <c r="JN46">
        <v>1.24268</v>
      </c>
      <c r="JO46">
        <v>2.6355</v>
      </c>
      <c r="JP46">
        <v>1.49658</v>
      </c>
      <c r="JQ46">
        <v>2.34497</v>
      </c>
      <c r="JR46">
        <v>1.54907</v>
      </c>
      <c r="JS46">
        <v>2.33154</v>
      </c>
      <c r="JT46">
        <v>36.3635</v>
      </c>
      <c r="JU46">
        <v>24.1751</v>
      </c>
      <c r="JV46">
        <v>18</v>
      </c>
      <c r="JW46">
        <v>483.283</v>
      </c>
      <c r="JX46">
        <v>489.599</v>
      </c>
      <c r="JY46">
        <v>27.4884</v>
      </c>
      <c r="JZ46">
        <v>29.4379</v>
      </c>
      <c r="KA46">
        <v>30</v>
      </c>
      <c r="KB46">
        <v>29.6778</v>
      </c>
      <c r="KC46">
        <v>29.6753</v>
      </c>
      <c r="KD46">
        <v>24.9807</v>
      </c>
      <c r="KE46">
        <v>23.2209</v>
      </c>
      <c r="KF46">
        <v>71.98699999999999</v>
      </c>
      <c r="KG46">
        <v>27.4894</v>
      </c>
      <c r="KH46">
        <v>473.519</v>
      </c>
      <c r="KI46">
        <v>21.1771</v>
      </c>
      <c r="KJ46">
        <v>101.903</v>
      </c>
      <c r="KK46">
        <v>91.4423</v>
      </c>
    </row>
    <row r="47" spans="1:297">
      <c r="A47">
        <v>29</v>
      </c>
      <c r="B47">
        <v>1758641865</v>
      </c>
      <c r="C47">
        <v>232</v>
      </c>
      <c r="D47" t="s">
        <v>502</v>
      </c>
      <c r="E47" t="s">
        <v>503</v>
      </c>
      <c r="F47">
        <v>5</v>
      </c>
      <c r="G47" t="s">
        <v>437</v>
      </c>
      <c r="H47" t="s">
        <v>438</v>
      </c>
      <c r="I47">
        <v>1758641857.214286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(EA47+(U47+2*0.95*5.67E-8*(((EA47+$B$9)+273)^4-(EA47+273)^4)-44100*J47)/(1.84*29.3*R47+8*0.95*5.67E-8*(EA47+273)^3))</f>
        <v>0</v>
      </c>
      <c r="W47">
        <f>($C$9*EB47+$D$9*EC47+$E$9*V47)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2*0.95*5.67E-8*(((EA47+$B$9)+273)^4-(W47+273)^4)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467.3623532927271</v>
      </c>
      <c r="AK47">
        <v>451.9818969696967</v>
      </c>
      <c r="AL47">
        <v>2.690750105337818</v>
      </c>
      <c r="AM47">
        <v>65.17214786254047</v>
      </c>
      <c r="AN47">
        <f>(AP47 - AO47 + DY47*1E3/(8.314*(EA47+273.15)) * AR47/DX47 * AQ47) * DX47/(100*DL47) * 1000/(1000 - AP47)</f>
        <v>0</v>
      </c>
      <c r="AO47">
        <v>21.14919239565546</v>
      </c>
      <c r="AP47">
        <v>21.95918242424242</v>
      </c>
      <c r="AQ47">
        <v>-1.19483705163315E-05</v>
      </c>
      <c r="AR47">
        <v>105.5994654856397</v>
      </c>
      <c r="AS47">
        <v>0</v>
      </c>
      <c r="AT47">
        <v>0</v>
      </c>
      <c r="AU47">
        <f>IF(AS47*$H$15&gt;=AW47,1.0,(AW47/(AW47-AS47*$H$15)))</f>
        <v>0</v>
      </c>
      <c r="AV47">
        <f>(AU47-1)*100</f>
        <v>0</v>
      </c>
      <c r="AW47">
        <f>MAX(0,($B$15+$C$15*EF47)/(1+$D$15*EF47)*DY47/(EA47+273)*$E$15)</f>
        <v>0</v>
      </c>
      <c r="AX47" t="s">
        <v>439</v>
      </c>
      <c r="AY47" t="s">
        <v>439</v>
      </c>
      <c r="AZ47">
        <v>0</v>
      </c>
      <c r="BA47">
        <v>0</v>
      </c>
      <c r="BB47">
        <f>1-AZ47/BA47</f>
        <v>0</v>
      </c>
      <c r="BC47">
        <v>0</v>
      </c>
      <c r="BD47" t="s">
        <v>439</v>
      </c>
      <c r="BE47" t="s">
        <v>439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439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$B$13*EG47+$C$13*EH47+$F$13*ES47*(1-EV47)</f>
        <v>0</v>
      </c>
      <c r="DI47">
        <f>DH47*DJ47</f>
        <v>0</v>
      </c>
      <c r="DJ47">
        <f>($B$13*$D$11+$C$13*$D$11+$F$13*((FF47+EX47)/MAX(FF47+EX47+FG47, 0.1)*$I$11+FG47/MAX(FF47+EX47+FG47, 0.1)*$J$11))/($B$13+$C$13+$F$13)</f>
        <v>0</v>
      </c>
      <c r="DK47">
        <f>($B$13*$K$11+$C$13*$K$11+$F$13*((FF47+EX47)/MAX(FF47+EX47+FG47, 0.1)*$P$11+FG47/MAX(FF47+EX47+FG47, 0.1)*$Q$11))/($B$13+$C$13+$F$13)</f>
        <v>0</v>
      </c>
      <c r="DL47">
        <v>1.1</v>
      </c>
      <c r="DM47">
        <v>0.5</v>
      </c>
      <c r="DN47" t="s">
        <v>440</v>
      </c>
      <c r="DO47">
        <v>2</v>
      </c>
      <c r="DP47" t="b">
        <v>1</v>
      </c>
      <c r="DQ47">
        <v>1758641857.214286</v>
      </c>
      <c r="DR47">
        <v>426.4988928571428</v>
      </c>
      <c r="DS47">
        <v>442.9972142857143</v>
      </c>
      <c r="DT47">
        <v>21.96386071428572</v>
      </c>
      <c r="DU47">
        <v>21.15830357142858</v>
      </c>
      <c r="DV47">
        <v>427.7793214285715</v>
      </c>
      <c r="DW47">
        <v>21.68349642857142</v>
      </c>
      <c r="DX47">
        <v>500.0736785714285</v>
      </c>
      <c r="DY47">
        <v>90.3083107142857</v>
      </c>
      <c r="DZ47">
        <v>0.06709973571428572</v>
      </c>
      <c r="EA47">
        <v>28.80823928571429</v>
      </c>
      <c r="EB47">
        <v>30.00601428571429</v>
      </c>
      <c r="EC47">
        <v>999.9000000000002</v>
      </c>
      <c r="ED47">
        <v>0</v>
      </c>
      <c r="EE47">
        <v>0</v>
      </c>
      <c r="EF47">
        <v>10016.74392857143</v>
      </c>
      <c r="EG47">
        <v>0</v>
      </c>
      <c r="EH47">
        <v>10.0482</v>
      </c>
      <c r="EI47">
        <v>-16.49824535714286</v>
      </c>
      <c r="EJ47">
        <v>436.0769642857143</v>
      </c>
      <c r="EK47">
        <v>452.57275</v>
      </c>
      <c r="EL47">
        <v>0.8055627142857142</v>
      </c>
      <c r="EM47">
        <v>442.9972142857143</v>
      </c>
      <c r="EN47">
        <v>21.15830357142858</v>
      </c>
      <c r="EO47">
        <v>1.983518571428571</v>
      </c>
      <c r="EP47">
        <v>1.910769642857143</v>
      </c>
      <c r="EQ47">
        <v>17.31337857142857</v>
      </c>
      <c r="ER47">
        <v>16.723675</v>
      </c>
      <c r="ES47">
        <v>1999.996428571429</v>
      </c>
      <c r="ET47">
        <v>0.9800034285714284</v>
      </c>
      <c r="EU47">
        <v>0.01999647142857143</v>
      </c>
      <c r="EV47">
        <v>0</v>
      </c>
      <c r="EW47">
        <v>150.5441785714286</v>
      </c>
      <c r="EX47">
        <v>5.00078</v>
      </c>
      <c r="EY47">
        <v>3112.054642857143</v>
      </c>
      <c r="EZ47">
        <v>16379.61785714286</v>
      </c>
      <c r="FA47">
        <v>39.89039285714286</v>
      </c>
      <c r="FB47">
        <v>40.81657142857142</v>
      </c>
      <c r="FC47">
        <v>40.16489285714285</v>
      </c>
      <c r="FD47">
        <v>40.42842857142857</v>
      </c>
      <c r="FE47">
        <v>41.05107142857143</v>
      </c>
      <c r="FF47">
        <v>1955.106428571429</v>
      </c>
      <c r="FG47">
        <v>39.89000000000001</v>
      </c>
      <c r="FH47">
        <v>0</v>
      </c>
      <c r="FI47">
        <v>1758641863.2</v>
      </c>
      <c r="FJ47">
        <v>0</v>
      </c>
      <c r="FK47">
        <v>150.5432692307692</v>
      </c>
      <c r="FL47">
        <v>4.925641030711632</v>
      </c>
      <c r="FM47">
        <v>98.95897443895008</v>
      </c>
      <c r="FN47">
        <v>3112.981153846154</v>
      </c>
      <c r="FO47">
        <v>15</v>
      </c>
      <c r="FP47">
        <v>0</v>
      </c>
      <c r="FQ47" t="s">
        <v>441</v>
      </c>
      <c r="FR47">
        <v>1746989605.5</v>
      </c>
      <c r="FS47">
        <v>1746989593.5</v>
      </c>
      <c r="FT47">
        <v>0</v>
      </c>
      <c r="FU47">
        <v>-0.274</v>
      </c>
      <c r="FV47">
        <v>-0.002</v>
      </c>
      <c r="FW47">
        <v>2.549</v>
      </c>
      <c r="FX47">
        <v>0.129</v>
      </c>
      <c r="FY47">
        <v>420</v>
      </c>
      <c r="FZ47">
        <v>17</v>
      </c>
      <c r="GA47">
        <v>0.02</v>
      </c>
      <c r="GB47">
        <v>0.04</v>
      </c>
      <c r="GC47">
        <v>-12.5957243902439</v>
      </c>
      <c r="GD47">
        <v>-74.42266703832752</v>
      </c>
      <c r="GE47">
        <v>7.428287146938778</v>
      </c>
      <c r="GF47">
        <v>0</v>
      </c>
      <c r="GG47">
        <v>150.2077647058824</v>
      </c>
      <c r="GH47">
        <v>5.686478224732195</v>
      </c>
      <c r="GI47">
        <v>0.5974345181358441</v>
      </c>
      <c r="GJ47">
        <v>0</v>
      </c>
      <c r="GK47">
        <v>0.7992303902439025</v>
      </c>
      <c r="GL47">
        <v>0.1240095888501759</v>
      </c>
      <c r="GM47">
        <v>0.01348763503267117</v>
      </c>
      <c r="GN47">
        <v>0</v>
      </c>
      <c r="GO47">
        <v>0</v>
      </c>
      <c r="GP47">
        <v>3</v>
      </c>
      <c r="GQ47" t="s">
        <v>459</v>
      </c>
      <c r="GR47">
        <v>3.10249</v>
      </c>
      <c r="GS47">
        <v>2.72522</v>
      </c>
      <c r="GT47">
        <v>0.0915286</v>
      </c>
      <c r="GU47">
        <v>0.09502910000000001</v>
      </c>
      <c r="GV47">
        <v>0.100956</v>
      </c>
      <c r="GW47">
        <v>0.0996652</v>
      </c>
      <c r="GX47">
        <v>23733</v>
      </c>
      <c r="GY47">
        <v>21486.3</v>
      </c>
      <c r="GZ47">
        <v>26689.9</v>
      </c>
      <c r="HA47">
        <v>23966.5</v>
      </c>
      <c r="HB47">
        <v>38398.3</v>
      </c>
      <c r="HC47">
        <v>31898.9</v>
      </c>
      <c r="HD47">
        <v>46607.7</v>
      </c>
      <c r="HE47">
        <v>37916.6</v>
      </c>
      <c r="HF47">
        <v>1.86345</v>
      </c>
      <c r="HG47">
        <v>1.85098</v>
      </c>
      <c r="HH47">
        <v>0.109416</v>
      </c>
      <c r="HI47">
        <v>0</v>
      </c>
      <c r="HJ47">
        <v>28.2255</v>
      </c>
      <c r="HK47">
        <v>999.9</v>
      </c>
      <c r="HL47">
        <v>52.3</v>
      </c>
      <c r="HM47">
        <v>31.3</v>
      </c>
      <c r="HN47">
        <v>26.577</v>
      </c>
      <c r="HO47">
        <v>60.5256</v>
      </c>
      <c r="HP47">
        <v>22.6202</v>
      </c>
      <c r="HQ47">
        <v>1</v>
      </c>
      <c r="HR47">
        <v>0.17174</v>
      </c>
      <c r="HS47">
        <v>0.17527</v>
      </c>
      <c r="HT47">
        <v>20.2787</v>
      </c>
      <c r="HU47">
        <v>5.2119</v>
      </c>
      <c r="HV47">
        <v>11.9798</v>
      </c>
      <c r="HW47">
        <v>4.9633</v>
      </c>
      <c r="HX47">
        <v>3.27415</v>
      </c>
      <c r="HY47">
        <v>9999</v>
      </c>
      <c r="HZ47">
        <v>9999</v>
      </c>
      <c r="IA47">
        <v>9999</v>
      </c>
      <c r="IB47">
        <v>999.9</v>
      </c>
      <c r="IC47">
        <v>1.864</v>
      </c>
      <c r="ID47">
        <v>1.86009</v>
      </c>
      <c r="IE47">
        <v>1.8584</v>
      </c>
      <c r="IF47">
        <v>1.85975</v>
      </c>
      <c r="IG47">
        <v>1.85989</v>
      </c>
      <c r="IH47">
        <v>1.85838</v>
      </c>
      <c r="II47">
        <v>1.85745</v>
      </c>
      <c r="IJ47">
        <v>1.85242</v>
      </c>
      <c r="IK47">
        <v>0</v>
      </c>
      <c r="IL47">
        <v>0</v>
      </c>
      <c r="IM47">
        <v>0</v>
      </c>
      <c r="IN47">
        <v>0</v>
      </c>
      <c r="IO47" t="s">
        <v>443</v>
      </c>
      <c r="IP47" t="s">
        <v>444</v>
      </c>
      <c r="IQ47" t="s">
        <v>445</v>
      </c>
      <c r="IR47" t="s">
        <v>445</v>
      </c>
      <c r="IS47" t="s">
        <v>445</v>
      </c>
      <c r="IT47" t="s">
        <v>445</v>
      </c>
      <c r="IU47">
        <v>0</v>
      </c>
      <c r="IV47">
        <v>100</v>
      </c>
      <c r="IW47">
        <v>100</v>
      </c>
      <c r="IX47">
        <v>-1.28</v>
      </c>
      <c r="IY47">
        <v>0.2803</v>
      </c>
      <c r="IZ47">
        <v>-1.101190050776656</v>
      </c>
      <c r="JA47">
        <v>-0.0009077452495023094</v>
      </c>
      <c r="JB47">
        <v>1.260287539409167E-06</v>
      </c>
      <c r="JC47">
        <v>-2.747980142854786E-10</v>
      </c>
      <c r="JD47">
        <v>0.01164710740424388</v>
      </c>
      <c r="JE47">
        <v>0.002354074995816399</v>
      </c>
      <c r="JF47">
        <v>0.0004967520844642659</v>
      </c>
      <c r="JG47">
        <v>-1.558376616488758E-06</v>
      </c>
      <c r="JH47">
        <v>1</v>
      </c>
      <c r="JI47">
        <v>1955</v>
      </c>
      <c r="JJ47">
        <v>1</v>
      </c>
      <c r="JK47">
        <v>26</v>
      </c>
      <c r="JL47">
        <v>194204.3</v>
      </c>
      <c r="JM47">
        <v>194204.5</v>
      </c>
      <c r="JN47">
        <v>1.27441</v>
      </c>
      <c r="JO47">
        <v>2.62817</v>
      </c>
      <c r="JP47">
        <v>1.49658</v>
      </c>
      <c r="JQ47">
        <v>2.34375</v>
      </c>
      <c r="JR47">
        <v>1.54907</v>
      </c>
      <c r="JS47">
        <v>2.45972</v>
      </c>
      <c r="JT47">
        <v>36.3635</v>
      </c>
      <c r="JU47">
        <v>24.1838</v>
      </c>
      <c r="JV47">
        <v>18</v>
      </c>
      <c r="JW47">
        <v>483.191</v>
      </c>
      <c r="JX47">
        <v>489.809</v>
      </c>
      <c r="JY47">
        <v>27.4856</v>
      </c>
      <c r="JZ47">
        <v>29.4377</v>
      </c>
      <c r="KA47">
        <v>30.0002</v>
      </c>
      <c r="KB47">
        <v>29.6752</v>
      </c>
      <c r="KC47">
        <v>29.6728</v>
      </c>
      <c r="KD47">
        <v>25.7364</v>
      </c>
      <c r="KE47">
        <v>23.2209</v>
      </c>
      <c r="KF47">
        <v>71.98699999999999</v>
      </c>
      <c r="KG47">
        <v>27.4803</v>
      </c>
      <c r="KH47">
        <v>493.622</v>
      </c>
      <c r="KI47">
        <v>21.1771</v>
      </c>
      <c r="KJ47">
        <v>101.903</v>
      </c>
      <c r="KK47">
        <v>91.44159999999999</v>
      </c>
    </row>
    <row r="48" spans="1:297">
      <c r="A48">
        <v>30</v>
      </c>
      <c r="B48">
        <v>1758641870</v>
      </c>
      <c r="C48">
        <v>237</v>
      </c>
      <c r="D48" t="s">
        <v>504</v>
      </c>
      <c r="E48" t="s">
        <v>505</v>
      </c>
      <c r="F48">
        <v>5</v>
      </c>
      <c r="G48" t="s">
        <v>437</v>
      </c>
      <c r="H48" t="s">
        <v>438</v>
      </c>
      <c r="I48">
        <v>1758641862.5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(EA48+(U48+2*0.95*5.67E-8*(((EA48+$B$9)+273)^4-(EA48+273)^4)-44100*J48)/(1.84*29.3*R48+8*0.95*5.67E-8*(EA48+273)^3))</f>
        <v>0</v>
      </c>
      <c r="W48">
        <f>($C$9*EB48+$D$9*EC48+$E$9*V48)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2*0.95*5.67E-8*(((EA48+$B$9)+273)^4-(W48+273)^4)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484.2898199050964</v>
      </c>
      <c r="AK48">
        <v>467.1273212121212</v>
      </c>
      <c r="AL48">
        <v>3.084542795041266</v>
      </c>
      <c r="AM48">
        <v>65.17214786254047</v>
      </c>
      <c r="AN48">
        <f>(AP48 - AO48 + DY48*1E3/(8.314*(EA48+273.15)) * AR48/DX48 * AQ48) * DX48/(100*DL48) * 1000/(1000 - AP48)</f>
        <v>0</v>
      </c>
      <c r="AO48">
        <v>21.15087856003894</v>
      </c>
      <c r="AP48">
        <v>21.96063757575758</v>
      </c>
      <c r="AQ48">
        <v>-2.803976464938659E-08</v>
      </c>
      <c r="AR48">
        <v>105.5994654856397</v>
      </c>
      <c r="AS48">
        <v>0</v>
      </c>
      <c r="AT48">
        <v>0</v>
      </c>
      <c r="AU48">
        <f>IF(AS48*$H$15&gt;=AW48,1.0,(AW48/(AW48-AS48*$H$15)))</f>
        <v>0</v>
      </c>
      <c r="AV48">
        <f>(AU48-1)*100</f>
        <v>0</v>
      </c>
      <c r="AW48">
        <f>MAX(0,($B$15+$C$15*EF48)/(1+$D$15*EF48)*DY48/(EA48+273)*$E$15)</f>
        <v>0</v>
      </c>
      <c r="AX48" t="s">
        <v>439</v>
      </c>
      <c r="AY48" t="s">
        <v>439</v>
      </c>
      <c r="AZ48">
        <v>0</v>
      </c>
      <c r="BA48">
        <v>0</v>
      </c>
      <c r="BB48">
        <f>1-AZ48/BA48</f>
        <v>0</v>
      </c>
      <c r="BC48">
        <v>0</v>
      </c>
      <c r="BD48" t="s">
        <v>439</v>
      </c>
      <c r="BE48" t="s">
        <v>439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439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$B$13*EG48+$C$13*EH48+$F$13*ES48*(1-EV48)</f>
        <v>0</v>
      </c>
      <c r="DI48">
        <f>DH48*DJ48</f>
        <v>0</v>
      </c>
      <c r="DJ48">
        <f>($B$13*$D$11+$C$13*$D$11+$F$13*((FF48+EX48)/MAX(FF48+EX48+FG48, 0.1)*$I$11+FG48/MAX(FF48+EX48+FG48, 0.1)*$J$11))/($B$13+$C$13+$F$13)</f>
        <v>0</v>
      </c>
      <c r="DK48">
        <f>($B$13*$K$11+$C$13*$K$11+$F$13*((FF48+EX48)/MAX(FF48+EX48+FG48, 0.1)*$P$11+FG48/MAX(FF48+EX48+FG48, 0.1)*$Q$11))/($B$13+$C$13+$F$13)</f>
        <v>0</v>
      </c>
      <c r="DL48">
        <v>1.1</v>
      </c>
      <c r="DM48">
        <v>0.5</v>
      </c>
      <c r="DN48" t="s">
        <v>440</v>
      </c>
      <c r="DO48">
        <v>2</v>
      </c>
      <c r="DP48" t="b">
        <v>1</v>
      </c>
      <c r="DQ48">
        <v>1758641862.5</v>
      </c>
      <c r="DR48">
        <v>437.596037037037</v>
      </c>
      <c r="DS48">
        <v>459.468</v>
      </c>
      <c r="DT48">
        <v>21.96212592592592</v>
      </c>
      <c r="DU48">
        <v>21.15004444444444</v>
      </c>
      <c r="DV48">
        <v>438.8758518518519</v>
      </c>
      <c r="DW48">
        <v>21.6817962962963</v>
      </c>
      <c r="DX48">
        <v>500.059</v>
      </c>
      <c r="DY48">
        <v>90.30907037037035</v>
      </c>
      <c r="DZ48">
        <v>0.06707757407407408</v>
      </c>
      <c r="EA48">
        <v>28.80838148148148</v>
      </c>
      <c r="EB48">
        <v>30.00801481481481</v>
      </c>
      <c r="EC48">
        <v>999.9000000000001</v>
      </c>
      <c r="ED48">
        <v>0</v>
      </c>
      <c r="EE48">
        <v>0</v>
      </c>
      <c r="EF48">
        <v>9991.737407407407</v>
      </c>
      <c r="EG48">
        <v>0</v>
      </c>
      <c r="EH48">
        <v>10.0482</v>
      </c>
      <c r="EI48">
        <v>-21.87192962962963</v>
      </c>
      <c r="EJ48">
        <v>447.4223333333334</v>
      </c>
      <c r="EK48">
        <v>469.3956296296297</v>
      </c>
      <c r="EL48">
        <v>0.8120807037037038</v>
      </c>
      <c r="EM48">
        <v>459.468</v>
      </c>
      <c r="EN48">
        <v>21.15004444444444</v>
      </c>
      <c r="EO48">
        <v>1.983378518518519</v>
      </c>
      <c r="EP48">
        <v>1.910041111111111</v>
      </c>
      <c r="EQ48">
        <v>17.31225925925926</v>
      </c>
      <c r="ER48">
        <v>16.71766666666667</v>
      </c>
      <c r="ES48">
        <v>1999.991851851852</v>
      </c>
      <c r="ET48">
        <v>0.9800032222222221</v>
      </c>
      <c r="EU48">
        <v>0.01999667777777778</v>
      </c>
      <c r="EV48">
        <v>0</v>
      </c>
      <c r="EW48">
        <v>151.0201481481482</v>
      </c>
      <c r="EX48">
        <v>5.00078</v>
      </c>
      <c r="EY48">
        <v>3120.663333333333</v>
      </c>
      <c r="EZ48">
        <v>16379.58148148148</v>
      </c>
      <c r="FA48">
        <v>39.87940740740741</v>
      </c>
      <c r="FB48">
        <v>40.81207407407407</v>
      </c>
      <c r="FC48">
        <v>40.17562962962962</v>
      </c>
      <c r="FD48">
        <v>40.41407407407407</v>
      </c>
      <c r="FE48">
        <v>41.002</v>
      </c>
      <c r="FF48">
        <v>1955.101851851852</v>
      </c>
      <c r="FG48">
        <v>39.89000000000001</v>
      </c>
      <c r="FH48">
        <v>0</v>
      </c>
      <c r="FI48">
        <v>1758641868</v>
      </c>
      <c r="FJ48">
        <v>0</v>
      </c>
      <c r="FK48">
        <v>150.9712692307692</v>
      </c>
      <c r="FL48">
        <v>5.766940164004281</v>
      </c>
      <c r="FM48">
        <v>95.19213663223032</v>
      </c>
      <c r="FN48">
        <v>3120.790384615384</v>
      </c>
      <c r="FO48">
        <v>15</v>
      </c>
      <c r="FP48">
        <v>0</v>
      </c>
      <c r="FQ48" t="s">
        <v>441</v>
      </c>
      <c r="FR48">
        <v>1746989605.5</v>
      </c>
      <c r="FS48">
        <v>1746989593.5</v>
      </c>
      <c r="FT48">
        <v>0</v>
      </c>
      <c r="FU48">
        <v>-0.274</v>
      </c>
      <c r="FV48">
        <v>-0.002</v>
      </c>
      <c r="FW48">
        <v>2.549</v>
      </c>
      <c r="FX48">
        <v>0.129</v>
      </c>
      <c r="FY48">
        <v>420</v>
      </c>
      <c r="FZ48">
        <v>17</v>
      </c>
      <c r="GA48">
        <v>0.02</v>
      </c>
      <c r="GB48">
        <v>0.04</v>
      </c>
      <c r="GC48">
        <v>-18.70786725</v>
      </c>
      <c r="GD48">
        <v>-60.50892529080673</v>
      </c>
      <c r="GE48">
        <v>6.010048557924049</v>
      </c>
      <c r="GF48">
        <v>0</v>
      </c>
      <c r="GG48">
        <v>150.7226470588236</v>
      </c>
      <c r="GH48">
        <v>5.157097016748201</v>
      </c>
      <c r="GI48">
        <v>0.5527899229923946</v>
      </c>
      <c r="GJ48">
        <v>0</v>
      </c>
      <c r="GK48">
        <v>0.8069787249999999</v>
      </c>
      <c r="GL48">
        <v>0.06213682176359964</v>
      </c>
      <c r="GM48">
        <v>0.009300740252763484</v>
      </c>
      <c r="GN48">
        <v>1</v>
      </c>
      <c r="GO48">
        <v>1</v>
      </c>
      <c r="GP48">
        <v>3</v>
      </c>
      <c r="GQ48" t="s">
        <v>448</v>
      </c>
      <c r="GR48">
        <v>3.10233</v>
      </c>
      <c r="GS48">
        <v>2.72545</v>
      </c>
      <c r="GT48">
        <v>0.09381639999999999</v>
      </c>
      <c r="GU48">
        <v>0.0975389</v>
      </c>
      <c r="GV48">
        <v>0.10096</v>
      </c>
      <c r="GW48">
        <v>0.0996764</v>
      </c>
      <c r="GX48">
        <v>23673.4</v>
      </c>
      <c r="GY48">
        <v>21426.8</v>
      </c>
      <c r="GZ48">
        <v>26690</v>
      </c>
      <c r="HA48">
        <v>23966.7</v>
      </c>
      <c r="HB48">
        <v>38398.4</v>
      </c>
      <c r="HC48">
        <v>31899</v>
      </c>
      <c r="HD48">
        <v>46607.7</v>
      </c>
      <c r="HE48">
        <v>37916.9</v>
      </c>
      <c r="HF48">
        <v>1.86295</v>
      </c>
      <c r="HG48">
        <v>1.85148</v>
      </c>
      <c r="HH48">
        <v>0.10955</v>
      </c>
      <c r="HI48">
        <v>0</v>
      </c>
      <c r="HJ48">
        <v>28.2279</v>
      </c>
      <c r="HK48">
        <v>999.9</v>
      </c>
      <c r="HL48">
        <v>52.3</v>
      </c>
      <c r="HM48">
        <v>31.4</v>
      </c>
      <c r="HN48">
        <v>26.7291</v>
      </c>
      <c r="HO48">
        <v>60.6556</v>
      </c>
      <c r="HP48">
        <v>22.5</v>
      </c>
      <c r="HQ48">
        <v>1</v>
      </c>
      <c r="HR48">
        <v>0.171631</v>
      </c>
      <c r="HS48">
        <v>0.190997</v>
      </c>
      <c r="HT48">
        <v>20.2786</v>
      </c>
      <c r="HU48">
        <v>5.21085</v>
      </c>
      <c r="HV48">
        <v>11.98</v>
      </c>
      <c r="HW48">
        <v>4.96335</v>
      </c>
      <c r="HX48">
        <v>3.2742</v>
      </c>
      <c r="HY48">
        <v>9999</v>
      </c>
      <c r="HZ48">
        <v>9999</v>
      </c>
      <c r="IA48">
        <v>9999</v>
      </c>
      <c r="IB48">
        <v>999.9</v>
      </c>
      <c r="IC48">
        <v>1.86399</v>
      </c>
      <c r="ID48">
        <v>1.86008</v>
      </c>
      <c r="IE48">
        <v>1.85838</v>
      </c>
      <c r="IF48">
        <v>1.85979</v>
      </c>
      <c r="IG48">
        <v>1.85989</v>
      </c>
      <c r="IH48">
        <v>1.85838</v>
      </c>
      <c r="II48">
        <v>1.85745</v>
      </c>
      <c r="IJ48">
        <v>1.85242</v>
      </c>
      <c r="IK48">
        <v>0</v>
      </c>
      <c r="IL48">
        <v>0</v>
      </c>
      <c r="IM48">
        <v>0</v>
      </c>
      <c r="IN48">
        <v>0</v>
      </c>
      <c r="IO48" t="s">
        <v>443</v>
      </c>
      <c r="IP48" t="s">
        <v>444</v>
      </c>
      <c r="IQ48" t="s">
        <v>445</v>
      </c>
      <c r="IR48" t="s">
        <v>445</v>
      </c>
      <c r="IS48" t="s">
        <v>445</v>
      </c>
      <c r="IT48" t="s">
        <v>445</v>
      </c>
      <c r="IU48">
        <v>0</v>
      </c>
      <c r="IV48">
        <v>100</v>
      </c>
      <c r="IW48">
        <v>100</v>
      </c>
      <c r="IX48">
        <v>-1.279</v>
      </c>
      <c r="IY48">
        <v>0.2803</v>
      </c>
      <c r="IZ48">
        <v>-1.101190050776656</v>
      </c>
      <c r="JA48">
        <v>-0.0009077452495023094</v>
      </c>
      <c r="JB48">
        <v>1.260287539409167E-06</v>
      </c>
      <c r="JC48">
        <v>-2.747980142854786E-10</v>
      </c>
      <c r="JD48">
        <v>0.01164710740424388</v>
      </c>
      <c r="JE48">
        <v>0.002354074995816399</v>
      </c>
      <c r="JF48">
        <v>0.0004967520844642659</v>
      </c>
      <c r="JG48">
        <v>-1.558376616488758E-06</v>
      </c>
      <c r="JH48">
        <v>1</v>
      </c>
      <c r="JI48">
        <v>1955</v>
      </c>
      <c r="JJ48">
        <v>1</v>
      </c>
      <c r="JK48">
        <v>26</v>
      </c>
      <c r="JL48">
        <v>194204.4</v>
      </c>
      <c r="JM48">
        <v>194204.6</v>
      </c>
      <c r="JN48">
        <v>1.3147</v>
      </c>
      <c r="JO48">
        <v>2.63672</v>
      </c>
      <c r="JP48">
        <v>1.49658</v>
      </c>
      <c r="JQ48">
        <v>2.34497</v>
      </c>
      <c r="JR48">
        <v>1.54907</v>
      </c>
      <c r="JS48">
        <v>2.38159</v>
      </c>
      <c r="JT48">
        <v>36.3635</v>
      </c>
      <c r="JU48">
        <v>24.1751</v>
      </c>
      <c r="JV48">
        <v>18</v>
      </c>
      <c r="JW48">
        <v>482.898</v>
      </c>
      <c r="JX48">
        <v>490.138</v>
      </c>
      <c r="JY48">
        <v>27.4778</v>
      </c>
      <c r="JZ48">
        <v>29.4354</v>
      </c>
      <c r="KA48">
        <v>30</v>
      </c>
      <c r="KB48">
        <v>29.6752</v>
      </c>
      <c r="KC48">
        <v>29.6728</v>
      </c>
      <c r="KD48">
        <v>26.4266</v>
      </c>
      <c r="KE48">
        <v>23.2209</v>
      </c>
      <c r="KF48">
        <v>71.98699999999999</v>
      </c>
      <c r="KG48">
        <v>27.47</v>
      </c>
      <c r="KH48">
        <v>506.993</v>
      </c>
      <c r="KI48">
        <v>21.1771</v>
      </c>
      <c r="KJ48">
        <v>101.903</v>
      </c>
      <c r="KK48">
        <v>91.4423</v>
      </c>
    </row>
    <row r="49" spans="1:297">
      <c r="A49">
        <v>31</v>
      </c>
      <c r="B49">
        <v>1758641875</v>
      </c>
      <c r="C49">
        <v>242</v>
      </c>
      <c r="D49" t="s">
        <v>506</v>
      </c>
      <c r="E49" t="s">
        <v>507</v>
      </c>
      <c r="F49">
        <v>5</v>
      </c>
      <c r="G49" t="s">
        <v>437</v>
      </c>
      <c r="H49" t="s">
        <v>438</v>
      </c>
      <c r="I49">
        <v>1758641867.214286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(EA49+(U49+2*0.95*5.67E-8*(((EA49+$B$9)+273)^4-(EA49+273)^4)-44100*J49)/(1.84*29.3*R49+8*0.95*5.67E-8*(EA49+273)^3))</f>
        <v>0</v>
      </c>
      <c r="W49">
        <f>($C$9*EB49+$D$9*EC49+$E$9*V49)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2*0.95*5.67E-8*(((EA49+$B$9)+273)^4-(W49+273)^4)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501.5251517594671</v>
      </c>
      <c r="AK49">
        <v>483.3779999999998</v>
      </c>
      <c r="AL49">
        <v>3.272967733404813</v>
      </c>
      <c r="AM49">
        <v>65.17214786254047</v>
      </c>
      <c r="AN49">
        <f>(AP49 - AO49 + DY49*1E3/(8.314*(EA49+273.15)) * AR49/DX49 * AQ49) * DX49/(100*DL49) * 1000/(1000 - AP49)</f>
        <v>0</v>
      </c>
      <c r="AO49">
        <v>21.15488020527772</v>
      </c>
      <c r="AP49">
        <v>21.96332424242425</v>
      </c>
      <c r="AQ49">
        <v>1.523188545545565E-05</v>
      </c>
      <c r="AR49">
        <v>105.5994654856397</v>
      </c>
      <c r="AS49">
        <v>0</v>
      </c>
      <c r="AT49">
        <v>0</v>
      </c>
      <c r="AU49">
        <f>IF(AS49*$H$15&gt;=AW49,1.0,(AW49/(AW49-AS49*$H$15)))</f>
        <v>0</v>
      </c>
      <c r="AV49">
        <f>(AU49-1)*100</f>
        <v>0</v>
      </c>
      <c r="AW49">
        <f>MAX(0,($B$15+$C$15*EF49)/(1+$D$15*EF49)*DY49/(EA49+273)*$E$15)</f>
        <v>0</v>
      </c>
      <c r="AX49" t="s">
        <v>439</v>
      </c>
      <c r="AY49" t="s">
        <v>439</v>
      </c>
      <c r="AZ49">
        <v>0</v>
      </c>
      <c r="BA49">
        <v>0</v>
      </c>
      <c r="BB49">
        <f>1-AZ49/BA49</f>
        <v>0</v>
      </c>
      <c r="BC49">
        <v>0</v>
      </c>
      <c r="BD49" t="s">
        <v>439</v>
      </c>
      <c r="BE49" t="s">
        <v>439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439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$B$13*EG49+$C$13*EH49+$F$13*ES49*(1-EV49)</f>
        <v>0</v>
      </c>
      <c r="DI49">
        <f>DH49*DJ49</f>
        <v>0</v>
      </c>
      <c r="DJ49">
        <f>($B$13*$D$11+$C$13*$D$11+$F$13*((FF49+EX49)/MAX(FF49+EX49+FG49, 0.1)*$I$11+FG49/MAX(FF49+EX49+FG49, 0.1)*$J$11))/($B$13+$C$13+$F$13)</f>
        <v>0</v>
      </c>
      <c r="DK49">
        <f>($B$13*$K$11+$C$13*$K$11+$F$13*((FF49+EX49)/MAX(FF49+EX49+FG49, 0.1)*$P$11+FG49/MAX(FF49+EX49+FG49, 0.1)*$Q$11))/($B$13+$C$13+$F$13)</f>
        <v>0</v>
      </c>
      <c r="DL49">
        <v>1.1</v>
      </c>
      <c r="DM49">
        <v>0.5</v>
      </c>
      <c r="DN49" t="s">
        <v>440</v>
      </c>
      <c r="DO49">
        <v>2</v>
      </c>
      <c r="DP49" t="b">
        <v>1</v>
      </c>
      <c r="DQ49">
        <v>1758641867.214286</v>
      </c>
      <c r="DR49">
        <v>450.4873214285714</v>
      </c>
      <c r="DS49">
        <v>475.0538214285714</v>
      </c>
      <c r="DT49">
        <v>21.96097142857143</v>
      </c>
      <c r="DU49">
        <v>21.15119642857143</v>
      </c>
      <c r="DV49">
        <v>451.7663928571428</v>
      </c>
      <c r="DW49">
        <v>21.68065714285715</v>
      </c>
      <c r="DX49">
        <v>499.9895714285714</v>
      </c>
      <c r="DY49">
        <v>90.30949285714284</v>
      </c>
      <c r="DZ49">
        <v>0.06725154642857144</v>
      </c>
      <c r="EA49">
        <v>28.80804642857142</v>
      </c>
      <c r="EB49">
        <v>30.01153571428571</v>
      </c>
      <c r="EC49">
        <v>999.9000000000002</v>
      </c>
      <c r="ED49">
        <v>0</v>
      </c>
      <c r="EE49">
        <v>0</v>
      </c>
      <c r="EF49">
        <v>9985.942500000001</v>
      </c>
      <c r="EG49">
        <v>0</v>
      </c>
      <c r="EH49">
        <v>10.0482</v>
      </c>
      <c r="EI49">
        <v>-24.56641428571429</v>
      </c>
      <c r="EJ49">
        <v>460.6025357142858</v>
      </c>
      <c r="EK49">
        <v>485.31875</v>
      </c>
      <c r="EL49">
        <v>0.809774392857143</v>
      </c>
      <c r="EM49">
        <v>475.0538214285714</v>
      </c>
      <c r="EN49">
        <v>21.15119642857143</v>
      </c>
      <c r="EO49">
        <v>1.983283571428571</v>
      </c>
      <c r="EP49">
        <v>1.910153928571429</v>
      </c>
      <c r="EQ49">
        <v>17.3115</v>
      </c>
      <c r="ER49">
        <v>16.71860357142857</v>
      </c>
      <c r="ES49">
        <v>1999.997142857143</v>
      </c>
      <c r="ET49">
        <v>0.9800032142857142</v>
      </c>
      <c r="EU49">
        <v>0.01999668571428572</v>
      </c>
      <c r="EV49">
        <v>0</v>
      </c>
      <c r="EW49">
        <v>151.38425</v>
      </c>
      <c r="EX49">
        <v>5.00078</v>
      </c>
      <c r="EY49">
        <v>3128.050357142857</v>
      </c>
      <c r="EZ49">
        <v>16379.625</v>
      </c>
      <c r="FA49">
        <v>39.85917857142857</v>
      </c>
      <c r="FB49">
        <v>40.8097857142857</v>
      </c>
      <c r="FC49">
        <v>40.18492857142856</v>
      </c>
      <c r="FD49">
        <v>40.39246428571428</v>
      </c>
      <c r="FE49">
        <v>40.96846428571428</v>
      </c>
      <c r="FF49">
        <v>1955.107142857143</v>
      </c>
      <c r="FG49">
        <v>39.89000000000001</v>
      </c>
      <c r="FH49">
        <v>0</v>
      </c>
      <c r="FI49">
        <v>1758641872.8</v>
      </c>
      <c r="FJ49">
        <v>0</v>
      </c>
      <c r="FK49">
        <v>151.363</v>
      </c>
      <c r="FL49">
        <v>5.138051283960808</v>
      </c>
      <c r="FM49">
        <v>92.72205135207486</v>
      </c>
      <c r="FN49">
        <v>3128.306923076923</v>
      </c>
      <c r="FO49">
        <v>15</v>
      </c>
      <c r="FP49">
        <v>0</v>
      </c>
      <c r="FQ49" t="s">
        <v>441</v>
      </c>
      <c r="FR49">
        <v>1746989605.5</v>
      </c>
      <c r="FS49">
        <v>1746989593.5</v>
      </c>
      <c r="FT49">
        <v>0</v>
      </c>
      <c r="FU49">
        <v>-0.274</v>
      </c>
      <c r="FV49">
        <v>-0.002</v>
      </c>
      <c r="FW49">
        <v>2.549</v>
      </c>
      <c r="FX49">
        <v>0.129</v>
      </c>
      <c r="FY49">
        <v>420</v>
      </c>
      <c r="FZ49">
        <v>17</v>
      </c>
      <c r="GA49">
        <v>0.02</v>
      </c>
      <c r="GB49">
        <v>0.04</v>
      </c>
      <c r="GC49">
        <v>-22.28454146341464</v>
      </c>
      <c r="GD49">
        <v>-38.68396515679443</v>
      </c>
      <c r="GE49">
        <v>4.000951547488917</v>
      </c>
      <c r="GF49">
        <v>0</v>
      </c>
      <c r="GG49">
        <v>151.1110588235294</v>
      </c>
      <c r="GH49">
        <v>5.156822003844149</v>
      </c>
      <c r="GI49">
        <v>0.5635978406200258</v>
      </c>
      <c r="GJ49">
        <v>0</v>
      </c>
      <c r="GK49">
        <v>0.8104634146341462</v>
      </c>
      <c r="GL49">
        <v>-0.01348873170731564</v>
      </c>
      <c r="GM49">
        <v>0.003341525356199959</v>
      </c>
      <c r="GN49">
        <v>1</v>
      </c>
      <c r="GO49">
        <v>1</v>
      </c>
      <c r="GP49">
        <v>3</v>
      </c>
      <c r="GQ49" t="s">
        <v>448</v>
      </c>
      <c r="GR49">
        <v>3.10249</v>
      </c>
      <c r="GS49">
        <v>2.72549</v>
      </c>
      <c r="GT49">
        <v>0.0962157</v>
      </c>
      <c r="GU49">
        <v>0.100017</v>
      </c>
      <c r="GV49">
        <v>0.10097</v>
      </c>
      <c r="GW49">
        <v>0.0996881</v>
      </c>
      <c r="GX49">
        <v>23610.7</v>
      </c>
      <c r="GY49">
        <v>21367.9</v>
      </c>
      <c r="GZ49">
        <v>26690</v>
      </c>
      <c r="HA49">
        <v>23966.5</v>
      </c>
      <c r="HB49">
        <v>38398</v>
      </c>
      <c r="HC49">
        <v>31898.7</v>
      </c>
      <c r="HD49">
        <v>46607.4</v>
      </c>
      <c r="HE49">
        <v>37916.8</v>
      </c>
      <c r="HF49">
        <v>1.86338</v>
      </c>
      <c r="HG49">
        <v>1.85113</v>
      </c>
      <c r="HH49">
        <v>0.109475</v>
      </c>
      <c r="HI49">
        <v>0</v>
      </c>
      <c r="HJ49">
        <v>28.2303</v>
      </c>
      <c r="HK49">
        <v>999.9</v>
      </c>
      <c r="HL49">
        <v>52.2</v>
      </c>
      <c r="HM49">
        <v>31.3</v>
      </c>
      <c r="HN49">
        <v>26.5272</v>
      </c>
      <c r="HO49">
        <v>60.8456</v>
      </c>
      <c r="HP49">
        <v>22.6963</v>
      </c>
      <c r="HQ49">
        <v>1</v>
      </c>
      <c r="HR49">
        <v>0.171824</v>
      </c>
      <c r="HS49">
        <v>0.209158</v>
      </c>
      <c r="HT49">
        <v>20.2786</v>
      </c>
      <c r="HU49">
        <v>5.2107</v>
      </c>
      <c r="HV49">
        <v>11.98</v>
      </c>
      <c r="HW49">
        <v>4.96305</v>
      </c>
      <c r="HX49">
        <v>3.27405</v>
      </c>
      <c r="HY49">
        <v>9999</v>
      </c>
      <c r="HZ49">
        <v>9999</v>
      </c>
      <c r="IA49">
        <v>9999</v>
      </c>
      <c r="IB49">
        <v>999.9</v>
      </c>
      <c r="IC49">
        <v>1.864</v>
      </c>
      <c r="ID49">
        <v>1.86011</v>
      </c>
      <c r="IE49">
        <v>1.85838</v>
      </c>
      <c r="IF49">
        <v>1.85977</v>
      </c>
      <c r="IG49">
        <v>1.85989</v>
      </c>
      <c r="IH49">
        <v>1.85838</v>
      </c>
      <c r="II49">
        <v>1.85745</v>
      </c>
      <c r="IJ49">
        <v>1.85242</v>
      </c>
      <c r="IK49">
        <v>0</v>
      </c>
      <c r="IL49">
        <v>0</v>
      </c>
      <c r="IM49">
        <v>0</v>
      </c>
      <c r="IN49">
        <v>0</v>
      </c>
      <c r="IO49" t="s">
        <v>443</v>
      </c>
      <c r="IP49" t="s">
        <v>444</v>
      </c>
      <c r="IQ49" t="s">
        <v>445</v>
      </c>
      <c r="IR49" t="s">
        <v>445</v>
      </c>
      <c r="IS49" t="s">
        <v>445</v>
      </c>
      <c r="IT49" t="s">
        <v>445</v>
      </c>
      <c r="IU49">
        <v>0</v>
      </c>
      <c r="IV49">
        <v>100</v>
      </c>
      <c r="IW49">
        <v>100</v>
      </c>
      <c r="IX49">
        <v>-1.278</v>
      </c>
      <c r="IY49">
        <v>0.2804</v>
      </c>
      <c r="IZ49">
        <v>-1.101190050776656</v>
      </c>
      <c r="JA49">
        <v>-0.0009077452495023094</v>
      </c>
      <c r="JB49">
        <v>1.260287539409167E-06</v>
      </c>
      <c r="JC49">
        <v>-2.747980142854786E-10</v>
      </c>
      <c r="JD49">
        <v>0.01164710740424388</v>
      </c>
      <c r="JE49">
        <v>0.002354074995816399</v>
      </c>
      <c r="JF49">
        <v>0.0004967520844642659</v>
      </c>
      <c r="JG49">
        <v>-1.558376616488758E-06</v>
      </c>
      <c r="JH49">
        <v>1</v>
      </c>
      <c r="JI49">
        <v>1955</v>
      </c>
      <c r="JJ49">
        <v>1</v>
      </c>
      <c r="JK49">
        <v>26</v>
      </c>
      <c r="JL49">
        <v>194204.5</v>
      </c>
      <c r="JM49">
        <v>194204.7</v>
      </c>
      <c r="JN49">
        <v>1.34521</v>
      </c>
      <c r="JO49">
        <v>2.62695</v>
      </c>
      <c r="JP49">
        <v>1.49658</v>
      </c>
      <c r="JQ49">
        <v>2.34497</v>
      </c>
      <c r="JR49">
        <v>1.54907</v>
      </c>
      <c r="JS49">
        <v>2.45117</v>
      </c>
      <c r="JT49">
        <v>36.3635</v>
      </c>
      <c r="JU49">
        <v>24.1838</v>
      </c>
      <c r="JV49">
        <v>18</v>
      </c>
      <c r="JW49">
        <v>483.147</v>
      </c>
      <c r="JX49">
        <v>489.907</v>
      </c>
      <c r="JY49">
        <v>27.4677</v>
      </c>
      <c r="JZ49">
        <v>29.4354</v>
      </c>
      <c r="KA49">
        <v>30</v>
      </c>
      <c r="KB49">
        <v>29.6752</v>
      </c>
      <c r="KC49">
        <v>29.6728</v>
      </c>
      <c r="KD49">
        <v>27.1695</v>
      </c>
      <c r="KE49">
        <v>23.2209</v>
      </c>
      <c r="KF49">
        <v>71.98699999999999</v>
      </c>
      <c r="KG49">
        <v>27.4579</v>
      </c>
      <c r="KH49">
        <v>527.053</v>
      </c>
      <c r="KI49">
        <v>21.1771</v>
      </c>
      <c r="KJ49">
        <v>101.903</v>
      </c>
      <c r="KK49">
        <v>91.4419</v>
      </c>
    </row>
    <row r="50" spans="1:297">
      <c r="A50">
        <v>32</v>
      </c>
      <c r="B50">
        <v>1758641880</v>
      </c>
      <c r="C50">
        <v>247</v>
      </c>
      <c r="D50" t="s">
        <v>508</v>
      </c>
      <c r="E50" t="s">
        <v>509</v>
      </c>
      <c r="F50">
        <v>5</v>
      </c>
      <c r="G50" t="s">
        <v>437</v>
      </c>
      <c r="H50" t="s">
        <v>438</v>
      </c>
      <c r="I50">
        <v>1758641872.5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(EA50+(U50+2*0.95*5.67E-8*(((EA50+$B$9)+273)^4-(EA50+273)^4)-44100*J50)/(1.84*29.3*R50+8*0.95*5.67E-8*(EA50+273)^3))</f>
        <v>0</v>
      </c>
      <c r="W50">
        <f>($C$9*EB50+$D$9*EC50+$E$9*V50)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2*0.95*5.67E-8*(((EA50+$B$9)+273)^4-(W50+273)^4)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518.7191411679479</v>
      </c>
      <c r="AK50">
        <v>500.2240303030301</v>
      </c>
      <c r="AL50">
        <v>3.373872346207072</v>
      </c>
      <c r="AM50">
        <v>65.17214786254047</v>
      </c>
      <c r="AN50">
        <f>(AP50 - AO50 + DY50*1E3/(8.314*(EA50+273.15)) * AR50/DX50 * AQ50) * DX50/(100*DL50) * 1000/(1000 - AP50)</f>
        <v>0</v>
      </c>
      <c r="AO50">
        <v>21.15963190931622</v>
      </c>
      <c r="AP50">
        <v>21.96969757575756</v>
      </c>
      <c r="AQ50">
        <v>2.247270220310038E-05</v>
      </c>
      <c r="AR50">
        <v>105.5994654856397</v>
      </c>
      <c r="AS50">
        <v>0</v>
      </c>
      <c r="AT50">
        <v>0</v>
      </c>
      <c r="AU50">
        <f>IF(AS50*$H$15&gt;=AW50,1.0,(AW50/(AW50-AS50*$H$15)))</f>
        <v>0</v>
      </c>
      <c r="AV50">
        <f>(AU50-1)*100</f>
        <v>0</v>
      </c>
      <c r="AW50">
        <f>MAX(0,($B$15+$C$15*EF50)/(1+$D$15*EF50)*DY50/(EA50+273)*$E$15)</f>
        <v>0</v>
      </c>
      <c r="AX50" t="s">
        <v>439</v>
      </c>
      <c r="AY50" t="s">
        <v>439</v>
      </c>
      <c r="AZ50">
        <v>0</v>
      </c>
      <c r="BA50">
        <v>0</v>
      </c>
      <c r="BB50">
        <f>1-AZ50/BA50</f>
        <v>0</v>
      </c>
      <c r="BC50">
        <v>0</v>
      </c>
      <c r="BD50" t="s">
        <v>439</v>
      </c>
      <c r="BE50" t="s">
        <v>439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439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$B$13*EG50+$C$13*EH50+$F$13*ES50*(1-EV50)</f>
        <v>0</v>
      </c>
      <c r="DI50">
        <f>DH50*DJ50</f>
        <v>0</v>
      </c>
      <c r="DJ50">
        <f>($B$13*$D$11+$C$13*$D$11+$F$13*((FF50+EX50)/MAX(FF50+EX50+FG50, 0.1)*$I$11+FG50/MAX(FF50+EX50+FG50, 0.1)*$J$11))/($B$13+$C$13+$F$13)</f>
        <v>0</v>
      </c>
      <c r="DK50">
        <f>($B$13*$K$11+$C$13*$K$11+$F$13*((FF50+EX50)/MAX(FF50+EX50+FG50, 0.1)*$P$11+FG50/MAX(FF50+EX50+FG50, 0.1)*$Q$11))/($B$13+$C$13+$F$13)</f>
        <v>0</v>
      </c>
      <c r="DL50">
        <v>1.1</v>
      </c>
      <c r="DM50">
        <v>0.5</v>
      </c>
      <c r="DN50" t="s">
        <v>440</v>
      </c>
      <c r="DO50">
        <v>2</v>
      </c>
      <c r="DP50" t="b">
        <v>1</v>
      </c>
      <c r="DQ50">
        <v>1758641872.5</v>
      </c>
      <c r="DR50">
        <v>466.5737407407407</v>
      </c>
      <c r="DS50">
        <v>492.7668148148149</v>
      </c>
      <c r="DT50">
        <v>21.96326666666666</v>
      </c>
      <c r="DU50">
        <v>21.15451111111111</v>
      </c>
      <c r="DV50">
        <v>467.8515925925926</v>
      </c>
      <c r="DW50">
        <v>21.68291851851852</v>
      </c>
      <c r="DX50">
        <v>499.9807777777779</v>
      </c>
      <c r="DY50">
        <v>90.30941851851854</v>
      </c>
      <c r="DZ50">
        <v>0.06727774074074075</v>
      </c>
      <c r="EA50">
        <v>28.80808888888889</v>
      </c>
      <c r="EB50">
        <v>30.01088888888889</v>
      </c>
      <c r="EC50">
        <v>999.9000000000001</v>
      </c>
      <c r="ED50">
        <v>0</v>
      </c>
      <c r="EE50">
        <v>0</v>
      </c>
      <c r="EF50">
        <v>9997.504444444445</v>
      </c>
      <c r="EG50">
        <v>0</v>
      </c>
      <c r="EH50">
        <v>10.0482</v>
      </c>
      <c r="EI50">
        <v>-26.19307037037037</v>
      </c>
      <c r="EJ50">
        <v>477.0512962962962</v>
      </c>
      <c r="EK50">
        <v>503.4163333333333</v>
      </c>
      <c r="EL50">
        <v>0.8087722962962963</v>
      </c>
      <c r="EM50">
        <v>492.7668148148149</v>
      </c>
      <c r="EN50">
        <v>21.15451111111111</v>
      </c>
      <c r="EO50">
        <v>1.98349</v>
      </c>
      <c r="EP50">
        <v>1.910450740740741</v>
      </c>
      <c r="EQ50">
        <v>17.31314444444444</v>
      </c>
      <c r="ER50">
        <v>16.72106296296296</v>
      </c>
      <c r="ES50">
        <v>1999.98037037037</v>
      </c>
      <c r="ET50">
        <v>0.980003</v>
      </c>
      <c r="EU50">
        <v>0.0199969</v>
      </c>
      <c r="EV50">
        <v>0</v>
      </c>
      <c r="EW50">
        <v>151.8032962962963</v>
      </c>
      <c r="EX50">
        <v>5.00078</v>
      </c>
      <c r="EY50">
        <v>3136.122962962963</v>
      </c>
      <c r="EZ50">
        <v>16379.48518518518</v>
      </c>
      <c r="FA50">
        <v>39.86551851851852</v>
      </c>
      <c r="FB50">
        <v>40.81211111111111</v>
      </c>
      <c r="FC50">
        <v>40.20577777777778</v>
      </c>
      <c r="FD50">
        <v>40.38844444444444</v>
      </c>
      <c r="FE50">
        <v>40.95344444444444</v>
      </c>
      <c r="FF50">
        <v>1955.09037037037</v>
      </c>
      <c r="FG50">
        <v>39.89000000000001</v>
      </c>
      <c r="FH50">
        <v>0</v>
      </c>
      <c r="FI50">
        <v>1758641878.2</v>
      </c>
      <c r="FJ50">
        <v>0</v>
      </c>
      <c r="FK50">
        <v>151.85172</v>
      </c>
      <c r="FL50">
        <v>4.687307696525925</v>
      </c>
      <c r="FM50">
        <v>89.80999999872472</v>
      </c>
      <c r="FN50">
        <v>3136.9876</v>
      </c>
      <c r="FO50">
        <v>15</v>
      </c>
      <c r="FP50">
        <v>0</v>
      </c>
      <c r="FQ50" t="s">
        <v>441</v>
      </c>
      <c r="FR50">
        <v>1746989605.5</v>
      </c>
      <c r="FS50">
        <v>1746989593.5</v>
      </c>
      <c r="FT50">
        <v>0</v>
      </c>
      <c r="FU50">
        <v>-0.274</v>
      </c>
      <c r="FV50">
        <v>-0.002</v>
      </c>
      <c r="FW50">
        <v>2.549</v>
      </c>
      <c r="FX50">
        <v>0.129</v>
      </c>
      <c r="FY50">
        <v>420</v>
      </c>
      <c r="FZ50">
        <v>17</v>
      </c>
      <c r="GA50">
        <v>0.02</v>
      </c>
      <c r="GB50">
        <v>0.04</v>
      </c>
      <c r="GC50">
        <v>-24.90121707317073</v>
      </c>
      <c r="GD50">
        <v>-20.21638327526133</v>
      </c>
      <c r="GE50">
        <v>2.108641945794061</v>
      </c>
      <c r="GF50">
        <v>0</v>
      </c>
      <c r="GG50">
        <v>151.5234705882353</v>
      </c>
      <c r="GH50">
        <v>4.94359052847792</v>
      </c>
      <c r="GI50">
        <v>0.5471600064554765</v>
      </c>
      <c r="GJ50">
        <v>0</v>
      </c>
      <c r="GK50">
        <v>0.8096803658536584</v>
      </c>
      <c r="GL50">
        <v>-0.01647961672473888</v>
      </c>
      <c r="GM50">
        <v>0.001938807198758031</v>
      </c>
      <c r="GN50">
        <v>1</v>
      </c>
      <c r="GO50">
        <v>1</v>
      </c>
      <c r="GP50">
        <v>3</v>
      </c>
      <c r="GQ50" t="s">
        <v>448</v>
      </c>
      <c r="GR50">
        <v>3.10277</v>
      </c>
      <c r="GS50">
        <v>2.72516</v>
      </c>
      <c r="GT50">
        <v>0.0986498</v>
      </c>
      <c r="GU50">
        <v>0.102439</v>
      </c>
      <c r="GV50">
        <v>0.100988</v>
      </c>
      <c r="GW50">
        <v>0.09970030000000001</v>
      </c>
      <c r="GX50">
        <v>23547.2</v>
      </c>
      <c r="GY50">
        <v>21310.6</v>
      </c>
      <c r="GZ50">
        <v>26690</v>
      </c>
      <c r="HA50">
        <v>23966.7</v>
      </c>
      <c r="HB50">
        <v>38397.6</v>
      </c>
      <c r="HC50">
        <v>31898.5</v>
      </c>
      <c r="HD50">
        <v>46607.5</v>
      </c>
      <c r="HE50">
        <v>37916.8</v>
      </c>
      <c r="HF50">
        <v>1.8637</v>
      </c>
      <c r="HG50">
        <v>1.85085</v>
      </c>
      <c r="HH50">
        <v>0.108827</v>
      </c>
      <c r="HI50">
        <v>0</v>
      </c>
      <c r="HJ50">
        <v>28.2327</v>
      </c>
      <c r="HK50">
        <v>999.9</v>
      </c>
      <c r="HL50">
        <v>52.2</v>
      </c>
      <c r="HM50">
        <v>31.3</v>
      </c>
      <c r="HN50">
        <v>26.5247</v>
      </c>
      <c r="HO50">
        <v>60.8856</v>
      </c>
      <c r="HP50">
        <v>22.4519</v>
      </c>
      <c r="HQ50">
        <v>1</v>
      </c>
      <c r="HR50">
        <v>0.172083</v>
      </c>
      <c r="HS50">
        <v>0.230128</v>
      </c>
      <c r="HT50">
        <v>20.2786</v>
      </c>
      <c r="HU50">
        <v>5.21175</v>
      </c>
      <c r="HV50">
        <v>11.9796</v>
      </c>
      <c r="HW50">
        <v>4.963</v>
      </c>
      <c r="HX50">
        <v>3.2741</v>
      </c>
      <c r="HY50">
        <v>9999</v>
      </c>
      <c r="HZ50">
        <v>9999</v>
      </c>
      <c r="IA50">
        <v>9999</v>
      </c>
      <c r="IB50">
        <v>999.9</v>
      </c>
      <c r="IC50">
        <v>1.86398</v>
      </c>
      <c r="ID50">
        <v>1.86009</v>
      </c>
      <c r="IE50">
        <v>1.85839</v>
      </c>
      <c r="IF50">
        <v>1.85975</v>
      </c>
      <c r="IG50">
        <v>1.85989</v>
      </c>
      <c r="IH50">
        <v>1.85837</v>
      </c>
      <c r="II50">
        <v>1.85745</v>
      </c>
      <c r="IJ50">
        <v>1.85242</v>
      </c>
      <c r="IK50">
        <v>0</v>
      </c>
      <c r="IL50">
        <v>0</v>
      </c>
      <c r="IM50">
        <v>0</v>
      </c>
      <c r="IN50">
        <v>0</v>
      </c>
      <c r="IO50" t="s">
        <v>443</v>
      </c>
      <c r="IP50" t="s">
        <v>444</v>
      </c>
      <c r="IQ50" t="s">
        <v>445</v>
      </c>
      <c r="IR50" t="s">
        <v>445</v>
      </c>
      <c r="IS50" t="s">
        <v>445</v>
      </c>
      <c r="IT50" t="s">
        <v>445</v>
      </c>
      <c r="IU50">
        <v>0</v>
      </c>
      <c r="IV50">
        <v>100</v>
      </c>
      <c r="IW50">
        <v>100</v>
      </c>
      <c r="IX50">
        <v>-1.275</v>
      </c>
      <c r="IY50">
        <v>0.2805</v>
      </c>
      <c r="IZ50">
        <v>-1.101190050776656</v>
      </c>
      <c r="JA50">
        <v>-0.0009077452495023094</v>
      </c>
      <c r="JB50">
        <v>1.260287539409167E-06</v>
      </c>
      <c r="JC50">
        <v>-2.747980142854786E-10</v>
      </c>
      <c r="JD50">
        <v>0.01164710740424388</v>
      </c>
      <c r="JE50">
        <v>0.002354074995816399</v>
      </c>
      <c r="JF50">
        <v>0.0004967520844642659</v>
      </c>
      <c r="JG50">
        <v>-1.558376616488758E-06</v>
      </c>
      <c r="JH50">
        <v>1</v>
      </c>
      <c r="JI50">
        <v>1955</v>
      </c>
      <c r="JJ50">
        <v>1</v>
      </c>
      <c r="JK50">
        <v>26</v>
      </c>
      <c r="JL50">
        <v>194204.6</v>
      </c>
      <c r="JM50">
        <v>194204.8</v>
      </c>
      <c r="JN50">
        <v>1.38672</v>
      </c>
      <c r="JO50">
        <v>2.62939</v>
      </c>
      <c r="JP50">
        <v>1.49658</v>
      </c>
      <c r="JQ50">
        <v>2.34375</v>
      </c>
      <c r="JR50">
        <v>1.54907</v>
      </c>
      <c r="JS50">
        <v>2.40356</v>
      </c>
      <c r="JT50">
        <v>36.3635</v>
      </c>
      <c r="JU50">
        <v>24.1751</v>
      </c>
      <c r="JV50">
        <v>18</v>
      </c>
      <c r="JW50">
        <v>483.337</v>
      </c>
      <c r="JX50">
        <v>489.726</v>
      </c>
      <c r="JY50">
        <v>27.4561</v>
      </c>
      <c r="JZ50">
        <v>29.4354</v>
      </c>
      <c r="KA50">
        <v>30.0001</v>
      </c>
      <c r="KB50">
        <v>29.6752</v>
      </c>
      <c r="KC50">
        <v>29.6728</v>
      </c>
      <c r="KD50">
        <v>27.8477</v>
      </c>
      <c r="KE50">
        <v>23.2209</v>
      </c>
      <c r="KF50">
        <v>71.98699999999999</v>
      </c>
      <c r="KG50">
        <v>27.4458</v>
      </c>
      <c r="KH50">
        <v>540.427</v>
      </c>
      <c r="KI50">
        <v>21.1771</v>
      </c>
      <c r="KJ50">
        <v>101.903</v>
      </c>
      <c r="KK50">
        <v>91.4422</v>
      </c>
    </row>
    <row r="51" spans="1:297">
      <c r="A51">
        <v>33</v>
      </c>
      <c r="B51">
        <v>1758641885</v>
      </c>
      <c r="C51">
        <v>252</v>
      </c>
      <c r="D51" t="s">
        <v>510</v>
      </c>
      <c r="E51" t="s">
        <v>511</v>
      </c>
      <c r="F51">
        <v>5</v>
      </c>
      <c r="G51" t="s">
        <v>437</v>
      </c>
      <c r="H51" t="s">
        <v>438</v>
      </c>
      <c r="I51">
        <v>1758641877.214286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(EA51+(U51+2*0.95*5.67E-8*(((EA51+$B$9)+273)^4-(EA51+273)^4)-44100*J51)/(1.84*29.3*R51+8*0.95*5.67E-8*(EA51+273)^3))</f>
        <v>0</v>
      </c>
      <c r="W51">
        <f>($C$9*EB51+$D$9*EC51+$E$9*V51)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2*0.95*5.67E-8*(((EA51+$B$9)+273)^4-(W51+273)^4)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535.9246643051024</v>
      </c>
      <c r="AK51">
        <v>517.2199333333334</v>
      </c>
      <c r="AL51">
        <v>3.408785661551347</v>
      </c>
      <c r="AM51">
        <v>65.17214786254047</v>
      </c>
      <c r="AN51">
        <f>(AP51 - AO51 + DY51*1E3/(8.314*(EA51+273.15)) * AR51/DX51 * AQ51) * DX51/(100*DL51) * 1000/(1000 - AP51)</f>
        <v>0</v>
      </c>
      <c r="AO51">
        <v>21.16197361511381</v>
      </c>
      <c r="AP51">
        <v>21.97195696969697</v>
      </c>
      <c r="AQ51">
        <v>6.074225930859663E-06</v>
      </c>
      <c r="AR51">
        <v>105.5994654856397</v>
      </c>
      <c r="AS51">
        <v>0</v>
      </c>
      <c r="AT51">
        <v>0</v>
      </c>
      <c r="AU51">
        <f>IF(AS51*$H$15&gt;=AW51,1.0,(AW51/(AW51-AS51*$H$15)))</f>
        <v>0</v>
      </c>
      <c r="AV51">
        <f>(AU51-1)*100</f>
        <v>0</v>
      </c>
      <c r="AW51">
        <f>MAX(0,($B$15+$C$15*EF51)/(1+$D$15*EF51)*DY51/(EA51+273)*$E$15)</f>
        <v>0</v>
      </c>
      <c r="AX51" t="s">
        <v>439</v>
      </c>
      <c r="AY51" t="s">
        <v>439</v>
      </c>
      <c r="AZ51">
        <v>0</v>
      </c>
      <c r="BA51">
        <v>0</v>
      </c>
      <c r="BB51">
        <f>1-AZ51/BA51</f>
        <v>0</v>
      </c>
      <c r="BC51">
        <v>0</v>
      </c>
      <c r="BD51" t="s">
        <v>439</v>
      </c>
      <c r="BE51" t="s">
        <v>439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439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$B$13*EG51+$C$13*EH51+$F$13*ES51*(1-EV51)</f>
        <v>0</v>
      </c>
      <c r="DI51">
        <f>DH51*DJ51</f>
        <v>0</v>
      </c>
      <c r="DJ51">
        <f>($B$13*$D$11+$C$13*$D$11+$F$13*((FF51+EX51)/MAX(FF51+EX51+FG51, 0.1)*$I$11+FG51/MAX(FF51+EX51+FG51, 0.1)*$J$11))/($B$13+$C$13+$F$13)</f>
        <v>0</v>
      </c>
      <c r="DK51">
        <f>($B$13*$K$11+$C$13*$K$11+$F$13*((FF51+EX51)/MAX(FF51+EX51+FG51, 0.1)*$P$11+FG51/MAX(FF51+EX51+FG51, 0.1)*$Q$11))/($B$13+$C$13+$F$13)</f>
        <v>0</v>
      </c>
      <c r="DL51">
        <v>1.1</v>
      </c>
      <c r="DM51">
        <v>0.5</v>
      </c>
      <c r="DN51" t="s">
        <v>440</v>
      </c>
      <c r="DO51">
        <v>2</v>
      </c>
      <c r="DP51" t="b">
        <v>1</v>
      </c>
      <c r="DQ51">
        <v>1758641877.214286</v>
      </c>
      <c r="DR51">
        <v>481.7880357142857</v>
      </c>
      <c r="DS51">
        <v>508.6502857142856</v>
      </c>
      <c r="DT51">
        <v>21.96656071428571</v>
      </c>
      <c r="DU51">
        <v>21.157975</v>
      </c>
      <c r="DV51">
        <v>483.0643571428571</v>
      </c>
      <c r="DW51">
        <v>21.68614285714286</v>
      </c>
      <c r="DX51">
        <v>499.9697857142857</v>
      </c>
      <c r="DY51">
        <v>90.30911428571429</v>
      </c>
      <c r="DZ51">
        <v>0.067156725</v>
      </c>
      <c r="EA51">
        <v>28.80834285714286</v>
      </c>
      <c r="EB51">
        <v>30.00838571428572</v>
      </c>
      <c r="EC51">
        <v>999.9000000000002</v>
      </c>
      <c r="ED51">
        <v>0</v>
      </c>
      <c r="EE51">
        <v>0</v>
      </c>
      <c r="EF51">
        <v>10014.37607142857</v>
      </c>
      <c r="EG51">
        <v>0</v>
      </c>
      <c r="EH51">
        <v>10.05540357142857</v>
      </c>
      <c r="EI51">
        <v>-26.86230357142857</v>
      </c>
      <c r="EJ51">
        <v>492.6088571428572</v>
      </c>
      <c r="EK51">
        <v>519.6449999999999</v>
      </c>
      <c r="EL51">
        <v>0.8086003571428571</v>
      </c>
      <c r="EM51">
        <v>508.6502857142856</v>
      </c>
      <c r="EN51">
        <v>21.157975</v>
      </c>
      <c r="EO51">
        <v>1.983781071428572</v>
      </c>
      <c r="EP51">
        <v>1.910756785714286</v>
      </c>
      <c r="EQ51">
        <v>17.31547142857143</v>
      </c>
      <c r="ER51">
        <v>16.72359285714285</v>
      </c>
      <c r="ES51">
        <v>1999.993571428572</v>
      </c>
      <c r="ET51">
        <v>0.9800031071428571</v>
      </c>
      <c r="EU51">
        <v>0.01999679285714286</v>
      </c>
      <c r="EV51">
        <v>0</v>
      </c>
      <c r="EW51">
        <v>152.10625</v>
      </c>
      <c r="EX51">
        <v>5.00078</v>
      </c>
      <c r="EY51">
        <v>3143.265357142858</v>
      </c>
      <c r="EZ51">
        <v>16379.59642857143</v>
      </c>
      <c r="FA51">
        <v>39.86135714285713</v>
      </c>
      <c r="FB51">
        <v>40.81210714285714</v>
      </c>
      <c r="FC51">
        <v>40.17378571428571</v>
      </c>
      <c r="FD51">
        <v>40.39025</v>
      </c>
      <c r="FE51">
        <v>40.95742857142857</v>
      </c>
      <c r="FF51">
        <v>1955.103571428572</v>
      </c>
      <c r="FG51">
        <v>39.89000000000001</v>
      </c>
      <c r="FH51">
        <v>0</v>
      </c>
      <c r="FI51">
        <v>1758641883</v>
      </c>
      <c r="FJ51">
        <v>0</v>
      </c>
      <c r="FK51">
        <v>152.15484</v>
      </c>
      <c r="FL51">
        <v>4.496153835001856</v>
      </c>
      <c r="FM51">
        <v>90.25923064279738</v>
      </c>
      <c r="FN51">
        <v>3144.2244</v>
      </c>
      <c r="FO51">
        <v>15</v>
      </c>
      <c r="FP51">
        <v>0</v>
      </c>
      <c r="FQ51" t="s">
        <v>441</v>
      </c>
      <c r="FR51">
        <v>1746989605.5</v>
      </c>
      <c r="FS51">
        <v>1746989593.5</v>
      </c>
      <c r="FT51">
        <v>0</v>
      </c>
      <c r="FU51">
        <v>-0.274</v>
      </c>
      <c r="FV51">
        <v>-0.002</v>
      </c>
      <c r="FW51">
        <v>2.549</v>
      </c>
      <c r="FX51">
        <v>0.129</v>
      </c>
      <c r="FY51">
        <v>420</v>
      </c>
      <c r="FZ51">
        <v>17</v>
      </c>
      <c r="GA51">
        <v>0.02</v>
      </c>
      <c r="GB51">
        <v>0.04</v>
      </c>
      <c r="GC51">
        <v>-26.4112775</v>
      </c>
      <c r="GD51">
        <v>-8.8068371482176</v>
      </c>
      <c r="GE51">
        <v>0.9126061205381815</v>
      </c>
      <c r="GF51">
        <v>0</v>
      </c>
      <c r="GG51">
        <v>151.9299705882353</v>
      </c>
      <c r="GH51">
        <v>4.478090141456356</v>
      </c>
      <c r="GI51">
        <v>0.4932188086971075</v>
      </c>
      <c r="GJ51">
        <v>0</v>
      </c>
      <c r="GK51">
        <v>0.8090454749999999</v>
      </c>
      <c r="GL51">
        <v>-0.001258412757974124</v>
      </c>
      <c r="GM51">
        <v>0.001281597752563179</v>
      </c>
      <c r="GN51">
        <v>1</v>
      </c>
      <c r="GO51">
        <v>1</v>
      </c>
      <c r="GP51">
        <v>3</v>
      </c>
      <c r="GQ51" t="s">
        <v>448</v>
      </c>
      <c r="GR51">
        <v>3.10264</v>
      </c>
      <c r="GS51">
        <v>2.72537</v>
      </c>
      <c r="GT51">
        <v>0.101072</v>
      </c>
      <c r="GU51">
        <v>0.104839</v>
      </c>
      <c r="GV51">
        <v>0.100996</v>
      </c>
      <c r="GW51">
        <v>0.0997102</v>
      </c>
      <c r="GX51">
        <v>23483.9</v>
      </c>
      <c r="GY51">
        <v>21253.6</v>
      </c>
      <c r="GZ51">
        <v>26690.1</v>
      </c>
      <c r="HA51">
        <v>23966.8</v>
      </c>
      <c r="HB51">
        <v>38397.3</v>
      </c>
      <c r="HC51">
        <v>31898.5</v>
      </c>
      <c r="HD51">
        <v>46607.2</v>
      </c>
      <c r="HE51">
        <v>37916.8</v>
      </c>
      <c r="HF51">
        <v>1.86345</v>
      </c>
      <c r="HG51">
        <v>1.85115</v>
      </c>
      <c r="HH51">
        <v>0.108194</v>
      </c>
      <c r="HI51">
        <v>0</v>
      </c>
      <c r="HJ51">
        <v>28.2327</v>
      </c>
      <c r="HK51">
        <v>999.9</v>
      </c>
      <c r="HL51">
        <v>52.2</v>
      </c>
      <c r="HM51">
        <v>31.3</v>
      </c>
      <c r="HN51">
        <v>26.5267</v>
      </c>
      <c r="HO51">
        <v>60.9556</v>
      </c>
      <c r="HP51">
        <v>22.4279</v>
      </c>
      <c r="HQ51">
        <v>1</v>
      </c>
      <c r="HR51">
        <v>0.171715</v>
      </c>
      <c r="HS51">
        <v>0.223004</v>
      </c>
      <c r="HT51">
        <v>20.2786</v>
      </c>
      <c r="HU51">
        <v>5.21145</v>
      </c>
      <c r="HV51">
        <v>11.9794</v>
      </c>
      <c r="HW51">
        <v>4.96335</v>
      </c>
      <c r="HX51">
        <v>3.27415</v>
      </c>
      <c r="HY51">
        <v>9999</v>
      </c>
      <c r="HZ51">
        <v>9999</v>
      </c>
      <c r="IA51">
        <v>9999</v>
      </c>
      <c r="IB51">
        <v>999.9</v>
      </c>
      <c r="IC51">
        <v>1.86398</v>
      </c>
      <c r="ID51">
        <v>1.86011</v>
      </c>
      <c r="IE51">
        <v>1.85837</v>
      </c>
      <c r="IF51">
        <v>1.85975</v>
      </c>
      <c r="IG51">
        <v>1.85988</v>
      </c>
      <c r="IH51">
        <v>1.85837</v>
      </c>
      <c r="II51">
        <v>1.85745</v>
      </c>
      <c r="IJ51">
        <v>1.85242</v>
      </c>
      <c r="IK51">
        <v>0</v>
      </c>
      <c r="IL51">
        <v>0</v>
      </c>
      <c r="IM51">
        <v>0</v>
      </c>
      <c r="IN51">
        <v>0</v>
      </c>
      <c r="IO51" t="s">
        <v>443</v>
      </c>
      <c r="IP51" t="s">
        <v>444</v>
      </c>
      <c r="IQ51" t="s">
        <v>445</v>
      </c>
      <c r="IR51" t="s">
        <v>445</v>
      </c>
      <c r="IS51" t="s">
        <v>445</v>
      </c>
      <c r="IT51" t="s">
        <v>445</v>
      </c>
      <c r="IU51">
        <v>0</v>
      </c>
      <c r="IV51">
        <v>100</v>
      </c>
      <c r="IW51">
        <v>100</v>
      </c>
      <c r="IX51">
        <v>-1.273</v>
      </c>
      <c r="IY51">
        <v>0.2805</v>
      </c>
      <c r="IZ51">
        <v>-1.101190050776656</v>
      </c>
      <c r="JA51">
        <v>-0.0009077452495023094</v>
      </c>
      <c r="JB51">
        <v>1.260287539409167E-06</v>
      </c>
      <c r="JC51">
        <v>-2.747980142854786E-10</v>
      </c>
      <c r="JD51">
        <v>0.01164710740424388</v>
      </c>
      <c r="JE51">
        <v>0.002354074995816399</v>
      </c>
      <c r="JF51">
        <v>0.0004967520844642659</v>
      </c>
      <c r="JG51">
        <v>-1.558376616488758E-06</v>
      </c>
      <c r="JH51">
        <v>1</v>
      </c>
      <c r="JI51">
        <v>1955</v>
      </c>
      <c r="JJ51">
        <v>1</v>
      </c>
      <c r="JK51">
        <v>26</v>
      </c>
      <c r="JL51">
        <v>194204.7</v>
      </c>
      <c r="JM51">
        <v>194204.9</v>
      </c>
      <c r="JN51">
        <v>1.41602</v>
      </c>
      <c r="JO51">
        <v>2.62329</v>
      </c>
      <c r="JP51">
        <v>1.49658</v>
      </c>
      <c r="JQ51">
        <v>2.34497</v>
      </c>
      <c r="JR51">
        <v>1.54907</v>
      </c>
      <c r="JS51">
        <v>2.42798</v>
      </c>
      <c r="JT51">
        <v>36.3635</v>
      </c>
      <c r="JU51">
        <v>24.1751</v>
      </c>
      <c r="JV51">
        <v>18</v>
      </c>
      <c r="JW51">
        <v>483.191</v>
      </c>
      <c r="JX51">
        <v>489.924</v>
      </c>
      <c r="JY51">
        <v>27.4437</v>
      </c>
      <c r="JZ51">
        <v>29.4354</v>
      </c>
      <c r="KA51">
        <v>30.0001</v>
      </c>
      <c r="KB51">
        <v>29.6752</v>
      </c>
      <c r="KC51">
        <v>29.6728</v>
      </c>
      <c r="KD51">
        <v>28.5794</v>
      </c>
      <c r="KE51">
        <v>23.2209</v>
      </c>
      <c r="KF51">
        <v>71.98699999999999</v>
      </c>
      <c r="KG51">
        <v>27.4405</v>
      </c>
      <c r="KH51">
        <v>560.476</v>
      </c>
      <c r="KI51">
        <v>21.1771</v>
      </c>
      <c r="KJ51">
        <v>101.903</v>
      </c>
      <c r="KK51">
        <v>91.44240000000001</v>
      </c>
    </row>
    <row r="52" spans="1:297">
      <c r="A52">
        <v>34</v>
      </c>
      <c r="B52">
        <v>1758641889.5</v>
      </c>
      <c r="C52">
        <v>256.5</v>
      </c>
      <c r="D52" t="s">
        <v>512</v>
      </c>
      <c r="E52" t="s">
        <v>513</v>
      </c>
      <c r="F52">
        <v>5</v>
      </c>
      <c r="G52" t="s">
        <v>437</v>
      </c>
      <c r="H52" t="s">
        <v>438</v>
      </c>
      <c r="I52">
        <v>1758641881.660714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(EA52+(U52+2*0.95*5.67E-8*(((EA52+$B$9)+273)^4-(EA52+273)^4)-44100*J52)/(1.84*29.3*R52+8*0.95*5.67E-8*(EA52+273)^3))</f>
        <v>0</v>
      </c>
      <c r="W52">
        <f>($C$9*EB52+$D$9*EC52+$E$9*V52)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2*0.95*5.67E-8*(((EA52+$B$9)+273)^4-(W52+273)^4)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551.3429491914918</v>
      </c>
      <c r="AK52">
        <v>532.5323393939393</v>
      </c>
      <c r="AL52">
        <v>3.403233966683679</v>
      </c>
      <c r="AM52">
        <v>65.17214786254047</v>
      </c>
      <c r="AN52">
        <f>(AP52 - AO52 + DY52*1E3/(8.314*(EA52+273.15)) * AR52/DX52 * AQ52) * DX52/(100*DL52) * 1000/(1000 - AP52)</f>
        <v>0</v>
      </c>
      <c r="AO52">
        <v>21.1645241871995</v>
      </c>
      <c r="AP52">
        <v>21.97421333333332</v>
      </c>
      <c r="AQ52">
        <v>8.657816833074994E-06</v>
      </c>
      <c r="AR52">
        <v>105.5994654856397</v>
      </c>
      <c r="AS52">
        <v>0</v>
      </c>
      <c r="AT52">
        <v>0</v>
      </c>
      <c r="AU52">
        <f>IF(AS52*$H$15&gt;=AW52,1.0,(AW52/(AW52-AS52*$H$15)))</f>
        <v>0</v>
      </c>
      <c r="AV52">
        <f>(AU52-1)*100</f>
        <v>0</v>
      </c>
      <c r="AW52">
        <f>MAX(0,($B$15+$C$15*EF52)/(1+$D$15*EF52)*DY52/(EA52+273)*$E$15)</f>
        <v>0</v>
      </c>
      <c r="AX52" t="s">
        <v>439</v>
      </c>
      <c r="AY52" t="s">
        <v>439</v>
      </c>
      <c r="AZ52">
        <v>0</v>
      </c>
      <c r="BA52">
        <v>0</v>
      </c>
      <c r="BB52">
        <f>1-AZ52/BA52</f>
        <v>0</v>
      </c>
      <c r="BC52">
        <v>0</v>
      </c>
      <c r="BD52" t="s">
        <v>439</v>
      </c>
      <c r="BE52" t="s">
        <v>439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439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$B$13*EG52+$C$13*EH52+$F$13*ES52*(1-EV52)</f>
        <v>0</v>
      </c>
      <c r="DI52">
        <f>DH52*DJ52</f>
        <v>0</v>
      </c>
      <c r="DJ52">
        <f>($B$13*$D$11+$C$13*$D$11+$F$13*((FF52+EX52)/MAX(FF52+EX52+FG52, 0.1)*$I$11+FG52/MAX(FF52+EX52+FG52, 0.1)*$J$11))/($B$13+$C$13+$F$13)</f>
        <v>0</v>
      </c>
      <c r="DK52">
        <f>($B$13*$K$11+$C$13*$K$11+$F$13*((FF52+EX52)/MAX(FF52+EX52+FG52, 0.1)*$P$11+FG52/MAX(FF52+EX52+FG52, 0.1)*$Q$11))/($B$13+$C$13+$F$13)</f>
        <v>0</v>
      </c>
      <c r="DL52">
        <v>1.1</v>
      </c>
      <c r="DM52">
        <v>0.5</v>
      </c>
      <c r="DN52" t="s">
        <v>440</v>
      </c>
      <c r="DO52">
        <v>2</v>
      </c>
      <c r="DP52" t="b">
        <v>1</v>
      </c>
      <c r="DQ52">
        <v>1758641881.660714</v>
      </c>
      <c r="DR52">
        <v>496.4311785714286</v>
      </c>
      <c r="DS52">
        <v>523.6017857142857</v>
      </c>
      <c r="DT52">
        <v>21.97001785714286</v>
      </c>
      <c r="DU52">
        <v>21.160975</v>
      </c>
      <c r="DV52">
        <v>497.7055357142859</v>
      </c>
      <c r="DW52">
        <v>21.68952857142857</v>
      </c>
      <c r="DX52">
        <v>500.0425714285714</v>
      </c>
      <c r="DY52">
        <v>90.30933928571429</v>
      </c>
      <c r="DZ52">
        <v>0.06705961428571429</v>
      </c>
      <c r="EA52">
        <v>28.8086</v>
      </c>
      <c r="EB52">
        <v>30.00533214285714</v>
      </c>
      <c r="EC52">
        <v>999.9000000000002</v>
      </c>
      <c r="ED52">
        <v>0</v>
      </c>
      <c r="EE52">
        <v>0</v>
      </c>
      <c r="EF52">
        <v>10014.0375</v>
      </c>
      <c r="EG52">
        <v>0</v>
      </c>
      <c r="EH52">
        <v>10.06406071428571</v>
      </c>
      <c r="EI52">
        <v>-27.17072857142858</v>
      </c>
      <c r="EJ52">
        <v>507.5826785714286</v>
      </c>
      <c r="EK52">
        <v>534.9213214285713</v>
      </c>
      <c r="EL52">
        <v>0.8090509285714286</v>
      </c>
      <c r="EM52">
        <v>523.6017857142857</v>
      </c>
      <c r="EN52">
        <v>21.160975</v>
      </c>
      <c r="EO52">
        <v>1.984097857142857</v>
      </c>
      <c r="EP52">
        <v>1.911033214285714</v>
      </c>
      <c r="EQ52">
        <v>17.31799642857143</v>
      </c>
      <c r="ER52">
        <v>16.72586071428571</v>
      </c>
      <c r="ES52">
        <v>1999.996428571428</v>
      </c>
      <c r="ET52">
        <v>0.9800031071428571</v>
      </c>
      <c r="EU52">
        <v>0.01999679285714286</v>
      </c>
      <c r="EV52">
        <v>0</v>
      </c>
      <c r="EW52">
        <v>152.48</v>
      </c>
      <c r="EX52">
        <v>5.00078</v>
      </c>
      <c r="EY52">
        <v>3149.769285714286</v>
      </c>
      <c r="EZ52">
        <v>16379.61785714286</v>
      </c>
      <c r="FA52">
        <v>39.86360714285714</v>
      </c>
      <c r="FB52">
        <v>40.81439285714284</v>
      </c>
      <c r="FC52">
        <v>40.15810714285713</v>
      </c>
      <c r="FD52">
        <v>40.40371428571428</v>
      </c>
      <c r="FE52">
        <v>40.96185714285713</v>
      </c>
      <c r="FF52">
        <v>1955.106428571428</v>
      </c>
      <c r="FG52">
        <v>39.89000000000001</v>
      </c>
      <c r="FH52">
        <v>0</v>
      </c>
      <c r="FI52">
        <v>1758641887.2</v>
      </c>
      <c r="FJ52">
        <v>0</v>
      </c>
      <c r="FK52">
        <v>152.4721538461538</v>
      </c>
      <c r="FL52">
        <v>4.385435901599733</v>
      </c>
      <c r="FM52">
        <v>87.46564109754485</v>
      </c>
      <c r="FN52">
        <v>3149.903461538461</v>
      </c>
      <c r="FO52">
        <v>15</v>
      </c>
      <c r="FP52">
        <v>0</v>
      </c>
      <c r="FQ52" t="s">
        <v>441</v>
      </c>
      <c r="FR52">
        <v>1746989605.5</v>
      </c>
      <c r="FS52">
        <v>1746989593.5</v>
      </c>
      <c r="FT52">
        <v>0</v>
      </c>
      <c r="FU52">
        <v>-0.274</v>
      </c>
      <c r="FV52">
        <v>-0.002</v>
      </c>
      <c r="FW52">
        <v>2.549</v>
      </c>
      <c r="FX52">
        <v>0.129</v>
      </c>
      <c r="FY52">
        <v>420</v>
      </c>
      <c r="FZ52">
        <v>17</v>
      </c>
      <c r="GA52">
        <v>0.02</v>
      </c>
      <c r="GB52">
        <v>0.04</v>
      </c>
      <c r="GC52">
        <v>-26.9242487804878</v>
      </c>
      <c r="GD52">
        <v>-4.521464111498248</v>
      </c>
      <c r="GE52">
        <v>0.4854929800913964</v>
      </c>
      <c r="GF52">
        <v>0</v>
      </c>
      <c r="GG52">
        <v>152.2857058823529</v>
      </c>
      <c r="GH52">
        <v>4.571550803176941</v>
      </c>
      <c r="GI52">
        <v>0.4913479376651054</v>
      </c>
      <c r="GJ52">
        <v>0</v>
      </c>
      <c r="GK52">
        <v>0.8087476341463415</v>
      </c>
      <c r="GL52">
        <v>0.005445533101044668</v>
      </c>
      <c r="GM52">
        <v>0.001008737408265411</v>
      </c>
      <c r="GN52">
        <v>1</v>
      </c>
      <c r="GO52">
        <v>1</v>
      </c>
      <c r="GP52">
        <v>3</v>
      </c>
      <c r="GQ52" t="s">
        <v>448</v>
      </c>
      <c r="GR52">
        <v>3.10237</v>
      </c>
      <c r="GS52">
        <v>2.72525</v>
      </c>
      <c r="GT52">
        <v>0.103222</v>
      </c>
      <c r="GU52">
        <v>0.106949</v>
      </c>
      <c r="GV52">
        <v>0.101005</v>
      </c>
      <c r="GW52">
        <v>0.0997224</v>
      </c>
      <c r="GX52">
        <v>23427.8</v>
      </c>
      <c r="GY52">
        <v>21203.4</v>
      </c>
      <c r="GZ52">
        <v>26690.1</v>
      </c>
      <c r="HA52">
        <v>23966.6</v>
      </c>
      <c r="HB52">
        <v>38397.4</v>
      </c>
      <c r="HC52">
        <v>31898.2</v>
      </c>
      <c r="HD52">
        <v>46607.3</v>
      </c>
      <c r="HE52">
        <v>37916.8</v>
      </c>
      <c r="HF52">
        <v>1.86322</v>
      </c>
      <c r="HG52">
        <v>1.85158</v>
      </c>
      <c r="HH52">
        <v>0.10854</v>
      </c>
      <c r="HI52">
        <v>0</v>
      </c>
      <c r="HJ52">
        <v>28.2351</v>
      </c>
      <c r="HK52">
        <v>999.9</v>
      </c>
      <c r="HL52">
        <v>52.2</v>
      </c>
      <c r="HM52">
        <v>31.4</v>
      </c>
      <c r="HN52">
        <v>26.6741</v>
      </c>
      <c r="HO52">
        <v>60.8256</v>
      </c>
      <c r="HP52">
        <v>22.6482</v>
      </c>
      <c r="HQ52">
        <v>1</v>
      </c>
      <c r="HR52">
        <v>0.171865</v>
      </c>
      <c r="HS52">
        <v>0.128627</v>
      </c>
      <c r="HT52">
        <v>20.2786</v>
      </c>
      <c r="HU52">
        <v>5.211</v>
      </c>
      <c r="HV52">
        <v>11.98</v>
      </c>
      <c r="HW52">
        <v>4.96295</v>
      </c>
      <c r="HX52">
        <v>3.2742</v>
      </c>
      <c r="HY52">
        <v>9999</v>
      </c>
      <c r="HZ52">
        <v>9999</v>
      </c>
      <c r="IA52">
        <v>9999</v>
      </c>
      <c r="IB52">
        <v>999.9</v>
      </c>
      <c r="IC52">
        <v>1.86399</v>
      </c>
      <c r="ID52">
        <v>1.8601</v>
      </c>
      <c r="IE52">
        <v>1.85837</v>
      </c>
      <c r="IF52">
        <v>1.85976</v>
      </c>
      <c r="IG52">
        <v>1.85989</v>
      </c>
      <c r="IH52">
        <v>1.85837</v>
      </c>
      <c r="II52">
        <v>1.85745</v>
      </c>
      <c r="IJ52">
        <v>1.85242</v>
      </c>
      <c r="IK52">
        <v>0</v>
      </c>
      <c r="IL52">
        <v>0</v>
      </c>
      <c r="IM52">
        <v>0</v>
      </c>
      <c r="IN52">
        <v>0</v>
      </c>
      <c r="IO52" t="s">
        <v>443</v>
      </c>
      <c r="IP52" t="s">
        <v>444</v>
      </c>
      <c r="IQ52" t="s">
        <v>445</v>
      </c>
      <c r="IR52" t="s">
        <v>445</v>
      </c>
      <c r="IS52" t="s">
        <v>445</v>
      </c>
      <c r="IT52" t="s">
        <v>445</v>
      </c>
      <c r="IU52">
        <v>0</v>
      </c>
      <c r="IV52">
        <v>100</v>
      </c>
      <c r="IW52">
        <v>100</v>
      </c>
      <c r="IX52">
        <v>-1.27</v>
      </c>
      <c r="IY52">
        <v>0.2805</v>
      </c>
      <c r="IZ52">
        <v>-1.101190050776656</v>
      </c>
      <c r="JA52">
        <v>-0.0009077452495023094</v>
      </c>
      <c r="JB52">
        <v>1.260287539409167E-06</v>
      </c>
      <c r="JC52">
        <v>-2.747980142854786E-10</v>
      </c>
      <c r="JD52">
        <v>0.01164710740424388</v>
      </c>
      <c r="JE52">
        <v>0.002354074995816399</v>
      </c>
      <c r="JF52">
        <v>0.0004967520844642659</v>
      </c>
      <c r="JG52">
        <v>-1.558376616488758E-06</v>
      </c>
      <c r="JH52">
        <v>1</v>
      </c>
      <c r="JI52">
        <v>1955</v>
      </c>
      <c r="JJ52">
        <v>1</v>
      </c>
      <c r="JK52">
        <v>26</v>
      </c>
      <c r="JL52">
        <v>194204.7</v>
      </c>
      <c r="JM52">
        <v>194204.9</v>
      </c>
      <c r="JN52">
        <v>1.45386</v>
      </c>
      <c r="JO52">
        <v>2.62085</v>
      </c>
      <c r="JP52">
        <v>1.49658</v>
      </c>
      <c r="JQ52">
        <v>2.34375</v>
      </c>
      <c r="JR52">
        <v>1.54785</v>
      </c>
      <c r="JS52">
        <v>2.40479</v>
      </c>
      <c r="JT52">
        <v>36.3635</v>
      </c>
      <c r="JU52">
        <v>24.1838</v>
      </c>
      <c r="JV52">
        <v>18</v>
      </c>
      <c r="JW52">
        <v>483.059</v>
      </c>
      <c r="JX52">
        <v>490.204</v>
      </c>
      <c r="JY52">
        <v>27.439</v>
      </c>
      <c r="JZ52">
        <v>29.4354</v>
      </c>
      <c r="KA52">
        <v>30</v>
      </c>
      <c r="KB52">
        <v>29.6752</v>
      </c>
      <c r="KC52">
        <v>29.6728</v>
      </c>
      <c r="KD52">
        <v>29.2006</v>
      </c>
      <c r="KE52">
        <v>23.2209</v>
      </c>
      <c r="KF52">
        <v>71.98699999999999</v>
      </c>
      <c r="KG52">
        <v>27.4827</v>
      </c>
      <c r="KH52">
        <v>573.8579999999999</v>
      </c>
      <c r="KI52">
        <v>21.1771</v>
      </c>
      <c r="KJ52">
        <v>101.903</v>
      </c>
      <c r="KK52">
        <v>91.4421</v>
      </c>
    </row>
    <row r="53" spans="1:297">
      <c r="A53">
        <v>35</v>
      </c>
      <c r="B53">
        <v>1758641894.5</v>
      </c>
      <c r="C53">
        <v>261.5</v>
      </c>
      <c r="D53" t="s">
        <v>514</v>
      </c>
      <c r="E53" t="s">
        <v>515</v>
      </c>
      <c r="F53">
        <v>5</v>
      </c>
      <c r="G53" t="s">
        <v>437</v>
      </c>
      <c r="H53" t="s">
        <v>438</v>
      </c>
      <c r="I53">
        <v>1758641886.962963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(EA53+(U53+2*0.95*5.67E-8*(((EA53+$B$9)+273)^4-(EA53+273)^4)-44100*J53)/(1.84*29.3*R53+8*0.95*5.67E-8*(EA53+273)^3))</f>
        <v>0</v>
      </c>
      <c r="W53">
        <f>($C$9*EB53+$D$9*EC53+$E$9*V53)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2*0.95*5.67E-8*(((EA53+$B$9)+273)^4-(W53+273)^4)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568.5989769645118</v>
      </c>
      <c r="AK53">
        <v>549.6645212121208</v>
      </c>
      <c r="AL53">
        <v>3.425460915386411</v>
      </c>
      <c r="AM53">
        <v>65.17214786254047</v>
      </c>
      <c r="AN53">
        <f>(AP53 - AO53 + DY53*1E3/(8.314*(EA53+273.15)) * AR53/DX53 * AQ53) * DX53/(100*DL53) * 1000/(1000 - AP53)</f>
        <v>0</v>
      </c>
      <c r="AO53">
        <v>21.16901783164322</v>
      </c>
      <c r="AP53">
        <v>21.97834303030302</v>
      </c>
      <c r="AQ53">
        <v>1.762653800426615E-05</v>
      </c>
      <c r="AR53">
        <v>105.5994654856397</v>
      </c>
      <c r="AS53">
        <v>0</v>
      </c>
      <c r="AT53">
        <v>0</v>
      </c>
      <c r="AU53">
        <f>IF(AS53*$H$15&gt;=AW53,1.0,(AW53/(AW53-AS53*$H$15)))</f>
        <v>0</v>
      </c>
      <c r="AV53">
        <f>(AU53-1)*100</f>
        <v>0</v>
      </c>
      <c r="AW53">
        <f>MAX(0,($B$15+$C$15*EF53)/(1+$D$15*EF53)*DY53/(EA53+273)*$E$15)</f>
        <v>0</v>
      </c>
      <c r="AX53" t="s">
        <v>439</v>
      </c>
      <c r="AY53" t="s">
        <v>439</v>
      </c>
      <c r="AZ53">
        <v>0</v>
      </c>
      <c r="BA53">
        <v>0</v>
      </c>
      <c r="BB53">
        <f>1-AZ53/BA53</f>
        <v>0</v>
      </c>
      <c r="BC53">
        <v>0</v>
      </c>
      <c r="BD53" t="s">
        <v>439</v>
      </c>
      <c r="BE53" t="s">
        <v>439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439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$B$13*EG53+$C$13*EH53+$F$13*ES53*(1-EV53)</f>
        <v>0</v>
      </c>
      <c r="DI53">
        <f>DH53*DJ53</f>
        <v>0</v>
      </c>
      <c r="DJ53">
        <f>($B$13*$D$11+$C$13*$D$11+$F$13*((FF53+EX53)/MAX(FF53+EX53+FG53, 0.1)*$I$11+FG53/MAX(FF53+EX53+FG53, 0.1)*$J$11))/($B$13+$C$13+$F$13)</f>
        <v>0</v>
      </c>
      <c r="DK53">
        <f>($B$13*$K$11+$C$13*$K$11+$F$13*((FF53+EX53)/MAX(FF53+EX53+FG53, 0.1)*$P$11+FG53/MAX(FF53+EX53+FG53, 0.1)*$Q$11))/($B$13+$C$13+$F$13)</f>
        <v>0</v>
      </c>
      <c r="DL53">
        <v>1.1</v>
      </c>
      <c r="DM53">
        <v>0.5</v>
      </c>
      <c r="DN53" t="s">
        <v>440</v>
      </c>
      <c r="DO53">
        <v>2</v>
      </c>
      <c r="DP53" t="b">
        <v>1</v>
      </c>
      <c r="DQ53">
        <v>1758641886.962963</v>
      </c>
      <c r="DR53">
        <v>514.0674074074074</v>
      </c>
      <c r="DS53">
        <v>541.4490370370371</v>
      </c>
      <c r="DT53">
        <v>21.97347777777778</v>
      </c>
      <c r="DU53">
        <v>21.1645962962963</v>
      </c>
      <c r="DV53">
        <v>515.3391111111112</v>
      </c>
      <c r="DW53">
        <v>21.69290740740741</v>
      </c>
      <c r="DX53">
        <v>500.0013333333334</v>
      </c>
      <c r="DY53">
        <v>90.30974074074075</v>
      </c>
      <c r="DZ53">
        <v>0.06712113703703704</v>
      </c>
      <c r="EA53">
        <v>28.80714814814815</v>
      </c>
      <c r="EB53">
        <v>30.0037037037037</v>
      </c>
      <c r="EC53">
        <v>999.9000000000001</v>
      </c>
      <c r="ED53">
        <v>0</v>
      </c>
      <c r="EE53">
        <v>0</v>
      </c>
      <c r="EF53">
        <v>10000.94259259259</v>
      </c>
      <c r="EG53">
        <v>0</v>
      </c>
      <c r="EH53">
        <v>10.07474814814815</v>
      </c>
      <c r="EI53">
        <v>-27.38167407407407</v>
      </c>
      <c r="EJ53">
        <v>525.6169629629629</v>
      </c>
      <c r="EK53">
        <v>553.1564074074073</v>
      </c>
      <c r="EL53">
        <v>0.8088803333333335</v>
      </c>
      <c r="EM53">
        <v>541.4490370370371</v>
      </c>
      <c r="EN53">
        <v>21.1645962962963</v>
      </c>
      <c r="EO53">
        <v>1.984418888888889</v>
      </c>
      <c r="EP53">
        <v>1.911368888888889</v>
      </c>
      <c r="EQ53">
        <v>17.32056296296296</v>
      </c>
      <c r="ER53">
        <v>16.72862222222222</v>
      </c>
      <c r="ES53">
        <v>1999.992962962963</v>
      </c>
      <c r="ET53">
        <v>0.980003111111111</v>
      </c>
      <c r="EU53">
        <v>0.01999678888888889</v>
      </c>
      <c r="EV53">
        <v>0</v>
      </c>
      <c r="EW53">
        <v>152.849962962963</v>
      </c>
      <c r="EX53">
        <v>5.00078</v>
      </c>
      <c r="EY53">
        <v>3157.266666666667</v>
      </c>
      <c r="EZ53">
        <v>16379.58888888889</v>
      </c>
      <c r="FA53">
        <v>39.86551851851851</v>
      </c>
      <c r="FB53">
        <v>40.8144074074074</v>
      </c>
      <c r="FC53">
        <v>40.17555555555555</v>
      </c>
      <c r="FD53">
        <v>40.42103703703703</v>
      </c>
      <c r="FE53">
        <v>40.97662962962963</v>
      </c>
      <c r="FF53">
        <v>1955.102962962963</v>
      </c>
      <c r="FG53">
        <v>39.89000000000001</v>
      </c>
      <c r="FH53">
        <v>0</v>
      </c>
      <c r="FI53">
        <v>1758641892.6</v>
      </c>
      <c r="FJ53">
        <v>0</v>
      </c>
      <c r="FK53">
        <v>152.8858</v>
      </c>
      <c r="FL53">
        <v>4.946230771835999</v>
      </c>
      <c r="FM53">
        <v>81.12076936863062</v>
      </c>
      <c r="FN53">
        <v>3157.9516</v>
      </c>
      <c r="FO53">
        <v>15</v>
      </c>
      <c r="FP53">
        <v>0</v>
      </c>
      <c r="FQ53" t="s">
        <v>441</v>
      </c>
      <c r="FR53">
        <v>1746989605.5</v>
      </c>
      <c r="FS53">
        <v>1746989593.5</v>
      </c>
      <c r="FT53">
        <v>0</v>
      </c>
      <c r="FU53">
        <v>-0.274</v>
      </c>
      <c r="FV53">
        <v>-0.002</v>
      </c>
      <c r="FW53">
        <v>2.549</v>
      </c>
      <c r="FX53">
        <v>0.129</v>
      </c>
      <c r="FY53">
        <v>420</v>
      </c>
      <c r="FZ53">
        <v>17</v>
      </c>
      <c r="GA53">
        <v>0.02</v>
      </c>
      <c r="GB53">
        <v>0.04</v>
      </c>
      <c r="GC53">
        <v>-27.2036</v>
      </c>
      <c r="GD53">
        <v>-2.602421602787402</v>
      </c>
      <c r="GE53">
        <v>0.2665418504640135</v>
      </c>
      <c r="GF53">
        <v>0</v>
      </c>
      <c r="GG53">
        <v>152.5601470588235</v>
      </c>
      <c r="GH53">
        <v>4.147547744873348</v>
      </c>
      <c r="GI53">
        <v>0.4422892407592008</v>
      </c>
      <c r="GJ53">
        <v>0</v>
      </c>
      <c r="GK53">
        <v>0.8087196097560976</v>
      </c>
      <c r="GL53">
        <v>-0.000537867595817582</v>
      </c>
      <c r="GM53">
        <v>0.0009683071695174854</v>
      </c>
      <c r="GN53">
        <v>1</v>
      </c>
      <c r="GO53">
        <v>1</v>
      </c>
      <c r="GP53">
        <v>3</v>
      </c>
      <c r="GQ53" t="s">
        <v>448</v>
      </c>
      <c r="GR53">
        <v>3.10254</v>
      </c>
      <c r="GS53">
        <v>2.72538</v>
      </c>
      <c r="GT53">
        <v>0.105589</v>
      </c>
      <c r="GU53">
        <v>0.109284</v>
      </c>
      <c r="GV53">
        <v>0.101019</v>
      </c>
      <c r="GW53">
        <v>0.0997329</v>
      </c>
      <c r="GX53">
        <v>23366</v>
      </c>
      <c r="GY53">
        <v>21148.1</v>
      </c>
      <c r="GZ53">
        <v>26690.1</v>
      </c>
      <c r="HA53">
        <v>23966.7</v>
      </c>
      <c r="HB53">
        <v>38397.4</v>
      </c>
      <c r="HC53">
        <v>31898.1</v>
      </c>
      <c r="HD53">
        <v>46607.8</v>
      </c>
      <c r="HE53">
        <v>37916.8</v>
      </c>
      <c r="HF53">
        <v>1.86345</v>
      </c>
      <c r="HG53">
        <v>1.85122</v>
      </c>
      <c r="HH53">
        <v>0.108674</v>
      </c>
      <c r="HI53">
        <v>0</v>
      </c>
      <c r="HJ53">
        <v>28.2367</v>
      </c>
      <c r="HK53">
        <v>999.9</v>
      </c>
      <c r="HL53">
        <v>52.2</v>
      </c>
      <c r="HM53">
        <v>31.4</v>
      </c>
      <c r="HN53">
        <v>26.6791</v>
      </c>
      <c r="HO53">
        <v>60.7756</v>
      </c>
      <c r="HP53">
        <v>22.5962</v>
      </c>
      <c r="HQ53">
        <v>1</v>
      </c>
      <c r="HR53">
        <v>0.171321</v>
      </c>
      <c r="HS53">
        <v>0.0909967</v>
      </c>
      <c r="HT53">
        <v>20.2787</v>
      </c>
      <c r="HU53">
        <v>5.2122</v>
      </c>
      <c r="HV53">
        <v>11.98</v>
      </c>
      <c r="HW53">
        <v>4.96355</v>
      </c>
      <c r="HX53">
        <v>3.27435</v>
      </c>
      <c r="HY53">
        <v>9999</v>
      </c>
      <c r="HZ53">
        <v>9999</v>
      </c>
      <c r="IA53">
        <v>9999</v>
      </c>
      <c r="IB53">
        <v>999.9</v>
      </c>
      <c r="IC53">
        <v>1.86399</v>
      </c>
      <c r="ID53">
        <v>1.8601</v>
      </c>
      <c r="IE53">
        <v>1.85837</v>
      </c>
      <c r="IF53">
        <v>1.85975</v>
      </c>
      <c r="IG53">
        <v>1.85989</v>
      </c>
      <c r="IH53">
        <v>1.85837</v>
      </c>
      <c r="II53">
        <v>1.85745</v>
      </c>
      <c r="IJ53">
        <v>1.85242</v>
      </c>
      <c r="IK53">
        <v>0</v>
      </c>
      <c r="IL53">
        <v>0</v>
      </c>
      <c r="IM53">
        <v>0</v>
      </c>
      <c r="IN53">
        <v>0</v>
      </c>
      <c r="IO53" t="s">
        <v>443</v>
      </c>
      <c r="IP53" t="s">
        <v>444</v>
      </c>
      <c r="IQ53" t="s">
        <v>445</v>
      </c>
      <c r="IR53" t="s">
        <v>445</v>
      </c>
      <c r="IS53" t="s">
        <v>445</v>
      </c>
      <c r="IT53" t="s">
        <v>445</v>
      </c>
      <c r="IU53">
        <v>0</v>
      </c>
      <c r="IV53">
        <v>100</v>
      </c>
      <c r="IW53">
        <v>100</v>
      </c>
      <c r="IX53">
        <v>-1.267</v>
      </c>
      <c r="IY53">
        <v>0.2807</v>
      </c>
      <c r="IZ53">
        <v>-1.101190050776656</v>
      </c>
      <c r="JA53">
        <v>-0.0009077452495023094</v>
      </c>
      <c r="JB53">
        <v>1.260287539409167E-06</v>
      </c>
      <c r="JC53">
        <v>-2.747980142854786E-10</v>
      </c>
      <c r="JD53">
        <v>0.01164710740424388</v>
      </c>
      <c r="JE53">
        <v>0.002354074995816399</v>
      </c>
      <c r="JF53">
        <v>0.0004967520844642659</v>
      </c>
      <c r="JG53">
        <v>-1.558376616488758E-06</v>
      </c>
      <c r="JH53">
        <v>1</v>
      </c>
      <c r="JI53">
        <v>1955</v>
      </c>
      <c r="JJ53">
        <v>1</v>
      </c>
      <c r="JK53">
        <v>26</v>
      </c>
      <c r="JL53">
        <v>194204.8</v>
      </c>
      <c r="JM53">
        <v>194205</v>
      </c>
      <c r="JN53">
        <v>1.48682</v>
      </c>
      <c r="JO53">
        <v>2.62817</v>
      </c>
      <c r="JP53">
        <v>1.49658</v>
      </c>
      <c r="JQ53">
        <v>2.34375</v>
      </c>
      <c r="JR53">
        <v>1.54907</v>
      </c>
      <c r="JS53">
        <v>2.45361</v>
      </c>
      <c r="JT53">
        <v>36.3635</v>
      </c>
      <c r="JU53">
        <v>24.1751</v>
      </c>
      <c r="JV53">
        <v>18</v>
      </c>
      <c r="JW53">
        <v>483.178</v>
      </c>
      <c r="JX53">
        <v>489.973</v>
      </c>
      <c r="JY53">
        <v>27.4735</v>
      </c>
      <c r="JZ53">
        <v>29.4354</v>
      </c>
      <c r="KA53">
        <v>29.9999</v>
      </c>
      <c r="KB53">
        <v>29.6734</v>
      </c>
      <c r="KC53">
        <v>29.6728</v>
      </c>
      <c r="KD53">
        <v>29.8581</v>
      </c>
      <c r="KE53">
        <v>23.2209</v>
      </c>
      <c r="KF53">
        <v>71.98699999999999</v>
      </c>
      <c r="KG53">
        <v>27.4723</v>
      </c>
      <c r="KH53">
        <v>587.263</v>
      </c>
      <c r="KI53">
        <v>21.1771</v>
      </c>
      <c r="KJ53">
        <v>101.903</v>
      </c>
      <c r="KK53">
        <v>91.4421</v>
      </c>
    </row>
    <row r="54" spans="1:297">
      <c r="A54">
        <v>36</v>
      </c>
      <c r="B54">
        <v>1758641899.5</v>
      </c>
      <c r="C54">
        <v>266.5</v>
      </c>
      <c r="D54" t="s">
        <v>516</v>
      </c>
      <c r="E54" t="s">
        <v>517</v>
      </c>
      <c r="F54">
        <v>5</v>
      </c>
      <c r="G54" t="s">
        <v>437</v>
      </c>
      <c r="H54" t="s">
        <v>438</v>
      </c>
      <c r="I54">
        <v>1758641891.981482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(EA54+(U54+2*0.95*5.67E-8*(((EA54+$B$9)+273)^4-(EA54+273)^4)-44100*J54)/(1.84*29.3*R54+8*0.95*5.67E-8*(EA54+273)^3))</f>
        <v>0</v>
      </c>
      <c r="W54">
        <f>($C$9*EB54+$D$9*EC54+$E$9*V54)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2*0.95*5.67E-8*(((EA54+$B$9)+273)^4-(W54+273)^4)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585.7158407961119</v>
      </c>
      <c r="AK54">
        <v>566.8698969696972</v>
      </c>
      <c r="AL54">
        <v>3.444789561499518</v>
      </c>
      <c r="AM54">
        <v>65.17214786254047</v>
      </c>
      <c r="AN54">
        <f>(AP54 - AO54 + DY54*1E3/(8.314*(EA54+273.15)) * AR54/DX54 * AQ54) * DX54/(100*DL54) * 1000/(1000 - AP54)</f>
        <v>0</v>
      </c>
      <c r="AO54">
        <v>21.1700468993899</v>
      </c>
      <c r="AP54">
        <v>21.98049212121212</v>
      </c>
      <c r="AQ54">
        <v>7.182303054500536E-06</v>
      </c>
      <c r="AR54">
        <v>105.5994654856397</v>
      </c>
      <c r="AS54">
        <v>0</v>
      </c>
      <c r="AT54">
        <v>0</v>
      </c>
      <c r="AU54">
        <f>IF(AS54*$H$15&gt;=AW54,1.0,(AW54/(AW54-AS54*$H$15)))</f>
        <v>0</v>
      </c>
      <c r="AV54">
        <f>(AU54-1)*100</f>
        <v>0</v>
      </c>
      <c r="AW54">
        <f>MAX(0,($B$15+$C$15*EF54)/(1+$D$15*EF54)*DY54/(EA54+273)*$E$15)</f>
        <v>0</v>
      </c>
      <c r="AX54" t="s">
        <v>439</v>
      </c>
      <c r="AY54" t="s">
        <v>439</v>
      </c>
      <c r="AZ54">
        <v>0</v>
      </c>
      <c r="BA54">
        <v>0</v>
      </c>
      <c r="BB54">
        <f>1-AZ54/BA54</f>
        <v>0</v>
      </c>
      <c r="BC54">
        <v>0</v>
      </c>
      <c r="BD54" t="s">
        <v>439</v>
      </c>
      <c r="BE54" t="s">
        <v>439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439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$B$13*EG54+$C$13*EH54+$F$13*ES54*(1-EV54)</f>
        <v>0</v>
      </c>
      <c r="DI54">
        <f>DH54*DJ54</f>
        <v>0</v>
      </c>
      <c r="DJ54">
        <f>($B$13*$D$11+$C$13*$D$11+$F$13*((FF54+EX54)/MAX(FF54+EX54+FG54, 0.1)*$I$11+FG54/MAX(FF54+EX54+FG54, 0.1)*$J$11))/($B$13+$C$13+$F$13)</f>
        <v>0</v>
      </c>
      <c r="DK54">
        <f>($B$13*$K$11+$C$13*$K$11+$F$13*((FF54+EX54)/MAX(FF54+EX54+FG54, 0.1)*$P$11+FG54/MAX(FF54+EX54+FG54, 0.1)*$Q$11))/($B$13+$C$13+$F$13)</f>
        <v>0</v>
      </c>
      <c r="DL54">
        <v>1.1</v>
      </c>
      <c r="DM54">
        <v>0.5</v>
      </c>
      <c r="DN54" t="s">
        <v>440</v>
      </c>
      <c r="DO54">
        <v>2</v>
      </c>
      <c r="DP54" t="b">
        <v>1</v>
      </c>
      <c r="DQ54">
        <v>1758641891.981482</v>
      </c>
      <c r="DR54">
        <v>530.8513703703703</v>
      </c>
      <c r="DS54">
        <v>558.3114074074074</v>
      </c>
      <c r="DT54">
        <v>21.97631851851852</v>
      </c>
      <c r="DU54">
        <v>21.16736296296296</v>
      </c>
      <c r="DV54">
        <v>532.12</v>
      </c>
      <c r="DW54">
        <v>21.69568888888889</v>
      </c>
      <c r="DX54">
        <v>500.0126296296296</v>
      </c>
      <c r="DY54">
        <v>90.31075555555556</v>
      </c>
      <c r="DZ54">
        <v>0.06711716296296297</v>
      </c>
      <c r="EA54">
        <v>28.80466296296296</v>
      </c>
      <c r="EB54">
        <v>30.00236296296296</v>
      </c>
      <c r="EC54">
        <v>999.9000000000001</v>
      </c>
      <c r="ED54">
        <v>0</v>
      </c>
      <c r="EE54">
        <v>0</v>
      </c>
      <c r="EF54">
        <v>10012.54148148148</v>
      </c>
      <c r="EG54">
        <v>0</v>
      </c>
      <c r="EH54">
        <v>10.0785</v>
      </c>
      <c r="EI54">
        <v>-27.45993333333333</v>
      </c>
      <c r="EJ54">
        <v>542.7797037037037</v>
      </c>
      <c r="EK54">
        <v>570.3848888888888</v>
      </c>
      <c r="EL54">
        <v>0.808959962962963</v>
      </c>
      <c r="EM54">
        <v>558.3114074074074</v>
      </c>
      <c r="EN54">
        <v>21.16736296296296</v>
      </c>
      <c r="EO54">
        <v>1.984698148148148</v>
      </c>
      <c r="EP54">
        <v>1.911639259259259</v>
      </c>
      <c r="EQ54">
        <v>17.32278888888889</v>
      </c>
      <c r="ER54">
        <v>16.73085555555555</v>
      </c>
      <c r="ES54">
        <v>2000.011851851852</v>
      </c>
      <c r="ET54">
        <v>0.9800033333333332</v>
      </c>
      <c r="EU54">
        <v>0.01999656666666667</v>
      </c>
      <c r="EV54">
        <v>0</v>
      </c>
      <c r="EW54">
        <v>153.2666666666667</v>
      </c>
      <c r="EX54">
        <v>5.00078</v>
      </c>
      <c r="EY54">
        <v>3164.002962962963</v>
      </c>
      <c r="EZ54">
        <v>16379.73703703704</v>
      </c>
      <c r="FA54">
        <v>39.86548148148148</v>
      </c>
      <c r="FB54">
        <v>40.80288888888889</v>
      </c>
      <c r="FC54">
        <v>40.18488888888889</v>
      </c>
      <c r="FD54">
        <v>40.42799999999999</v>
      </c>
      <c r="FE54">
        <v>40.97425925925926</v>
      </c>
      <c r="FF54">
        <v>1955.121851851852</v>
      </c>
      <c r="FG54">
        <v>39.89000000000001</v>
      </c>
      <c r="FH54">
        <v>0</v>
      </c>
      <c r="FI54">
        <v>1758641897.4</v>
      </c>
      <c r="FJ54">
        <v>0</v>
      </c>
      <c r="FK54">
        <v>153.27796</v>
      </c>
      <c r="FL54">
        <v>4.860461534926769</v>
      </c>
      <c r="FM54">
        <v>78.47230756303965</v>
      </c>
      <c r="FN54">
        <v>3164.3468</v>
      </c>
      <c r="FO54">
        <v>15</v>
      </c>
      <c r="FP54">
        <v>0</v>
      </c>
      <c r="FQ54" t="s">
        <v>441</v>
      </c>
      <c r="FR54">
        <v>1746989605.5</v>
      </c>
      <c r="FS54">
        <v>1746989593.5</v>
      </c>
      <c r="FT54">
        <v>0</v>
      </c>
      <c r="FU54">
        <v>-0.274</v>
      </c>
      <c r="FV54">
        <v>-0.002</v>
      </c>
      <c r="FW54">
        <v>2.549</v>
      </c>
      <c r="FX54">
        <v>0.129</v>
      </c>
      <c r="FY54">
        <v>420</v>
      </c>
      <c r="FZ54">
        <v>17</v>
      </c>
      <c r="GA54">
        <v>0.02</v>
      </c>
      <c r="GB54">
        <v>0.04</v>
      </c>
      <c r="GC54">
        <v>-27.3928175</v>
      </c>
      <c r="GD54">
        <v>-1.248883677298263</v>
      </c>
      <c r="GE54">
        <v>0.1408985714751929</v>
      </c>
      <c r="GF54">
        <v>0</v>
      </c>
      <c r="GG54">
        <v>152.9798823529412</v>
      </c>
      <c r="GH54">
        <v>4.769717346194733</v>
      </c>
      <c r="GI54">
        <v>0.5088135429145824</v>
      </c>
      <c r="GJ54">
        <v>0</v>
      </c>
      <c r="GK54">
        <v>0.8090747</v>
      </c>
      <c r="GL54">
        <v>-0.002922326454036746</v>
      </c>
      <c r="GM54">
        <v>0.0009430540599562656</v>
      </c>
      <c r="GN54">
        <v>1</v>
      </c>
      <c r="GO54">
        <v>1</v>
      </c>
      <c r="GP54">
        <v>3</v>
      </c>
      <c r="GQ54" t="s">
        <v>448</v>
      </c>
      <c r="GR54">
        <v>3.10265</v>
      </c>
      <c r="GS54">
        <v>2.72536</v>
      </c>
      <c r="GT54">
        <v>0.107933</v>
      </c>
      <c r="GU54">
        <v>0.111555</v>
      </c>
      <c r="GV54">
        <v>0.101027</v>
      </c>
      <c r="GW54">
        <v>0.0997118</v>
      </c>
      <c r="GX54">
        <v>23305</v>
      </c>
      <c r="GY54">
        <v>21094.3</v>
      </c>
      <c r="GZ54">
        <v>26690.3</v>
      </c>
      <c r="HA54">
        <v>23966.9</v>
      </c>
      <c r="HB54">
        <v>38397.4</v>
      </c>
      <c r="HC54">
        <v>31899.2</v>
      </c>
      <c r="HD54">
        <v>46607.9</v>
      </c>
      <c r="HE54">
        <v>37916.9</v>
      </c>
      <c r="HF54">
        <v>1.8638</v>
      </c>
      <c r="HG54">
        <v>1.85098</v>
      </c>
      <c r="HH54">
        <v>0.107564</v>
      </c>
      <c r="HI54">
        <v>0</v>
      </c>
      <c r="HJ54">
        <v>28.2375</v>
      </c>
      <c r="HK54">
        <v>999.9</v>
      </c>
      <c r="HL54">
        <v>52.2</v>
      </c>
      <c r="HM54">
        <v>31.4</v>
      </c>
      <c r="HN54">
        <v>26.676</v>
      </c>
      <c r="HO54">
        <v>60.9356</v>
      </c>
      <c r="HP54">
        <v>22.48</v>
      </c>
      <c r="HQ54">
        <v>1</v>
      </c>
      <c r="HR54">
        <v>0.171408</v>
      </c>
      <c r="HS54">
        <v>0.152081</v>
      </c>
      <c r="HT54">
        <v>20.2786</v>
      </c>
      <c r="HU54">
        <v>5.2116</v>
      </c>
      <c r="HV54">
        <v>11.9798</v>
      </c>
      <c r="HW54">
        <v>4.9632</v>
      </c>
      <c r="HX54">
        <v>3.27433</v>
      </c>
      <c r="HY54">
        <v>9999</v>
      </c>
      <c r="HZ54">
        <v>9999</v>
      </c>
      <c r="IA54">
        <v>9999</v>
      </c>
      <c r="IB54">
        <v>999.9</v>
      </c>
      <c r="IC54">
        <v>1.86399</v>
      </c>
      <c r="ID54">
        <v>1.86012</v>
      </c>
      <c r="IE54">
        <v>1.85838</v>
      </c>
      <c r="IF54">
        <v>1.85979</v>
      </c>
      <c r="IG54">
        <v>1.85989</v>
      </c>
      <c r="IH54">
        <v>1.85838</v>
      </c>
      <c r="II54">
        <v>1.85745</v>
      </c>
      <c r="IJ54">
        <v>1.85242</v>
      </c>
      <c r="IK54">
        <v>0</v>
      </c>
      <c r="IL54">
        <v>0</v>
      </c>
      <c r="IM54">
        <v>0</v>
      </c>
      <c r="IN54">
        <v>0</v>
      </c>
      <c r="IO54" t="s">
        <v>443</v>
      </c>
      <c r="IP54" t="s">
        <v>444</v>
      </c>
      <c r="IQ54" t="s">
        <v>445</v>
      </c>
      <c r="IR54" t="s">
        <v>445</v>
      </c>
      <c r="IS54" t="s">
        <v>445</v>
      </c>
      <c r="IT54" t="s">
        <v>445</v>
      </c>
      <c r="IU54">
        <v>0</v>
      </c>
      <c r="IV54">
        <v>100</v>
      </c>
      <c r="IW54">
        <v>100</v>
      </c>
      <c r="IX54">
        <v>-1.263</v>
      </c>
      <c r="IY54">
        <v>0.2807</v>
      </c>
      <c r="IZ54">
        <v>-1.101190050776656</v>
      </c>
      <c r="JA54">
        <v>-0.0009077452495023094</v>
      </c>
      <c r="JB54">
        <v>1.260287539409167E-06</v>
      </c>
      <c r="JC54">
        <v>-2.747980142854786E-10</v>
      </c>
      <c r="JD54">
        <v>0.01164710740424388</v>
      </c>
      <c r="JE54">
        <v>0.002354074995816399</v>
      </c>
      <c r="JF54">
        <v>0.0004967520844642659</v>
      </c>
      <c r="JG54">
        <v>-1.558376616488758E-06</v>
      </c>
      <c r="JH54">
        <v>1</v>
      </c>
      <c r="JI54">
        <v>1955</v>
      </c>
      <c r="JJ54">
        <v>1</v>
      </c>
      <c r="JK54">
        <v>26</v>
      </c>
      <c r="JL54">
        <v>194204.9</v>
      </c>
      <c r="JM54">
        <v>194205.1</v>
      </c>
      <c r="JN54">
        <v>1.52344</v>
      </c>
      <c r="JO54">
        <v>2.62573</v>
      </c>
      <c r="JP54">
        <v>1.49658</v>
      </c>
      <c r="JQ54">
        <v>2.34497</v>
      </c>
      <c r="JR54">
        <v>1.54907</v>
      </c>
      <c r="JS54">
        <v>2.33276</v>
      </c>
      <c r="JT54">
        <v>36.3635</v>
      </c>
      <c r="JU54">
        <v>24.1751</v>
      </c>
      <c r="JV54">
        <v>18</v>
      </c>
      <c r="JW54">
        <v>483.377</v>
      </c>
      <c r="JX54">
        <v>489.793</v>
      </c>
      <c r="JY54">
        <v>27.4759</v>
      </c>
      <c r="JZ54">
        <v>29.4354</v>
      </c>
      <c r="KA54">
        <v>30</v>
      </c>
      <c r="KB54">
        <v>29.6727</v>
      </c>
      <c r="KC54">
        <v>29.6709</v>
      </c>
      <c r="KD54">
        <v>30.5953</v>
      </c>
      <c r="KE54">
        <v>23.2209</v>
      </c>
      <c r="KF54">
        <v>71.6146</v>
      </c>
      <c r="KG54">
        <v>27.4685</v>
      </c>
      <c r="KH54">
        <v>607.3</v>
      </c>
      <c r="KI54">
        <v>21.1771</v>
      </c>
      <c r="KJ54">
        <v>101.904</v>
      </c>
      <c r="KK54">
        <v>91.4426</v>
      </c>
    </row>
    <row r="55" spans="1:297">
      <c r="A55">
        <v>37</v>
      </c>
      <c r="B55">
        <v>1758641904.5</v>
      </c>
      <c r="C55">
        <v>271.5</v>
      </c>
      <c r="D55" t="s">
        <v>518</v>
      </c>
      <c r="E55" t="s">
        <v>519</v>
      </c>
      <c r="F55">
        <v>5</v>
      </c>
      <c r="G55" t="s">
        <v>437</v>
      </c>
      <c r="H55" t="s">
        <v>438</v>
      </c>
      <c r="I55">
        <v>1758641897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(EA55+(U55+2*0.95*5.67E-8*(((EA55+$B$9)+273)^4-(EA55+273)^4)-44100*J55)/(1.84*29.3*R55+8*0.95*5.67E-8*(EA55+273)^3))</f>
        <v>0</v>
      </c>
      <c r="W55">
        <f>($C$9*EB55+$D$9*EC55+$E$9*V55)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2*0.95*5.67E-8*(((EA55+$B$9)+273)^4-(W55+273)^4)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602.9521642783711</v>
      </c>
      <c r="AK55">
        <v>583.9751212121211</v>
      </c>
      <c r="AL55">
        <v>3.427766289761931</v>
      </c>
      <c r="AM55">
        <v>65.17214786254047</v>
      </c>
      <c r="AN55">
        <f>(AP55 - AO55 + DY55*1E3/(8.314*(EA55+273.15)) * AR55/DX55 * AQ55) * DX55/(100*DL55) * 1000/(1000 - AP55)</f>
        <v>0</v>
      </c>
      <c r="AO55">
        <v>21.13552512708174</v>
      </c>
      <c r="AP55">
        <v>21.97131333333333</v>
      </c>
      <c r="AQ55">
        <v>-4.00745500243958E-05</v>
      </c>
      <c r="AR55">
        <v>105.5994654856397</v>
      </c>
      <c r="AS55">
        <v>0</v>
      </c>
      <c r="AT55">
        <v>0</v>
      </c>
      <c r="AU55">
        <f>IF(AS55*$H$15&gt;=AW55,1.0,(AW55/(AW55-AS55*$H$15)))</f>
        <v>0</v>
      </c>
      <c r="AV55">
        <f>(AU55-1)*100</f>
        <v>0</v>
      </c>
      <c r="AW55">
        <f>MAX(0,($B$15+$C$15*EF55)/(1+$D$15*EF55)*DY55/(EA55+273)*$E$15)</f>
        <v>0</v>
      </c>
      <c r="AX55" t="s">
        <v>439</v>
      </c>
      <c r="AY55" t="s">
        <v>439</v>
      </c>
      <c r="AZ55">
        <v>0</v>
      </c>
      <c r="BA55">
        <v>0</v>
      </c>
      <c r="BB55">
        <f>1-AZ55/BA55</f>
        <v>0</v>
      </c>
      <c r="BC55">
        <v>0</v>
      </c>
      <c r="BD55" t="s">
        <v>439</v>
      </c>
      <c r="BE55" t="s">
        <v>439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439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$B$13*EG55+$C$13*EH55+$F$13*ES55*(1-EV55)</f>
        <v>0</v>
      </c>
      <c r="DI55">
        <f>DH55*DJ55</f>
        <v>0</v>
      </c>
      <c r="DJ55">
        <f>($B$13*$D$11+$C$13*$D$11+$F$13*((FF55+EX55)/MAX(FF55+EX55+FG55, 0.1)*$I$11+FG55/MAX(FF55+EX55+FG55, 0.1)*$J$11))/($B$13+$C$13+$F$13)</f>
        <v>0</v>
      </c>
      <c r="DK55">
        <f>($B$13*$K$11+$C$13*$K$11+$F$13*((FF55+EX55)/MAX(FF55+EX55+FG55, 0.1)*$P$11+FG55/MAX(FF55+EX55+FG55, 0.1)*$Q$11))/($B$13+$C$13+$F$13)</f>
        <v>0</v>
      </c>
      <c r="DL55">
        <v>1.1</v>
      </c>
      <c r="DM55">
        <v>0.5</v>
      </c>
      <c r="DN55" t="s">
        <v>440</v>
      </c>
      <c r="DO55">
        <v>2</v>
      </c>
      <c r="DP55" t="b">
        <v>1</v>
      </c>
      <c r="DQ55">
        <v>1758641897</v>
      </c>
      <c r="DR55">
        <v>547.6667777777777</v>
      </c>
      <c r="DS55">
        <v>575.2223703703704</v>
      </c>
      <c r="DT55">
        <v>21.97748518518519</v>
      </c>
      <c r="DU55">
        <v>21.15973333333334</v>
      </c>
      <c r="DV55">
        <v>548.9318518518519</v>
      </c>
      <c r="DW55">
        <v>21.69682592592592</v>
      </c>
      <c r="DX55">
        <v>499.9524074074075</v>
      </c>
      <c r="DY55">
        <v>90.31114444444445</v>
      </c>
      <c r="DZ55">
        <v>0.06717655925925925</v>
      </c>
      <c r="EA55">
        <v>28.80377407407407</v>
      </c>
      <c r="EB55">
        <v>29.99907037037037</v>
      </c>
      <c r="EC55">
        <v>999.9000000000001</v>
      </c>
      <c r="ED55">
        <v>0</v>
      </c>
      <c r="EE55">
        <v>0</v>
      </c>
      <c r="EF55">
        <v>10015.20444444445</v>
      </c>
      <c r="EG55">
        <v>0</v>
      </c>
      <c r="EH55">
        <v>10.07754444444445</v>
      </c>
      <c r="EI55">
        <v>-27.55547037037037</v>
      </c>
      <c r="EJ55">
        <v>559.9735555555555</v>
      </c>
      <c r="EK55">
        <v>587.6566666666666</v>
      </c>
      <c r="EL55">
        <v>0.8177594074074073</v>
      </c>
      <c r="EM55">
        <v>575.2223703703704</v>
      </c>
      <c r="EN55">
        <v>21.15973333333334</v>
      </c>
      <c r="EO55">
        <v>1.984811481481482</v>
      </c>
      <c r="EP55">
        <v>1.910958148148148</v>
      </c>
      <c r="EQ55">
        <v>17.32369259259259</v>
      </c>
      <c r="ER55">
        <v>16.72524074074074</v>
      </c>
      <c r="ES55">
        <v>1999.994814814815</v>
      </c>
      <c r="ET55">
        <v>0.9800032222222221</v>
      </c>
      <c r="EU55">
        <v>0.01999667777777778</v>
      </c>
      <c r="EV55">
        <v>0</v>
      </c>
      <c r="EW55">
        <v>153.6195185185185</v>
      </c>
      <c r="EX55">
        <v>5.00078</v>
      </c>
      <c r="EY55">
        <v>3170.306666666667</v>
      </c>
      <c r="EZ55">
        <v>16379.6</v>
      </c>
      <c r="FA55">
        <v>39.84929629629629</v>
      </c>
      <c r="FB55">
        <v>40.80051851851852</v>
      </c>
      <c r="FC55">
        <v>40.20348148148148</v>
      </c>
      <c r="FD55">
        <v>40.4094074074074</v>
      </c>
      <c r="FE55">
        <v>40.96274074074073</v>
      </c>
      <c r="FF55">
        <v>1955.104814814815</v>
      </c>
      <c r="FG55">
        <v>39.89000000000001</v>
      </c>
      <c r="FH55">
        <v>0</v>
      </c>
      <c r="FI55">
        <v>1758641902.2</v>
      </c>
      <c r="FJ55">
        <v>0</v>
      </c>
      <c r="FK55">
        <v>153.59376</v>
      </c>
      <c r="FL55">
        <v>3.653384618636535</v>
      </c>
      <c r="FM55">
        <v>73.80846154231305</v>
      </c>
      <c r="FN55">
        <v>3170.3972</v>
      </c>
      <c r="FO55">
        <v>15</v>
      </c>
      <c r="FP55">
        <v>0</v>
      </c>
      <c r="FQ55" t="s">
        <v>441</v>
      </c>
      <c r="FR55">
        <v>1746989605.5</v>
      </c>
      <c r="FS55">
        <v>1746989593.5</v>
      </c>
      <c r="FT55">
        <v>0</v>
      </c>
      <c r="FU55">
        <v>-0.274</v>
      </c>
      <c r="FV55">
        <v>-0.002</v>
      </c>
      <c r="FW55">
        <v>2.549</v>
      </c>
      <c r="FX55">
        <v>0.129</v>
      </c>
      <c r="FY55">
        <v>420</v>
      </c>
      <c r="FZ55">
        <v>17</v>
      </c>
      <c r="GA55">
        <v>0.02</v>
      </c>
      <c r="GB55">
        <v>0.04</v>
      </c>
      <c r="GC55">
        <v>-27.49804390243903</v>
      </c>
      <c r="GD55">
        <v>-0.9377623693380426</v>
      </c>
      <c r="GE55">
        <v>0.1224897010081405</v>
      </c>
      <c r="GF55">
        <v>0</v>
      </c>
      <c r="GG55">
        <v>153.3884117647059</v>
      </c>
      <c r="GH55">
        <v>4.274805197114141</v>
      </c>
      <c r="GI55">
        <v>0.4790119191472399</v>
      </c>
      <c r="GJ55">
        <v>0</v>
      </c>
      <c r="GK55">
        <v>0.8150223902439024</v>
      </c>
      <c r="GL55">
        <v>0.08729956097561042</v>
      </c>
      <c r="GM55">
        <v>0.01140147174898186</v>
      </c>
      <c r="GN55">
        <v>1</v>
      </c>
      <c r="GO55">
        <v>1</v>
      </c>
      <c r="GP55">
        <v>3</v>
      </c>
      <c r="GQ55" t="s">
        <v>448</v>
      </c>
      <c r="GR55">
        <v>3.10243</v>
      </c>
      <c r="GS55">
        <v>2.72566</v>
      </c>
      <c r="GT55">
        <v>0.110229</v>
      </c>
      <c r="GU55">
        <v>0.113843</v>
      </c>
      <c r="GV55">
        <v>0.100991</v>
      </c>
      <c r="GW55">
        <v>0.0996051</v>
      </c>
      <c r="GX55">
        <v>23244.9</v>
      </c>
      <c r="GY55">
        <v>21040.1</v>
      </c>
      <c r="GZ55">
        <v>26690.2</v>
      </c>
      <c r="HA55">
        <v>23967</v>
      </c>
      <c r="HB55">
        <v>38399.2</v>
      </c>
      <c r="HC55">
        <v>31903.1</v>
      </c>
      <c r="HD55">
        <v>46607.8</v>
      </c>
      <c r="HE55">
        <v>37916.8</v>
      </c>
      <c r="HF55">
        <v>1.86348</v>
      </c>
      <c r="HG55">
        <v>1.85117</v>
      </c>
      <c r="HH55">
        <v>0.107922</v>
      </c>
      <c r="HI55">
        <v>0</v>
      </c>
      <c r="HJ55">
        <v>28.24</v>
      </c>
      <c r="HK55">
        <v>999.9</v>
      </c>
      <c r="HL55">
        <v>52.1</v>
      </c>
      <c r="HM55">
        <v>31.4</v>
      </c>
      <c r="HN55">
        <v>26.6264</v>
      </c>
      <c r="HO55">
        <v>61.0356</v>
      </c>
      <c r="HP55">
        <v>22.7204</v>
      </c>
      <c r="HQ55">
        <v>1</v>
      </c>
      <c r="HR55">
        <v>0.171509</v>
      </c>
      <c r="HS55">
        <v>0.161743</v>
      </c>
      <c r="HT55">
        <v>20.2787</v>
      </c>
      <c r="HU55">
        <v>5.21205</v>
      </c>
      <c r="HV55">
        <v>11.9797</v>
      </c>
      <c r="HW55">
        <v>4.96345</v>
      </c>
      <c r="HX55">
        <v>3.27428</v>
      </c>
      <c r="HY55">
        <v>9999</v>
      </c>
      <c r="HZ55">
        <v>9999</v>
      </c>
      <c r="IA55">
        <v>9999</v>
      </c>
      <c r="IB55">
        <v>999.9</v>
      </c>
      <c r="IC55">
        <v>1.86399</v>
      </c>
      <c r="ID55">
        <v>1.86012</v>
      </c>
      <c r="IE55">
        <v>1.85838</v>
      </c>
      <c r="IF55">
        <v>1.8598</v>
      </c>
      <c r="IG55">
        <v>1.85989</v>
      </c>
      <c r="IH55">
        <v>1.85838</v>
      </c>
      <c r="II55">
        <v>1.85745</v>
      </c>
      <c r="IJ55">
        <v>1.85242</v>
      </c>
      <c r="IK55">
        <v>0</v>
      </c>
      <c r="IL55">
        <v>0</v>
      </c>
      <c r="IM55">
        <v>0</v>
      </c>
      <c r="IN55">
        <v>0</v>
      </c>
      <c r="IO55" t="s">
        <v>443</v>
      </c>
      <c r="IP55" t="s">
        <v>444</v>
      </c>
      <c r="IQ55" t="s">
        <v>445</v>
      </c>
      <c r="IR55" t="s">
        <v>445</v>
      </c>
      <c r="IS55" t="s">
        <v>445</v>
      </c>
      <c r="IT55" t="s">
        <v>445</v>
      </c>
      <c r="IU55">
        <v>0</v>
      </c>
      <c r="IV55">
        <v>100</v>
      </c>
      <c r="IW55">
        <v>100</v>
      </c>
      <c r="IX55">
        <v>-1.259</v>
      </c>
      <c r="IY55">
        <v>0.2805</v>
      </c>
      <c r="IZ55">
        <v>-1.101190050776656</v>
      </c>
      <c r="JA55">
        <v>-0.0009077452495023094</v>
      </c>
      <c r="JB55">
        <v>1.260287539409167E-06</v>
      </c>
      <c r="JC55">
        <v>-2.747980142854786E-10</v>
      </c>
      <c r="JD55">
        <v>0.01164710740424388</v>
      </c>
      <c r="JE55">
        <v>0.002354074995816399</v>
      </c>
      <c r="JF55">
        <v>0.0004967520844642659</v>
      </c>
      <c r="JG55">
        <v>-1.558376616488758E-06</v>
      </c>
      <c r="JH55">
        <v>1</v>
      </c>
      <c r="JI55">
        <v>1955</v>
      </c>
      <c r="JJ55">
        <v>1</v>
      </c>
      <c r="JK55">
        <v>26</v>
      </c>
      <c r="JL55">
        <v>194205</v>
      </c>
      <c r="JM55">
        <v>194205.2</v>
      </c>
      <c r="JN55">
        <v>1.55518</v>
      </c>
      <c r="JO55">
        <v>2.61719</v>
      </c>
      <c r="JP55">
        <v>1.49658</v>
      </c>
      <c r="JQ55">
        <v>2.34497</v>
      </c>
      <c r="JR55">
        <v>1.54907</v>
      </c>
      <c r="JS55">
        <v>2.47314</v>
      </c>
      <c r="JT55">
        <v>36.3635</v>
      </c>
      <c r="JU55">
        <v>24.1838</v>
      </c>
      <c r="JV55">
        <v>18</v>
      </c>
      <c r="JW55">
        <v>483.187</v>
      </c>
      <c r="JX55">
        <v>489.92</v>
      </c>
      <c r="JY55">
        <v>27.4722</v>
      </c>
      <c r="JZ55">
        <v>29.4354</v>
      </c>
      <c r="KA55">
        <v>30.0001</v>
      </c>
      <c r="KB55">
        <v>29.6727</v>
      </c>
      <c r="KC55">
        <v>29.6702</v>
      </c>
      <c r="KD55">
        <v>31.2356</v>
      </c>
      <c r="KE55">
        <v>23.2209</v>
      </c>
      <c r="KF55">
        <v>71.6146</v>
      </c>
      <c r="KG55">
        <v>27.4728</v>
      </c>
      <c r="KH55">
        <v>620.662</v>
      </c>
      <c r="KI55">
        <v>21.1771</v>
      </c>
      <c r="KJ55">
        <v>101.904</v>
      </c>
      <c r="KK55">
        <v>91.4426</v>
      </c>
    </row>
    <row r="56" spans="1:297">
      <c r="A56">
        <v>38</v>
      </c>
      <c r="B56">
        <v>1758641909.5</v>
      </c>
      <c r="C56">
        <v>276.5</v>
      </c>
      <c r="D56" t="s">
        <v>520</v>
      </c>
      <c r="E56" t="s">
        <v>521</v>
      </c>
      <c r="F56">
        <v>5</v>
      </c>
      <c r="G56" t="s">
        <v>437</v>
      </c>
      <c r="H56" t="s">
        <v>438</v>
      </c>
      <c r="I56">
        <v>1758641901.714286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(EA56+(U56+2*0.95*5.67E-8*(((EA56+$B$9)+273)^4-(EA56+273)^4)-44100*J56)/(1.84*29.3*R56+8*0.95*5.67E-8*(EA56+273)^3))</f>
        <v>0</v>
      </c>
      <c r="W56">
        <f>($C$9*EB56+$D$9*EC56+$E$9*V56)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2*0.95*5.67E-8*(((EA56+$B$9)+273)^4-(W56+273)^4)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620.1114644830795</v>
      </c>
      <c r="AK56">
        <v>601.1401575757577</v>
      </c>
      <c r="AL56">
        <v>3.425932651263634</v>
      </c>
      <c r="AM56">
        <v>65.17214786254047</v>
      </c>
      <c r="AN56">
        <f>(AP56 - AO56 + DY56*1E3/(8.314*(EA56+273.15)) * AR56/DX56 * AQ56) * DX56/(100*DL56) * 1000/(1000 - AP56)</f>
        <v>0</v>
      </c>
      <c r="AO56">
        <v>21.130513570636</v>
      </c>
      <c r="AP56">
        <v>21.95830424242424</v>
      </c>
      <c r="AQ56">
        <v>-3.410477107846583E-05</v>
      </c>
      <c r="AR56">
        <v>105.5994654856397</v>
      </c>
      <c r="AS56">
        <v>0</v>
      </c>
      <c r="AT56">
        <v>0</v>
      </c>
      <c r="AU56">
        <f>IF(AS56*$H$15&gt;=AW56,1.0,(AW56/(AW56-AS56*$H$15)))</f>
        <v>0</v>
      </c>
      <c r="AV56">
        <f>(AU56-1)*100</f>
        <v>0</v>
      </c>
      <c r="AW56">
        <f>MAX(0,($B$15+$C$15*EF56)/(1+$D$15*EF56)*DY56/(EA56+273)*$E$15)</f>
        <v>0</v>
      </c>
      <c r="AX56" t="s">
        <v>439</v>
      </c>
      <c r="AY56" t="s">
        <v>439</v>
      </c>
      <c r="AZ56">
        <v>0</v>
      </c>
      <c r="BA56">
        <v>0</v>
      </c>
      <c r="BB56">
        <f>1-AZ56/BA56</f>
        <v>0</v>
      </c>
      <c r="BC56">
        <v>0</v>
      </c>
      <c r="BD56" t="s">
        <v>439</v>
      </c>
      <c r="BE56" t="s">
        <v>439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439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$B$13*EG56+$C$13*EH56+$F$13*ES56*(1-EV56)</f>
        <v>0</v>
      </c>
      <c r="DI56">
        <f>DH56*DJ56</f>
        <v>0</v>
      </c>
      <c r="DJ56">
        <f>($B$13*$D$11+$C$13*$D$11+$F$13*((FF56+EX56)/MAX(FF56+EX56+FG56, 0.1)*$I$11+FG56/MAX(FF56+EX56+FG56, 0.1)*$J$11))/($B$13+$C$13+$F$13)</f>
        <v>0</v>
      </c>
      <c r="DK56">
        <f>($B$13*$K$11+$C$13*$K$11+$F$13*((FF56+EX56)/MAX(FF56+EX56+FG56, 0.1)*$P$11+FG56/MAX(FF56+EX56+FG56, 0.1)*$Q$11))/($B$13+$C$13+$F$13)</f>
        <v>0</v>
      </c>
      <c r="DL56">
        <v>1.1</v>
      </c>
      <c r="DM56">
        <v>0.5</v>
      </c>
      <c r="DN56" t="s">
        <v>440</v>
      </c>
      <c r="DO56">
        <v>2</v>
      </c>
      <c r="DP56" t="b">
        <v>1</v>
      </c>
      <c r="DQ56">
        <v>1758641901.714286</v>
      </c>
      <c r="DR56">
        <v>563.4938571428571</v>
      </c>
      <c r="DS56">
        <v>591.0706071428571</v>
      </c>
      <c r="DT56">
        <v>21.97321785714286</v>
      </c>
      <c r="DU56">
        <v>21.14782857142857</v>
      </c>
      <c r="DV56">
        <v>564.755</v>
      </c>
      <c r="DW56">
        <v>21.69265714285714</v>
      </c>
      <c r="DX56">
        <v>500.0089642857142</v>
      </c>
      <c r="DY56">
        <v>90.31159642857143</v>
      </c>
      <c r="DZ56">
        <v>0.06717003214285713</v>
      </c>
      <c r="EA56">
        <v>28.80422142857143</v>
      </c>
      <c r="EB56">
        <v>30.00139642857143</v>
      </c>
      <c r="EC56">
        <v>999.9000000000002</v>
      </c>
      <c r="ED56">
        <v>0</v>
      </c>
      <c r="EE56">
        <v>0</v>
      </c>
      <c r="EF56">
        <v>10019.59357142857</v>
      </c>
      <c r="EG56">
        <v>0</v>
      </c>
      <c r="EH56">
        <v>10.07065714285714</v>
      </c>
      <c r="EI56">
        <v>-27.57675357142857</v>
      </c>
      <c r="EJ56">
        <v>576.1536785714285</v>
      </c>
      <c r="EK56">
        <v>603.8401785714285</v>
      </c>
      <c r="EL56">
        <v>0.8253959285714286</v>
      </c>
      <c r="EM56">
        <v>591.0706071428571</v>
      </c>
      <c r="EN56">
        <v>21.14782857142857</v>
      </c>
      <c r="EO56">
        <v>1.984436785714286</v>
      </c>
      <c r="EP56">
        <v>1.9098925</v>
      </c>
      <c r="EQ56">
        <v>17.3207</v>
      </c>
      <c r="ER56">
        <v>16.71646071428571</v>
      </c>
      <c r="ES56">
        <v>2000.005357142857</v>
      </c>
      <c r="ET56">
        <v>0.9800033214285714</v>
      </c>
      <c r="EU56">
        <v>0.01999657857142857</v>
      </c>
      <c r="EV56">
        <v>0</v>
      </c>
      <c r="EW56">
        <v>153.8825714285714</v>
      </c>
      <c r="EX56">
        <v>5.00078</v>
      </c>
      <c r="EY56">
        <v>3175.982857142856</v>
      </c>
      <c r="EZ56">
        <v>16379.68571428571</v>
      </c>
      <c r="FA56">
        <v>39.86128571428571</v>
      </c>
      <c r="FB56">
        <v>40.80092857142856</v>
      </c>
      <c r="FC56">
        <v>40.17392857142857</v>
      </c>
      <c r="FD56">
        <v>40.40592857142856</v>
      </c>
      <c r="FE56">
        <v>40.97074999999999</v>
      </c>
      <c r="FF56">
        <v>1955.115357142857</v>
      </c>
      <c r="FG56">
        <v>39.89000000000001</v>
      </c>
      <c r="FH56">
        <v>0</v>
      </c>
      <c r="FI56">
        <v>1758641907.6</v>
      </c>
      <c r="FJ56">
        <v>0</v>
      </c>
      <c r="FK56">
        <v>153.8658461538461</v>
      </c>
      <c r="FL56">
        <v>2.425846161544388</v>
      </c>
      <c r="FM56">
        <v>68.89948718201411</v>
      </c>
      <c r="FN56">
        <v>3176.503461538461</v>
      </c>
      <c r="FO56">
        <v>15</v>
      </c>
      <c r="FP56">
        <v>0</v>
      </c>
      <c r="FQ56" t="s">
        <v>441</v>
      </c>
      <c r="FR56">
        <v>1746989605.5</v>
      </c>
      <c r="FS56">
        <v>1746989593.5</v>
      </c>
      <c r="FT56">
        <v>0</v>
      </c>
      <c r="FU56">
        <v>-0.274</v>
      </c>
      <c r="FV56">
        <v>-0.002</v>
      </c>
      <c r="FW56">
        <v>2.549</v>
      </c>
      <c r="FX56">
        <v>0.129</v>
      </c>
      <c r="FY56">
        <v>420</v>
      </c>
      <c r="FZ56">
        <v>17</v>
      </c>
      <c r="GA56">
        <v>0.02</v>
      </c>
      <c r="GB56">
        <v>0.04</v>
      </c>
      <c r="GC56">
        <v>-27.5604756097561</v>
      </c>
      <c r="GD56">
        <v>-0.5310146341463463</v>
      </c>
      <c r="GE56">
        <v>0.1044860587747795</v>
      </c>
      <c r="GF56">
        <v>0</v>
      </c>
      <c r="GG56">
        <v>153.6884705882353</v>
      </c>
      <c r="GH56">
        <v>3.291978611027488</v>
      </c>
      <c r="GI56">
        <v>0.3941048856581891</v>
      </c>
      <c r="GJ56">
        <v>0</v>
      </c>
      <c r="GK56">
        <v>0.8209276097560976</v>
      </c>
      <c r="GL56">
        <v>0.1121994146341447</v>
      </c>
      <c r="GM56">
        <v>0.01312845677754643</v>
      </c>
      <c r="GN56">
        <v>0</v>
      </c>
      <c r="GO56">
        <v>0</v>
      </c>
      <c r="GP56">
        <v>3</v>
      </c>
      <c r="GQ56" t="s">
        <v>459</v>
      </c>
      <c r="GR56">
        <v>3.10269</v>
      </c>
      <c r="GS56">
        <v>2.72512</v>
      </c>
      <c r="GT56">
        <v>0.112496</v>
      </c>
      <c r="GU56">
        <v>0.116036</v>
      </c>
      <c r="GV56">
        <v>0.100952</v>
      </c>
      <c r="GW56">
        <v>0.0996112</v>
      </c>
      <c r="GX56">
        <v>23185.7</v>
      </c>
      <c r="GY56">
        <v>20988.1</v>
      </c>
      <c r="GZ56">
        <v>26690.2</v>
      </c>
      <c r="HA56">
        <v>23967</v>
      </c>
      <c r="HB56">
        <v>38400.9</v>
      </c>
      <c r="HC56">
        <v>31903.5</v>
      </c>
      <c r="HD56">
        <v>46607.5</v>
      </c>
      <c r="HE56">
        <v>37917.3</v>
      </c>
      <c r="HF56">
        <v>1.8634</v>
      </c>
      <c r="HG56">
        <v>1.85107</v>
      </c>
      <c r="HH56">
        <v>0.108689</v>
      </c>
      <c r="HI56">
        <v>0</v>
      </c>
      <c r="HJ56">
        <v>28.2421</v>
      </c>
      <c r="HK56">
        <v>999.9</v>
      </c>
      <c r="HL56">
        <v>52.1</v>
      </c>
      <c r="HM56">
        <v>31.3</v>
      </c>
      <c r="HN56">
        <v>26.4721</v>
      </c>
      <c r="HO56">
        <v>61.3156</v>
      </c>
      <c r="HP56">
        <v>22.4679</v>
      </c>
      <c r="HQ56">
        <v>1</v>
      </c>
      <c r="HR56">
        <v>0.171448</v>
      </c>
      <c r="HS56">
        <v>0.158159</v>
      </c>
      <c r="HT56">
        <v>20.2786</v>
      </c>
      <c r="HU56">
        <v>5.21175</v>
      </c>
      <c r="HV56">
        <v>11.9798</v>
      </c>
      <c r="HW56">
        <v>4.96315</v>
      </c>
      <c r="HX56">
        <v>3.27423</v>
      </c>
      <c r="HY56">
        <v>9999</v>
      </c>
      <c r="HZ56">
        <v>9999</v>
      </c>
      <c r="IA56">
        <v>9999</v>
      </c>
      <c r="IB56">
        <v>999.9</v>
      </c>
      <c r="IC56">
        <v>1.864</v>
      </c>
      <c r="ID56">
        <v>1.86011</v>
      </c>
      <c r="IE56">
        <v>1.85838</v>
      </c>
      <c r="IF56">
        <v>1.85979</v>
      </c>
      <c r="IG56">
        <v>1.85989</v>
      </c>
      <c r="IH56">
        <v>1.85839</v>
      </c>
      <c r="II56">
        <v>1.85745</v>
      </c>
      <c r="IJ56">
        <v>1.85242</v>
      </c>
      <c r="IK56">
        <v>0</v>
      </c>
      <c r="IL56">
        <v>0</v>
      </c>
      <c r="IM56">
        <v>0</v>
      </c>
      <c r="IN56">
        <v>0</v>
      </c>
      <c r="IO56" t="s">
        <v>443</v>
      </c>
      <c r="IP56" t="s">
        <v>444</v>
      </c>
      <c r="IQ56" t="s">
        <v>445</v>
      </c>
      <c r="IR56" t="s">
        <v>445</v>
      </c>
      <c r="IS56" t="s">
        <v>445</v>
      </c>
      <c r="IT56" t="s">
        <v>445</v>
      </c>
      <c r="IU56">
        <v>0</v>
      </c>
      <c r="IV56">
        <v>100</v>
      </c>
      <c r="IW56">
        <v>100</v>
      </c>
      <c r="IX56">
        <v>-1.254</v>
      </c>
      <c r="IY56">
        <v>0.2802</v>
      </c>
      <c r="IZ56">
        <v>-1.101190050776656</v>
      </c>
      <c r="JA56">
        <v>-0.0009077452495023094</v>
      </c>
      <c r="JB56">
        <v>1.260287539409167E-06</v>
      </c>
      <c r="JC56">
        <v>-2.747980142854786E-10</v>
      </c>
      <c r="JD56">
        <v>0.01164710740424388</v>
      </c>
      <c r="JE56">
        <v>0.002354074995816399</v>
      </c>
      <c r="JF56">
        <v>0.0004967520844642659</v>
      </c>
      <c r="JG56">
        <v>-1.558376616488758E-06</v>
      </c>
      <c r="JH56">
        <v>1</v>
      </c>
      <c r="JI56">
        <v>1955</v>
      </c>
      <c r="JJ56">
        <v>1</v>
      </c>
      <c r="JK56">
        <v>26</v>
      </c>
      <c r="JL56">
        <v>194205.1</v>
      </c>
      <c r="JM56">
        <v>194205.3</v>
      </c>
      <c r="JN56">
        <v>1.5918</v>
      </c>
      <c r="JO56">
        <v>2.62817</v>
      </c>
      <c r="JP56">
        <v>1.49658</v>
      </c>
      <c r="JQ56">
        <v>2.34375</v>
      </c>
      <c r="JR56">
        <v>1.54907</v>
      </c>
      <c r="JS56">
        <v>2.37427</v>
      </c>
      <c r="JT56">
        <v>36.3871</v>
      </c>
      <c r="JU56">
        <v>24.1751</v>
      </c>
      <c r="JV56">
        <v>18</v>
      </c>
      <c r="JW56">
        <v>483.143</v>
      </c>
      <c r="JX56">
        <v>489.854</v>
      </c>
      <c r="JY56">
        <v>27.4737</v>
      </c>
      <c r="JZ56">
        <v>29.4354</v>
      </c>
      <c r="KA56">
        <v>30</v>
      </c>
      <c r="KB56">
        <v>29.6727</v>
      </c>
      <c r="KC56">
        <v>29.6702</v>
      </c>
      <c r="KD56">
        <v>31.9672</v>
      </c>
      <c r="KE56">
        <v>23.2209</v>
      </c>
      <c r="KF56">
        <v>71.6146</v>
      </c>
      <c r="KG56">
        <v>27.4729</v>
      </c>
      <c r="KH56">
        <v>640.7089999999999</v>
      </c>
      <c r="KI56">
        <v>21.1771</v>
      </c>
      <c r="KJ56">
        <v>101.903</v>
      </c>
      <c r="KK56">
        <v>91.4434</v>
      </c>
    </row>
    <row r="57" spans="1:297">
      <c r="A57">
        <v>39</v>
      </c>
      <c r="B57">
        <v>1758641914.5</v>
      </c>
      <c r="C57">
        <v>281.5</v>
      </c>
      <c r="D57" t="s">
        <v>522</v>
      </c>
      <c r="E57" t="s">
        <v>523</v>
      </c>
      <c r="F57">
        <v>5</v>
      </c>
      <c r="G57" t="s">
        <v>437</v>
      </c>
      <c r="H57" t="s">
        <v>438</v>
      </c>
      <c r="I57">
        <v>1758641907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(EA57+(U57+2*0.95*5.67E-8*(((EA57+$B$9)+273)^4-(EA57+273)^4)-44100*J57)/(1.84*29.3*R57+8*0.95*5.67E-8*(EA57+273)^3))</f>
        <v>0</v>
      </c>
      <c r="W57">
        <f>($C$9*EB57+$D$9*EC57+$E$9*V57)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2*0.95*5.67E-8*(((EA57+$B$9)+273)^4-(W57+273)^4)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637.1812479615935</v>
      </c>
      <c r="AK57">
        <v>618.2116424242425</v>
      </c>
      <c r="AL57">
        <v>3.411827569203695</v>
      </c>
      <c r="AM57">
        <v>65.17214786254047</v>
      </c>
      <c r="AN57">
        <f>(AP57 - AO57 + DY57*1E3/(8.314*(EA57+273.15)) * AR57/DX57 * AQ57) * DX57/(100*DL57) * 1000/(1000 - AP57)</f>
        <v>0</v>
      </c>
      <c r="AO57">
        <v>21.13286543248048</v>
      </c>
      <c r="AP57">
        <v>21.9508721212121</v>
      </c>
      <c r="AQ57">
        <v>-1.502780687774722E-05</v>
      </c>
      <c r="AR57">
        <v>105.5994654856397</v>
      </c>
      <c r="AS57">
        <v>0</v>
      </c>
      <c r="AT57">
        <v>0</v>
      </c>
      <c r="AU57">
        <f>IF(AS57*$H$15&gt;=AW57,1.0,(AW57/(AW57-AS57*$H$15)))</f>
        <v>0</v>
      </c>
      <c r="AV57">
        <f>(AU57-1)*100</f>
        <v>0</v>
      </c>
      <c r="AW57">
        <f>MAX(0,($B$15+$C$15*EF57)/(1+$D$15*EF57)*DY57/(EA57+273)*$E$15)</f>
        <v>0</v>
      </c>
      <c r="AX57" t="s">
        <v>439</v>
      </c>
      <c r="AY57" t="s">
        <v>439</v>
      </c>
      <c r="AZ57">
        <v>0</v>
      </c>
      <c r="BA57">
        <v>0</v>
      </c>
      <c r="BB57">
        <f>1-AZ57/BA57</f>
        <v>0</v>
      </c>
      <c r="BC57">
        <v>0</v>
      </c>
      <c r="BD57" t="s">
        <v>439</v>
      </c>
      <c r="BE57" t="s">
        <v>439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439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$B$13*EG57+$C$13*EH57+$F$13*ES57*(1-EV57)</f>
        <v>0</v>
      </c>
      <c r="DI57">
        <f>DH57*DJ57</f>
        <v>0</v>
      </c>
      <c r="DJ57">
        <f>($B$13*$D$11+$C$13*$D$11+$F$13*((FF57+EX57)/MAX(FF57+EX57+FG57, 0.1)*$I$11+FG57/MAX(FF57+EX57+FG57, 0.1)*$J$11))/($B$13+$C$13+$F$13)</f>
        <v>0</v>
      </c>
      <c r="DK57">
        <f>($B$13*$K$11+$C$13*$K$11+$F$13*((FF57+EX57)/MAX(FF57+EX57+FG57, 0.1)*$P$11+FG57/MAX(FF57+EX57+FG57, 0.1)*$Q$11))/($B$13+$C$13+$F$13)</f>
        <v>0</v>
      </c>
      <c r="DL57">
        <v>1.1</v>
      </c>
      <c r="DM57">
        <v>0.5</v>
      </c>
      <c r="DN57" t="s">
        <v>440</v>
      </c>
      <c r="DO57">
        <v>2</v>
      </c>
      <c r="DP57" t="b">
        <v>1</v>
      </c>
      <c r="DQ57">
        <v>1758641907</v>
      </c>
      <c r="DR57">
        <v>581.2162962962963</v>
      </c>
      <c r="DS57">
        <v>608.833037037037</v>
      </c>
      <c r="DT57">
        <v>21.96413333333333</v>
      </c>
      <c r="DU57">
        <v>21.1348</v>
      </c>
      <c r="DV57">
        <v>582.4727777777778</v>
      </c>
      <c r="DW57">
        <v>21.68376296296296</v>
      </c>
      <c r="DX57">
        <v>499.9508148148147</v>
      </c>
      <c r="DY57">
        <v>90.31159259259259</v>
      </c>
      <c r="DZ57">
        <v>0.06733269629629629</v>
      </c>
      <c r="EA57">
        <v>28.80330740740741</v>
      </c>
      <c r="EB57">
        <v>30.00368888888889</v>
      </c>
      <c r="EC57">
        <v>999.9000000000001</v>
      </c>
      <c r="ED57">
        <v>0</v>
      </c>
      <c r="EE57">
        <v>0</v>
      </c>
      <c r="EF57">
        <v>10005.25296296296</v>
      </c>
      <c r="EG57">
        <v>0</v>
      </c>
      <c r="EH57">
        <v>10.06622962962963</v>
      </c>
      <c r="EI57">
        <v>-27.61675925925926</v>
      </c>
      <c r="EJ57">
        <v>594.2687407407407</v>
      </c>
      <c r="EK57">
        <v>621.9782962962963</v>
      </c>
      <c r="EL57">
        <v>0.8293321111111113</v>
      </c>
      <c r="EM57">
        <v>608.833037037037</v>
      </c>
      <c r="EN57">
        <v>21.1348</v>
      </c>
      <c r="EO57">
        <v>1.983615185185185</v>
      </c>
      <c r="EP57">
        <v>1.908715925925926</v>
      </c>
      <c r="EQ57">
        <v>17.31415185185185</v>
      </c>
      <c r="ER57">
        <v>16.70676296296296</v>
      </c>
      <c r="ES57">
        <v>1999.988148148148</v>
      </c>
      <c r="ET57">
        <v>0.980003111111111</v>
      </c>
      <c r="EU57">
        <v>0.01999678888888889</v>
      </c>
      <c r="EV57">
        <v>0</v>
      </c>
      <c r="EW57">
        <v>154.1094444444444</v>
      </c>
      <c r="EX57">
        <v>5.00078</v>
      </c>
      <c r="EY57">
        <v>3181.994074074074</v>
      </c>
      <c r="EZ57">
        <v>16379.54814814815</v>
      </c>
      <c r="FA57">
        <v>39.86314814814814</v>
      </c>
      <c r="FB57">
        <v>40.8051111111111</v>
      </c>
      <c r="FC57">
        <v>40.18496296296296</v>
      </c>
      <c r="FD57">
        <v>40.40014814814815</v>
      </c>
      <c r="FE57">
        <v>40.98588888888888</v>
      </c>
      <c r="FF57">
        <v>1955.098148148148</v>
      </c>
      <c r="FG57">
        <v>39.89000000000001</v>
      </c>
      <c r="FH57">
        <v>0</v>
      </c>
      <c r="FI57">
        <v>1758641912.4</v>
      </c>
      <c r="FJ57">
        <v>0</v>
      </c>
      <c r="FK57">
        <v>154.1102307692308</v>
      </c>
      <c r="FL57">
        <v>3.777572643473194</v>
      </c>
      <c r="FM57">
        <v>67.00410257963075</v>
      </c>
      <c r="FN57">
        <v>3181.916538461538</v>
      </c>
      <c r="FO57">
        <v>15</v>
      </c>
      <c r="FP57">
        <v>0</v>
      </c>
      <c r="FQ57" t="s">
        <v>441</v>
      </c>
      <c r="FR57">
        <v>1746989605.5</v>
      </c>
      <c r="FS57">
        <v>1746989593.5</v>
      </c>
      <c r="FT57">
        <v>0</v>
      </c>
      <c r="FU57">
        <v>-0.274</v>
      </c>
      <c r="FV57">
        <v>-0.002</v>
      </c>
      <c r="FW57">
        <v>2.549</v>
      </c>
      <c r="FX57">
        <v>0.129</v>
      </c>
      <c r="FY57">
        <v>420</v>
      </c>
      <c r="FZ57">
        <v>17</v>
      </c>
      <c r="GA57">
        <v>0.02</v>
      </c>
      <c r="GB57">
        <v>0.04</v>
      </c>
      <c r="GC57">
        <v>-27.57658536585366</v>
      </c>
      <c r="GD57">
        <v>-0.268398606271782</v>
      </c>
      <c r="GE57">
        <v>0.09666041528672795</v>
      </c>
      <c r="GF57">
        <v>1</v>
      </c>
      <c r="GG57">
        <v>153.944205882353</v>
      </c>
      <c r="GH57">
        <v>2.762429336411096</v>
      </c>
      <c r="GI57">
        <v>0.3558305759612672</v>
      </c>
      <c r="GJ57">
        <v>0</v>
      </c>
      <c r="GK57">
        <v>0.8235735365853658</v>
      </c>
      <c r="GL57">
        <v>0.05977486411149972</v>
      </c>
      <c r="GM57">
        <v>0.01155327449116369</v>
      </c>
      <c r="GN57">
        <v>1</v>
      </c>
      <c r="GO57">
        <v>2</v>
      </c>
      <c r="GP57">
        <v>3</v>
      </c>
      <c r="GQ57" t="s">
        <v>442</v>
      </c>
      <c r="GR57">
        <v>3.10259</v>
      </c>
      <c r="GS57">
        <v>2.72564</v>
      </c>
      <c r="GT57">
        <v>0.114722</v>
      </c>
      <c r="GU57">
        <v>0.118235</v>
      </c>
      <c r="GV57">
        <v>0.100929</v>
      </c>
      <c r="GW57">
        <v>0.09961979999999999</v>
      </c>
      <c r="GX57">
        <v>23127.7</v>
      </c>
      <c r="GY57">
        <v>20935.7</v>
      </c>
      <c r="GZ57">
        <v>26690.4</v>
      </c>
      <c r="HA57">
        <v>23966.9</v>
      </c>
      <c r="HB57">
        <v>38402.4</v>
      </c>
      <c r="HC57">
        <v>31903.2</v>
      </c>
      <c r="HD57">
        <v>46607.7</v>
      </c>
      <c r="HE57">
        <v>37916.9</v>
      </c>
      <c r="HF57">
        <v>1.86343</v>
      </c>
      <c r="HG57">
        <v>1.851</v>
      </c>
      <c r="HH57">
        <v>0.10851</v>
      </c>
      <c r="HI57">
        <v>0</v>
      </c>
      <c r="HJ57">
        <v>28.2439</v>
      </c>
      <c r="HK57">
        <v>999.9</v>
      </c>
      <c r="HL57">
        <v>52.1</v>
      </c>
      <c r="HM57">
        <v>31.4</v>
      </c>
      <c r="HN57">
        <v>26.6238</v>
      </c>
      <c r="HO57">
        <v>60.7856</v>
      </c>
      <c r="HP57">
        <v>22.7324</v>
      </c>
      <c r="HQ57">
        <v>1</v>
      </c>
      <c r="HR57">
        <v>0.171479</v>
      </c>
      <c r="HS57">
        <v>0.177323</v>
      </c>
      <c r="HT57">
        <v>20.2787</v>
      </c>
      <c r="HU57">
        <v>5.21085</v>
      </c>
      <c r="HV57">
        <v>11.9796</v>
      </c>
      <c r="HW57">
        <v>4.96325</v>
      </c>
      <c r="HX57">
        <v>3.27425</v>
      </c>
      <c r="HY57">
        <v>9999</v>
      </c>
      <c r="HZ57">
        <v>9999</v>
      </c>
      <c r="IA57">
        <v>9999</v>
      </c>
      <c r="IB57">
        <v>999.9</v>
      </c>
      <c r="IC57">
        <v>1.86399</v>
      </c>
      <c r="ID57">
        <v>1.86013</v>
      </c>
      <c r="IE57">
        <v>1.85838</v>
      </c>
      <c r="IF57">
        <v>1.85975</v>
      </c>
      <c r="IG57">
        <v>1.85989</v>
      </c>
      <c r="IH57">
        <v>1.85838</v>
      </c>
      <c r="II57">
        <v>1.85745</v>
      </c>
      <c r="IJ57">
        <v>1.85241</v>
      </c>
      <c r="IK57">
        <v>0</v>
      </c>
      <c r="IL57">
        <v>0</v>
      </c>
      <c r="IM57">
        <v>0</v>
      </c>
      <c r="IN57">
        <v>0</v>
      </c>
      <c r="IO57" t="s">
        <v>443</v>
      </c>
      <c r="IP57" t="s">
        <v>444</v>
      </c>
      <c r="IQ57" t="s">
        <v>445</v>
      </c>
      <c r="IR57" t="s">
        <v>445</v>
      </c>
      <c r="IS57" t="s">
        <v>445</v>
      </c>
      <c r="IT57" t="s">
        <v>445</v>
      </c>
      <c r="IU57">
        <v>0</v>
      </c>
      <c r="IV57">
        <v>100</v>
      </c>
      <c r="IW57">
        <v>100</v>
      </c>
      <c r="IX57">
        <v>-1.25</v>
      </c>
      <c r="IY57">
        <v>0.2801</v>
      </c>
      <c r="IZ57">
        <v>-1.101190050776656</v>
      </c>
      <c r="JA57">
        <v>-0.0009077452495023094</v>
      </c>
      <c r="JB57">
        <v>1.260287539409167E-06</v>
      </c>
      <c r="JC57">
        <v>-2.747980142854786E-10</v>
      </c>
      <c r="JD57">
        <v>0.01164710740424388</v>
      </c>
      <c r="JE57">
        <v>0.002354074995816399</v>
      </c>
      <c r="JF57">
        <v>0.0004967520844642659</v>
      </c>
      <c r="JG57">
        <v>-1.558376616488758E-06</v>
      </c>
      <c r="JH57">
        <v>1</v>
      </c>
      <c r="JI57">
        <v>1955</v>
      </c>
      <c r="JJ57">
        <v>1</v>
      </c>
      <c r="JK57">
        <v>26</v>
      </c>
      <c r="JL57">
        <v>194205.1</v>
      </c>
      <c r="JM57">
        <v>194205.4</v>
      </c>
      <c r="JN57">
        <v>1.62354</v>
      </c>
      <c r="JO57">
        <v>2.61353</v>
      </c>
      <c r="JP57">
        <v>1.49658</v>
      </c>
      <c r="JQ57">
        <v>2.34497</v>
      </c>
      <c r="JR57">
        <v>1.54907</v>
      </c>
      <c r="JS57">
        <v>2.44873</v>
      </c>
      <c r="JT57">
        <v>36.3871</v>
      </c>
      <c r="JU57">
        <v>24.1838</v>
      </c>
      <c r="JV57">
        <v>18</v>
      </c>
      <c r="JW57">
        <v>483.157</v>
      </c>
      <c r="JX57">
        <v>489.804</v>
      </c>
      <c r="JY57">
        <v>27.4733</v>
      </c>
      <c r="JZ57">
        <v>29.4365</v>
      </c>
      <c r="KA57">
        <v>30.0001</v>
      </c>
      <c r="KB57">
        <v>29.6727</v>
      </c>
      <c r="KC57">
        <v>29.6702</v>
      </c>
      <c r="KD57">
        <v>32.609</v>
      </c>
      <c r="KE57">
        <v>23.2209</v>
      </c>
      <c r="KF57">
        <v>71.6146</v>
      </c>
      <c r="KG57">
        <v>27.463</v>
      </c>
      <c r="KH57">
        <v>654.071</v>
      </c>
      <c r="KI57">
        <v>21.1771</v>
      </c>
      <c r="KJ57">
        <v>101.904</v>
      </c>
      <c r="KK57">
        <v>91.4427</v>
      </c>
    </row>
    <row r="58" spans="1:297">
      <c r="A58">
        <v>40</v>
      </c>
      <c r="B58">
        <v>1758641919.5</v>
      </c>
      <c r="C58">
        <v>286.5</v>
      </c>
      <c r="D58" t="s">
        <v>524</v>
      </c>
      <c r="E58" t="s">
        <v>525</v>
      </c>
      <c r="F58">
        <v>5</v>
      </c>
      <c r="G58" t="s">
        <v>437</v>
      </c>
      <c r="H58" t="s">
        <v>438</v>
      </c>
      <c r="I58">
        <v>1758641911.714286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(EA58+(U58+2*0.95*5.67E-8*(((EA58+$B$9)+273)^4-(EA58+273)^4)-44100*J58)/(1.84*29.3*R58+8*0.95*5.67E-8*(EA58+273)^3))</f>
        <v>0</v>
      </c>
      <c r="W58">
        <f>($C$9*EB58+$D$9*EC58+$E$9*V58)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2*0.95*5.67E-8*(((EA58+$B$9)+273)^4-(W58+273)^4)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654.2760624107299</v>
      </c>
      <c r="AK58">
        <v>635.301212121212</v>
      </c>
      <c r="AL58">
        <v>3.430144994900802</v>
      </c>
      <c r="AM58">
        <v>65.17214786254047</v>
      </c>
      <c r="AN58">
        <f>(AP58 - AO58 + DY58*1E3/(8.314*(EA58+273.15)) * AR58/DX58 * AQ58) * DX58/(100*DL58) * 1000/(1000 - AP58)</f>
        <v>0</v>
      </c>
      <c r="AO58">
        <v>21.13591229099025</v>
      </c>
      <c r="AP58">
        <v>21.94678424242423</v>
      </c>
      <c r="AQ58">
        <v>-9.713759722601672E-06</v>
      </c>
      <c r="AR58">
        <v>105.5994654856397</v>
      </c>
      <c r="AS58">
        <v>0</v>
      </c>
      <c r="AT58">
        <v>0</v>
      </c>
      <c r="AU58">
        <f>IF(AS58*$H$15&gt;=AW58,1.0,(AW58/(AW58-AS58*$H$15)))</f>
        <v>0</v>
      </c>
      <c r="AV58">
        <f>(AU58-1)*100</f>
        <v>0</v>
      </c>
      <c r="AW58">
        <f>MAX(0,($B$15+$C$15*EF58)/(1+$D$15*EF58)*DY58/(EA58+273)*$E$15)</f>
        <v>0</v>
      </c>
      <c r="AX58" t="s">
        <v>439</v>
      </c>
      <c r="AY58" t="s">
        <v>439</v>
      </c>
      <c r="AZ58">
        <v>0</v>
      </c>
      <c r="BA58">
        <v>0</v>
      </c>
      <c r="BB58">
        <f>1-AZ58/BA58</f>
        <v>0</v>
      </c>
      <c r="BC58">
        <v>0</v>
      </c>
      <c r="BD58" t="s">
        <v>439</v>
      </c>
      <c r="BE58" t="s">
        <v>439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439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$B$13*EG58+$C$13*EH58+$F$13*ES58*(1-EV58)</f>
        <v>0</v>
      </c>
      <c r="DI58">
        <f>DH58*DJ58</f>
        <v>0</v>
      </c>
      <c r="DJ58">
        <f>($B$13*$D$11+$C$13*$D$11+$F$13*((FF58+EX58)/MAX(FF58+EX58+FG58, 0.1)*$I$11+FG58/MAX(FF58+EX58+FG58, 0.1)*$J$11))/($B$13+$C$13+$F$13)</f>
        <v>0</v>
      </c>
      <c r="DK58">
        <f>($B$13*$K$11+$C$13*$K$11+$F$13*((FF58+EX58)/MAX(FF58+EX58+FG58, 0.1)*$P$11+FG58/MAX(FF58+EX58+FG58, 0.1)*$Q$11))/($B$13+$C$13+$F$13)</f>
        <v>0</v>
      </c>
      <c r="DL58">
        <v>1.1</v>
      </c>
      <c r="DM58">
        <v>0.5</v>
      </c>
      <c r="DN58" t="s">
        <v>440</v>
      </c>
      <c r="DO58">
        <v>2</v>
      </c>
      <c r="DP58" t="b">
        <v>1</v>
      </c>
      <c r="DQ58">
        <v>1758641911.714286</v>
      </c>
      <c r="DR58">
        <v>596.9945357142857</v>
      </c>
      <c r="DS58">
        <v>624.6276428571427</v>
      </c>
      <c r="DT58">
        <v>21.95520714285714</v>
      </c>
      <c r="DU58">
        <v>21.13283571428571</v>
      </c>
      <c r="DV58">
        <v>598.2464285714286</v>
      </c>
      <c r="DW58">
        <v>21.67502857142857</v>
      </c>
      <c r="DX58">
        <v>500.0304642857142</v>
      </c>
      <c r="DY58">
        <v>90.31231785714284</v>
      </c>
      <c r="DZ58">
        <v>0.06733780714285716</v>
      </c>
      <c r="EA58">
        <v>28.80241428571428</v>
      </c>
      <c r="EB58">
        <v>30.00991071428572</v>
      </c>
      <c r="EC58">
        <v>999.9000000000002</v>
      </c>
      <c r="ED58">
        <v>0</v>
      </c>
      <c r="EE58">
        <v>0</v>
      </c>
      <c r="EF58">
        <v>10005.11107142857</v>
      </c>
      <c r="EG58">
        <v>0</v>
      </c>
      <c r="EH58">
        <v>10.05784285714286</v>
      </c>
      <c r="EI58">
        <v>-27.633125</v>
      </c>
      <c r="EJ58">
        <v>610.39575</v>
      </c>
      <c r="EK58">
        <v>638.1128571428571</v>
      </c>
      <c r="EL58">
        <v>0.8223726071428572</v>
      </c>
      <c r="EM58">
        <v>624.6276428571427</v>
      </c>
      <c r="EN58">
        <v>21.13283571428571</v>
      </c>
      <c r="EO58">
        <v>1.982825714285715</v>
      </c>
      <c r="EP58">
        <v>1.908553928571429</v>
      </c>
      <c r="EQ58">
        <v>17.30785357142857</v>
      </c>
      <c r="ER58">
        <v>16.70543214285714</v>
      </c>
      <c r="ES58">
        <v>1999.995</v>
      </c>
      <c r="ET58">
        <v>0.9800031071428571</v>
      </c>
      <c r="EU58">
        <v>0.01999679285714286</v>
      </c>
      <c r="EV58">
        <v>0</v>
      </c>
      <c r="EW58">
        <v>154.3263928571428</v>
      </c>
      <c r="EX58">
        <v>5.00078</v>
      </c>
      <c r="EY58">
        <v>3187.222142857143</v>
      </c>
      <c r="EZ58">
        <v>16379.60357142857</v>
      </c>
      <c r="FA58">
        <v>39.87471428571428</v>
      </c>
      <c r="FB58">
        <v>40.80535714285713</v>
      </c>
      <c r="FC58">
        <v>40.165</v>
      </c>
      <c r="FD58">
        <v>40.42614285714286</v>
      </c>
      <c r="FE58">
        <v>41.04892857142857</v>
      </c>
      <c r="FF58">
        <v>1955.105</v>
      </c>
      <c r="FG58">
        <v>39.89000000000001</v>
      </c>
      <c r="FH58">
        <v>0</v>
      </c>
      <c r="FI58">
        <v>1758641917.2</v>
      </c>
      <c r="FJ58">
        <v>0</v>
      </c>
      <c r="FK58">
        <v>154.3634615384615</v>
      </c>
      <c r="FL58">
        <v>3.600615372599084</v>
      </c>
      <c r="FM58">
        <v>64.85333338582993</v>
      </c>
      <c r="FN58">
        <v>3187.222307692308</v>
      </c>
      <c r="FO58">
        <v>15</v>
      </c>
      <c r="FP58">
        <v>0</v>
      </c>
      <c r="FQ58" t="s">
        <v>441</v>
      </c>
      <c r="FR58">
        <v>1746989605.5</v>
      </c>
      <c r="FS58">
        <v>1746989593.5</v>
      </c>
      <c r="FT58">
        <v>0</v>
      </c>
      <c r="FU58">
        <v>-0.274</v>
      </c>
      <c r="FV58">
        <v>-0.002</v>
      </c>
      <c r="FW58">
        <v>2.549</v>
      </c>
      <c r="FX58">
        <v>0.129</v>
      </c>
      <c r="FY58">
        <v>420</v>
      </c>
      <c r="FZ58">
        <v>17</v>
      </c>
      <c r="GA58">
        <v>0.02</v>
      </c>
      <c r="GB58">
        <v>0.04</v>
      </c>
      <c r="GC58">
        <v>-27.62354750000001</v>
      </c>
      <c r="GD58">
        <v>-0.2963403377110245</v>
      </c>
      <c r="GE58">
        <v>0.09017168898135344</v>
      </c>
      <c r="GF58">
        <v>1</v>
      </c>
      <c r="GG58">
        <v>154.2163235294118</v>
      </c>
      <c r="GH58">
        <v>3.386539337212018</v>
      </c>
      <c r="GI58">
        <v>0.4021208276558212</v>
      </c>
      <c r="GJ58">
        <v>0</v>
      </c>
      <c r="GK58">
        <v>0.8252283500000001</v>
      </c>
      <c r="GL58">
        <v>-0.07418046529080878</v>
      </c>
      <c r="GM58">
        <v>0.00995379811315761</v>
      </c>
      <c r="GN58">
        <v>1</v>
      </c>
      <c r="GO58">
        <v>2</v>
      </c>
      <c r="GP58">
        <v>3</v>
      </c>
      <c r="GQ58" t="s">
        <v>442</v>
      </c>
      <c r="GR58">
        <v>3.10259</v>
      </c>
      <c r="GS58">
        <v>2.72546</v>
      </c>
      <c r="GT58">
        <v>0.116923</v>
      </c>
      <c r="GU58">
        <v>0.120397</v>
      </c>
      <c r="GV58">
        <v>0.10092</v>
      </c>
      <c r="GW58">
        <v>0.0996322</v>
      </c>
      <c r="GX58">
        <v>23070.1</v>
      </c>
      <c r="GY58">
        <v>20884.3</v>
      </c>
      <c r="GZ58">
        <v>26690.3</v>
      </c>
      <c r="HA58">
        <v>23966.8</v>
      </c>
      <c r="HB58">
        <v>38403</v>
      </c>
      <c r="HC58">
        <v>31902.8</v>
      </c>
      <c r="HD58">
        <v>46607.6</v>
      </c>
      <c r="HE58">
        <v>37916.8</v>
      </c>
      <c r="HF58">
        <v>1.86365</v>
      </c>
      <c r="HG58">
        <v>1.85125</v>
      </c>
      <c r="HH58">
        <v>0.10848</v>
      </c>
      <c r="HI58">
        <v>0</v>
      </c>
      <c r="HJ58">
        <v>28.2463</v>
      </c>
      <c r="HK58">
        <v>999.9</v>
      </c>
      <c r="HL58">
        <v>52.1</v>
      </c>
      <c r="HM58">
        <v>31.4</v>
      </c>
      <c r="HN58">
        <v>26.624</v>
      </c>
      <c r="HO58">
        <v>60.6456</v>
      </c>
      <c r="HP58">
        <v>22.496</v>
      </c>
      <c r="HQ58">
        <v>1</v>
      </c>
      <c r="HR58">
        <v>0.171499</v>
      </c>
      <c r="HS58">
        <v>0.209725</v>
      </c>
      <c r="HT58">
        <v>20.2786</v>
      </c>
      <c r="HU58">
        <v>5.2113</v>
      </c>
      <c r="HV58">
        <v>11.9798</v>
      </c>
      <c r="HW58">
        <v>4.96325</v>
      </c>
      <c r="HX58">
        <v>3.27433</v>
      </c>
      <c r="HY58">
        <v>9999</v>
      </c>
      <c r="HZ58">
        <v>9999</v>
      </c>
      <c r="IA58">
        <v>9999</v>
      </c>
      <c r="IB58">
        <v>999.9</v>
      </c>
      <c r="IC58">
        <v>1.86399</v>
      </c>
      <c r="ID58">
        <v>1.8601</v>
      </c>
      <c r="IE58">
        <v>1.85838</v>
      </c>
      <c r="IF58">
        <v>1.85976</v>
      </c>
      <c r="IG58">
        <v>1.85989</v>
      </c>
      <c r="IH58">
        <v>1.8584</v>
      </c>
      <c r="II58">
        <v>1.85745</v>
      </c>
      <c r="IJ58">
        <v>1.85242</v>
      </c>
      <c r="IK58">
        <v>0</v>
      </c>
      <c r="IL58">
        <v>0</v>
      </c>
      <c r="IM58">
        <v>0</v>
      </c>
      <c r="IN58">
        <v>0</v>
      </c>
      <c r="IO58" t="s">
        <v>443</v>
      </c>
      <c r="IP58" t="s">
        <v>444</v>
      </c>
      <c r="IQ58" t="s">
        <v>445</v>
      </c>
      <c r="IR58" t="s">
        <v>445</v>
      </c>
      <c r="IS58" t="s">
        <v>445</v>
      </c>
      <c r="IT58" t="s">
        <v>445</v>
      </c>
      <c r="IU58">
        <v>0</v>
      </c>
      <c r="IV58">
        <v>100</v>
      </c>
      <c r="IW58">
        <v>100</v>
      </c>
      <c r="IX58">
        <v>-1.244</v>
      </c>
      <c r="IY58">
        <v>0.28</v>
      </c>
      <c r="IZ58">
        <v>-1.101190050776656</v>
      </c>
      <c r="JA58">
        <v>-0.0009077452495023094</v>
      </c>
      <c r="JB58">
        <v>1.260287539409167E-06</v>
      </c>
      <c r="JC58">
        <v>-2.747980142854786E-10</v>
      </c>
      <c r="JD58">
        <v>0.01164710740424388</v>
      </c>
      <c r="JE58">
        <v>0.002354074995816399</v>
      </c>
      <c r="JF58">
        <v>0.0004967520844642659</v>
      </c>
      <c r="JG58">
        <v>-1.558376616488758E-06</v>
      </c>
      <c r="JH58">
        <v>1</v>
      </c>
      <c r="JI58">
        <v>1955</v>
      </c>
      <c r="JJ58">
        <v>1</v>
      </c>
      <c r="JK58">
        <v>26</v>
      </c>
      <c r="JL58">
        <v>194205.2</v>
      </c>
      <c r="JM58">
        <v>194205.4</v>
      </c>
      <c r="JN58">
        <v>1.66016</v>
      </c>
      <c r="JO58">
        <v>2.62329</v>
      </c>
      <c r="JP58">
        <v>1.49658</v>
      </c>
      <c r="JQ58">
        <v>2.34375</v>
      </c>
      <c r="JR58">
        <v>1.54907</v>
      </c>
      <c r="JS58">
        <v>2.41333</v>
      </c>
      <c r="JT58">
        <v>36.3871</v>
      </c>
      <c r="JU58">
        <v>24.1751</v>
      </c>
      <c r="JV58">
        <v>18</v>
      </c>
      <c r="JW58">
        <v>483.289</v>
      </c>
      <c r="JX58">
        <v>489.969</v>
      </c>
      <c r="JY58">
        <v>27.4644</v>
      </c>
      <c r="JZ58">
        <v>29.4379</v>
      </c>
      <c r="KA58">
        <v>30.0001</v>
      </c>
      <c r="KB58">
        <v>29.6727</v>
      </c>
      <c r="KC58">
        <v>29.6702</v>
      </c>
      <c r="KD58">
        <v>33.3315</v>
      </c>
      <c r="KE58">
        <v>23.2209</v>
      </c>
      <c r="KF58">
        <v>71.6146</v>
      </c>
      <c r="KG58">
        <v>27.4515</v>
      </c>
      <c r="KH58">
        <v>674.133</v>
      </c>
      <c r="KI58">
        <v>21.1771</v>
      </c>
      <c r="KJ58">
        <v>101.903</v>
      </c>
      <c r="KK58">
        <v>91.4423</v>
      </c>
    </row>
    <row r="59" spans="1:297">
      <c r="A59">
        <v>41</v>
      </c>
      <c r="B59">
        <v>1758641924.5</v>
      </c>
      <c r="C59">
        <v>291.5</v>
      </c>
      <c r="D59" t="s">
        <v>526</v>
      </c>
      <c r="E59" t="s">
        <v>527</v>
      </c>
      <c r="F59">
        <v>5</v>
      </c>
      <c r="G59" t="s">
        <v>437</v>
      </c>
      <c r="H59" t="s">
        <v>438</v>
      </c>
      <c r="I59">
        <v>1758641917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(EA59+(U59+2*0.95*5.67E-8*(((EA59+$B$9)+273)^4-(EA59+273)^4)-44100*J59)/(1.84*29.3*R59+8*0.95*5.67E-8*(EA59+273)^3))</f>
        <v>0</v>
      </c>
      <c r="W59">
        <f>($C$9*EB59+$D$9*EC59+$E$9*V59)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2*0.95*5.67E-8*(((EA59+$B$9)+273)^4-(W59+273)^4)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671.544748933828</v>
      </c>
      <c r="AK59">
        <v>652.4153030303031</v>
      </c>
      <c r="AL59">
        <v>3.42190183848254</v>
      </c>
      <c r="AM59">
        <v>65.17214786254047</v>
      </c>
      <c r="AN59">
        <f>(AP59 - AO59 + DY59*1E3/(8.314*(EA59+273.15)) * AR59/DX59 * AQ59) * DX59/(100*DL59) * 1000/(1000 - AP59)</f>
        <v>0</v>
      </c>
      <c r="AO59">
        <v>21.13947295352751</v>
      </c>
      <c r="AP59">
        <v>21.94533757575757</v>
      </c>
      <c r="AQ59">
        <v>-8.453395696304999E-06</v>
      </c>
      <c r="AR59">
        <v>105.5994654856397</v>
      </c>
      <c r="AS59">
        <v>0</v>
      </c>
      <c r="AT59">
        <v>0</v>
      </c>
      <c r="AU59">
        <f>IF(AS59*$H$15&gt;=AW59,1.0,(AW59/(AW59-AS59*$H$15)))</f>
        <v>0</v>
      </c>
      <c r="AV59">
        <f>(AU59-1)*100</f>
        <v>0</v>
      </c>
      <c r="AW59">
        <f>MAX(0,($B$15+$C$15*EF59)/(1+$D$15*EF59)*DY59/(EA59+273)*$E$15)</f>
        <v>0</v>
      </c>
      <c r="AX59" t="s">
        <v>439</v>
      </c>
      <c r="AY59" t="s">
        <v>439</v>
      </c>
      <c r="AZ59">
        <v>0</v>
      </c>
      <c r="BA59">
        <v>0</v>
      </c>
      <c r="BB59">
        <f>1-AZ59/BA59</f>
        <v>0</v>
      </c>
      <c r="BC59">
        <v>0</v>
      </c>
      <c r="BD59" t="s">
        <v>439</v>
      </c>
      <c r="BE59" t="s">
        <v>439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439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$B$13*EG59+$C$13*EH59+$F$13*ES59*(1-EV59)</f>
        <v>0</v>
      </c>
      <c r="DI59">
        <f>DH59*DJ59</f>
        <v>0</v>
      </c>
      <c r="DJ59">
        <f>($B$13*$D$11+$C$13*$D$11+$F$13*((FF59+EX59)/MAX(FF59+EX59+FG59, 0.1)*$I$11+FG59/MAX(FF59+EX59+FG59, 0.1)*$J$11))/($B$13+$C$13+$F$13)</f>
        <v>0</v>
      </c>
      <c r="DK59">
        <f>($B$13*$K$11+$C$13*$K$11+$F$13*((FF59+EX59)/MAX(FF59+EX59+FG59, 0.1)*$P$11+FG59/MAX(FF59+EX59+FG59, 0.1)*$Q$11))/($B$13+$C$13+$F$13)</f>
        <v>0</v>
      </c>
      <c r="DL59">
        <v>1.1</v>
      </c>
      <c r="DM59">
        <v>0.5</v>
      </c>
      <c r="DN59" t="s">
        <v>440</v>
      </c>
      <c r="DO59">
        <v>2</v>
      </c>
      <c r="DP59" t="b">
        <v>1</v>
      </c>
      <c r="DQ59">
        <v>1758641917</v>
      </c>
      <c r="DR59">
        <v>614.6695925925926</v>
      </c>
      <c r="DS59">
        <v>642.3727037037037</v>
      </c>
      <c r="DT59">
        <v>21.94922222222222</v>
      </c>
      <c r="DU59">
        <v>21.13595925925926</v>
      </c>
      <c r="DV59">
        <v>615.9160370370371</v>
      </c>
      <c r="DW59">
        <v>21.66915555555556</v>
      </c>
      <c r="DX59">
        <v>500.0300740740741</v>
      </c>
      <c r="DY59">
        <v>90.31289629629629</v>
      </c>
      <c r="DZ59">
        <v>0.06729839999999999</v>
      </c>
      <c r="EA59">
        <v>28.8025962962963</v>
      </c>
      <c r="EB59">
        <v>30.01346296296297</v>
      </c>
      <c r="EC59">
        <v>999.9000000000001</v>
      </c>
      <c r="ED59">
        <v>0</v>
      </c>
      <c r="EE59">
        <v>0</v>
      </c>
      <c r="EF59">
        <v>10002.94</v>
      </c>
      <c r="EG59">
        <v>0</v>
      </c>
      <c r="EH59">
        <v>10.06224074074074</v>
      </c>
      <c r="EI59">
        <v>-27.70295185185185</v>
      </c>
      <c r="EJ59">
        <v>628.4638518518519</v>
      </c>
      <c r="EK59">
        <v>656.2430370370371</v>
      </c>
      <c r="EL59">
        <v>0.8132653703703703</v>
      </c>
      <c r="EM59">
        <v>642.3727037037037</v>
      </c>
      <c r="EN59">
        <v>21.13595925925926</v>
      </c>
      <c r="EO59">
        <v>1.982297407407408</v>
      </c>
      <c r="EP59">
        <v>1.908848888888889</v>
      </c>
      <c r="EQ59">
        <v>17.30364074074074</v>
      </c>
      <c r="ER59">
        <v>16.70785555555556</v>
      </c>
      <c r="ES59">
        <v>1999.995555555555</v>
      </c>
      <c r="ET59">
        <v>0.980003</v>
      </c>
      <c r="EU59">
        <v>0.0199969</v>
      </c>
      <c r="EV59">
        <v>0</v>
      </c>
      <c r="EW59">
        <v>154.6386666666667</v>
      </c>
      <c r="EX59">
        <v>5.00078</v>
      </c>
      <c r="EY59">
        <v>3192.638518518519</v>
      </c>
      <c r="EZ59">
        <v>16379.61111111111</v>
      </c>
      <c r="FA59">
        <v>39.86781481481481</v>
      </c>
      <c r="FB59">
        <v>40.8074074074074</v>
      </c>
      <c r="FC59">
        <v>40.17799999999999</v>
      </c>
      <c r="FD59">
        <v>40.42577777777777</v>
      </c>
      <c r="FE59">
        <v>41.06233333333333</v>
      </c>
      <c r="FF59">
        <v>1955.104444444445</v>
      </c>
      <c r="FG59">
        <v>39.89000000000001</v>
      </c>
      <c r="FH59">
        <v>0</v>
      </c>
      <c r="FI59">
        <v>1758641922.6</v>
      </c>
      <c r="FJ59">
        <v>0</v>
      </c>
      <c r="FK59">
        <v>154.72292</v>
      </c>
      <c r="FL59">
        <v>3.474538442008217</v>
      </c>
      <c r="FM59">
        <v>58.7615385627162</v>
      </c>
      <c r="FN59">
        <v>3193.0544</v>
      </c>
      <c r="FO59">
        <v>15</v>
      </c>
      <c r="FP59">
        <v>0</v>
      </c>
      <c r="FQ59" t="s">
        <v>441</v>
      </c>
      <c r="FR59">
        <v>1746989605.5</v>
      </c>
      <c r="FS59">
        <v>1746989593.5</v>
      </c>
      <c r="FT59">
        <v>0</v>
      </c>
      <c r="FU59">
        <v>-0.274</v>
      </c>
      <c r="FV59">
        <v>-0.002</v>
      </c>
      <c r="FW59">
        <v>2.549</v>
      </c>
      <c r="FX59">
        <v>0.129</v>
      </c>
      <c r="FY59">
        <v>420</v>
      </c>
      <c r="FZ59">
        <v>17</v>
      </c>
      <c r="GA59">
        <v>0.02</v>
      </c>
      <c r="GB59">
        <v>0.04</v>
      </c>
      <c r="GC59">
        <v>-27.6779</v>
      </c>
      <c r="GD59">
        <v>-0.7255944250871431</v>
      </c>
      <c r="GE59">
        <v>0.1028458614603046</v>
      </c>
      <c r="GF59">
        <v>0</v>
      </c>
      <c r="GG59">
        <v>154.5094411764705</v>
      </c>
      <c r="GH59">
        <v>3.640168058982897</v>
      </c>
      <c r="GI59">
        <v>0.4150677613833578</v>
      </c>
      <c r="GJ59">
        <v>0</v>
      </c>
      <c r="GK59">
        <v>0.8190953902439025</v>
      </c>
      <c r="GL59">
        <v>-0.1045664111498261</v>
      </c>
      <c r="GM59">
        <v>0.01057264109855855</v>
      </c>
      <c r="GN59">
        <v>0</v>
      </c>
      <c r="GO59">
        <v>0</v>
      </c>
      <c r="GP59">
        <v>3</v>
      </c>
      <c r="GQ59" t="s">
        <v>459</v>
      </c>
      <c r="GR59">
        <v>3.10239</v>
      </c>
      <c r="GS59">
        <v>2.72562</v>
      </c>
      <c r="GT59">
        <v>0.1191</v>
      </c>
      <c r="GU59">
        <v>0.122558</v>
      </c>
      <c r="GV59">
        <v>0.100913</v>
      </c>
      <c r="GW59">
        <v>0.0996422</v>
      </c>
      <c r="GX59">
        <v>23013.2</v>
      </c>
      <c r="GY59">
        <v>20832.9</v>
      </c>
      <c r="GZ59">
        <v>26690.2</v>
      </c>
      <c r="HA59">
        <v>23966.7</v>
      </c>
      <c r="HB59">
        <v>38403.2</v>
      </c>
      <c r="HC59">
        <v>31902.6</v>
      </c>
      <c r="HD59">
        <v>46607.3</v>
      </c>
      <c r="HE59">
        <v>37916.7</v>
      </c>
      <c r="HF59">
        <v>1.8634</v>
      </c>
      <c r="HG59">
        <v>1.8514</v>
      </c>
      <c r="HH59">
        <v>0.108272</v>
      </c>
      <c r="HI59">
        <v>0</v>
      </c>
      <c r="HJ59">
        <v>28.2497</v>
      </c>
      <c r="HK59">
        <v>999.9</v>
      </c>
      <c r="HL59">
        <v>52.1</v>
      </c>
      <c r="HM59">
        <v>31.4</v>
      </c>
      <c r="HN59">
        <v>26.6263</v>
      </c>
      <c r="HO59">
        <v>60.8656</v>
      </c>
      <c r="HP59">
        <v>22.6402</v>
      </c>
      <c r="HQ59">
        <v>1</v>
      </c>
      <c r="HR59">
        <v>0.171745</v>
      </c>
      <c r="HS59">
        <v>0.244518</v>
      </c>
      <c r="HT59">
        <v>20.2785</v>
      </c>
      <c r="HU59">
        <v>5.21115</v>
      </c>
      <c r="HV59">
        <v>11.98</v>
      </c>
      <c r="HW59">
        <v>4.9629</v>
      </c>
      <c r="HX59">
        <v>3.27438</v>
      </c>
      <c r="HY59">
        <v>9999</v>
      </c>
      <c r="HZ59">
        <v>9999</v>
      </c>
      <c r="IA59">
        <v>9999</v>
      </c>
      <c r="IB59">
        <v>999.9</v>
      </c>
      <c r="IC59">
        <v>1.86399</v>
      </c>
      <c r="ID59">
        <v>1.86009</v>
      </c>
      <c r="IE59">
        <v>1.85838</v>
      </c>
      <c r="IF59">
        <v>1.85978</v>
      </c>
      <c r="IG59">
        <v>1.85989</v>
      </c>
      <c r="IH59">
        <v>1.8584</v>
      </c>
      <c r="II59">
        <v>1.85745</v>
      </c>
      <c r="IJ59">
        <v>1.85242</v>
      </c>
      <c r="IK59">
        <v>0</v>
      </c>
      <c r="IL59">
        <v>0</v>
      </c>
      <c r="IM59">
        <v>0</v>
      </c>
      <c r="IN59">
        <v>0</v>
      </c>
      <c r="IO59" t="s">
        <v>443</v>
      </c>
      <c r="IP59" t="s">
        <v>444</v>
      </c>
      <c r="IQ59" t="s">
        <v>445</v>
      </c>
      <c r="IR59" t="s">
        <v>445</v>
      </c>
      <c r="IS59" t="s">
        <v>445</v>
      </c>
      <c r="IT59" t="s">
        <v>445</v>
      </c>
      <c r="IU59">
        <v>0</v>
      </c>
      <c r="IV59">
        <v>100</v>
      </c>
      <c r="IW59">
        <v>100</v>
      </c>
      <c r="IX59">
        <v>-1.238</v>
      </c>
      <c r="IY59">
        <v>0.2799</v>
      </c>
      <c r="IZ59">
        <v>-1.101190050776656</v>
      </c>
      <c r="JA59">
        <v>-0.0009077452495023094</v>
      </c>
      <c r="JB59">
        <v>1.260287539409167E-06</v>
      </c>
      <c r="JC59">
        <v>-2.747980142854786E-10</v>
      </c>
      <c r="JD59">
        <v>0.01164710740424388</v>
      </c>
      <c r="JE59">
        <v>0.002354074995816399</v>
      </c>
      <c r="JF59">
        <v>0.0004967520844642659</v>
      </c>
      <c r="JG59">
        <v>-1.558376616488758E-06</v>
      </c>
      <c r="JH59">
        <v>1</v>
      </c>
      <c r="JI59">
        <v>1955</v>
      </c>
      <c r="JJ59">
        <v>1</v>
      </c>
      <c r="JK59">
        <v>26</v>
      </c>
      <c r="JL59">
        <v>194205.3</v>
      </c>
      <c r="JM59">
        <v>194205.5</v>
      </c>
      <c r="JN59">
        <v>1.69067</v>
      </c>
      <c r="JO59">
        <v>2.61597</v>
      </c>
      <c r="JP59">
        <v>1.49658</v>
      </c>
      <c r="JQ59">
        <v>2.34497</v>
      </c>
      <c r="JR59">
        <v>1.54907</v>
      </c>
      <c r="JS59">
        <v>2.40845</v>
      </c>
      <c r="JT59">
        <v>36.3871</v>
      </c>
      <c r="JU59">
        <v>24.1751</v>
      </c>
      <c r="JV59">
        <v>18</v>
      </c>
      <c r="JW59">
        <v>483.143</v>
      </c>
      <c r="JX59">
        <v>490.068</v>
      </c>
      <c r="JY59">
        <v>27.4519</v>
      </c>
      <c r="JZ59">
        <v>29.4379</v>
      </c>
      <c r="KA59">
        <v>30.0003</v>
      </c>
      <c r="KB59">
        <v>29.6727</v>
      </c>
      <c r="KC59">
        <v>29.6702</v>
      </c>
      <c r="KD59">
        <v>33.9602</v>
      </c>
      <c r="KE59">
        <v>23.2209</v>
      </c>
      <c r="KF59">
        <v>71.6146</v>
      </c>
      <c r="KG59">
        <v>27.4327</v>
      </c>
      <c r="KH59">
        <v>687.49</v>
      </c>
      <c r="KI59">
        <v>21.18</v>
      </c>
      <c r="KJ59">
        <v>101.903</v>
      </c>
      <c r="KK59">
        <v>91.44199999999999</v>
      </c>
    </row>
    <row r="60" spans="1:297">
      <c r="A60">
        <v>42</v>
      </c>
      <c r="B60">
        <v>1758641929.6</v>
      </c>
      <c r="C60">
        <v>296.5999999046326</v>
      </c>
      <c r="D60" t="s">
        <v>528</v>
      </c>
      <c r="E60" t="s">
        <v>529</v>
      </c>
      <c r="F60">
        <v>5</v>
      </c>
      <c r="G60" t="s">
        <v>437</v>
      </c>
      <c r="H60" t="s">
        <v>438</v>
      </c>
      <c r="I60">
        <v>1758641922.167857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(EA60+(U60+2*0.95*5.67E-8*(((EA60+$B$9)+273)^4-(EA60+273)^4)-44100*J60)/(1.84*29.3*R60+8*0.95*5.67E-8*(EA60+273)^3))</f>
        <v>0</v>
      </c>
      <c r="W60">
        <f>($C$9*EB60+$D$9*EC60+$E$9*V60)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2*0.95*5.67E-8*(((EA60+$B$9)+273)^4-(W60+273)^4)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689.0253981964086</v>
      </c>
      <c r="AK60">
        <v>669.9361818654841</v>
      </c>
      <c r="AL60">
        <v>3.431227257073429</v>
      </c>
      <c r="AM60">
        <v>65.17214786254047</v>
      </c>
      <c r="AN60">
        <f>(AP60 - AO60 + DY60*1E3/(8.314*(EA60+273.15)) * AR60/DX60 * AQ60) * DX60/(100*DL60) * 1000/(1000 - AP60)</f>
        <v>0</v>
      </c>
      <c r="AO60">
        <v>21.1441158091229</v>
      </c>
      <c r="AP60">
        <v>21.94380311750404</v>
      </c>
      <c r="AQ60">
        <v>-2.023420789471555E-06</v>
      </c>
      <c r="AR60">
        <v>105.5994654856397</v>
      </c>
      <c r="AS60">
        <v>0</v>
      </c>
      <c r="AT60">
        <v>0</v>
      </c>
      <c r="AU60">
        <f>IF(AS60*$H$15&gt;=AW60,1.0,(AW60/(AW60-AS60*$H$15)))</f>
        <v>0</v>
      </c>
      <c r="AV60">
        <f>(AU60-1)*100</f>
        <v>0</v>
      </c>
      <c r="AW60">
        <f>MAX(0,($B$15+$C$15*EF60)/(1+$D$15*EF60)*DY60/(EA60+273)*$E$15)</f>
        <v>0</v>
      </c>
      <c r="AX60" t="s">
        <v>439</v>
      </c>
      <c r="AY60" t="s">
        <v>439</v>
      </c>
      <c r="AZ60">
        <v>0</v>
      </c>
      <c r="BA60">
        <v>0</v>
      </c>
      <c r="BB60">
        <f>1-AZ60/BA60</f>
        <v>0</v>
      </c>
      <c r="BC60">
        <v>0</v>
      </c>
      <c r="BD60" t="s">
        <v>439</v>
      </c>
      <c r="BE60" t="s">
        <v>439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439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$B$13*EG60+$C$13*EH60+$F$13*ES60*(1-EV60)</f>
        <v>0</v>
      </c>
      <c r="DI60">
        <f>DH60*DJ60</f>
        <v>0</v>
      </c>
      <c r="DJ60">
        <f>($B$13*$D$11+$C$13*$D$11+$F$13*((FF60+EX60)/MAX(FF60+EX60+FG60, 0.1)*$I$11+FG60/MAX(FF60+EX60+FG60, 0.1)*$J$11))/($B$13+$C$13+$F$13)</f>
        <v>0</v>
      </c>
      <c r="DK60">
        <f>($B$13*$K$11+$C$13*$K$11+$F$13*((FF60+EX60)/MAX(FF60+EX60+FG60, 0.1)*$P$11+FG60/MAX(FF60+EX60+FG60, 0.1)*$Q$11))/($B$13+$C$13+$F$13)</f>
        <v>0</v>
      </c>
      <c r="DL60">
        <v>1.1</v>
      </c>
      <c r="DM60">
        <v>0.5</v>
      </c>
      <c r="DN60" t="s">
        <v>440</v>
      </c>
      <c r="DO60">
        <v>2</v>
      </c>
      <c r="DP60" t="b">
        <v>1</v>
      </c>
      <c r="DQ60">
        <v>1758641922.167857</v>
      </c>
      <c r="DR60">
        <v>631.9763928571429</v>
      </c>
      <c r="DS60">
        <v>659.7371071428572</v>
      </c>
      <c r="DT60">
        <v>21.94618214285714</v>
      </c>
      <c r="DU60">
        <v>21.13955357142857</v>
      </c>
      <c r="DV60">
        <v>633.2167857142857</v>
      </c>
      <c r="DW60">
        <v>21.66618571428572</v>
      </c>
      <c r="DX60">
        <v>500.0179285714285</v>
      </c>
      <c r="DY60">
        <v>90.31314999999999</v>
      </c>
      <c r="DZ60">
        <v>0.06727274642857142</v>
      </c>
      <c r="EA60">
        <v>28.80741785714286</v>
      </c>
      <c r="EB60">
        <v>30.01513214285714</v>
      </c>
      <c r="EC60">
        <v>999.9000000000002</v>
      </c>
      <c r="ED60">
        <v>0</v>
      </c>
      <c r="EE60">
        <v>0</v>
      </c>
      <c r="EF60">
        <v>10015.60071428571</v>
      </c>
      <c r="EG60">
        <v>0</v>
      </c>
      <c r="EH60">
        <v>10.06681071428571</v>
      </c>
      <c r="EI60">
        <v>-27.76067142857143</v>
      </c>
      <c r="EJ60">
        <v>646.1570357142857</v>
      </c>
      <c r="EK60">
        <v>673.9848928571427</v>
      </c>
      <c r="EL60">
        <v>0.8066451428571429</v>
      </c>
      <c r="EM60">
        <v>659.7371071428572</v>
      </c>
      <c r="EN60">
        <v>21.13955357142857</v>
      </c>
      <c r="EO60">
        <v>1.982029642857143</v>
      </c>
      <c r="EP60">
        <v>1.909178571428572</v>
      </c>
      <c r="EQ60">
        <v>17.30149285714286</v>
      </c>
      <c r="ER60">
        <v>16.710575</v>
      </c>
      <c r="ES60">
        <v>2000.005714285714</v>
      </c>
      <c r="ET60">
        <v>0.980003</v>
      </c>
      <c r="EU60">
        <v>0.0199969</v>
      </c>
      <c r="EV60">
        <v>0</v>
      </c>
      <c r="EW60">
        <v>154.8771071428571</v>
      </c>
      <c r="EX60">
        <v>5.00078</v>
      </c>
      <c r="EY60">
        <v>3197.715714285714</v>
      </c>
      <c r="EZ60">
        <v>16379.69642857143</v>
      </c>
      <c r="FA60">
        <v>39.88375</v>
      </c>
      <c r="FB60">
        <v>40.8165</v>
      </c>
      <c r="FC60">
        <v>40.14928571428571</v>
      </c>
      <c r="FD60">
        <v>40.41939285714285</v>
      </c>
      <c r="FE60">
        <v>41.05342857142857</v>
      </c>
      <c r="FF60">
        <v>1955.113928571429</v>
      </c>
      <c r="FG60">
        <v>39.89000000000001</v>
      </c>
      <c r="FH60">
        <v>0</v>
      </c>
      <c r="FI60">
        <v>1758641927.4</v>
      </c>
      <c r="FJ60">
        <v>0</v>
      </c>
      <c r="FK60">
        <v>154.9242</v>
      </c>
      <c r="FL60">
        <v>2.874076900286265</v>
      </c>
      <c r="FM60">
        <v>55.94999991585912</v>
      </c>
      <c r="FN60">
        <v>3197.7564</v>
      </c>
      <c r="FO60">
        <v>15</v>
      </c>
      <c r="FP60">
        <v>0</v>
      </c>
      <c r="FQ60" t="s">
        <v>441</v>
      </c>
      <c r="FR60">
        <v>1746989605.5</v>
      </c>
      <c r="FS60">
        <v>1746989593.5</v>
      </c>
      <c r="FT60">
        <v>0</v>
      </c>
      <c r="FU60">
        <v>-0.274</v>
      </c>
      <c r="FV60">
        <v>-0.002</v>
      </c>
      <c r="FW60">
        <v>2.549</v>
      </c>
      <c r="FX60">
        <v>0.129</v>
      </c>
      <c r="FY60">
        <v>420</v>
      </c>
      <c r="FZ60">
        <v>17</v>
      </c>
      <c r="GA60">
        <v>0.02</v>
      </c>
      <c r="GB60">
        <v>0.04</v>
      </c>
      <c r="GC60">
        <v>-27.71853902439024</v>
      </c>
      <c r="GD60">
        <v>-0.8059298200698379</v>
      </c>
      <c r="GE60">
        <v>0.10413640884834</v>
      </c>
      <c r="GF60">
        <v>0</v>
      </c>
      <c r="GG60">
        <v>154.7686176470588</v>
      </c>
      <c r="GH60">
        <v>3.019999991036678</v>
      </c>
      <c r="GI60">
        <v>0.362569102111899</v>
      </c>
      <c r="GJ60">
        <v>0</v>
      </c>
      <c r="GK60">
        <v>0.8102839268292682</v>
      </c>
      <c r="GL60">
        <v>-0.07699966766733939</v>
      </c>
      <c r="GM60">
        <v>0.007529477720980643</v>
      </c>
      <c r="GN60">
        <v>1</v>
      </c>
      <c r="GO60">
        <v>1</v>
      </c>
      <c r="GP60">
        <v>3</v>
      </c>
      <c r="GQ60" t="s">
        <v>448</v>
      </c>
      <c r="GR60">
        <v>3.10245</v>
      </c>
      <c r="GS60">
        <v>2.72576</v>
      </c>
      <c r="GT60">
        <v>0.121293</v>
      </c>
      <c r="GU60">
        <v>0.124686</v>
      </c>
      <c r="GV60">
        <v>0.100909</v>
      </c>
      <c r="GW60">
        <v>0.0996599</v>
      </c>
      <c r="GX60">
        <v>22955.9</v>
      </c>
      <c r="GY60">
        <v>20782.4</v>
      </c>
      <c r="GZ60">
        <v>26690.3</v>
      </c>
      <c r="HA60">
        <v>23966.7</v>
      </c>
      <c r="HB60">
        <v>38403.9</v>
      </c>
      <c r="HC60">
        <v>31902</v>
      </c>
      <c r="HD60">
        <v>46607.6</v>
      </c>
      <c r="HE60">
        <v>37916.5</v>
      </c>
      <c r="HF60">
        <v>1.86335</v>
      </c>
      <c r="HG60">
        <v>1.8514</v>
      </c>
      <c r="HH60">
        <v>0.107881</v>
      </c>
      <c r="HI60">
        <v>0</v>
      </c>
      <c r="HJ60">
        <v>28.2531</v>
      </c>
      <c r="HK60">
        <v>999.9</v>
      </c>
      <c r="HL60">
        <v>52.1</v>
      </c>
      <c r="HM60">
        <v>31.4</v>
      </c>
      <c r="HN60">
        <v>26.6247</v>
      </c>
      <c r="HO60">
        <v>61.0365</v>
      </c>
      <c r="HP60">
        <v>22.7043</v>
      </c>
      <c r="HQ60">
        <v>1</v>
      </c>
      <c r="HR60">
        <v>0.171939</v>
      </c>
      <c r="HS60">
        <v>0.266051</v>
      </c>
      <c r="HT60">
        <v>20.2783</v>
      </c>
      <c r="HU60">
        <v>5.2107</v>
      </c>
      <c r="HV60">
        <v>11.9794</v>
      </c>
      <c r="HW60">
        <v>4.96325</v>
      </c>
      <c r="HX60">
        <v>3.2742</v>
      </c>
      <c r="HY60">
        <v>9999</v>
      </c>
      <c r="HZ60">
        <v>9999</v>
      </c>
      <c r="IA60">
        <v>9999</v>
      </c>
      <c r="IB60">
        <v>999.9</v>
      </c>
      <c r="IC60">
        <v>1.864</v>
      </c>
      <c r="ID60">
        <v>1.86011</v>
      </c>
      <c r="IE60">
        <v>1.85837</v>
      </c>
      <c r="IF60">
        <v>1.85978</v>
      </c>
      <c r="IG60">
        <v>1.85989</v>
      </c>
      <c r="IH60">
        <v>1.85837</v>
      </c>
      <c r="II60">
        <v>1.85745</v>
      </c>
      <c r="IJ60">
        <v>1.85242</v>
      </c>
      <c r="IK60">
        <v>0</v>
      </c>
      <c r="IL60">
        <v>0</v>
      </c>
      <c r="IM60">
        <v>0</v>
      </c>
      <c r="IN60">
        <v>0</v>
      </c>
      <c r="IO60" t="s">
        <v>443</v>
      </c>
      <c r="IP60" t="s">
        <v>444</v>
      </c>
      <c r="IQ60" t="s">
        <v>445</v>
      </c>
      <c r="IR60" t="s">
        <v>445</v>
      </c>
      <c r="IS60" t="s">
        <v>445</v>
      </c>
      <c r="IT60" t="s">
        <v>445</v>
      </c>
      <c r="IU60">
        <v>0</v>
      </c>
      <c r="IV60">
        <v>100</v>
      </c>
      <c r="IW60">
        <v>100</v>
      </c>
      <c r="IX60">
        <v>-1.231</v>
      </c>
      <c r="IY60">
        <v>0.2799</v>
      </c>
      <c r="IZ60">
        <v>-1.101190050776656</v>
      </c>
      <c r="JA60">
        <v>-0.0009077452495023094</v>
      </c>
      <c r="JB60">
        <v>1.260287539409167E-06</v>
      </c>
      <c r="JC60">
        <v>-2.747980142854786E-10</v>
      </c>
      <c r="JD60">
        <v>0.01164710740424388</v>
      </c>
      <c r="JE60">
        <v>0.002354074995816399</v>
      </c>
      <c r="JF60">
        <v>0.0004967520844642659</v>
      </c>
      <c r="JG60">
        <v>-1.558376616488758E-06</v>
      </c>
      <c r="JH60">
        <v>1</v>
      </c>
      <c r="JI60">
        <v>1955</v>
      </c>
      <c r="JJ60">
        <v>1</v>
      </c>
      <c r="JK60">
        <v>26</v>
      </c>
      <c r="JL60">
        <v>194205.4</v>
      </c>
      <c r="JM60">
        <v>194205.6</v>
      </c>
      <c r="JN60">
        <v>1.72729</v>
      </c>
      <c r="JO60">
        <v>2.61963</v>
      </c>
      <c r="JP60">
        <v>1.49658</v>
      </c>
      <c r="JQ60">
        <v>2.34497</v>
      </c>
      <c r="JR60">
        <v>1.54907</v>
      </c>
      <c r="JS60">
        <v>2.46338</v>
      </c>
      <c r="JT60">
        <v>36.3871</v>
      </c>
      <c r="JU60">
        <v>24.1751</v>
      </c>
      <c r="JV60">
        <v>18</v>
      </c>
      <c r="JW60">
        <v>483.114</v>
      </c>
      <c r="JX60">
        <v>490.068</v>
      </c>
      <c r="JY60">
        <v>27.4319</v>
      </c>
      <c r="JZ60">
        <v>29.4379</v>
      </c>
      <c r="KA60">
        <v>30.0003</v>
      </c>
      <c r="KB60">
        <v>29.6727</v>
      </c>
      <c r="KC60">
        <v>29.6702</v>
      </c>
      <c r="KD60">
        <v>34.6777</v>
      </c>
      <c r="KE60">
        <v>23.2209</v>
      </c>
      <c r="KF60">
        <v>71.6146</v>
      </c>
      <c r="KG60">
        <v>27.4183</v>
      </c>
      <c r="KH60">
        <v>707.527</v>
      </c>
      <c r="KI60">
        <v>21.1775</v>
      </c>
      <c r="KJ60">
        <v>101.903</v>
      </c>
      <c r="KK60">
        <v>91.4418</v>
      </c>
    </row>
    <row r="61" spans="1:297">
      <c r="A61">
        <v>43</v>
      </c>
      <c r="B61">
        <v>1758641934.6</v>
      </c>
      <c r="C61">
        <v>301.5999999046326</v>
      </c>
      <c r="D61" t="s">
        <v>530</v>
      </c>
      <c r="E61" t="s">
        <v>531</v>
      </c>
      <c r="F61">
        <v>5</v>
      </c>
      <c r="G61" t="s">
        <v>437</v>
      </c>
      <c r="H61" t="s">
        <v>438</v>
      </c>
      <c r="I61">
        <v>1758641927.021428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(EA61+(U61+2*0.95*5.67E-8*(((EA61+$B$9)+273)^4-(EA61+273)^4)-44100*J61)/(1.84*29.3*R61+8*0.95*5.67E-8*(EA61+273)^3))</f>
        <v>0</v>
      </c>
      <c r="W61">
        <f>($C$9*EB61+$D$9*EC61+$E$9*V61)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2*0.95*5.67E-8*(((EA61+$B$9)+273)^4-(W61+273)^4)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706.2059396662587</v>
      </c>
      <c r="AK61">
        <v>687.1839696969697</v>
      </c>
      <c r="AL61">
        <v>3.453941264131077</v>
      </c>
      <c r="AM61">
        <v>65.17214786254047</v>
      </c>
      <c r="AN61">
        <f>(AP61 - AO61 + DY61*1E3/(8.314*(EA61+273.15)) * AR61/DX61 * AQ61) * DX61/(100*DL61) * 1000/(1000 - AP61)</f>
        <v>0</v>
      </c>
      <c r="AO61">
        <v>21.14672581900364</v>
      </c>
      <c r="AP61">
        <v>21.94063515151515</v>
      </c>
      <c r="AQ61">
        <v>-8.73505384131968E-06</v>
      </c>
      <c r="AR61">
        <v>105.5994654856397</v>
      </c>
      <c r="AS61">
        <v>0</v>
      </c>
      <c r="AT61">
        <v>0</v>
      </c>
      <c r="AU61">
        <f>IF(AS61*$H$15&gt;=AW61,1.0,(AW61/(AW61-AS61*$H$15)))</f>
        <v>0</v>
      </c>
      <c r="AV61">
        <f>(AU61-1)*100</f>
        <v>0</v>
      </c>
      <c r="AW61">
        <f>MAX(0,($B$15+$C$15*EF61)/(1+$D$15*EF61)*DY61/(EA61+273)*$E$15)</f>
        <v>0</v>
      </c>
      <c r="AX61" t="s">
        <v>439</v>
      </c>
      <c r="AY61" t="s">
        <v>439</v>
      </c>
      <c r="AZ61">
        <v>0</v>
      </c>
      <c r="BA61">
        <v>0</v>
      </c>
      <c r="BB61">
        <f>1-AZ61/BA61</f>
        <v>0</v>
      </c>
      <c r="BC61">
        <v>0</v>
      </c>
      <c r="BD61" t="s">
        <v>439</v>
      </c>
      <c r="BE61" t="s">
        <v>439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439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$B$13*EG61+$C$13*EH61+$F$13*ES61*(1-EV61)</f>
        <v>0</v>
      </c>
      <c r="DI61">
        <f>DH61*DJ61</f>
        <v>0</v>
      </c>
      <c r="DJ61">
        <f>($B$13*$D$11+$C$13*$D$11+$F$13*((FF61+EX61)/MAX(FF61+EX61+FG61, 0.1)*$I$11+FG61/MAX(FF61+EX61+FG61, 0.1)*$J$11))/($B$13+$C$13+$F$13)</f>
        <v>0</v>
      </c>
      <c r="DK61">
        <f>($B$13*$K$11+$C$13*$K$11+$F$13*((FF61+EX61)/MAX(FF61+EX61+FG61, 0.1)*$P$11+FG61/MAX(FF61+EX61+FG61, 0.1)*$Q$11))/($B$13+$C$13+$F$13)</f>
        <v>0</v>
      </c>
      <c r="DL61">
        <v>1.1</v>
      </c>
      <c r="DM61">
        <v>0.5</v>
      </c>
      <c r="DN61" t="s">
        <v>440</v>
      </c>
      <c r="DO61">
        <v>2</v>
      </c>
      <c r="DP61" t="b">
        <v>1</v>
      </c>
      <c r="DQ61">
        <v>1758641927.021428</v>
      </c>
      <c r="DR61">
        <v>648.2734285714287</v>
      </c>
      <c r="DS61">
        <v>676.0697857142858</v>
      </c>
      <c r="DT61">
        <v>21.94421071428571</v>
      </c>
      <c r="DU61">
        <v>21.14305</v>
      </c>
      <c r="DV61">
        <v>649.50775</v>
      </c>
      <c r="DW61">
        <v>21.66426071428571</v>
      </c>
      <c r="DX61">
        <v>499.9861071428571</v>
      </c>
      <c r="DY61">
        <v>90.31360357142857</v>
      </c>
      <c r="DZ61">
        <v>0.06723201785714286</v>
      </c>
      <c r="EA61">
        <v>28.81022857142858</v>
      </c>
      <c r="EB61">
        <v>30.01438214285714</v>
      </c>
      <c r="EC61">
        <v>999.9000000000002</v>
      </c>
      <c r="ED61">
        <v>0</v>
      </c>
      <c r="EE61">
        <v>0</v>
      </c>
      <c r="EF61">
        <v>10023.37214285714</v>
      </c>
      <c r="EG61">
        <v>0</v>
      </c>
      <c r="EH61">
        <v>10.07288571428571</v>
      </c>
      <c r="EI61">
        <v>-27.79633214285714</v>
      </c>
      <c r="EJ61">
        <v>662.8184285714285</v>
      </c>
      <c r="EK61">
        <v>690.6727142857142</v>
      </c>
      <c r="EL61">
        <v>0.8011788214285712</v>
      </c>
      <c r="EM61">
        <v>676.0697857142858</v>
      </c>
      <c r="EN61">
        <v>21.14305</v>
      </c>
      <c r="EO61">
        <v>1.981861785714286</v>
      </c>
      <c r="EP61">
        <v>1.909503928571429</v>
      </c>
      <c r="EQ61">
        <v>17.30015714285714</v>
      </c>
      <c r="ER61">
        <v>16.71325357142857</v>
      </c>
      <c r="ES61">
        <v>2000.010714285714</v>
      </c>
      <c r="ET61">
        <v>0.980003</v>
      </c>
      <c r="EU61">
        <v>0.0199969</v>
      </c>
      <c r="EV61">
        <v>0</v>
      </c>
      <c r="EW61">
        <v>155.1327857142857</v>
      </c>
      <c r="EX61">
        <v>5.00078</v>
      </c>
      <c r="EY61">
        <v>3201.993571428571</v>
      </c>
      <c r="EZ61">
        <v>16379.73214285714</v>
      </c>
      <c r="FA61">
        <v>39.88596428571428</v>
      </c>
      <c r="FB61">
        <v>40.80985714285713</v>
      </c>
      <c r="FC61">
        <v>40.17157142857142</v>
      </c>
      <c r="FD61">
        <v>40.41035714285714</v>
      </c>
      <c r="FE61">
        <v>40.99985714285715</v>
      </c>
      <c r="FF61">
        <v>1955.118571428572</v>
      </c>
      <c r="FG61">
        <v>39.89000000000001</v>
      </c>
      <c r="FH61">
        <v>0</v>
      </c>
      <c r="FI61">
        <v>1758641932.8</v>
      </c>
      <c r="FJ61">
        <v>0</v>
      </c>
      <c r="FK61">
        <v>155.1819230769231</v>
      </c>
      <c r="FL61">
        <v>2.588239320629286</v>
      </c>
      <c r="FM61">
        <v>52.72717952767173</v>
      </c>
      <c r="FN61">
        <v>3202.254230769231</v>
      </c>
      <c r="FO61">
        <v>15</v>
      </c>
      <c r="FP61">
        <v>0</v>
      </c>
      <c r="FQ61" t="s">
        <v>441</v>
      </c>
      <c r="FR61">
        <v>1746989605.5</v>
      </c>
      <c r="FS61">
        <v>1746989593.5</v>
      </c>
      <c r="FT61">
        <v>0</v>
      </c>
      <c r="FU61">
        <v>-0.274</v>
      </c>
      <c r="FV61">
        <v>-0.002</v>
      </c>
      <c r="FW61">
        <v>2.549</v>
      </c>
      <c r="FX61">
        <v>0.129</v>
      </c>
      <c r="FY61">
        <v>420</v>
      </c>
      <c r="FZ61">
        <v>17</v>
      </c>
      <c r="GA61">
        <v>0.02</v>
      </c>
      <c r="GB61">
        <v>0.04</v>
      </c>
      <c r="GC61">
        <v>-27.76125609756098</v>
      </c>
      <c r="GD61">
        <v>-0.4030153517420677</v>
      </c>
      <c r="GE61">
        <v>0.07647222371165301</v>
      </c>
      <c r="GF61">
        <v>1</v>
      </c>
      <c r="GG61">
        <v>154.9766176470588</v>
      </c>
      <c r="GH61">
        <v>2.908800605509578</v>
      </c>
      <c r="GI61">
        <v>0.3448380706689724</v>
      </c>
      <c r="GJ61">
        <v>0</v>
      </c>
      <c r="GK61">
        <v>0.8053414390243903</v>
      </c>
      <c r="GL61">
        <v>-0.07020480491772632</v>
      </c>
      <c r="GM61">
        <v>0.006773112031241287</v>
      </c>
      <c r="GN61">
        <v>1</v>
      </c>
      <c r="GO61">
        <v>2</v>
      </c>
      <c r="GP61">
        <v>3</v>
      </c>
      <c r="GQ61" t="s">
        <v>442</v>
      </c>
      <c r="GR61">
        <v>3.1026</v>
      </c>
      <c r="GS61">
        <v>2.72549</v>
      </c>
      <c r="GT61">
        <v>0.123429</v>
      </c>
      <c r="GU61">
        <v>0.126788</v>
      </c>
      <c r="GV61">
        <v>0.100902</v>
      </c>
      <c r="GW61">
        <v>0.0996658</v>
      </c>
      <c r="GX61">
        <v>22900.3</v>
      </c>
      <c r="GY61">
        <v>20732.5</v>
      </c>
      <c r="GZ61">
        <v>26690.5</v>
      </c>
      <c r="HA61">
        <v>23966.7</v>
      </c>
      <c r="HB61">
        <v>38404.4</v>
      </c>
      <c r="HC61">
        <v>31902.2</v>
      </c>
      <c r="HD61">
        <v>46607.5</v>
      </c>
      <c r="HE61">
        <v>37916.7</v>
      </c>
      <c r="HF61">
        <v>1.86355</v>
      </c>
      <c r="HG61">
        <v>1.85135</v>
      </c>
      <c r="HH61">
        <v>0.107937</v>
      </c>
      <c r="HI61">
        <v>0</v>
      </c>
      <c r="HJ61">
        <v>28.2567</v>
      </c>
      <c r="HK61">
        <v>999.9</v>
      </c>
      <c r="HL61">
        <v>52.1</v>
      </c>
      <c r="HM61">
        <v>31.4</v>
      </c>
      <c r="HN61">
        <v>26.6257</v>
      </c>
      <c r="HO61">
        <v>60.4465</v>
      </c>
      <c r="HP61">
        <v>22.492</v>
      </c>
      <c r="HQ61">
        <v>1</v>
      </c>
      <c r="HR61">
        <v>0.172078</v>
      </c>
      <c r="HS61">
        <v>0.268165</v>
      </c>
      <c r="HT61">
        <v>20.2783</v>
      </c>
      <c r="HU61">
        <v>5.21145</v>
      </c>
      <c r="HV61">
        <v>11.9798</v>
      </c>
      <c r="HW61">
        <v>4.9633</v>
      </c>
      <c r="HX61">
        <v>3.2744</v>
      </c>
      <c r="HY61">
        <v>9999</v>
      </c>
      <c r="HZ61">
        <v>9999</v>
      </c>
      <c r="IA61">
        <v>9999</v>
      </c>
      <c r="IB61">
        <v>999.9</v>
      </c>
      <c r="IC61">
        <v>1.86398</v>
      </c>
      <c r="ID61">
        <v>1.86013</v>
      </c>
      <c r="IE61">
        <v>1.85838</v>
      </c>
      <c r="IF61">
        <v>1.85977</v>
      </c>
      <c r="IG61">
        <v>1.85989</v>
      </c>
      <c r="IH61">
        <v>1.85839</v>
      </c>
      <c r="II61">
        <v>1.85745</v>
      </c>
      <c r="IJ61">
        <v>1.85242</v>
      </c>
      <c r="IK61">
        <v>0</v>
      </c>
      <c r="IL61">
        <v>0</v>
      </c>
      <c r="IM61">
        <v>0</v>
      </c>
      <c r="IN61">
        <v>0</v>
      </c>
      <c r="IO61" t="s">
        <v>443</v>
      </c>
      <c r="IP61" t="s">
        <v>444</v>
      </c>
      <c r="IQ61" t="s">
        <v>445</v>
      </c>
      <c r="IR61" t="s">
        <v>445</v>
      </c>
      <c r="IS61" t="s">
        <v>445</v>
      </c>
      <c r="IT61" t="s">
        <v>445</v>
      </c>
      <c r="IU61">
        <v>0</v>
      </c>
      <c r="IV61">
        <v>100</v>
      </c>
      <c r="IW61">
        <v>100</v>
      </c>
      <c r="IX61">
        <v>-1.224</v>
      </c>
      <c r="IY61">
        <v>0.2799</v>
      </c>
      <c r="IZ61">
        <v>-1.101190050776656</v>
      </c>
      <c r="JA61">
        <v>-0.0009077452495023094</v>
      </c>
      <c r="JB61">
        <v>1.260287539409167E-06</v>
      </c>
      <c r="JC61">
        <v>-2.747980142854786E-10</v>
      </c>
      <c r="JD61">
        <v>0.01164710740424388</v>
      </c>
      <c r="JE61">
        <v>0.002354074995816399</v>
      </c>
      <c r="JF61">
        <v>0.0004967520844642659</v>
      </c>
      <c r="JG61">
        <v>-1.558376616488758E-06</v>
      </c>
      <c r="JH61">
        <v>1</v>
      </c>
      <c r="JI61">
        <v>1955</v>
      </c>
      <c r="JJ61">
        <v>1</v>
      </c>
      <c r="JK61">
        <v>26</v>
      </c>
      <c r="JL61">
        <v>194205.5</v>
      </c>
      <c r="JM61">
        <v>194205.7</v>
      </c>
      <c r="JN61">
        <v>1.75781</v>
      </c>
      <c r="JO61">
        <v>2.62085</v>
      </c>
      <c r="JP61">
        <v>1.49658</v>
      </c>
      <c r="JQ61">
        <v>2.34375</v>
      </c>
      <c r="JR61">
        <v>1.54907</v>
      </c>
      <c r="JS61">
        <v>2.34009</v>
      </c>
      <c r="JT61">
        <v>36.3871</v>
      </c>
      <c r="JU61">
        <v>24.1751</v>
      </c>
      <c r="JV61">
        <v>18</v>
      </c>
      <c r="JW61">
        <v>483.231</v>
      </c>
      <c r="JX61">
        <v>490.035</v>
      </c>
      <c r="JY61">
        <v>27.4164</v>
      </c>
      <c r="JZ61">
        <v>29.4379</v>
      </c>
      <c r="KA61">
        <v>30.0001</v>
      </c>
      <c r="KB61">
        <v>29.6727</v>
      </c>
      <c r="KC61">
        <v>29.6702</v>
      </c>
      <c r="KD61">
        <v>35.304</v>
      </c>
      <c r="KE61">
        <v>23.2209</v>
      </c>
      <c r="KF61">
        <v>71.6146</v>
      </c>
      <c r="KG61">
        <v>27.4092</v>
      </c>
      <c r="KH61">
        <v>720.917</v>
      </c>
      <c r="KI61">
        <v>21.1812</v>
      </c>
      <c r="KJ61">
        <v>101.904</v>
      </c>
      <c r="KK61">
        <v>91.44199999999999</v>
      </c>
    </row>
    <row r="62" spans="1:297">
      <c r="A62">
        <v>44</v>
      </c>
      <c r="B62">
        <v>1758641939.6</v>
      </c>
      <c r="C62">
        <v>306.5999999046326</v>
      </c>
      <c r="D62" t="s">
        <v>532</v>
      </c>
      <c r="E62" t="s">
        <v>533</v>
      </c>
      <c r="F62">
        <v>5</v>
      </c>
      <c r="G62" t="s">
        <v>437</v>
      </c>
      <c r="H62" t="s">
        <v>438</v>
      </c>
      <c r="I62">
        <v>1758641931.875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(EA62+(U62+2*0.95*5.67E-8*(((EA62+$B$9)+273)^4-(EA62+273)^4)-44100*J62)/(1.84*29.3*R62+8*0.95*5.67E-8*(EA62+273)^3))</f>
        <v>0</v>
      </c>
      <c r="W62">
        <f>($C$9*EB62+$D$9*EC62+$E$9*V62)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2*0.95*5.67E-8*(((EA62+$B$9)+273)^4-(W62+273)^4)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723.3977258369413</v>
      </c>
      <c r="AK62">
        <v>704.3400484848484</v>
      </c>
      <c r="AL62">
        <v>3.430634294869202</v>
      </c>
      <c r="AM62">
        <v>65.17214786254047</v>
      </c>
      <c r="AN62">
        <f>(AP62 - AO62 + DY62*1E3/(8.314*(EA62+273.15)) * AR62/DX62 * AQ62) * DX62/(100*DL62) * 1000/(1000 - AP62)</f>
        <v>0</v>
      </c>
      <c r="AO62">
        <v>21.14967692823479</v>
      </c>
      <c r="AP62">
        <v>21.93854424242423</v>
      </c>
      <c r="AQ62">
        <v>-6.984511508348714E-06</v>
      </c>
      <c r="AR62">
        <v>105.5994654856397</v>
      </c>
      <c r="AS62">
        <v>0</v>
      </c>
      <c r="AT62">
        <v>0</v>
      </c>
      <c r="AU62">
        <f>IF(AS62*$H$15&gt;=AW62,1.0,(AW62/(AW62-AS62*$H$15)))</f>
        <v>0</v>
      </c>
      <c r="AV62">
        <f>(AU62-1)*100</f>
        <v>0</v>
      </c>
      <c r="AW62">
        <f>MAX(0,($B$15+$C$15*EF62)/(1+$D$15*EF62)*DY62/(EA62+273)*$E$15)</f>
        <v>0</v>
      </c>
      <c r="AX62" t="s">
        <v>439</v>
      </c>
      <c r="AY62" t="s">
        <v>439</v>
      </c>
      <c r="AZ62">
        <v>0</v>
      </c>
      <c r="BA62">
        <v>0</v>
      </c>
      <c r="BB62">
        <f>1-AZ62/BA62</f>
        <v>0</v>
      </c>
      <c r="BC62">
        <v>0</v>
      </c>
      <c r="BD62" t="s">
        <v>439</v>
      </c>
      <c r="BE62" t="s">
        <v>439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439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$B$13*EG62+$C$13*EH62+$F$13*ES62*(1-EV62)</f>
        <v>0</v>
      </c>
      <c r="DI62">
        <f>DH62*DJ62</f>
        <v>0</v>
      </c>
      <c r="DJ62">
        <f>($B$13*$D$11+$C$13*$D$11+$F$13*((FF62+EX62)/MAX(FF62+EX62+FG62, 0.1)*$I$11+FG62/MAX(FF62+EX62+FG62, 0.1)*$J$11))/($B$13+$C$13+$F$13)</f>
        <v>0</v>
      </c>
      <c r="DK62">
        <f>($B$13*$K$11+$C$13*$K$11+$F$13*((FF62+EX62)/MAX(FF62+EX62+FG62, 0.1)*$P$11+FG62/MAX(FF62+EX62+FG62, 0.1)*$Q$11))/($B$13+$C$13+$F$13)</f>
        <v>0</v>
      </c>
      <c r="DL62">
        <v>1.1</v>
      </c>
      <c r="DM62">
        <v>0.5</v>
      </c>
      <c r="DN62" t="s">
        <v>440</v>
      </c>
      <c r="DO62">
        <v>2</v>
      </c>
      <c r="DP62" t="b">
        <v>1</v>
      </c>
      <c r="DQ62">
        <v>1758641931.875</v>
      </c>
      <c r="DR62">
        <v>664.5961428571429</v>
      </c>
      <c r="DS62">
        <v>692.3597142857144</v>
      </c>
      <c r="DT62">
        <v>21.94197142857143</v>
      </c>
      <c r="DU62">
        <v>21.14615714285714</v>
      </c>
      <c r="DV62">
        <v>665.824</v>
      </c>
      <c r="DW62">
        <v>21.66208214285714</v>
      </c>
      <c r="DX62">
        <v>499.9717142857143</v>
      </c>
      <c r="DY62">
        <v>90.31374642857142</v>
      </c>
      <c r="DZ62">
        <v>0.06722488214285714</v>
      </c>
      <c r="EA62">
        <v>28.81117142857143</v>
      </c>
      <c r="EB62">
        <v>30.01109642857142</v>
      </c>
      <c r="EC62">
        <v>999.9000000000002</v>
      </c>
      <c r="ED62">
        <v>0</v>
      </c>
      <c r="EE62">
        <v>0</v>
      </c>
      <c r="EF62">
        <v>10030.47428571429</v>
      </c>
      <c r="EG62">
        <v>0</v>
      </c>
      <c r="EH62">
        <v>10.07477857142857</v>
      </c>
      <c r="EI62">
        <v>-27.76358214285715</v>
      </c>
      <c r="EJ62">
        <v>679.5058214285715</v>
      </c>
      <c r="EK62">
        <v>707.3167857142859</v>
      </c>
      <c r="EL62">
        <v>0.7958305357142856</v>
      </c>
      <c r="EM62">
        <v>692.3597142857144</v>
      </c>
      <c r="EN62">
        <v>21.14615714285714</v>
      </c>
      <c r="EO62">
        <v>1.981662857142857</v>
      </c>
      <c r="EP62">
        <v>1.909787857142857</v>
      </c>
      <c r="EQ62">
        <v>17.298575</v>
      </c>
      <c r="ER62">
        <v>16.71559642857143</v>
      </c>
      <c r="ES62">
        <v>2000.013214285714</v>
      </c>
      <c r="ET62">
        <v>0.980003</v>
      </c>
      <c r="EU62">
        <v>0.0199969</v>
      </c>
      <c r="EV62">
        <v>0</v>
      </c>
      <c r="EW62">
        <v>155.2896428571428</v>
      </c>
      <c r="EX62">
        <v>5.00078</v>
      </c>
      <c r="EY62">
        <v>3206.2425</v>
      </c>
      <c r="EZ62">
        <v>16379.75</v>
      </c>
      <c r="FA62">
        <v>39.88599999999999</v>
      </c>
      <c r="FB62">
        <v>40.80542857142856</v>
      </c>
      <c r="FC62">
        <v>40.16046428571428</v>
      </c>
      <c r="FD62">
        <v>40.4125</v>
      </c>
      <c r="FE62">
        <v>40.99089285714285</v>
      </c>
      <c r="FF62">
        <v>1955.119642857143</v>
      </c>
      <c r="FG62">
        <v>39.89000000000001</v>
      </c>
      <c r="FH62">
        <v>0</v>
      </c>
      <c r="FI62">
        <v>1758641937.6</v>
      </c>
      <c r="FJ62">
        <v>0</v>
      </c>
      <c r="FK62">
        <v>155.3255</v>
      </c>
      <c r="FL62">
        <v>2.022461540624129</v>
      </c>
      <c r="FM62">
        <v>49.6386324892495</v>
      </c>
      <c r="FN62">
        <v>3206.447307692309</v>
      </c>
      <c r="FO62">
        <v>15</v>
      </c>
      <c r="FP62">
        <v>0</v>
      </c>
      <c r="FQ62" t="s">
        <v>441</v>
      </c>
      <c r="FR62">
        <v>1746989605.5</v>
      </c>
      <c r="FS62">
        <v>1746989593.5</v>
      </c>
      <c r="FT62">
        <v>0</v>
      </c>
      <c r="FU62">
        <v>-0.274</v>
      </c>
      <c r="FV62">
        <v>-0.002</v>
      </c>
      <c r="FW62">
        <v>2.549</v>
      </c>
      <c r="FX62">
        <v>0.129</v>
      </c>
      <c r="FY62">
        <v>420</v>
      </c>
      <c r="FZ62">
        <v>17</v>
      </c>
      <c r="GA62">
        <v>0.02</v>
      </c>
      <c r="GB62">
        <v>0.04</v>
      </c>
      <c r="GC62">
        <v>-27.78173414634147</v>
      </c>
      <c r="GD62">
        <v>0.1593613502362079</v>
      </c>
      <c r="GE62">
        <v>0.0641925898381185</v>
      </c>
      <c r="GF62">
        <v>1</v>
      </c>
      <c r="GG62">
        <v>155.1938529411765</v>
      </c>
      <c r="GH62">
        <v>2.251779981406099</v>
      </c>
      <c r="GI62">
        <v>0.2964372895048741</v>
      </c>
      <c r="GJ62">
        <v>0</v>
      </c>
      <c r="GK62">
        <v>0.7994158292682927</v>
      </c>
      <c r="GL62">
        <v>-0.06545661408762696</v>
      </c>
      <c r="GM62">
        <v>0.00633072437154009</v>
      </c>
      <c r="GN62">
        <v>1</v>
      </c>
      <c r="GO62">
        <v>2</v>
      </c>
      <c r="GP62">
        <v>3</v>
      </c>
      <c r="GQ62" t="s">
        <v>442</v>
      </c>
      <c r="GR62">
        <v>3.1024</v>
      </c>
      <c r="GS62">
        <v>2.7255</v>
      </c>
      <c r="GT62">
        <v>0.125521</v>
      </c>
      <c r="GU62">
        <v>0.128806</v>
      </c>
      <c r="GV62">
        <v>0.100893</v>
      </c>
      <c r="GW62">
        <v>0.09967570000000001</v>
      </c>
      <c r="GX62">
        <v>22845.7</v>
      </c>
      <c r="GY62">
        <v>20684.8</v>
      </c>
      <c r="GZ62">
        <v>26690.5</v>
      </c>
      <c r="HA62">
        <v>23966.9</v>
      </c>
      <c r="HB62">
        <v>38405</v>
      </c>
      <c r="HC62">
        <v>31902.2</v>
      </c>
      <c r="HD62">
        <v>46607.4</v>
      </c>
      <c r="HE62">
        <v>37916.9</v>
      </c>
      <c r="HF62">
        <v>1.86335</v>
      </c>
      <c r="HG62">
        <v>1.85163</v>
      </c>
      <c r="HH62">
        <v>0.106804</v>
      </c>
      <c r="HI62">
        <v>0</v>
      </c>
      <c r="HJ62">
        <v>28.2597</v>
      </c>
      <c r="HK62">
        <v>999.9</v>
      </c>
      <c r="HL62">
        <v>52.1</v>
      </c>
      <c r="HM62">
        <v>31.4</v>
      </c>
      <c r="HN62">
        <v>26.6254</v>
      </c>
      <c r="HO62">
        <v>59.9465</v>
      </c>
      <c r="HP62">
        <v>22.6202</v>
      </c>
      <c r="HQ62">
        <v>1</v>
      </c>
      <c r="HR62">
        <v>0.172086</v>
      </c>
      <c r="HS62">
        <v>0.26832</v>
      </c>
      <c r="HT62">
        <v>20.2783</v>
      </c>
      <c r="HU62">
        <v>5.211</v>
      </c>
      <c r="HV62">
        <v>11.9797</v>
      </c>
      <c r="HW62">
        <v>4.9631</v>
      </c>
      <c r="HX62">
        <v>3.27425</v>
      </c>
      <c r="HY62">
        <v>9999</v>
      </c>
      <c r="HZ62">
        <v>9999</v>
      </c>
      <c r="IA62">
        <v>9999</v>
      </c>
      <c r="IB62">
        <v>999.9</v>
      </c>
      <c r="IC62">
        <v>1.86397</v>
      </c>
      <c r="ID62">
        <v>1.86013</v>
      </c>
      <c r="IE62">
        <v>1.85839</v>
      </c>
      <c r="IF62">
        <v>1.85978</v>
      </c>
      <c r="IG62">
        <v>1.85989</v>
      </c>
      <c r="IH62">
        <v>1.85838</v>
      </c>
      <c r="II62">
        <v>1.85745</v>
      </c>
      <c r="IJ62">
        <v>1.85242</v>
      </c>
      <c r="IK62">
        <v>0</v>
      </c>
      <c r="IL62">
        <v>0</v>
      </c>
      <c r="IM62">
        <v>0</v>
      </c>
      <c r="IN62">
        <v>0</v>
      </c>
      <c r="IO62" t="s">
        <v>443</v>
      </c>
      <c r="IP62" t="s">
        <v>444</v>
      </c>
      <c r="IQ62" t="s">
        <v>445</v>
      </c>
      <c r="IR62" t="s">
        <v>445</v>
      </c>
      <c r="IS62" t="s">
        <v>445</v>
      </c>
      <c r="IT62" t="s">
        <v>445</v>
      </c>
      <c r="IU62">
        <v>0</v>
      </c>
      <c r="IV62">
        <v>100</v>
      </c>
      <c r="IW62">
        <v>100</v>
      </c>
      <c r="IX62">
        <v>-1.217</v>
      </c>
      <c r="IY62">
        <v>0.2799</v>
      </c>
      <c r="IZ62">
        <v>-1.101190050776656</v>
      </c>
      <c r="JA62">
        <v>-0.0009077452495023094</v>
      </c>
      <c r="JB62">
        <v>1.260287539409167E-06</v>
      </c>
      <c r="JC62">
        <v>-2.747980142854786E-10</v>
      </c>
      <c r="JD62">
        <v>0.01164710740424388</v>
      </c>
      <c r="JE62">
        <v>0.002354074995816399</v>
      </c>
      <c r="JF62">
        <v>0.0004967520844642659</v>
      </c>
      <c r="JG62">
        <v>-1.558376616488758E-06</v>
      </c>
      <c r="JH62">
        <v>1</v>
      </c>
      <c r="JI62">
        <v>1955</v>
      </c>
      <c r="JJ62">
        <v>1</v>
      </c>
      <c r="JK62">
        <v>26</v>
      </c>
      <c r="JL62">
        <v>194205.6</v>
      </c>
      <c r="JM62">
        <v>194205.8</v>
      </c>
      <c r="JN62">
        <v>1.79321</v>
      </c>
      <c r="JO62">
        <v>2.61353</v>
      </c>
      <c r="JP62">
        <v>1.49658</v>
      </c>
      <c r="JQ62">
        <v>2.34497</v>
      </c>
      <c r="JR62">
        <v>1.54907</v>
      </c>
      <c r="JS62">
        <v>2.45728</v>
      </c>
      <c r="JT62">
        <v>36.3871</v>
      </c>
      <c r="JU62">
        <v>24.1838</v>
      </c>
      <c r="JV62">
        <v>18</v>
      </c>
      <c r="JW62">
        <v>483.114</v>
      </c>
      <c r="JX62">
        <v>490.216</v>
      </c>
      <c r="JY62">
        <v>27.4054</v>
      </c>
      <c r="JZ62">
        <v>29.4379</v>
      </c>
      <c r="KA62">
        <v>30.0001</v>
      </c>
      <c r="KB62">
        <v>29.6727</v>
      </c>
      <c r="KC62">
        <v>29.6702</v>
      </c>
      <c r="KD62">
        <v>35.9964</v>
      </c>
      <c r="KE62">
        <v>23.2209</v>
      </c>
      <c r="KF62">
        <v>71.6146</v>
      </c>
      <c r="KG62">
        <v>27.3969</v>
      </c>
      <c r="KH62">
        <v>740.9589999999999</v>
      </c>
      <c r="KI62">
        <v>21.181</v>
      </c>
      <c r="KJ62">
        <v>101.903</v>
      </c>
      <c r="KK62">
        <v>91.4426</v>
      </c>
    </row>
    <row r="63" spans="1:297">
      <c r="A63">
        <v>45</v>
      </c>
      <c r="B63">
        <v>1758641944.6</v>
      </c>
      <c r="C63">
        <v>311.5999999046326</v>
      </c>
      <c r="D63" t="s">
        <v>534</v>
      </c>
      <c r="E63" t="s">
        <v>535</v>
      </c>
      <c r="F63">
        <v>5</v>
      </c>
      <c r="G63" t="s">
        <v>437</v>
      </c>
      <c r="H63" t="s">
        <v>438</v>
      </c>
      <c r="I63">
        <v>1758641937.1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(EA63+(U63+2*0.95*5.67E-8*(((EA63+$B$9)+273)^4-(EA63+273)^4)-44100*J63)/(1.84*29.3*R63+8*0.95*5.67E-8*(EA63+273)^3))</f>
        <v>0</v>
      </c>
      <c r="W63">
        <f>($C$9*EB63+$D$9*EC63+$E$9*V63)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2*0.95*5.67E-8*(((EA63+$B$9)+273)^4-(W63+273)^4)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739.9038026968783</v>
      </c>
      <c r="AK63">
        <v>721.2166303030303</v>
      </c>
      <c r="AL63">
        <v>3.367240453838425</v>
      </c>
      <c r="AM63">
        <v>65.17214786254047</v>
      </c>
      <c r="AN63">
        <f>(AP63 - AO63 + DY63*1E3/(8.314*(EA63+273.15)) * AR63/DX63 * AQ63) * DX63/(100*DL63) * 1000/(1000 - AP63)</f>
        <v>0</v>
      </c>
      <c r="AO63">
        <v>21.15170491004699</v>
      </c>
      <c r="AP63">
        <v>21.93707454545454</v>
      </c>
      <c r="AQ63">
        <v>-6.693832983355666E-06</v>
      </c>
      <c r="AR63">
        <v>105.5994654856397</v>
      </c>
      <c r="AS63">
        <v>0</v>
      </c>
      <c r="AT63">
        <v>0</v>
      </c>
      <c r="AU63">
        <f>IF(AS63*$H$15&gt;=AW63,1.0,(AW63/(AW63-AS63*$H$15)))</f>
        <v>0</v>
      </c>
      <c r="AV63">
        <f>(AU63-1)*100</f>
        <v>0</v>
      </c>
      <c r="AW63">
        <f>MAX(0,($B$15+$C$15*EF63)/(1+$D$15*EF63)*DY63/(EA63+273)*$E$15)</f>
        <v>0</v>
      </c>
      <c r="AX63" t="s">
        <v>439</v>
      </c>
      <c r="AY63" t="s">
        <v>439</v>
      </c>
      <c r="AZ63">
        <v>0</v>
      </c>
      <c r="BA63">
        <v>0</v>
      </c>
      <c r="BB63">
        <f>1-AZ63/BA63</f>
        <v>0</v>
      </c>
      <c r="BC63">
        <v>0</v>
      </c>
      <c r="BD63" t="s">
        <v>439</v>
      </c>
      <c r="BE63" t="s">
        <v>439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439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$B$13*EG63+$C$13*EH63+$F$13*ES63*(1-EV63)</f>
        <v>0</v>
      </c>
      <c r="DI63">
        <f>DH63*DJ63</f>
        <v>0</v>
      </c>
      <c r="DJ63">
        <f>($B$13*$D$11+$C$13*$D$11+$F$13*((FF63+EX63)/MAX(FF63+EX63+FG63, 0.1)*$I$11+FG63/MAX(FF63+EX63+FG63, 0.1)*$J$11))/($B$13+$C$13+$F$13)</f>
        <v>0</v>
      </c>
      <c r="DK63">
        <f>($B$13*$K$11+$C$13*$K$11+$F$13*((FF63+EX63)/MAX(FF63+EX63+FG63, 0.1)*$P$11+FG63/MAX(FF63+EX63+FG63, 0.1)*$Q$11))/($B$13+$C$13+$F$13)</f>
        <v>0</v>
      </c>
      <c r="DL63">
        <v>1.1</v>
      </c>
      <c r="DM63">
        <v>0.5</v>
      </c>
      <c r="DN63" t="s">
        <v>440</v>
      </c>
      <c r="DO63">
        <v>2</v>
      </c>
      <c r="DP63" t="b">
        <v>1</v>
      </c>
      <c r="DQ63">
        <v>1758641937.1</v>
      </c>
      <c r="DR63">
        <v>682.1088888888888</v>
      </c>
      <c r="DS63">
        <v>709.7435555555554</v>
      </c>
      <c r="DT63">
        <v>21.94000370370371</v>
      </c>
      <c r="DU63">
        <v>21.14906666666667</v>
      </c>
      <c r="DV63">
        <v>683.3294814814815</v>
      </c>
      <c r="DW63">
        <v>21.66015555555555</v>
      </c>
      <c r="DX63">
        <v>500.1155185185184</v>
      </c>
      <c r="DY63">
        <v>90.3141962962963</v>
      </c>
      <c r="DZ63">
        <v>0.06695751481481482</v>
      </c>
      <c r="EA63">
        <v>28.80974074074074</v>
      </c>
      <c r="EB63">
        <v>30.0068</v>
      </c>
      <c r="EC63">
        <v>999.9000000000001</v>
      </c>
      <c r="ED63">
        <v>0</v>
      </c>
      <c r="EE63">
        <v>0</v>
      </c>
      <c r="EF63">
        <v>10031.83333333333</v>
      </c>
      <c r="EG63">
        <v>0</v>
      </c>
      <c r="EH63">
        <v>10.07368888888889</v>
      </c>
      <c r="EI63">
        <v>-27.63462962962963</v>
      </c>
      <c r="EJ63">
        <v>697.4100370370371</v>
      </c>
      <c r="EK63">
        <v>725.0783703703704</v>
      </c>
      <c r="EL63">
        <v>0.7909462592592591</v>
      </c>
      <c r="EM63">
        <v>709.7435555555554</v>
      </c>
      <c r="EN63">
        <v>21.14906666666667</v>
      </c>
      <c r="EO63">
        <v>1.981494814814815</v>
      </c>
      <c r="EP63">
        <v>1.910060740740741</v>
      </c>
      <c r="EQ63">
        <v>17.29724444444444</v>
      </c>
      <c r="ER63">
        <v>16.71784074074074</v>
      </c>
      <c r="ES63">
        <v>2000.017777777778</v>
      </c>
      <c r="ET63">
        <v>0.980003</v>
      </c>
      <c r="EU63">
        <v>0.0199969</v>
      </c>
      <c r="EV63">
        <v>0</v>
      </c>
      <c r="EW63">
        <v>155.5666666666667</v>
      </c>
      <c r="EX63">
        <v>5.00078</v>
      </c>
      <c r="EY63">
        <v>3210.348518518518</v>
      </c>
      <c r="EZ63">
        <v>16379.79259259259</v>
      </c>
      <c r="FA63">
        <v>39.86318518518518</v>
      </c>
      <c r="FB63">
        <v>40.79592592592592</v>
      </c>
      <c r="FC63">
        <v>40.178</v>
      </c>
      <c r="FD63">
        <v>40.42096296296296</v>
      </c>
      <c r="FE63">
        <v>40.98585185185184</v>
      </c>
      <c r="FF63">
        <v>1955.122222222222</v>
      </c>
      <c r="FG63">
        <v>39.89000000000001</v>
      </c>
      <c r="FH63">
        <v>0</v>
      </c>
      <c r="FI63">
        <v>1758641942.4</v>
      </c>
      <c r="FJ63">
        <v>0</v>
      </c>
      <c r="FK63">
        <v>155.5488846153846</v>
      </c>
      <c r="FL63">
        <v>2.597025644184339</v>
      </c>
      <c r="FM63">
        <v>46.95145300222246</v>
      </c>
      <c r="FN63">
        <v>3210.234230769231</v>
      </c>
      <c r="FO63">
        <v>15</v>
      </c>
      <c r="FP63">
        <v>0</v>
      </c>
      <c r="FQ63" t="s">
        <v>441</v>
      </c>
      <c r="FR63">
        <v>1746989605.5</v>
      </c>
      <c r="FS63">
        <v>1746989593.5</v>
      </c>
      <c r="FT63">
        <v>0</v>
      </c>
      <c r="FU63">
        <v>-0.274</v>
      </c>
      <c r="FV63">
        <v>-0.002</v>
      </c>
      <c r="FW63">
        <v>2.549</v>
      </c>
      <c r="FX63">
        <v>0.129</v>
      </c>
      <c r="FY63">
        <v>420</v>
      </c>
      <c r="FZ63">
        <v>17</v>
      </c>
      <c r="GA63">
        <v>0.02</v>
      </c>
      <c r="GB63">
        <v>0.04</v>
      </c>
      <c r="GC63">
        <v>-27.67586097560975</v>
      </c>
      <c r="GD63">
        <v>1.378366990069155</v>
      </c>
      <c r="GE63">
        <v>0.1822201681938891</v>
      </c>
      <c r="GF63">
        <v>0</v>
      </c>
      <c r="GG63">
        <v>155.4347647058823</v>
      </c>
      <c r="GH63">
        <v>2.394163484329653</v>
      </c>
      <c r="GI63">
        <v>0.3009645336564279</v>
      </c>
      <c r="GJ63">
        <v>0</v>
      </c>
      <c r="GK63">
        <v>0.7938458536585365</v>
      </c>
      <c r="GL63">
        <v>-0.05777672160308476</v>
      </c>
      <c r="GM63">
        <v>0.00569371111161135</v>
      </c>
      <c r="GN63">
        <v>1</v>
      </c>
      <c r="GO63">
        <v>1</v>
      </c>
      <c r="GP63">
        <v>3</v>
      </c>
      <c r="GQ63" t="s">
        <v>448</v>
      </c>
      <c r="GR63">
        <v>3.10243</v>
      </c>
      <c r="GS63">
        <v>2.72501</v>
      </c>
      <c r="GT63">
        <v>0.127557</v>
      </c>
      <c r="GU63">
        <v>0.130832</v>
      </c>
      <c r="GV63">
        <v>0.100891</v>
      </c>
      <c r="GW63">
        <v>0.09968440000000001</v>
      </c>
      <c r="GX63">
        <v>22792.6</v>
      </c>
      <c r="GY63">
        <v>20636.5</v>
      </c>
      <c r="GZ63">
        <v>26690.6</v>
      </c>
      <c r="HA63">
        <v>23966.7</v>
      </c>
      <c r="HB63">
        <v>38405.4</v>
      </c>
      <c r="HC63">
        <v>31902</v>
      </c>
      <c r="HD63">
        <v>46607.4</v>
      </c>
      <c r="HE63">
        <v>37916.8</v>
      </c>
      <c r="HF63">
        <v>1.8635</v>
      </c>
      <c r="HG63">
        <v>1.85148</v>
      </c>
      <c r="HH63">
        <v>0.107054</v>
      </c>
      <c r="HI63">
        <v>0</v>
      </c>
      <c r="HJ63">
        <v>28.2627</v>
      </c>
      <c r="HK63">
        <v>999.9</v>
      </c>
      <c r="HL63">
        <v>52.1</v>
      </c>
      <c r="HM63">
        <v>31.4</v>
      </c>
      <c r="HN63">
        <v>26.6234</v>
      </c>
      <c r="HO63">
        <v>60.7365</v>
      </c>
      <c r="HP63">
        <v>22.5361</v>
      </c>
      <c r="HQ63">
        <v>1</v>
      </c>
      <c r="HR63">
        <v>0.172099</v>
      </c>
      <c r="HS63">
        <v>0.256424</v>
      </c>
      <c r="HT63">
        <v>20.2784</v>
      </c>
      <c r="HU63">
        <v>5.2116</v>
      </c>
      <c r="HV63">
        <v>11.9798</v>
      </c>
      <c r="HW63">
        <v>4.9634</v>
      </c>
      <c r="HX63">
        <v>3.2744</v>
      </c>
      <c r="HY63">
        <v>9999</v>
      </c>
      <c r="HZ63">
        <v>9999</v>
      </c>
      <c r="IA63">
        <v>9999</v>
      </c>
      <c r="IB63">
        <v>999.9</v>
      </c>
      <c r="IC63">
        <v>1.86396</v>
      </c>
      <c r="ID63">
        <v>1.86012</v>
      </c>
      <c r="IE63">
        <v>1.85837</v>
      </c>
      <c r="IF63">
        <v>1.85977</v>
      </c>
      <c r="IG63">
        <v>1.85989</v>
      </c>
      <c r="IH63">
        <v>1.85838</v>
      </c>
      <c r="II63">
        <v>1.85745</v>
      </c>
      <c r="IJ63">
        <v>1.85242</v>
      </c>
      <c r="IK63">
        <v>0</v>
      </c>
      <c r="IL63">
        <v>0</v>
      </c>
      <c r="IM63">
        <v>0</v>
      </c>
      <c r="IN63">
        <v>0</v>
      </c>
      <c r="IO63" t="s">
        <v>443</v>
      </c>
      <c r="IP63" t="s">
        <v>444</v>
      </c>
      <c r="IQ63" t="s">
        <v>445</v>
      </c>
      <c r="IR63" t="s">
        <v>445</v>
      </c>
      <c r="IS63" t="s">
        <v>445</v>
      </c>
      <c r="IT63" t="s">
        <v>445</v>
      </c>
      <c r="IU63">
        <v>0</v>
      </c>
      <c r="IV63">
        <v>100</v>
      </c>
      <c r="IW63">
        <v>100</v>
      </c>
      <c r="IX63">
        <v>-1.21</v>
      </c>
      <c r="IY63">
        <v>0.2798</v>
      </c>
      <c r="IZ63">
        <v>-1.101190050776656</v>
      </c>
      <c r="JA63">
        <v>-0.0009077452495023094</v>
      </c>
      <c r="JB63">
        <v>1.260287539409167E-06</v>
      </c>
      <c r="JC63">
        <v>-2.747980142854786E-10</v>
      </c>
      <c r="JD63">
        <v>0.01164710740424388</v>
      </c>
      <c r="JE63">
        <v>0.002354074995816399</v>
      </c>
      <c r="JF63">
        <v>0.0004967520844642659</v>
      </c>
      <c r="JG63">
        <v>-1.558376616488758E-06</v>
      </c>
      <c r="JH63">
        <v>1</v>
      </c>
      <c r="JI63">
        <v>1955</v>
      </c>
      <c r="JJ63">
        <v>1</v>
      </c>
      <c r="JK63">
        <v>26</v>
      </c>
      <c r="JL63">
        <v>194205.7</v>
      </c>
      <c r="JM63">
        <v>194205.9</v>
      </c>
      <c r="JN63">
        <v>1.82373</v>
      </c>
      <c r="JO63">
        <v>2.62695</v>
      </c>
      <c r="JP63">
        <v>1.49658</v>
      </c>
      <c r="JQ63">
        <v>2.34375</v>
      </c>
      <c r="JR63">
        <v>1.54907</v>
      </c>
      <c r="JS63">
        <v>2.3645</v>
      </c>
      <c r="JT63">
        <v>36.3871</v>
      </c>
      <c r="JU63">
        <v>24.1751</v>
      </c>
      <c r="JV63">
        <v>18</v>
      </c>
      <c r="JW63">
        <v>483.201</v>
      </c>
      <c r="JX63">
        <v>490.118</v>
      </c>
      <c r="JY63">
        <v>27.3941</v>
      </c>
      <c r="JZ63">
        <v>29.4379</v>
      </c>
      <c r="KA63">
        <v>30.0001</v>
      </c>
      <c r="KB63">
        <v>29.6727</v>
      </c>
      <c r="KC63">
        <v>29.6702</v>
      </c>
      <c r="KD63">
        <v>36.6296</v>
      </c>
      <c r="KE63">
        <v>23.2209</v>
      </c>
      <c r="KF63">
        <v>71.24120000000001</v>
      </c>
      <c r="KG63">
        <v>27.3961</v>
      </c>
      <c r="KH63">
        <v>754.3150000000001</v>
      </c>
      <c r="KI63">
        <v>21.1861</v>
      </c>
      <c r="KJ63">
        <v>101.904</v>
      </c>
      <c r="KK63">
        <v>91.4422</v>
      </c>
    </row>
    <row r="64" spans="1:297">
      <c r="A64">
        <v>46</v>
      </c>
      <c r="B64">
        <v>1758641949.6</v>
      </c>
      <c r="C64">
        <v>316.5999999046326</v>
      </c>
      <c r="D64" t="s">
        <v>536</v>
      </c>
      <c r="E64" t="s">
        <v>537</v>
      </c>
      <c r="F64">
        <v>5</v>
      </c>
      <c r="G64" t="s">
        <v>437</v>
      </c>
      <c r="H64" t="s">
        <v>438</v>
      </c>
      <c r="I64">
        <v>1758641941.814285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(EA64+(U64+2*0.95*5.67E-8*(((EA64+$B$9)+273)^4-(EA64+273)^4)-44100*J64)/(1.84*29.3*R64+8*0.95*5.67E-8*(EA64+273)^3))</f>
        <v>0</v>
      </c>
      <c r="W64">
        <f>($C$9*EB64+$D$9*EC64+$E$9*V64)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2*0.95*5.67E-8*(((EA64+$B$9)+273)^4-(W64+273)^4)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757.4143170436768</v>
      </c>
      <c r="AK64">
        <v>738.3444303030302</v>
      </c>
      <c r="AL64">
        <v>3.435988115449258</v>
      </c>
      <c r="AM64">
        <v>65.17214786254047</v>
      </c>
      <c r="AN64">
        <f>(AP64 - AO64 + DY64*1E3/(8.314*(EA64+273.15)) * AR64/DX64 * AQ64) * DX64/(100*DL64) * 1000/(1000 - AP64)</f>
        <v>0</v>
      </c>
      <c r="AO64">
        <v>21.13881976279024</v>
      </c>
      <c r="AP64">
        <v>21.93572363636363</v>
      </c>
      <c r="AQ64">
        <v>-8.788295809664935E-06</v>
      </c>
      <c r="AR64">
        <v>105.5994654856397</v>
      </c>
      <c r="AS64">
        <v>0</v>
      </c>
      <c r="AT64">
        <v>0</v>
      </c>
      <c r="AU64">
        <f>IF(AS64*$H$15&gt;=AW64,1.0,(AW64/(AW64-AS64*$H$15)))</f>
        <v>0</v>
      </c>
      <c r="AV64">
        <f>(AU64-1)*100</f>
        <v>0</v>
      </c>
      <c r="AW64">
        <f>MAX(0,($B$15+$C$15*EF64)/(1+$D$15*EF64)*DY64/(EA64+273)*$E$15)</f>
        <v>0</v>
      </c>
      <c r="AX64" t="s">
        <v>439</v>
      </c>
      <c r="AY64" t="s">
        <v>439</v>
      </c>
      <c r="AZ64">
        <v>0</v>
      </c>
      <c r="BA64">
        <v>0</v>
      </c>
      <c r="BB64">
        <f>1-AZ64/BA64</f>
        <v>0</v>
      </c>
      <c r="BC64">
        <v>0</v>
      </c>
      <c r="BD64" t="s">
        <v>439</v>
      </c>
      <c r="BE64" t="s">
        <v>439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439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$B$13*EG64+$C$13*EH64+$F$13*ES64*(1-EV64)</f>
        <v>0</v>
      </c>
      <c r="DI64">
        <f>DH64*DJ64</f>
        <v>0</v>
      </c>
      <c r="DJ64">
        <f>($B$13*$D$11+$C$13*$D$11+$F$13*((FF64+EX64)/MAX(FF64+EX64+FG64, 0.1)*$I$11+FG64/MAX(FF64+EX64+FG64, 0.1)*$J$11))/($B$13+$C$13+$F$13)</f>
        <v>0</v>
      </c>
      <c r="DK64">
        <f>($B$13*$K$11+$C$13*$K$11+$F$13*((FF64+EX64)/MAX(FF64+EX64+FG64, 0.1)*$P$11+FG64/MAX(FF64+EX64+FG64, 0.1)*$Q$11))/($B$13+$C$13+$F$13)</f>
        <v>0</v>
      </c>
      <c r="DL64">
        <v>1.1</v>
      </c>
      <c r="DM64">
        <v>0.5</v>
      </c>
      <c r="DN64" t="s">
        <v>440</v>
      </c>
      <c r="DO64">
        <v>2</v>
      </c>
      <c r="DP64" t="b">
        <v>1</v>
      </c>
      <c r="DQ64">
        <v>1758641941.814285</v>
      </c>
      <c r="DR64">
        <v>697.8429285714285</v>
      </c>
      <c r="DS64">
        <v>725.4827142857142</v>
      </c>
      <c r="DT64">
        <v>21.93854285714286</v>
      </c>
      <c r="DU64">
        <v>21.14739285714285</v>
      </c>
      <c r="DV64">
        <v>699.0565714285714</v>
      </c>
      <c r="DW64">
        <v>21.658725</v>
      </c>
      <c r="DX64">
        <v>500.0653571428571</v>
      </c>
      <c r="DY64">
        <v>90.31416785714285</v>
      </c>
      <c r="DZ64">
        <v>0.0669781</v>
      </c>
      <c r="EA64">
        <v>28.80859642857143</v>
      </c>
      <c r="EB64">
        <v>30.00759642857142</v>
      </c>
      <c r="EC64">
        <v>999.9000000000002</v>
      </c>
      <c r="ED64">
        <v>0</v>
      </c>
      <c r="EE64">
        <v>0</v>
      </c>
      <c r="EF64">
        <v>10012.6125</v>
      </c>
      <c r="EG64">
        <v>0</v>
      </c>
      <c r="EH64">
        <v>10.06931071428571</v>
      </c>
      <c r="EI64">
        <v>-27.63975357142857</v>
      </c>
      <c r="EJ64">
        <v>713.4959642857141</v>
      </c>
      <c r="EK64">
        <v>741.1561785714284</v>
      </c>
      <c r="EL64">
        <v>0.7911554642857144</v>
      </c>
      <c r="EM64">
        <v>725.4827142857142</v>
      </c>
      <c r="EN64">
        <v>21.14739285714285</v>
      </c>
      <c r="EO64">
        <v>1.981361785714286</v>
      </c>
      <c r="EP64">
        <v>1.909908928571429</v>
      </c>
      <c r="EQ64">
        <v>17.29617857142857</v>
      </c>
      <c r="ER64">
        <v>16.71658571428571</v>
      </c>
      <c r="ES64">
        <v>2000.013214285714</v>
      </c>
      <c r="ET64">
        <v>0.9800028928571428</v>
      </c>
      <c r="EU64">
        <v>0.01999700714285714</v>
      </c>
      <c r="EV64">
        <v>0</v>
      </c>
      <c r="EW64">
        <v>155.825</v>
      </c>
      <c r="EX64">
        <v>5.00078</v>
      </c>
      <c r="EY64">
        <v>3213.960357142857</v>
      </c>
      <c r="EZ64">
        <v>16379.75714285714</v>
      </c>
      <c r="FA64">
        <v>39.86582142857142</v>
      </c>
      <c r="FB64">
        <v>40.78985714285714</v>
      </c>
      <c r="FC64">
        <v>40.14703571428571</v>
      </c>
      <c r="FD64">
        <v>40.41492857142857</v>
      </c>
      <c r="FE64">
        <v>40.99525</v>
      </c>
      <c r="FF64">
        <v>1955.115</v>
      </c>
      <c r="FG64">
        <v>39.89000000000001</v>
      </c>
      <c r="FH64">
        <v>0</v>
      </c>
      <c r="FI64">
        <v>1758641947.8</v>
      </c>
      <c r="FJ64">
        <v>0</v>
      </c>
      <c r="FK64">
        <v>155.84268</v>
      </c>
      <c r="FL64">
        <v>4.273846158020891</v>
      </c>
      <c r="FM64">
        <v>42.41846161652288</v>
      </c>
      <c r="FN64">
        <v>3214.5492</v>
      </c>
      <c r="FO64">
        <v>15</v>
      </c>
      <c r="FP64">
        <v>0</v>
      </c>
      <c r="FQ64" t="s">
        <v>441</v>
      </c>
      <c r="FR64">
        <v>1746989605.5</v>
      </c>
      <c r="FS64">
        <v>1746989593.5</v>
      </c>
      <c r="FT64">
        <v>0</v>
      </c>
      <c r="FU64">
        <v>-0.274</v>
      </c>
      <c r="FV64">
        <v>-0.002</v>
      </c>
      <c r="FW64">
        <v>2.549</v>
      </c>
      <c r="FX64">
        <v>0.129</v>
      </c>
      <c r="FY64">
        <v>420</v>
      </c>
      <c r="FZ64">
        <v>17</v>
      </c>
      <c r="GA64">
        <v>0.02</v>
      </c>
      <c r="GB64">
        <v>0.04</v>
      </c>
      <c r="GC64">
        <v>-27.6752925</v>
      </c>
      <c r="GD64">
        <v>0.3965527204503162</v>
      </c>
      <c r="GE64">
        <v>0.1855783909665941</v>
      </c>
      <c r="GF64">
        <v>1</v>
      </c>
      <c r="GG64">
        <v>155.6938823529412</v>
      </c>
      <c r="GH64">
        <v>3.142184877732769</v>
      </c>
      <c r="GI64">
        <v>0.3628452728664416</v>
      </c>
      <c r="GJ64">
        <v>0</v>
      </c>
      <c r="GK64">
        <v>0.79204565</v>
      </c>
      <c r="GL64">
        <v>-0.006105365853658598</v>
      </c>
      <c r="GM64">
        <v>0.005438422848354106</v>
      </c>
      <c r="GN64">
        <v>1</v>
      </c>
      <c r="GO64">
        <v>2</v>
      </c>
      <c r="GP64">
        <v>3</v>
      </c>
      <c r="GQ64" t="s">
        <v>442</v>
      </c>
      <c r="GR64">
        <v>3.10244</v>
      </c>
      <c r="GS64">
        <v>2.72537</v>
      </c>
      <c r="GT64">
        <v>0.129603</v>
      </c>
      <c r="GU64">
        <v>0.132821</v>
      </c>
      <c r="GV64">
        <v>0.10088</v>
      </c>
      <c r="GW64">
        <v>0.0995968</v>
      </c>
      <c r="GX64">
        <v>22739</v>
      </c>
      <c r="GY64">
        <v>20589.2</v>
      </c>
      <c r="GZ64">
        <v>26690.5</v>
      </c>
      <c r="HA64">
        <v>23966.6</v>
      </c>
      <c r="HB64">
        <v>38406</v>
      </c>
      <c r="HC64">
        <v>31905.2</v>
      </c>
      <c r="HD64">
        <v>46607.4</v>
      </c>
      <c r="HE64">
        <v>37916.6</v>
      </c>
      <c r="HF64">
        <v>1.8633</v>
      </c>
      <c r="HG64">
        <v>1.85163</v>
      </c>
      <c r="HH64">
        <v>0.106994</v>
      </c>
      <c r="HI64">
        <v>0</v>
      </c>
      <c r="HJ64">
        <v>28.2657</v>
      </c>
      <c r="HK64">
        <v>999.9</v>
      </c>
      <c r="HL64">
        <v>52</v>
      </c>
      <c r="HM64">
        <v>31.4</v>
      </c>
      <c r="HN64">
        <v>26.5725</v>
      </c>
      <c r="HO64">
        <v>60.8665</v>
      </c>
      <c r="HP64">
        <v>22.488</v>
      </c>
      <c r="HQ64">
        <v>1</v>
      </c>
      <c r="HR64">
        <v>0.171824</v>
      </c>
      <c r="HS64">
        <v>0.252105</v>
      </c>
      <c r="HT64">
        <v>20.2785</v>
      </c>
      <c r="HU64">
        <v>5.211</v>
      </c>
      <c r="HV64">
        <v>11.98</v>
      </c>
      <c r="HW64">
        <v>4.9632</v>
      </c>
      <c r="HX64">
        <v>3.27435</v>
      </c>
      <c r="HY64">
        <v>9999</v>
      </c>
      <c r="HZ64">
        <v>9999</v>
      </c>
      <c r="IA64">
        <v>9999</v>
      </c>
      <c r="IB64">
        <v>999.9</v>
      </c>
      <c r="IC64">
        <v>1.86398</v>
      </c>
      <c r="ID64">
        <v>1.86011</v>
      </c>
      <c r="IE64">
        <v>1.85837</v>
      </c>
      <c r="IF64">
        <v>1.85975</v>
      </c>
      <c r="IG64">
        <v>1.85989</v>
      </c>
      <c r="IH64">
        <v>1.85838</v>
      </c>
      <c r="II64">
        <v>1.85745</v>
      </c>
      <c r="IJ64">
        <v>1.85242</v>
      </c>
      <c r="IK64">
        <v>0</v>
      </c>
      <c r="IL64">
        <v>0</v>
      </c>
      <c r="IM64">
        <v>0</v>
      </c>
      <c r="IN64">
        <v>0</v>
      </c>
      <c r="IO64" t="s">
        <v>443</v>
      </c>
      <c r="IP64" t="s">
        <v>444</v>
      </c>
      <c r="IQ64" t="s">
        <v>445</v>
      </c>
      <c r="IR64" t="s">
        <v>445</v>
      </c>
      <c r="IS64" t="s">
        <v>445</v>
      </c>
      <c r="IT64" t="s">
        <v>445</v>
      </c>
      <c r="IU64">
        <v>0</v>
      </c>
      <c r="IV64">
        <v>100</v>
      </c>
      <c r="IW64">
        <v>100</v>
      </c>
      <c r="IX64">
        <v>-1.201</v>
      </c>
      <c r="IY64">
        <v>0.2798</v>
      </c>
      <c r="IZ64">
        <v>-1.101190050776656</v>
      </c>
      <c r="JA64">
        <v>-0.0009077452495023094</v>
      </c>
      <c r="JB64">
        <v>1.260287539409167E-06</v>
      </c>
      <c r="JC64">
        <v>-2.747980142854786E-10</v>
      </c>
      <c r="JD64">
        <v>0.01164710740424388</v>
      </c>
      <c r="JE64">
        <v>0.002354074995816399</v>
      </c>
      <c r="JF64">
        <v>0.0004967520844642659</v>
      </c>
      <c r="JG64">
        <v>-1.558376616488758E-06</v>
      </c>
      <c r="JH64">
        <v>1</v>
      </c>
      <c r="JI64">
        <v>1955</v>
      </c>
      <c r="JJ64">
        <v>1</v>
      </c>
      <c r="JK64">
        <v>26</v>
      </c>
      <c r="JL64">
        <v>194205.7</v>
      </c>
      <c r="JM64">
        <v>194205.9</v>
      </c>
      <c r="JN64">
        <v>1.85913</v>
      </c>
      <c r="JO64">
        <v>2.6123</v>
      </c>
      <c r="JP64">
        <v>1.49658</v>
      </c>
      <c r="JQ64">
        <v>2.34375</v>
      </c>
      <c r="JR64">
        <v>1.54907</v>
      </c>
      <c r="JS64">
        <v>2.45239</v>
      </c>
      <c r="JT64">
        <v>36.3871</v>
      </c>
      <c r="JU64">
        <v>24.1751</v>
      </c>
      <c r="JV64">
        <v>18</v>
      </c>
      <c r="JW64">
        <v>483.084</v>
      </c>
      <c r="JX64">
        <v>490.216</v>
      </c>
      <c r="JY64">
        <v>27.3919</v>
      </c>
      <c r="JZ64">
        <v>29.4397</v>
      </c>
      <c r="KA64">
        <v>30</v>
      </c>
      <c r="KB64">
        <v>29.6727</v>
      </c>
      <c r="KC64">
        <v>29.6702</v>
      </c>
      <c r="KD64">
        <v>37.3241</v>
      </c>
      <c r="KE64">
        <v>23.2209</v>
      </c>
      <c r="KF64">
        <v>71.24120000000001</v>
      </c>
      <c r="KG64">
        <v>27.3864</v>
      </c>
      <c r="KH64">
        <v>774.35</v>
      </c>
      <c r="KI64">
        <v>21.1916</v>
      </c>
      <c r="KJ64">
        <v>101.903</v>
      </c>
      <c r="KK64">
        <v>91.4417</v>
      </c>
    </row>
    <row r="65" spans="1:297">
      <c r="A65">
        <v>47</v>
      </c>
      <c r="B65">
        <v>1758641954.6</v>
      </c>
      <c r="C65">
        <v>321.5999999046326</v>
      </c>
      <c r="D65" t="s">
        <v>538</v>
      </c>
      <c r="E65" t="s">
        <v>539</v>
      </c>
      <c r="F65">
        <v>5</v>
      </c>
      <c r="G65" t="s">
        <v>437</v>
      </c>
      <c r="H65" t="s">
        <v>438</v>
      </c>
      <c r="I65">
        <v>1758641947.1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(EA65+(U65+2*0.95*5.67E-8*(((EA65+$B$9)+273)^4-(EA65+273)^4)-44100*J65)/(1.84*29.3*R65+8*0.95*5.67E-8*(EA65+273)^3))</f>
        <v>0</v>
      </c>
      <c r="W65">
        <f>($C$9*EB65+$D$9*EC65+$E$9*V65)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2*0.95*5.67E-8*(((EA65+$B$9)+273)^4-(W65+273)^4)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774.0780394436803</v>
      </c>
      <c r="AK65">
        <v>755.2854363636362</v>
      </c>
      <c r="AL65">
        <v>3.37592549997409</v>
      </c>
      <c r="AM65">
        <v>65.17214786254047</v>
      </c>
      <c r="AN65">
        <f>(AP65 - AO65 + DY65*1E3/(8.314*(EA65+273.15)) * AR65/DX65 * AQ65) * DX65/(100*DL65) * 1000/(1000 - AP65)</f>
        <v>0</v>
      </c>
      <c r="AO65">
        <v>21.12074090873687</v>
      </c>
      <c r="AP65">
        <v>21.92066606060606</v>
      </c>
      <c r="AQ65">
        <v>-3.54859513607199E-05</v>
      </c>
      <c r="AR65">
        <v>105.5994654856397</v>
      </c>
      <c r="AS65">
        <v>0</v>
      </c>
      <c r="AT65">
        <v>0</v>
      </c>
      <c r="AU65">
        <f>IF(AS65*$H$15&gt;=AW65,1.0,(AW65/(AW65-AS65*$H$15)))</f>
        <v>0</v>
      </c>
      <c r="AV65">
        <f>(AU65-1)*100</f>
        <v>0</v>
      </c>
      <c r="AW65">
        <f>MAX(0,($B$15+$C$15*EF65)/(1+$D$15*EF65)*DY65/(EA65+273)*$E$15)</f>
        <v>0</v>
      </c>
      <c r="AX65" t="s">
        <v>439</v>
      </c>
      <c r="AY65" t="s">
        <v>439</v>
      </c>
      <c r="AZ65">
        <v>0</v>
      </c>
      <c r="BA65">
        <v>0</v>
      </c>
      <c r="BB65">
        <f>1-AZ65/BA65</f>
        <v>0</v>
      </c>
      <c r="BC65">
        <v>0</v>
      </c>
      <c r="BD65" t="s">
        <v>439</v>
      </c>
      <c r="BE65" t="s">
        <v>439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439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$B$13*EG65+$C$13*EH65+$F$13*ES65*(1-EV65)</f>
        <v>0</v>
      </c>
      <c r="DI65">
        <f>DH65*DJ65</f>
        <v>0</v>
      </c>
      <c r="DJ65">
        <f>($B$13*$D$11+$C$13*$D$11+$F$13*((FF65+EX65)/MAX(FF65+EX65+FG65, 0.1)*$I$11+FG65/MAX(FF65+EX65+FG65, 0.1)*$J$11))/($B$13+$C$13+$F$13)</f>
        <v>0</v>
      </c>
      <c r="DK65">
        <f>($B$13*$K$11+$C$13*$K$11+$F$13*((FF65+EX65)/MAX(FF65+EX65+FG65, 0.1)*$P$11+FG65/MAX(FF65+EX65+FG65, 0.1)*$Q$11))/($B$13+$C$13+$F$13)</f>
        <v>0</v>
      </c>
      <c r="DL65">
        <v>1.1</v>
      </c>
      <c r="DM65">
        <v>0.5</v>
      </c>
      <c r="DN65" t="s">
        <v>440</v>
      </c>
      <c r="DO65">
        <v>2</v>
      </c>
      <c r="DP65" t="b">
        <v>1</v>
      </c>
      <c r="DQ65">
        <v>1758641947.1</v>
      </c>
      <c r="DR65">
        <v>715.4474074074075</v>
      </c>
      <c r="DS65">
        <v>743.0235555555555</v>
      </c>
      <c r="DT65">
        <v>21.93426666666667</v>
      </c>
      <c r="DU65">
        <v>21.13827777777778</v>
      </c>
      <c r="DV65">
        <v>716.6528518518519</v>
      </c>
      <c r="DW65">
        <v>21.65453703703704</v>
      </c>
      <c r="DX65">
        <v>500.0387037037036</v>
      </c>
      <c r="DY65">
        <v>90.31518518518517</v>
      </c>
      <c r="DZ65">
        <v>0.06699059629629629</v>
      </c>
      <c r="EA65">
        <v>28.80743333333333</v>
      </c>
      <c r="EB65">
        <v>30.00567037037037</v>
      </c>
      <c r="EC65">
        <v>999.9000000000001</v>
      </c>
      <c r="ED65">
        <v>0</v>
      </c>
      <c r="EE65">
        <v>0</v>
      </c>
      <c r="EF65">
        <v>10007.60814814815</v>
      </c>
      <c r="EG65">
        <v>0</v>
      </c>
      <c r="EH65">
        <v>10.0702</v>
      </c>
      <c r="EI65">
        <v>-27.57616296296296</v>
      </c>
      <c r="EJ65">
        <v>731.4920740740743</v>
      </c>
      <c r="EK65">
        <v>759.0688148148147</v>
      </c>
      <c r="EL65">
        <v>0.7959934814814814</v>
      </c>
      <c r="EM65">
        <v>743.0235555555555</v>
      </c>
      <c r="EN65">
        <v>21.13827777777778</v>
      </c>
      <c r="EO65">
        <v>1.980997777777778</v>
      </c>
      <c r="EP65">
        <v>1.909106666666667</v>
      </c>
      <c r="EQ65">
        <v>17.29327037037037</v>
      </c>
      <c r="ER65">
        <v>16.70997407407407</v>
      </c>
      <c r="ES65">
        <v>2000.015925925926</v>
      </c>
      <c r="ET65">
        <v>0.9800028888888889</v>
      </c>
      <c r="EU65">
        <v>0.01999701111111111</v>
      </c>
      <c r="EV65">
        <v>0</v>
      </c>
      <c r="EW65">
        <v>156.1192592592592</v>
      </c>
      <c r="EX65">
        <v>5.00078</v>
      </c>
      <c r="EY65">
        <v>3217.716296296297</v>
      </c>
      <c r="EZ65">
        <v>16379.78148148148</v>
      </c>
      <c r="FA65">
        <v>39.87007407407408</v>
      </c>
      <c r="FB65">
        <v>40.77985185185185</v>
      </c>
      <c r="FC65">
        <v>40.16637037037037</v>
      </c>
      <c r="FD65">
        <v>40.41877777777777</v>
      </c>
      <c r="FE65">
        <v>40.99507407407406</v>
      </c>
      <c r="FF65">
        <v>1955.116666666667</v>
      </c>
      <c r="FG65">
        <v>39.89000000000001</v>
      </c>
      <c r="FH65">
        <v>0</v>
      </c>
      <c r="FI65">
        <v>1758641952.6</v>
      </c>
      <c r="FJ65">
        <v>0</v>
      </c>
      <c r="FK65">
        <v>156.10452</v>
      </c>
      <c r="FL65">
        <v>2.629153855522777</v>
      </c>
      <c r="FM65">
        <v>42.5738462346397</v>
      </c>
      <c r="FN65">
        <v>3217.936</v>
      </c>
      <c r="FO65">
        <v>15</v>
      </c>
      <c r="FP65">
        <v>0</v>
      </c>
      <c r="FQ65" t="s">
        <v>441</v>
      </c>
      <c r="FR65">
        <v>1746989605.5</v>
      </c>
      <c r="FS65">
        <v>1746989593.5</v>
      </c>
      <c r="FT65">
        <v>0</v>
      </c>
      <c r="FU65">
        <v>-0.274</v>
      </c>
      <c r="FV65">
        <v>-0.002</v>
      </c>
      <c r="FW65">
        <v>2.549</v>
      </c>
      <c r="FX65">
        <v>0.129</v>
      </c>
      <c r="FY65">
        <v>420</v>
      </c>
      <c r="FZ65">
        <v>17</v>
      </c>
      <c r="GA65">
        <v>0.02</v>
      </c>
      <c r="GB65">
        <v>0.04</v>
      </c>
      <c r="GC65">
        <v>-27.61540249999999</v>
      </c>
      <c r="GD65">
        <v>0.4315170731708002</v>
      </c>
      <c r="GE65">
        <v>0.1883614205291252</v>
      </c>
      <c r="GF65">
        <v>1</v>
      </c>
      <c r="GG65">
        <v>155.8715</v>
      </c>
      <c r="GH65">
        <v>3.203407181187051</v>
      </c>
      <c r="GI65">
        <v>0.377824908872755</v>
      </c>
      <c r="GJ65">
        <v>0</v>
      </c>
      <c r="GK65">
        <v>0.7941442249999999</v>
      </c>
      <c r="GL65">
        <v>0.05363357223264474</v>
      </c>
      <c r="GM65">
        <v>0.008054794312977518</v>
      </c>
      <c r="GN65">
        <v>1</v>
      </c>
      <c r="GO65">
        <v>2</v>
      </c>
      <c r="GP65">
        <v>3</v>
      </c>
      <c r="GQ65" t="s">
        <v>442</v>
      </c>
      <c r="GR65">
        <v>3.1027</v>
      </c>
      <c r="GS65">
        <v>2.72531</v>
      </c>
      <c r="GT65">
        <v>0.131602</v>
      </c>
      <c r="GU65">
        <v>0.134834</v>
      </c>
      <c r="GV65">
        <v>0.100838</v>
      </c>
      <c r="GW65">
        <v>0.09958</v>
      </c>
      <c r="GX65">
        <v>22686.8</v>
      </c>
      <c r="GY65">
        <v>20541.5</v>
      </c>
      <c r="GZ65">
        <v>26690.4</v>
      </c>
      <c r="HA65">
        <v>23966.7</v>
      </c>
      <c r="HB65">
        <v>38408.1</v>
      </c>
      <c r="HC65">
        <v>31906.1</v>
      </c>
      <c r="HD65">
        <v>46607.4</v>
      </c>
      <c r="HE65">
        <v>37916.7</v>
      </c>
      <c r="HF65">
        <v>1.86383</v>
      </c>
      <c r="HG65">
        <v>1.8511</v>
      </c>
      <c r="HH65">
        <v>0.106424</v>
      </c>
      <c r="HI65">
        <v>0</v>
      </c>
      <c r="HJ65">
        <v>28.2699</v>
      </c>
      <c r="HK65">
        <v>999.9</v>
      </c>
      <c r="HL65">
        <v>52</v>
      </c>
      <c r="HM65">
        <v>31.4</v>
      </c>
      <c r="HN65">
        <v>26.5718</v>
      </c>
      <c r="HO65">
        <v>60.7865</v>
      </c>
      <c r="HP65">
        <v>22.6122</v>
      </c>
      <c r="HQ65">
        <v>1</v>
      </c>
      <c r="HR65">
        <v>0.172101</v>
      </c>
      <c r="HS65">
        <v>0.260907</v>
      </c>
      <c r="HT65">
        <v>20.2785</v>
      </c>
      <c r="HU65">
        <v>5.2107</v>
      </c>
      <c r="HV65">
        <v>11.9796</v>
      </c>
      <c r="HW65">
        <v>4.96315</v>
      </c>
      <c r="HX65">
        <v>3.27435</v>
      </c>
      <c r="HY65">
        <v>9999</v>
      </c>
      <c r="HZ65">
        <v>9999</v>
      </c>
      <c r="IA65">
        <v>9999</v>
      </c>
      <c r="IB65">
        <v>999.9</v>
      </c>
      <c r="IC65">
        <v>1.86398</v>
      </c>
      <c r="ID65">
        <v>1.86009</v>
      </c>
      <c r="IE65">
        <v>1.85838</v>
      </c>
      <c r="IF65">
        <v>1.8598</v>
      </c>
      <c r="IG65">
        <v>1.85989</v>
      </c>
      <c r="IH65">
        <v>1.8584</v>
      </c>
      <c r="II65">
        <v>1.85745</v>
      </c>
      <c r="IJ65">
        <v>1.85242</v>
      </c>
      <c r="IK65">
        <v>0</v>
      </c>
      <c r="IL65">
        <v>0</v>
      </c>
      <c r="IM65">
        <v>0</v>
      </c>
      <c r="IN65">
        <v>0</v>
      </c>
      <c r="IO65" t="s">
        <v>443</v>
      </c>
      <c r="IP65" t="s">
        <v>444</v>
      </c>
      <c r="IQ65" t="s">
        <v>445</v>
      </c>
      <c r="IR65" t="s">
        <v>445</v>
      </c>
      <c r="IS65" t="s">
        <v>445</v>
      </c>
      <c r="IT65" t="s">
        <v>445</v>
      </c>
      <c r="IU65">
        <v>0</v>
      </c>
      <c r="IV65">
        <v>100</v>
      </c>
      <c r="IW65">
        <v>100</v>
      </c>
      <c r="IX65">
        <v>-1.193</v>
      </c>
      <c r="IY65">
        <v>0.2794</v>
      </c>
      <c r="IZ65">
        <v>-1.101190050776656</v>
      </c>
      <c r="JA65">
        <v>-0.0009077452495023094</v>
      </c>
      <c r="JB65">
        <v>1.260287539409167E-06</v>
      </c>
      <c r="JC65">
        <v>-2.747980142854786E-10</v>
      </c>
      <c r="JD65">
        <v>0.01164710740424388</v>
      </c>
      <c r="JE65">
        <v>0.002354074995816399</v>
      </c>
      <c r="JF65">
        <v>0.0004967520844642659</v>
      </c>
      <c r="JG65">
        <v>-1.558376616488758E-06</v>
      </c>
      <c r="JH65">
        <v>1</v>
      </c>
      <c r="JI65">
        <v>1955</v>
      </c>
      <c r="JJ65">
        <v>1</v>
      </c>
      <c r="JK65">
        <v>26</v>
      </c>
      <c r="JL65">
        <v>194205.8</v>
      </c>
      <c r="JM65">
        <v>194206</v>
      </c>
      <c r="JN65">
        <v>1.88965</v>
      </c>
      <c r="JO65">
        <v>2.62329</v>
      </c>
      <c r="JP65">
        <v>1.49658</v>
      </c>
      <c r="JQ65">
        <v>2.34497</v>
      </c>
      <c r="JR65">
        <v>1.54907</v>
      </c>
      <c r="JS65">
        <v>2.40479</v>
      </c>
      <c r="JT65">
        <v>36.3871</v>
      </c>
      <c r="JU65">
        <v>24.1663</v>
      </c>
      <c r="JV65">
        <v>18</v>
      </c>
      <c r="JW65">
        <v>483.392</v>
      </c>
      <c r="JX65">
        <v>489.87</v>
      </c>
      <c r="JY65">
        <v>27.3845</v>
      </c>
      <c r="JZ65">
        <v>29.4404</v>
      </c>
      <c r="KA65">
        <v>30.0001</v>
      </c>
      <c r="KB65">
        <v>29.6727</v>
      </c>
      <c r="KC65">
        <v>29.6702</v>
      </c>
      <c r="KD65">
        <v>37.9235</v>
      </c>
      <c r="KE65">
        <v>23.2209</v>
      </c>
      <c r="KF65">
        <v>71.24120000000001</v>
      </c>
      <c r="KG65">
        <v>27.3795</v>
      </c>
      <c r="KH65">
        <v>787.721</v>
      </c>
      <c r="KI65">
        <v>21.2114</v>
      </c>
      <c r="KJ65">
        <v>101.903</v>
      </c>
      <c r="KK65">
        <v>91.4421</v>
      </c>
    </row>
    <row r="66" spans="1:297">
      <c r="A66">
        <v>48</v>
      </c>
      <c r="B66">
        <v>1758641959.6</v>
      </c>
      <c r="C66">
        <v>326.5999999046326</v>
      </c>
      <c r="D66" t="s">
        <v>540</v>
      </c>
      <c r="E66" t="s">
        <v>541</v>
      </c>
      <c r="F66">
        <v>5</v>
      </c>
      <c r="G66" t="s">
        <v>437</v>
      </c>
      <c r="H66" t="s">
        <v>438</v>
      </c>
      <c r="I66">
        <v>1758641951.814285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(EA66+(U66+2*0.95*5.67E-8*(((EA66+$B$9)+273)^4-(EA66+273)^4)-44100*J66)/(1.84*29.3*R66+8*0.95*5.67E-8*(EA66+273)^3))</f>
        <v>0</v>
      </c>
      <c r="W66">
        <f>($C$9*EB66+$D$9*EC66+$E$9*V66)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2*0.95*5.67E-8*(((EA66+$B$9)+273)^4-(W66+273)^4)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791.576216101719</v>
      </c>
      <c r="AK66">
        <v>772.4048424242424</v>
      </c>
      <c r="AL66">
        <v>3.423923089709823</v>
      </c>
      <c r="AM66">
        <v>65.17214786254047</v>
      </c>
      <c r="AN66">
        <f>(AP66 - AO66 + DY66*1E3/(8.314*(EA66+273.15)) * AR66/DX66 * AQ66) * DX66/(100*DL66) * 1000/(1000 - AP66)</f>
        <v>0</v>
      </c>
      <c r="AO66">
        <v>21.12335513831118</v>
      </c>
      <c r="AP66">
        <v>21.9112303030303</v>
      </c>
      <c r="AQ66">
        <v>-1.706958466807207E-05</v>
      </c>
      <c r="AR66">
        <v>105.5994654856397</v>
      </c>
      <c r="AS66">
        <v>0</v>
      </c>
      <c r="AT66">
        <v>0</v>
      </c>
      <c r="AU66">
        <f>IF(AS66*$H$15&gt;=AW66,1.0,(AW66/(AW66-AS66*$H$15)))</f>
        <v>0</v>
      </c>
      <c r="AV66">
        <f>(AU66-1)*100</f>
        <v>0</v>
      </c>
      <c r="AW66">
        <f>MAX(0,($B$15+$C$15*EF66)/(1+$D$15*EF66)*DY66/(EA66+273)*$E$15)</f>
        <v>0</v>
      </c>
      <c r="AX66" t="s">
        <v>439</v>
      </c>
      <c r="AY66" t="s">
        <v>439</v>
      </c>
      <c r="AZ66">
        <v>0</v>
      </c>
      <c r="BA66">
        <v>0</v>
      </c>
      <c r="BB66">
        <f>1-AZ66/BA66</f>
        <v>0</v>
      </c>
      <c r="BC66">
        <v>0</v>
      </c>
      <c r="BD66" t="s">
        <v>439</v>
      </c>
      <c r="BE66" t="s">
        <v>439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439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$B$13*EG66+$C$13*EH66+$F$13*ES66*(1-EV66)</f>
        <v>0</v>
      </c>
      <c r="DI66">
        <f>DH66*DJ66</f>
        <v>0</v>
      </c>
      <c r="DJ66">
        <f>($B$13*$D$11+$C$13*$D$11+$F$13*((FF66+EX66)/MAX(FF66+EX66+FG66, 0.1)*$I$11+FG66/MAX(FF66+EX66+FG66, 0.1)*$J$11))/($B$13+$C$13+$F$13)</f>
        <v>0</v>
      </c>
      <c r="DK66">
        <f>($B$13*$K$11+$C$13*$K$11+$F$13*((FF66+EX66)/MAX(FF66+EX66+FG66, 0.1)*$P$11+FG66/MAX(FF66+EX66+FG66, 0.1)*$Q$11))/($B$13+$C$13+$F$13)</f>
        <v>0</v>
      </c>
      <c r="DL66">
        <v>1.1</v>
      </c>
      <c r="DM66">
        <v>0.5</v>
      </c>
      <c r="DN66" t="s">
        <v>440</v>
      </c>
      <c r="DO66">
        <v>2</v>
      </c>
      <c r="DP66" t="b">
        <v>1</v>
      </c>
      <c r="DQ66">
        <v>1758641951.814285</v>
      </c>
      <c r="DR66">
        <v>731.1545357142859</v>
      </c>
      <c r="DS66">
        <v>758.8515357142858</v>
      </c>
      <c r="DT66">
        <v>21.92665714285715</v>
      </c>
      <c r="DU66">
        <v>21.129575</v>
      </c>
      <c r="DV66">
        <v>732.3522857142856</v>
      </c>
      <c r="DW66">
        <v>21.64708571428572</v>
      </c>
      <c r="DX66">
        <v>499.9421785714285</v>
      </c>
      <c r="DY66">
        <v>90.31649999999999</v>
      </c>
      <c r="DZ66">
        <v>0.06717917857142856</v>
      </c>
      <c r="EA66">
        <v>28.807725</v>
      </c>
      <c r="EB66">
        <v>30.00598928571429</v>
      </c>
      <c r="EC66">
        <v>999.9000000000002</v>
      </c>
      <c r="ED66">
        <v>0</v>
      </c>
      <c r="EE66">
        <v>0</v>
      </c>
      <c r="EF66">
        <v>10003.675</v>
      </c>
      <c r="EG66">
        <v>0</v>
      </c>
      <c r="EH66">
        <v>10.070875</v>
      </c>
      <c r="EI66">
        <v>-27.69705714285714</v>
      </c>
      <c r="EJ66">
        <v>747.5455714285715</v>
      </c>
      <c r="EK66">
        <v>775.23175</v>
      </c>
      <c r="EL66">
        <v>0.7970853571428572</v>
      </c>
      <c r="EM66">
        <v>758.8515357142858</v>
      </c>
      <c r="EN66">
        <v>21.129575</v>
      </c>
      <c r="EO66">
        <v>1.980338571428572</v>
      </c>
      <c r="EP66">
        <v>1.908348214285714</v>
      </c>
      <c r="EQ66">
        <v>17.28800357142857</v>
      </c>
      <c r="ER66">
        <v>16.70371785714286</v>
      </c>
      <c r="ES66">
        <v>2000.007857142857</v>
      </c>
      <c r="ET66">
        <v>0.9800027857142857</v>
      </c>
      <c r="EU66">
        <v>0.01999711428571429</v>
      </c>
      <c r="EV66">
        <v>0</v>
      </c>
      <c r="EW66">
        <v>156.2590714285714</v>
      </c>
      <c r="EX66">
        <v>5.00078</v>
      </c>
      <c r="EY66">
        <v>3220.937857142857</v>
      </c>
      <c r="EZ66">
        <v>16379.71428571429</v>
      </c>
      <c r="FA66">
        <v>39.87253571428572</v>
      </c>
      <c r="FB66">
        <v>40.77657142857142</v>
      </c>
      <c r="FC66">
        <v>40.17603571428571</v>
      </c>
      <c r="FD66">
        <v>40.42160714285713</v>
      </c>
      <c r="FE66">
        <v>40.99310714285713</v>
      </c>
      <c r="FF66">
        <v>1955.108214285714</v>
      </c>
      <c r="FG66">
        <v>39.89000000000001</v>
      </c>
      <c r="FH66">
        <v>0</v>
      </c>
      <c r="FI66">
        <v>1758641957.4</v>
      </c>
      <c r="FJ66">
        <v>0</v>
      </c>
      <c r="FK66">
        <v>156.25732</v>
      </c>
      <c r="FL66">
        <v>1.186538453926114</v>
      </c>
      <c r="FM66">
        <v>40.26769226121282</v>
      </c>
      <c r="FN66">
        <v>3221.2076</v>
      </c>
      <c r="FO66">
        <v>15</v>
      </c>
      <c r="FP66">
        <v>0</v>
      </c>
      <c r="FQ66" t="s">
        <v>441</v>
      </c>
      <c r="FR66">
        <v>1746989605.5</v>
      </c>
      <c r="FS66">
        <v>1746989593.5</v>
      </c>
      <c r="FT66">
        <v>0</v>
      </c>
      <c r="FU66">
        <v>-0.274</v>
      </c>
      <c r="FV66">
        <v>-0.002</v>
      </c>
      <c r="FW66">
        <v>2.549</v>
      </c>
      <c r="FX66">
        <v>0.129</v>
      </c>
      <c r="FY66">
        <v>420</v>
      </c>
      <c r="FZ66">
        <v>17</v>
      </c>
      <c r="GA66">
        <v>0.02</v>
      </c>
      <c r="GB66">
        <v>0.04</v>
      </c>
      <c r="GC66">
        <v>-27.63198536585366</v>
      </c>
      <c r="GD66">
        <v>-1.021764459930268</v>
      </c>
      <c r="GE66">
        <v>0.2175820726126743</v>
      </c>
      <c r="GF66">
        <v>0</v>
      </c>
      <c r="GG66">
        <v>156.1219411764706</v>
      </c>
      <c r="GH66">
        <v>2.361069517608755</v>
      </c>
      <c r="GI66">
        <v>0.315655614757647</v>
      </c>
      <c r="GJ66">
        <v>0</v>
      </c>
      <c r="GK66">
        <v>0.7947397317073172</v>
      </c>
      <c r="GL66">
        <v>0.03772879442508671</v>
      </c>
      <c r="GM66">
        <v>0.008226688107659237</v>
      </c>
      <c r="GN66">
        <v>1</v>
      </c>
      <c r="GO66">
        <v>1</v>
      </c>
      <c r="GP66">
        <v>3</v>
      </c>
      <c r="GQ66" t="s">
        <v>448</v>
      </c>
      <c r="GR66">
        <v>3.10261</v>
      </c>
      <c r="GS66">
        <v>2.72562</v>
      </c>
      <c r="GT66">
        <v>0.133592</v>
      </c>
      <c r="GU66">
        <v>0.136715</v>
      </c>
      <c r="GV66">
        <v>0.100809</v>
      </c>
      <c r="GW66">
        <v>0.0996045</v>
      </c>
      <c r="GX66">
        <v>22634.6</v>
      </c>
      <c r="GY66">
        <v>20496.9</v>
      </c>
      <c r="GZ66">
        <v>26690.2</v>
      </c>
      <c r="HA66">
        <v>23966.7</v>
      </c>
      <c r="HB66">
        <v>38409.4</v>
      </c>
      <c r="HC66">
        <v>31905.5</v>
      </c>
      <c r="HD66">
        <v>46607.1</v>
      </c>
      <c r="HE66">
        <v>37916.8</v>
      </c>
      <c r="HF66">
        <v>1.86373</v>
      </c>
      <c r="HG66">
        <v>1.85155</v>
      </c>
      <c r="HH66">
        <v>0.105999</v>
      </c>
      <c r="HI66">
        <v>0</v>
      </c>
      <c r="HJ66">
        <v>28.274</v>
      </c>
      <c r="HK66">
        <v>999.9</v>
      </c>
      <c r="HL66">
        <v>52</v>
      </c>
      <c r="HM66">
        <v>31.4</v>
      </c>
      <c r="HN66">
        <v>26.5713</v>
      </c>
      <c r="HO66">
        <v>61.1565</v>
      </c>
      <c r="HP66">
        <v>22.4319</v>
      </c>
      <c r="HQ66">
        <v>1</v>
      </c>
      <c r="HR66">
        <v>0.172043</v>
      </c>
      <c r="HS66">
        <v>0.259063</v>
      </c>
      <c r="HT66">
        <v>20.2786</v>
      </c>
      <c r="HU66">
        <v>5.2107</v>
      </c>
      <c r="HV66">
        <v>11.9797</v>
      </c>
      <c r="HW66">
        <v>4.9632</v>
      </c>
      <c r="HX66">
        <v>3.27433</v>
      </c>
      <c r="HY66">
        <v>9999</v>
      </c>
      <c r="HZ66">
        <v>9999</v>
      </c>
      <c r="IA66">
        <v>9999</v>
      </c>
      <c r="IB66">
        <v>999.9</v>
      </c>
      <c r="IC66">
        <v>1.86396</v>
      </c>
      <c r="ID66">
        <v>1.86009</v>
      </c>
      <c r="IE66">
        <v>1.85839</v>
      </c>
      <c r="IF66">
        <v>1.85979</v>
      </c>
      <c r="IG66">
        <v>1.85989</v>
      </c>
      <c r="IH66">
        <v>1.85838</v>
      </c>
      <c r="II66">
        <v>1.85745</v>
      </c>
      <c r="IJ66">
        <v>1.85242</v>
      </c>
      <c r="IK66">
        <v>0</v>
      </c>
      <c r="IL66">
        <v>0</v>
      </c>
      <c r="IM66">
        <v>0</v>
      </c>
      <c r="IN66">
        <v>0</v>
      </c>
      <c r="IO66" t="s">
        <v>443</v>
      </c>
      <c r="IP66" t="s">
        <v>444</v>
      </c>
      <c r="IQ66" t="s">
        <v>445</v>
      </c>
      <c r="IR66" t="s">
        <v>445</v>
      </c>
      <c r="IS66" t="s">
        <v>445</v>
      </c>
      <c r="IT66" t="s">
        <v>445</v>
      </c>
      <c r="IU66">
        <v>0</v>
      </c>
      <c r="IV66">
        <v>100</v>
      </c>
      <c r="IW66">
        <v>100</v>
      </c>
      <c r="IX66">
        <v>-1.185</v>
      </c>
      <c r="IY66">
        <v>0.2792</v>
      </c>
      <c r="IZ66">
        <v>-1.101190050776656</v>
      </c>
      <c r="JA66">
        <v>-0.0009077452495023094</v>
      </c>
      <c r="JB66">
        <v>1.260287539409167E-06</v>
      </c>
      <c r="JC66">
        <v>-2.747980142854786E-10</v>
      </c>
      <c r="JD66">
        <v>0.01164710740424388</v>
      </c>
      <c r="JE66">
        <v>0.002354074995816399</v>
      </c>
      <c r="JF66">
        <v>0.0004967520844642659</v>
      </c>
      <c r="JG66">
        <v>-1.558376616488758E-06</v>
      </c>
      <c r="JH66">
        <v>1</v>
      </c>
      <c r="JI66">
        <v>1955</v>
      </c>
      <c r="JJ66">
        <v>1</v>
      </c>
      <c r="JK66">
        <v>26</v>
      </c>
      <c r="JL66">
        <v>194205.9</v>
      </c>
      <c r="JM66">
        <v>194206.1</v>
      </c>
      <c r="JN66">
        <v>1.92139</v>
      </c>
      <c r="JO66">
        <v>2.6062</v>
      </c>
      <c r="JP66">
        <v>1.49658</v>
      </c>
      <c r="JQ66">
        <v>2.34375</v>
      </c>
      <c r="JR66">
        <v>1.54907</v>
      </c>
      <c r="JS66">
        <v>2.4292</v>
      </c>
      <c r="JT66">
        <v>36.3871</v>
      </c>
      <c r="JU66">
        <v>24.1751</v>
      </c>
      <c r="JV66">
        <v>18</v>
      </c>
      <c r="JW66">
        <v>483.333</v>
      </c>
      <c r="JX66">
        <v>490.167</v>
      </c>
      <c r="JY66">
        <v>27.378</v>
      </c>
      <c r="JZ66">
        <v>29.4404</v>
      </c>
      <c r="KA66">
        <v>30</v>
      </c>
      <c r="KB66">
        <v>29.6727</v>
      </c>
      <c r="KC66">
        <v>29.6702</v>
      </c>
      <c r="KD66">
        <v>38.5817</v>
      </c>
      <c r="KE66">
        <v>22.9326</v>
      </c>
      <c r="KF66">
        <v>71.24120000000001</v>
      </c>
      <c r="KG66">
        <v>27.3772</v>
      </c>
      <c r="KH66">
        <v>807.76</v>
      </c>
      <c r="KI66">
        <v>21.2271</v>
      </c>
      <c r="KJ66">
        <v>101.903</v>
      </c>
      <c r="KK66">
        <v>91.4422</v>
      </c>
    </row>
    <row r="67" spans="1:297">
      <c r="A67">
        <v>49</v>
      </c>
      <c r="B67">
        <v>1758641964.6</v>
      </c>
      <c r="C67">
        <v>331.5999999046326</v>
      </c>
      <c r="D67" t="s">
        <v>542</v>
      </c>
      <c r="E67" t="s">
        <v>543</v>
      </c>
      <c r="F67">
        <v>5</v>
      </c>
      <c r="G67" t="s">
        <v>437</v>
      </c>
      <c r="H67" t="s">
        <v>438</v>
      </c>
      <c r="I67">
        <v>1758641957.1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(EA67+(U67+2*0.95*5.67E-8*(((EA67+$B$9)+273)^4-(EA67+273)^4)-44100*J67)/(1.84*29.3*R67+8*0.95*5.67E-8*(EA67+273)^3))</f>
        <v>0</v>
      </c>
      <c r="W67">
        <f>($C$9*EB67+$D$9*EC67+$E$9*V67)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2*0.95*5.67E-8*(((EA67+$B$9)+273)^4-(W67+273)^4)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807.711240312571</v>
      </c>
      <c r="AK67">
        <v>789.0718484848485</v>
      </c>
      <c r="AL67">
        <v>3.328290566669074</v>
      </c>
      <c r="AM67">
        <v>65.17214786254047</v>
      </c>
      <c r="AN67">
        <f>(AP67 - AO67 + DY67*1E3/(8.314*(EA67+273.15)) * AR67/DX67 * AQ67) * DX67/(100*DL67) * 1000/(1000 - AP67)</f>
        <v>0</v>
      </c>
      <c r="AO67">
        <v>21.15177137136454</v>
      </c>
      <c r="AP67">
        <v>21.91278181818181</v>
      </c>
      <c r="AQ67">
        <v>6.60159394909063E-06</v>
      </c>
      <c r="AR67">
        <v>105.5994654856397</v>
      </c>
      <c r="AS67">
        <v>0</v>
      </c>
      <c r="AT67">
        <v>0</v>
      </c>
      <c r="AU67">
        <f>IF(AS67*$H$15&gt;=AW67,1.0,(AW67/(AW67-AS67*$H$15)))</f>
        <v>0</v>
      </c>
      <c r="AV67">
        <f>(AU67-1)*100</f>
        <v>0</v>
      </c>
      <c r="AW67">
        <f>MAX(0,($B$15+$C$15*EF67)/(1+$D$15*EF67)*DY67/(EA67+273)*$E$15)</f>
        <v>0</v>
      </c>
      <c r="AX67" t="s">
        <v>439</v>
      </c>
      <c r="AY67" t="s">
        <v>439</v>
      </c>
      <c r="AZ67">
        <v>0</v>
      </c>
      <c r="BA67">
        <v>0</v>
      </c>
      <c r="BB67">
        <f>1-AZ67/BA67</f>
        <v>0</v>
      </c>
      <c r="BC67">
        <v>0</v>
      </c>
      <c r="BD67" t="s">
        <v>439</v>
      </c>
      <c r="BE67" t="s">
        <v>439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439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$B$13*EG67+$C$13*EH67+$F$13*ES67*(1-EV67)</f>
        <v>0</v>
      </c>
      <c r="DI67">
        <f>DH67*DJ67</f>
        <v>0</v>
      </c>
      <c r="DJ67">
        <f>($B$13*$D$11+$C$13*$D$11+$F$13*((FF67+EX67)/MAX(FF67+EX67+FG67, 0.1)*$I$11+FG67/MAX(FF67+EX67+FG67, 0.1)*$J$11))/($B$13+$C$13+$F$13)</f>
        <v>0</v>
      </c>
      <c r="DK67">
        <f>($B$13*$K$11+$C$13*$K$11+$F$13*((FF67+EX67)/MAX(FF67+EX67+FG67, 0.1)*$P$11+FG67/MAX(FF67+EX67+FG67, 0.1)*$Q$11))/($B$13+$C$13+$F$13)</f>
        <v>0</v>
      </c>
      <c r="DL67">
        <v>1.1</v>
      </c>
      <c r="DM67">
        <v>0.5</v>
      </c>
      <c r="DN67" t="s">
        <v>440</v>
      </c>
      <c r="DO67">
        <v>2</v>
      </c>
      <c r="DP67" t="b">
        <v>1</v>
      </c>
      <c r="DQ67">
        <v>1758641957.1</v>
      </c>
      <c r="DR67">
        <v>748.7312592592593</v>
      </c>
      <c r="DS67">
        <v>776.2294074074074</v>
      </c>
      <c r="DT67">
        <v>21.91763333333333</v>
      </c>
      <c r="DU67">
        <v>21.13045185185185</v>
      </c>
      <c r="DV67">
        <v>749.9200740740741</v>
      </c>
      <c r="DW67">
        <v>21.63824814814815</v>
      </c>
      <c r="DX67">
        <v>499.9850740740741</v>
      </c>
      <c r="DY67">
        <v>90.31740740740742</v>
      </c>
      <c r="DZ67">
        <v>0.06717657407407407</v>
      </c>
      <c r="EA67">
        <v>28.8084925925926</v>
      </c>
      <c r="EB67">
        <v>30.0023962962963</v>
      </c>
      <c r="EC67">
        <v>999.9000000000001</v>
      </c>
      <c r="ED67">
        <v>0</v>
      </c>
      <c r="EE67">
        <v>0</v>
      </c>
      <c r="EF67">
        <v>10019.84703703704</v>
      </c>
      <c r="EG67">
        <v>0</v>
      </c>
      <c r="EH67">
        <v>10.0785</v>
      </c>
      <c r="EI67">
        <v>-27.49820740740741</v>
      </c>
      <c r="EJ67">
        <v>765.5092222222222</v>
      </c>
      <c r="EK67">
        <v>792.9857777777777</v>
      </c>
      <c r="EL67">
        <v>0.7871831851851853</v>
      </c>
      <c r="EM67">
        <v>776.2294074074074</v>
      </c>
      <c r="EN67">
        <v>21.13045185185185</v>
      </c>
      <c r="EO67">
        <v>1.979542592592592</v>
      </c>
      <c r="EP67">
        <v>1.908446296296296</v>
      </c>
      <c r="EQ67">
        <v>17.28165185185185</v>
      </c>
      <c r="ER67">
        <v>16.70452962962963</v>
      </c>
      <c r="ES67">
        <v>1999.984444444444</v>
      </c>
      <c r="ET67">
        <v>0.9800025555555556</v>
      </c>
      <c r="EU67">
        <v>0.01999734444444445</v>
      </c>
      <c r="EV67">
        <v>0</v>
      </c>
      <c r="EW67">
        <v>156.3746666666667</v>
      </c>
      <c r="EX67">
        <v>5.00078</v>
      </c>
      <c r="EY67">
        <v>3224.366666666667</v>
      </c>
      <c r="EZ67">
        <v>16379.52222222222</v>
      </c>
      <c r="FA67">
        <v>39.85618518518518</v>
      </c>
      <c r="FB67">
        <v>40.77755555555556</v>
      </c>
      <c r="FC67">
        <v>40.18948148148147</v>
      </c>
      <c r="FD67">
        <v>40.41411111111111</v>
      </c>
      <c r="FE67">
        <v>40.99059259259258</v>
      </c>
      <c r="FF67">
        <v>1955.084444444445</v>
      </c>
      <c r="FG67">
        <v>39.89000000000001</v>
      </c>
      <c r="FH67">
        <v>0</v>
      </c>
      <c r="FI67">
        <v>1758641962.8</v>
      </c>
      <c r="FJ67">
        <v>0</v>
      </c>
      <c r="FK67">
        <v>156.3781153846154</v>
      </c>
      <c r="FL67">
        <v>1.687213667431469</v>
      </c>
      <c r="FM67">
        <v>36.94290601491959</v>
      </c>
      <c r="FN67">
        <v>3224.488461538461</v>
      </c>
      <c r="FO67">
        <v>15</v>
      </c>
      <c r="FP67">
        <v>0</v>
      </c>
      <c r="FQ67" t="s">
        <v>441</v>
      </c>
      <c r="FR67">
        <v>1746989605.5</v>
      </c>
      <c r="FS67">
        <v>1746989593.5</v>
      </c>
      <c r="FT67">
        <v>0</v>
      </c>
      <c r="FU67">
        <v>-0.274</v>
      </c>
      <c r="FV67">
        <v>-0.002</v>
      </c>
      <c r="FW67">
        <v>2.549</v>
      </c>
      <c r="FX67">
        <v>0.129</v>
      </c>
      <c r="FY67">
        <v>420</v>
      </c>
      <c r="FZ67">
        <v>17</v>
      </c>
      <c r="GA67">
        <v>0.02</v>
      </c>
      <c r="GB67">
        <v>0.04</v>
      </c>
      <c r="GC67">
        <v>-27.57729</v>
      </c>
      <c r="GD67">
        <v>1.827759849906265</v>
      </c>
      <c r="GE67">
        <v>0.2769858478334225</v>
      </c>
      <c r="GF67">
        <v>0</v>
      </c>
      <c r="GG67">
        <v>156.3074411764706</v>
      </c>
      <c r="GH67">
        <v>1.607012983753881</v>
      </c>
      <c r="GI67">
        <v>0.2778654129542975</v>
      </c>
      <c r="GJ67">
        <v>0</v>
      </c>
      <c r="GK67">
        <v>0.78978505</v>
      </c>
      <c r="GL67">
        <v>-0.1160304540337737</v>
      </c>
      <c r="GM67">
        <v>0.0159527620711117</v>
      </c>
      <c r="GN67">
        <v>0</v>
      </c>
      <c r="GO67">
        <v>0</v>
      </c>
      <c r="GP67">
        <v>3</v>
      </c>
      <c r="GQ67" t="s">
        <v>459</v>
      </c>
      <c r="GR67">
        <v>3.1028</v>
      </c>
      <c r="GS67">
        <v>2.72513</v>
      </c>
      <c r="GT67">
        <v>0.135508</v>
      </c>
      <c r="GU67">
        <v>0.138602</v>
      </c>
      <c r="GV67">
        <v>0.100818</v>
      </c>
      <c r="GW67">
        <v>0.0997145</v>
      </c>
      <c r="GX67">
        <v>22584.6</v>
      </c>
      <c r="GY67">
        <v>20452.1</v>
      </c>
      <c r="GZ67">
        <v>26690.3</v>
      </c>
      <c r="HA67">
        <v>23966.7</v>
      </c>
      <c r="HB67">
        <v>38409.1</v>
      </c>
      <c r="HC67">
        <v>31901.8</v>
      </c>
      <c r="HD67">
        <v>46606.9</v>
      </c>
      <c r="HE67">
        <v>37916.8</v>
      </c>
      <c r="HF67">
        <v>1.86408</v>
      </c>
      <c r="HG67">
        <v>1.85113</v>
      </c>
      <c r="HH67">
        <v>0.105686</v>
      </c>
      <c r="HI67">
        <v>0</v>
      </c>
      <c r="HJ67">
        <v>28.2782</v>
      </c>
      <c r="HK67">
        <v>999.9</v>
      </c>
      <c r="HL67">
        <v>52</v>
      </c>
      <c r="HM67">
        <v>31.4</v>
      </c>
      <c r="HN67">
        <v>26.573</v>
      </c>
      <c r="HO67">
        <v>60.2365</v>
      </c>
      <c r="HP67">
        <v>22.5921</v>
      </c>
      <c r="HQ67">
        <v>1</v>
      </c>
      <c r="HR67">
        <v>0.171987</v>
      </c>
      <c r="HS67">
        <v>0.249812</v>
      </c>
      <c r="HT67">
        <v>20.2786</v>
      </c>
      <c r="HU67">
        <v>5.21115</v>
      </c>
      <c r="HV67">
        <v>11.98</v>
      </c>
      <c r="HW67">
        <v>4.96325</v>
      </c>
      <c r="HX67">
        <v>3.2742</v>
      </c>
      <c r="HY67">
        <v>9999</v>
      </c>
      <c r="HZ67">
        <v>9999</v>
      </c>
      <c r="IA67">
        <v>9999</v>
      </c>
      <c r="IB67">
        <v>999.9</v>
      </c>
      <c r="IC67">
        <v>1.86398</v>
      </c>
      <c r="ID67">
        <v>1.8601</v>
      </c>
      <c r="IE67">
        <v>1.85838</v>
      </c>
      <c r="IF67">
        <v>1.85977</v>
      </c>
      <c r="IG67">
        <v>1.85989</v>
      </c>
      <c r="IH67">
        <v>1.85838</v>
      </c>
      <c r="II67">
        <v>1.85745</v>
      </c>
      <c r="IJ67">
        <v>1.85242</v>
      </c>
      <c r="IK67">
        <v>0</v>
      </c>
      <c r="IL67">
        <v>0</v>
      </c>
      <c r="IM67">
        <v>0</v>
      </c>
      <c r="IN67">
        <v>0</v>
      </c>
      <c r="IO67" t="s">
        <v>443</v>
      </c>
      <c r="IP67" t="s">
        <v>444</v>
      </c>
      <c r="IQ67" t="s">
        <v>445</v>
      </c>
      <c r="IR67" t="s">
        <v>445</v>
      </c>
      <c r="IS67" t="s">
        <v>445</v>
      </c>
      <c r="IT67" t="s">
        <v>445</v>
      </c>
      <c r="IU67">
        <v>0</v>
      </c>
      <c r="IV67">
        <v>100</v>
      </c>
      <c r="IW67">
        <v>100</v>
      </c>
      <c r="IX67">
        <v>-1.176</v>
      </c>
      <c r="IY67">
        <v>0.2793</v>
      </c>
      <c r="IZ67">
        <v>-1.101190050776656</v>
      </c>
      <c r="JA67">
        <v>-0.0009077452495023094</v>
      </c>
      <c r="JB67">
        <v>1.260287539409167E-06</v>
      </c>
      <c r="JC67">
        <v>-2.747980142854786E-10</v>
      </c>
      <c r="JD67">
        <v>0.01164710740424388</v>
      </c>
      <c r="JE67">
        <v>0.002354074995816399</v>
      </c>
      <c r="JF67">
        <v>0.0004967520844642659</v>
      </c>
      <c r="JG67">
        <v>-1.558376616488758E-06</v>
      </c>
      <c r="JH67">
        <v>1</v>
      </c>
      <c r="JI67">
        <v>1955</v>
      </c>
      <c r="JJ67">
        <v>1</v>
      </c>
      <c r="JK67">
        <v>26</v>
      </c>
      <c r="JL67">
        <v>194206</v>
      </c>
      <c r="JM67">
        <v>194206.2</v>
      </c>
      <c r="JN67">
        <v>1.9519</v>
      </c>
      <c r="JO67">
        <v>2.61719</v>
      </c>
      <c r="JP67">
        <v>1.49658</v>
      </c>
      <c r="JQ67">
        <v>2.34375</v>
      </c>
      <c r="JR67">
        <v>1.54907</v>
      </c>
      <c r="JS67">
        <v>2.44385</v>
      </c>
      <c r="JT67">
        <v>36.3871</v>
      </c>
      <c r="JU67">
        <v>24.1751</v>
      </c>
      <c r="JV67">
        <v>18</v>
      </c>
      <c r="JW67">
        <v>483.538</v>
      </c>
      <c r="JX67">
        <v>489.887</v>
      </c>
      <c r="JY67">
        <v>27.3754</v>
      </c>
      <c r="JZ67">
        <v>29.4404</v>
      </c>
      <c r="KA67">
        <v>30.0002</v>
      </c>
      <c r="KB67">
        <v>29.6727</v>
      </c>
      <c r="KC67">
        <v>29.6702</v>
      </c>
      <c r="KD67">
        <v>39.1943</v>
      </c>
      <c r="KE67">
        <v>22.9326</v>
      </c>
      <c r="KF67">
        <v>71.24120000000001</v>
      </c>
      <c r="KG67">
        <v>27.3764</v>
      </c>
      <c r="KH67">
        <v>821.117</v>
      </c>
      <c r="KI67">
        <v>21.2316</v>
      </c>
      <c r="KJ67">
        <v>101.902</v>
      </c>
      <c r="KK67">
        <v>91.4423</v>
      </c>
    </row>
    <row r="68" spans="1:297">
      <c r="A68">
        <v>50</v>
      </c>
      <c r="B68">
        <v>1758641969.6</v>
      </c>
      <c r="C68">
        <v>336.5999999046326</v>
      </c>
      <c r="D68" t="s">
        <v>544</v>
      </c>
      <c r="E68" t="s">
        <v>545</v>
      </c>
      <c r="F68">
        <v>5</v>
      </c>
      <c r="G68" t="s">
        <v>437</v>
      </c>
      <c r="H68" t="s">
        <v>438</v>
      </c>
      <c r="I68">
        <v>1758641961.814285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(EA68+(U68+2*0.95*5.67E-8*(((EA68+$B$9)+273)^4-(EA68+273)^4)-44100*J68)/(1.84*29.3*R68+8*0.95*5.67E-8*(EA68+273)^3))</f>
        <v>0</v>
      </c>
      <c r="W68">
        <f>($C$9*EB68+$D$9*EC68+$E$9*V68)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2*0.95*5.67E-8*(((EA68+$B$9)+273)^4-(W68+273)^4)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824.5878763467537</v>
      </c>
      <c r="AK68">
        <v>805.7550727272727</v>
      </c>
      <c r="AL68">
        <v>3.337795082032777</v>
      </c>
      <c r="AM68">
        <v>65.17214786254047</v>
      </c>
      <c r="AN68">
        <f>(AP68 - AO68 + DY68*1E3/(8.314*(EA68+273.15)) * AR68/DX68 * AQ68) * DX68/(100*DL68) * 1000/(1000 - AP68)</f>
        <v>0</v>
      </c>
      <c r="AO68">
        <v>21.16534088018879</v>
      </c>
      <c r="AP68">
        <v>21.92401696969696</v>
      </c>
      <c r="AQ68">
        <v>2.352925671552756E-05</v>
      </c>
      <c r="AR68">
        <v>105.5994654856397</v>
      </c>
      <c r="AS68">
        <v>0</v>
      </c>
      <c r="AT68">
        <v>0</v>
      </c>
      <c r="AU68">
        <f>IF(AS68*$H$15&gt;=AW68,1.0,(AW68/(AW68-AS68*$H$15)))</f>
        <v>0</v>
      </c>
      <c r="AV68">
        <f>(AU68-1)*100</f>
        <v>0</v>
      </c>
      <c r="AW68">
        <f>MAX(0,($B$15+$C$15*EF68)/(1+$D$15*EF68)*DY68/(EA68+273)*$E$15)</f>
        <v>0</v>
      </c>
      <c r="AX68" t="s">
        <v>439</v>
      </c>
      <c r="AY68" t="s">
        <v>439</v>
      </c>
      <c r="AZ68">
        <v>0</v>
      </c>
      <c r="BA68">
        <v>0</v>
      </c>
      <c r="BB68">
        <f>1-AZ68/BA68</f>
        <v>0</v>
      </c>
      <c r="BC68">
        <v>0</v>
      </c>
      <c r="BD68" t="s">
        <v>439</v>
      </c>
      <c r="BE68" t="s">
        <v>439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439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$B$13*EG68+$C$13*EH68+$F$13*ES68*(1-EV68)</f>
        <v>0</v>
      </c>
      <c r="DI68">
        <f>DH68*DJ68</f>
        <v>0</v>
      </c>
      <c r="DJ68">
        <f>($B$13*$D$11+$C$13*$D$11+$F$13*((FF68+EX68)/MAX(FF68+EX68+FG68, 0.1)*$I$11+FG68/MAX(FF68+EX68+FG68, 0.1)*$J$11))/($B$13+$C$13+$F$13)</f>
        <v>0</v>
      </c>
      <c r="DK68">
        <f>($B$13*$K$11+$C$13*$K$11+$F$13*((FF68+EX68)/MAX(FF68+EX68+FG68, 0.1)*$P$11+FG68/MAX(FF68+EX68+FG68, 0.1)*$Q$11))/($B$13+$C$13+$F$13)</f>
        <v>0</v>
      </c>
      <c r="DL68">
        <v>1.1</v>
      </c>
      <c r="DM68">
        <v>0.5</v>
      </c>
      <c r="DN68" t="s">
        <v>440</v>
      </c>
      <c r="DO68">
        <v>2</v>
      </c>
      <c r="DP68" t="b">
        <v>1</v>
      </c>
      <c r="DQ68">
        <v>1758641961.814285</v>
      </c>
      <c r="DR68">
        <v>764.2665714285714</v>
      </c>
      <c r="DS68">
        <v>791.7263928571429</v>
      </c>
      <c r="DT68">
        <v>21.91531785714286</v>
      </c>
      <c r="DU68">
        <v>21.14386428571428</v>
      </c>
      <c r="DV68">
        <v>765.4471428571429</v>
      </c>
      <c r="DW68">
        <v>21.63597857142857</v>
      </c>
      <c r="DX68">
        <v>500.0056428571428</v>
      </c>
      <c r="DY68">
        <v>90.31748571428571</v>
      </c>
      <c r="DZ68">
        <v>0.06724508214285715</v>
      </c>
      <c r="EA68">
        <v>28.80861071428572</v>
      </c>
      <c r="EB68">
        <v>30.00119999999999</v>
      </c>
      <c r="EC68">
        <v>999.9000000000002</v>
      </c>
      <c r="ED68">
        <v>0</v>
      </c>
      <c r="EE68">
        <v>0</v>
      </c>
      <c r="EF68">
        <v>10004.72714285714</v>
      </c>
      <c r="EG68">
        <v>0</v>
      </c>
      <c r="EH68">
        <v>10.07639285714286</v>
      </c>
      <c r="EI68">
        <v>-27.45995357142857</v>
      </c>
      <c r="EJ68">
        <v>781.3908928571428</v>
      </c>
      <c r="EK68">
        <v>808.8284642857142</v>
      </c>
      <c r="EL68">
        <v>0.7714563928571428</v>
      </c>
      <c r="EM68">
        <v>791.7263928571429</v>
      </c>
      <c r="EN68">
        <v>21.14386428571428</v>
      </c>
      <c r="EO68">
        <v>1.979335357142857</v>
      </c>
      <c r="EP68">
        <v>1.909659642857143</v>
      </c>
      <c r="EQ68">
        <v>17.28</v>
      </c>
      <c r="ER68">
        <v>16.71453928571428</v>
      </c>
      <c r="ES68">
        <v>1999.985</v>
      </c>
      <c r="ET68">
        <v>0.9800025714285715</v>
      </c>
      <c r="EU68">
        <v>0.01999732857142857</v>
      </c>
      <c r="EV68">
        <v>0</v>
      </c>
      <c r="EW68">
        <v>156.4754642857143</v>
      </c>
      <c r="EX68">
        <v>5.00078</v>
      </c>
      <c r="EY68">
        <v>3227.271071428571</v>
      </c>
      <c r="EZ68">
        <v>16379.53214285714</v>
      </c>
      <c r="FA68">
        <v>39.85460714285713</v>
      </c>
      <c r="FB68">
        <v>40.781</v>
      </c>
      <c r="FC68">
        <v>40.1805</v>
      </c>
      <c r="FD68">
        <v>40.4105</v>
      </c>
      <c r="FE68">
        <v>40.98646428571429</v>
      </c>
      <c r="FF68">
        <v>1955.085</v>
      </c>
      <c r="FG68">
        <v>39.89000000000001</v>
      </c>
      <c r="FH68">
        <v>0</v>
      </c>
      <c r="FI68">
        <v>1758641967.6</v>
      </c>
      <c r="FJ68">
        <v>0</v>
      </c>
      <c r="FK68">
        <v>156.4884230769231</v>
      </c>
      <c r="FL68">
        <v>1.784376053409604</v>
      </c>
      <c r="FM68">
        <v>36.08717949091652</v>
      </c>
      <c r="FN68">
        <v>3227.424230769231</v>
      </c>
      <c r="FO68">
        <v>15</v>
      </c>
      <c r="FP68">
        <v>0</v>
      </c>
      <c r="FQ68" t="s">
        <v>441</v>
      </c>
      <c r="FR68">
        <v>1746989605.5</v>
      </c>
      <c r="FS68">
        <v>1746989593.5</v>
      </c>
      <c r="FT68">
        <v>0</v>
      </c>
      <c r="FU68">
        <v>-0.274</v>
      </c>
      <c r="FV68">
        <v>-0.002</v>
      </c>
      <c r="FW68">
        <v>2.549</v>
      </c>
      <c r="FX68">
        <v>0.129</v>
      </c>
      <c r="FY68">
        <v>420</v>
      </c>
      <c r="FZ68">
        <v>17</v>
      </c>
      <c r="GA68">
        <v>0.02</v>
      </c>
      <c r="GB68">
        <v>0.04</v>
      </c>
      <c r="GC68">
        <v>-27.4771175</v>
      </c>
      <c r="GD68">
        <v>1.239790243902543</v>
      </c>
      <c r="GE68">
        <v>0.2523950226207917</v>
      </c>
      <c r="GF68">
        <v>0</v>
      </c>
      <c r="GG68">
        <v>156.4255588235294</v>
      </c>
      <c r="GH68">
        <v>1.492207788397337</v>
      </c>
      <c r="GI68">
        <v>0.2630142236342154</v>
      </c>
      <c r="GJ68">
        <v>0</v>
      </c>
      <c r="GK68">
        <v>0.7798145</v>
      </c>
      <c r="GL68">
        <v>-0.2105437598499087</v>
      </c>
      <c r="GM68">
        <v>0.02100360205298129</v>
      </c>
      <c r="GN68">
        <v>0</v>
      </c>
      <c r="GO68">
        <v>0</v>
      </c>
      <c r="GP68">
        <v>3</v>
      </c>
      <c r="GQ68" t="s">
        <v>459</v>
      </c>
      <c r="GR68">
        <v>3.10224</v>
      </c>
      <c r="GS68">
        <v>2.72583</v>
      </c>
      <c r="GT68">
        <v>0.137415</v>
      </c>
      <c r="GU68">
        <v>0.140498</v>
      </c>
      <c r="GV68">
        <v>0.100853</v>
      </c>
      <c r="GW68">
        <v>0.0997363</v>
      </c>
      <c r="GX68">
        <v>22534.7</v>
      </c>
      <c r="GY68">
        <v>20406.9</v>
      </c>
      <c r="GZ68">
        <v>26690.1</v>
      </c>
      <c r="HA68">
        <v>23966.5</v>
      </c>
      <c r="HB68">
        <v>38407.7</v>
      </c>
      <c r="HC68">
        <v>31901.1</v>
      </c>
      <c r="HD68">
        <v>46606.8</v>
      </c>
      <c r="HE68">
        <v>37916.7</v>
      </c>
      <c r="HF68">
        <v>1.8628</v>
      </c>
      <c r="HG68">
        <v>1.8524</v>
      </c>
      <c r="HH68">
        <v>0.10528</v>
      </c>
      <c r="HI68">
        <v>0</v>
      </c>
      <c r="HJ68">
        <v>28.283</v>
      </c>
      <c r="HK68">
        <v>999.9</v>
      </c>
      <c r="HL68">
        <v>52</v>
      </c>
      <c r="HM68">
        <v>31.4</v>
      </c>
      <c r="HN68">
        <v>26.5687</v>
      </c>
      <c r="HO68">
        <v>60.9365</v>
      </c>
      <c r="HP68">
        <v>22.476</v>
      </c>
      <c r="HQ68">
        <v>1</v>
      </c>
      <c r="HR68">
        <v>0.171918</v>
      </c>
      <c r="HS68">
        <v>0.248083</v>
      </c>
      <c r="HT68">
        <v>20.2787</v>
      </c>
      <c r="HU68">
        <v>5.211</v>
      </c>
      <c r="HV68">
        <v>11.9797</v>
      </c>
      <c r="HW68">
        <v>4.96315</v>
      </c>
      <c r="HX68">
        <v>3.27438</v>
      </c>
      <c r="HY68">
        <v>9999</v>
      </c>
      <c r="HZ68">
        <v>9999</v>
      </c>
      <c r="IA68">
        <v>9999</v>
      </c>
      <c r="IB68">
        <v>999.9</v>
      </c>
      <c r="IC68">
        <v>1.86398</v>
      </c>
      <c r="ID68">
        <v>1.86009</v>
      </c>
      <c r="IE68">
        <v>1.85838</v>
      </c>
      <c r="IF68">
        <v>1.85978</v>
      </c>
      <c r="IG68">
        <v>1.85989</v>
      </c>
      <c r="IH68">
        <v>1.8584</v>
      </c>
      <c r="II68">
        <v>1.85745</v>
      </c>
      <c r="IJ68">
        <v>1.85242</v>
      </c>
      <c r="IK68">
        <v>0</v>
      </c>
      <c r="IL68">
        <v>0</v>
      </c>
      <c r="IM68">
        <v>0</v>
      </c>
      <c r="IN68">
        <v>0</v>
      </c>
      <c r="IO68" t="s">
        <v>443</v>
      </c>
      <c r="IP68" t="s">
        <v>444</v>
      </c>
      <c r="IQ68" t="s">
        <v>445</v>
      </c>
      <c r="IR68" t="s">
        <v>445</v>
      </c>
      <c r="IS68" t="s">
        <v>445</v>
      </c>
      <c r="IT68" t="s">
        <v>445</v>
      </c>
      <c r="IU68">
        <v>0</v>
      </c>
      <c r="IV68">
        <v>100</v>
      </c>
      <c r="IW68">
        <v>100</v>
      </c>
      <c r="IX68">
        <v>-1.167</v>
      </c>
      <c r="IY68">
        <v>0.2796</v>
      </c>
      <c r="IZ68">
        <v>-1.101190050776656</v>
      </c>
      <c r="JA68">
        <v>-0.0009077452495023094</v>
      </c>
      <c r="JB68">
        <v>1.260287539409167E-06</v>
      </c>
      <c r="JC68">
        <v>-2.747980142854786E-10</v>
      </c>
      <c r="JD68">
        <v>0.01164710740424388</v>
      </c>
      <c r="JE68">
        <v>0.002354074995816399</v>
      </c>
      <c r="JF68">
        <v>0.0004967520844642659</v>
      </c>
      <c r="JG68">
        <v>-1.558376616488758E-06</v>
      </c>
      <c r="JH68">
        <v>1</v>
      </c>
      <c r="JI68">
        <v>1955</v>
      </c>
      <c r="JJ68">
        <v>1</v>
      </c>
      <c r="JK68">
        <v>26</v>
      </c>
      <c r="JL68">
        <v>194206.1</v>
      </c>
      <c r="JM68">
        <v>194206.3</v>
      </c>
      <c r="JN68">
        <v>1.98608</v>
      </c>
      <c r="JO68">
        <v>2.60864</v>
      </c>
      <c r="JP68">
        <v>1.49658</v>
      </c>
      <c r="JQ68">
        <v>2.34497</v>
      </c>
      <c r="JR68">
        <v>1.54907</v>
      </c>
      <c r="JS68">
        <v>2.39746</v>
      </c>
      <c r="JT68">
        <v>36.4107</v>
      </c>
      <c r="JU68">
        <v>24.1751</v>
      </c>
      <c r="JV68">
        <v>18</v>
      </c>
      <c r="JW68">
        <v>482.792</v>
      </c>
      <c r="JX68">
        <v>490.728</v>
      </c>
      <c r="JY68">
        <v>27.3751</v>
      </c>
      <c r="JZ68">
        <v>29.4404</v>
      </c>
      <c r="KA68">
        <v>30</v>
      </c>
      <c r="KB68">
        <v>29.6727</v>
      </c>
      <c r="KC68">
        <v>29.6702</v>
      </c>
      <c r="KD68">
        <v>39.8733</v>
      </c>
      <c r="KE68">
        <v>22.9326</v>
      </c>
      <c r="KF68">
        <v>71.24120000000001</v>
      </c>
      <c r="KG68">
        <v>27.375</v>
      </c>
      <c r="KH68">
        <v>841.153</v>
      </c>
      <c r="KI68">
        <v>21.2349</v>
      </c>
      <c r="KJ68">
        <v>101.902</v>
      </c>
      <c r="KK68">
        <v>91.4418</v>
      </c>
    </row>
    <row r="69" spans="1:297">
      <c r="A69">
        <v>51</v>
      </c>
      <c r="B69">
        <v>1758641974.6</v>
      </c>
      <c r="C69">
        <v>341.5999999046326</v>
      </c>
      <c r="D69" t="s">
        <v>546</v>
      </c>
      <c r="E69" t="s">
        <v>547</v>
      </c>
      <c r="F69">
        <v>5</v>
      </c>
      <c r="G69" t="s">
        <v>437</v>
      </c>
      <c r="H69" t="s">
        <v>438</v>
      </c>
      <c r="I69">
        <v>1758641967.1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(EA69+(U69+2*0.95*5.67E-8*(((EA69+$B$9)+273)^4-(EA69+273)^4)-44100*J69)/(1.84*29.3*R69+8*0.95*5.67E-8*(EA69+273)^3))</f>
        <v>0</v>
      </c>
      <c r="W69">
        <f>($C$9*EB69+$D$9*EC69+$E$9*V69)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2*0.95*5.67E-8*(((EA69+$B$9)+273)^4-(W69+273)^4)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841.6628633544811</v>
      </c>
      <c r="AK69">
        <v>822.5992121212121</v>
      </c>
      <c r="AL69">
        <v>3.374083166697873</v>
      </c>
      <c r="AM69">
        <v>65.17214786254047</v>
      </c>
      <c r="AN69">
        <f>(AP69 - AO69 + DY69*1E3/(8.314*(EA69+273.15)) * AR69/DX69 * AQ69) * DX69/(100*DL69) * 1000/(1000 - AP69)</f>
        <v>0</v>
      </c>
      <c r="AO69">
        <v>21.1692374083413</v>
      </c>
      <c r="AP69">
        <v>21.92875212121213</v>
      </c>
      <c r="AQ69">
        <v>1.097555197854867E-05</v>
      </c>
      <c r="AR69">
        <v>105.5994654856397</v>
      </c>
      <c r="AS69">
        <v>0</v>
      </c>
      <c r="AT69">
        <v>0</v>
      </c>
      <c r="AU69">
        <f>IF(AS69*$H$15&gt;=AW69,1.0,(AW69/(AW69-AS69*$H$15)))</f>
        <v>0</v>
      </c>
      <c r="AV69">
        <f>(AU69-1)*100</f>
        <v>0</v>
      </c>
      <c r="AW69">
        <f>MAX(0,($B$15+$C$15*EF69)/(1+$D$15*EF69)*DY69/(EA69+273)*$E$15)</f>
        <v>0</v>
      </c>
      <c r="AX69" t="s">
        <v>439</v>
      </c>
      <c r="AY69" t="s">
        <v>439</v>
      </c>
      <c r="AZ69">
        <v>0</v>
      </c>
      <c r="BA69">
        <v>0</v>
      </c>
      <c r="BB69">
        <f>1-AZ69/BA69</f>
        <v>0</v>
      </c>
      <c r="BC69">
        <v>0</v>
      </c>
      <c r="BD69" t="s">
        <v>439</v>
      </c>
      <c r="BE69" t="s">
        <v>439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439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$B$13*EG69+$C$13*EH69+$F$13*ES69*(1-EV69)</f>
        <v>0</v>
      </c>
      <c r="DI69">
        <f>DH69*DJ69</f>
        <v>0</v>
      </c>
      <c r="DJ69">
        <f>($B$13*$D$11+$C$13*$D$11+$F$13*((FF69+EX69)/MAX(FF69+EX69+FG69, 0.1)*$I$11+FG69/MAX(FF69+EX69+FG69, 0.1)*$J$11))/($B$13+$C$13+$F$13)</f>
        <v>0</v>
      </c>
      <c r="DK69">
        <f>($B$13*$K$11+$C$13*$K$11+$F$13*((FF69+EX69)/MAX(FF69+EX69+FG69, 0.1)*$P$11+FG69/MAX(FF69+EX69+FG69, 0.1)*$Q$11))/($B$13+$C$13+$F$13)</f>
        <v>0</v>
      </c>
      <c r="DL69">
        <v>1.1</v>
      </c>
      <c r="DM69">
        <v>0.5</v>
      </c>
      <c r="DN69" t="s">
        <v>440</v>
      </c>
      <c r="DO69">
        <v>2</v>
      </c>
      <c r="DP69" t="b">
        <v>1</v>
      </c>
      <c r="DQ69">
        <v>1758641967.1</v>
      </c>
      <c r="DR69">
        <v>781.5975185185184</v>
      </c>
      <c r="DS69">
        <v>809.0383333333333</v>
      </c>
      <c r="DT69">
        <v>21.91914444444444</v>
      </c>
      <c r="DU69">
        <v>21.16002592592593</v>
      </c>
      <c r="DV69">
        <v>782.7686666666667</v>
      </c>
      <c r="DW69">
        <v>21.63971851851852</v>
      </c>
      <c r="DX69">
        <v>499.9946666666667</v>
      </c>
      <c r="DY69">
        <v>90.3187962962963</v>
      </c>
      <c r="DZ69">
        <v>0.06737042962962964</v>
      </c>
      <c r="EA69">
        <v>28.80697407407408</v>
      </c>
      <c r="EB69">
        <v>30.00293703703704</v>
      </c>
      <c r="EC69">
        <v>999.9000000000001</v>
      </c>
      <c r="ED69">
        <v>0</v>
      </c>
      <c r="EE69">
        <v>0</v>
      </c>
      <c r="EF69">
        <v>9998.954074074074</v>
      </c>
      <c r="EG69">
        <v>0</v>
      </c>
      <c r="EH69">
        <v>10.06621481481482</v>
      </c>
      <c r="EI69">
        <v>-27.44092222222223</v>
      </c>
      <c r="EJ69">
        <v>799.1133333333333</v>
      </c>
      <c r="EK69">
        <v>826.5278518518519</v>
      </c>
      <c r="EL69">
        <v>0.7591194814814815</v>
      </c>
      <c r="EM69">
        <v>809.0383333333333</v>
      </c>
      <c r="EN69">
        <v>21.16002592592593</v>
      </c>
      <c r="EO69">
        <v>1.97971</v>
      </c>
      <c r="EP69">
        <v>1.911147777777778</v>
      </c>
      <c r="EQ69">
        <v>17.28298518518518</v>
      </c>
      <c r="ER69">
        <v>16.7268037037037</v>
      </c>
      <c r="ES69">
        <v>1999.98037037037</v>
      </c>
      <c r="ET69">
        <v>0.9800025555555556</v>
      </c>
      <c r="EU69">
        <v>0.01999734444444445</v>
      </c>
      <c r="EV69">
        <v>0</v>
      </c>
      <c r="EW69">
        <v>156.6500740740741</v>
      </c>
      <c r="EX69">
        <v>5.00078</v>
      </c>
      <c r="EY69">
        <v>3230.277407407408</v>
      </c>
      <c r="EZ69">
        <v>16379.49259259259</v>
      </c>
      <c r="FA69">
        <v>39.85151851851852</v>
      </c>
      <c r="FB69">
        <v>40.77755555555556</v>
      </c>
      <c r="FC69">
        <v>40.18488888888888</v>
      </c>
      <c r="FD69">
        <v>40.39796296296296</v>
      </c>
      <c r="FE69">
        <v>41.01374074074074</v>
      </c>
      <c r="FF69">
        <v>1955.080740740741</v>
      </c>
      <c r="FG69">
        <v>39.89000000000001</v>
      </c>
      <c r="FH69">
        <v>0</v>
      </c>
      <c r="FI69">
        <v>1758641972.4</v>
      </c>
      <c r="FJ69">
        <v>0</v>
      </c>
      <c r="FK69">
        <v>156.6166923076923</v>
      </c>
      <c r="FL69">
        <v>1.676376064168409</v>
      </c>
      <c r="FM69">
        <v>33.3634188069415</v>
      </c>
      <c r="FN69">
        <v>3230.171538461539</v>
      </c>
      <c r="FO69">
        <v>15</v>
      </c>
      <c r="FP69">
        <v>0</v>
      </c>
      <c r="FQ69" t="s">
        <v>441</v>
      </c>
      <c r="FR69">
        <v>1746989605.5</v>
      </c>
      <c r="FS69">
        <v>1746989593.5</v>
      </c>
      <c r="FT69">
        <v>0</v>
      </c>
      <c r="FU69">
        <v>-0.274</v>
      </c>
      <c r="FV69">
        <v>-0.002</v>
      </c>
      <c r="FW69">
        <v>2.549</v>
      </c>
      <c r="FX69">
        <v>0.129</v>
      </c>
      <c r="FY69">
        <v>420</v>
      </c>
      <c r="FZ69">
        <v>17</v>
      </c>
      <c r="GA69">
        <v>0.02</v>
      </c>
      <c r="GB69">
        <v>0.04</v>
      </c>
      <c r="GC69">
        <v>-27.51536</v>
      </c>
      <c r="GD69">
        <v>0.5438273921201392</v>
      </c>
      <c r="GE69">
        <v>0.2687877887851305</v>
      </c>
      <c r="GF69">
        <v>0</v>
      </c>
      <c r="GG69">
        <v>156.5628823529412</v>
      </c>
      <c r="GH69">
        <v>1.705729562297191</v>
      </c>
      <c r="GI69">
        <v>0.2767420507074332</v>
      </c>
      <c r="GJ69">
        <v>0</v>
      </c>
      <c r="GK69">
        <v>0.7699902</v>
      </c>
      <c r="GL69">
        <v>-0.1581035121951254</v>
      </c>
      <c r="GM69">
        <v>0.01729620344642141</v>
      </c>
      <c r="GN69">
        <v>0</v>
      </c>
      <c r="GO69">
        <v>0</v>
      </c>
      <c r="GP69">
        <v>3</v>
      </c>
      <c r="GQ69" t="s">
        <v>459</v>
      </c>
      <c r="GR69">
        <v>3.10256</v>
      </c>
      <c r="GS69">
        <v>2.72562</v>
      </c>
      <c r="GT69">
        <v>0.13932</v>
      </c>
      <c r="GU69">
        <v>0.142409</v>
      </c>
      <c r="GV69">
        <v>0.100875</v>
      </c>
      <c r="GW69">
        <v>0.0997532</v>
      </c>
      <c r="GX69">
        <v>22484.9</v>
      </c>
      <c r="GY69">
        <v>20361.4</v>
      </c>
      <c r="GZ69">
        <v>26690</v>
      </c>
      <c r="HA69">
        <v>23966.4</v>
      </c>
      <c r="HB69">
        <v>38406.9</v>
      </c>
      <c r="HC69">
        <v>31900.6</v>
      </c>
      <c r="HD69">
        <v>46606.6</v>
      </c>
      <c r="HE69">
        <v>37916.6</v>
      </c>
      <c r="HF69">
        <v>1.86353</v>
      </c>
      <c r="HG69">
        <v>1.8518</v>
      </c>
      <c r="HH69">
        <v>0.105318</v>
      </c>
      <c r="HI69">
        <v>0</v>
      </c>
      <c r="HJ69">
        <v>28.2879</v>
      </c>
      <c r="HK69">
        <v>999.9</v>
      </c>
      <c r="HL69">
        <v>52</v>
      </c>
      <c r="HM69">
        <v>31.4</v>
      </c>
      <c r="HN69">
        <v>26.5701</v>
      </c>
      <c r="HO69">
        <v>60.4065</v>
      </c>
      <c r="HP69">
        <v>22.6482</v>
      </c>
      <c r="HQ69">
        <v>1</v>
      </c>
      <c r="HR69">
        <v>0.172114</v>
      </c>
      <c r="HS69">
        <v>0.25262</v>
      </c>
      <c r="HT69">
        <v>20.2788</v>
      </c>
      <c r="HU69">
        <v>5.2113</v>
      </c>
      <c r="HV69">
        <v>11.98</v>
      </c>
      <c r="HW69">
        <v>4.9633</v>
      </c>
      <c r="HX69">
        <v>3.27433</v>
      </c>
      <c r="HY69">
        <v>9999</v>
      </c>
      <c r="HZ69">
        <v>9999</v>
      </c>
      <c r="IA69">
        <v>9999</v>
      </c>
      <c r="IB69">
        <v>999.9</v>
      </c>
      <c r="IC69">
        <v>1.86396</v>
      </c>
      <c r="ID69">
        <v>1.86008</v>
      </c>
      <c r="IE69">
        <v>1.85838</v>
      </c>
      <c r="IF69">
        <v>1.85977</v>
      </c>
      <c r="IG69">
        <v>1.85989</v>
      </c>
      <c r="IH69">
        <v>1.85837</v>
      </c>
      <c r="II69">
        <v>1.85745</v>
      </c>
      <c r="IJ69">
        <v>1.85242</v>
      </c>
      <c r="IK69">
        <v>0</v>
      </c>
      <c r="IL69">
        <v>0</v>
      </c>
      <c r="IM69">
        <v>0</v>
      </c>
      <c r="IN69">
        <v>0</v>
      </c>
      <c r="IO69" t="s">
        <v>443</v>
      </c>
      <c r="IP69" t="s">
        <v>444</v>
      </c>
      <c r="IQ69" t="s">
        <v>445</v>
      </c>
      <c r="IR69" t="s">
        <v>445</v>
      </c>
      <c r="IS69" t="s">
        <v>445</v>
      </c>
      <c r="IT69" t="s">
        <v>445</v>
      </c>
      <c r="IU69">
        <v>0</v>
      </c>
      <c r="IV69">
        <v>100</v>
      </c>
      <c r="IW69">
        <v>100</v>
      </c>
      <c r="IX69">
        <v>-1.157</v>
      </c>
      <c r="IY69">
        <v>0.2796</v>
      </c>
      <c r="IZ69">
        <v>-1.101190050776656</v>
      </c>
      <c r="JA69">
        <v>-0.0009077452495023094</v>
      </c>
      <c r="JB69">
        <v>1.260287539409167E-06</v>
      </c>
      <c r="JC69">
        <v>-2.747980142854786E-10</v>
      </c>
      <c r="JD69">
        <v>0.01164710740424388</v>
      </c>
      <c r="JE69">
        <v>0.002354074995816399</v>
      </c>
      <c r="JF69">
        <v>0.0004967520844642659</v>
      </c>
      <c r="JG69">
        <v>-1.558376616488758E-06</v>
      </c>
      <c r="JH69">
        <v>1</v>
      </c>
      <c r="JI69">
        <v>1955</v>
      </c>
      <c r="JJ69">
        <v>1</v>
      </c>
      <c r="JK69">
        <v>26</v>
      </c>
      <c r="JL69">
        <v>194206.2</v>
      </c>
      <c r="JM69">
        <v>194206.4</v>
      </c>
      <c r="JN69">
        <v>2.0166</v>
      </c>
      <c r="JO69">
        <v>2.61353</v>
      </c>
      <c r="JP69">
        <v>1.49658</v>
      </c>
      <c r="JQ69">
        <v>2.34375</v>
      </c>
      <c r="JR69">
        <v>1.54907</v>
      </c>
      <c r="JS69">
        <v>2.48413</v>
      </c>
      <c r="JT69">
        <v>36.4107</v>
      </c>
      <c r="JU69">
        <v>24.1751</v>
      </c>
      <c r="JV69">
        <v>18</v>
      </c>
      <c r="JW69">
        <v>483.216</v>
      </c>
      <c r="JX69">
        <v>490.332</v>
      </c>
      <c r="JY69">
        <v>27.374</v>
      </c>
      <c r="JZ69">
        <v>29.4423</v>
      </c>
      <c r="KA69">
        <v>30.0001</v>
      </c>
      <c r="KB69">
        <v>29.6727</v>
      </c>
      <c r="KC69">
        <v>29.6702</v>
      </c>
      <c r="KD69">
        <v>40.4922</v>
      </c>
      <c r="KE69">
        <v>22.9326</v>
      </c>
      <c r="KF69">
        <v>71.24120000000001</v>
      </c>
      <c r="KG69">
        <v>27.3704</v>
      </c>
      <c r="KH69">
        <v>854.5119999999999</v>
      </c>
      <c r="KI69">
        <v>21.2326</v>
      </c>
      <c r="KJ69">
        <v>101.902</v>
      </c>
      <c r="KK69">
        <v>91.4415</v>
      </c>
    </row>
    <row r="70" spans="1:297">
      <c r="A70">
        <v>52</v>
      </c>
      <c r="B70">
        <v>1758641979.6</v>
      </c>
      <c r="C70">
        <v>346.5999999046326</v>
      </c>
      <c r="D70" t="s">
        <v>548</v>
      </c>
      <c r="E70" t="s">
        <v>549</v>
      </c>
      <c r="F70">
        <v>5</v>
      </c>
      <c r="G70" t="s">
        <v>437</v>
      </c>
      <c r="H70" t="s">
        <v>438</v>
      </c>
      <c r="I70">
        <v>1758641971.814285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(EA70+(U70+2*0.95*5.67E-8*(((EA70+$B$9)+273)^4-(EA70+273)^4)-44100*J70)/(1.84*29.3*R70+8*0.95*5.67E-8*(EA70+273)^3))</f>
        <v>0</v>
      </c>
      <c r="W70">
        <f>($C$9*EB70+$D$9*EC70+$E$9*V70)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2*0.95*5.67E-8*(((EA70+$B$9)+273)^4-(W70+273)^4)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858.5901350847332</v>
      </c>
      <c r="AK70">
        <v>839.5320727272724</v>
      </c>
      <c r="AL70">
        <v>3.3794079846024</v>
      </c>
      <c r="AM70">
        <v>65.17214786254047</v>
      </c>
      <c r="AN70">
        <f>(AP70 - AO70 + DY70*1E3/(8.314*(EA70+273.15)) * AR70/DX70 * AQ70) * DX70/(100*DL70) * 1000/(1000 - AP70)</f>
        <v>0</v>
      </c>
      <c r="AO70">
        <v>21.17042700040425</v>
      </c>
      <c r="AP70">
        <v>21.93567999999999</v>
      </c>
      <c r="AQ70">
        <v>1.41006540025092E-05</v>
      </c>
      <c r="AR70">
        <v>105.5994654856397</v>
      </c>
      <c r="AS70">
        <v>0</v>
      </c>
      <c r="AT70">
        <v>0</v>
      </c>
      <c r="AU70">
        <f>IF(AS70*$H$15&gt;=AW70,1.0,(AW70/(AW70-AS70*$H$15)))</f>
        <v>0</v>
      </c>
      <c r="AV70">
        <f>(AU70-1)*100</f>
        <v>0</v>
      </c>
      <c r="AW70">
        <f>MAX(0,($B$15+$C$15*EF70)/(1+$D$15*EF70)*DY70/(EA70+273)*$E$15)</f>
        <v>0</v>
      </c>
      <c r="AX70" t="s">
        <v>439</v>
      </c>
      <c r="AY70" t="s">
        <v>439</v>
      </c>
      <c r="AZ70">
        <v>0</v>
      </c>
      <c r="BA70">
        <v>0</v>
      </c>
      <c r="BB70">
        <f>1-AZ70/BA70</f>
        <v>0</v>
      </c>
      <c r="BC70">
        <v>0</v>
      </c>
      <c r="BD70" t="s">
        <v>439</v>
      </c>
      <c r="BE70" t="s">
        <v>439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439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$B$13*EG70+$C$13*EH70+$F$13*ES70*(1-EV70)</f>
        <v>0</v>
      </c>
      <c r="DI70">
        <f>DH70*DJ70</f>
        <v>0</v>
      </c>
      <c r="DJ70">
        <f>($B$13*$D$11+$C$13*$D$11+$F$13*((FF70+EX70)/MAX(FF70+EX70+FG70, 0.1)*$I$11+FG70/MAX(FF70+EX70+FG70, 0.1)*$J$11))/($B$13+$C$13+$F$13)</f>
        <v>0</v>
      </c>
      <c r="DK70">
        <f>($B$13*$K$11+$C$13*$K$11+$F$13*((FF70+EX70)/MAX(FF70+EX70+FG70, 0.1)*$P$11+FG70/MAX(FF70+EX70+FG70, 0.1)*$Q$11))/($B$13+$C$13+$F$13)</f>
        <v>0</v>
      </c>
      <c r="DL70">
        <v>1.1</v>
      </c>
      <c r="DM70">
        <v>0.5</v>
      </c>
      <c r="DN70" t="s">
        <v>440</v>
      </c>
      <c r="DO70">
        <v>2</v>
      </c>
      <c r="DP70" t="b">
        <v>1</v>
      </c>
      <c r="DQ70">
        <v>1758641971.814285</v>
      </c>
      <c r="DR70">
        <v>797.0752142857143</v>
      </c>
      <c r="DS70">
        <v>824.7037142857143</v>
      </c>
      <c r="DT70">
        <v>21.92578214285714</v>
      </c>
      <c r="DU70">
        <v>21.16768214285714</v>
      </c>
      <c r="DV70">
        <v>798.2375357142856</v>
      </c>
      <c r="DW70">
        <v>21.646225</v>
      </c>
      <c r="DX70">
        <v>500.0370357142857</v>
      </c>
      <c r="DY70">
        <v>90.32043571428571</v>
      </c>
      <c r="DZ70">
        <v>0.06740810357142858</v>
      </c>
      <c r="EA70">
        <v>28.80568928571429</v>
      </c>
      <c r="EB70">
        <v>30.00286785714286</v>
      </c>
      <c r="EC70">
        <v>999.9000000000002</v>
      </c>
      <c r="ED70">
        <v>0</v>
      </c>
      <c r="EE70">
        <v>0</v>
      </c>
      <c r="EF70">
        <v>9997.947857142857</v>
      </c>
      <c r="EG70">
        <v>0</v>
      </c>
      <c r="EH70">
        <v>10.05691428571429</v>
      </c>
      <c r="EI70">
        <v>-27.62863928571429</v>
      </c>
      <c r="EJ70">
        <v>814.9435357142856</v>
      </c>
      <c r="EK70">
        <v>842.5383928571428</v>
      </c>
      <c r="EL70">
        <v>0.7581036428571429</v>
      </c>
      <c r="EM70">
        <v>824.7037142857143</v>
      </c>
      <c r="EN70">
        <v>21.16768214285714</v>
      </c>
      <c r="EO70">
        <v>1.980346428571429</v>
      </c>
      <c r="EP70">
        <v>1.911874285714286</v>
      </c>
      <c r="EQ70">
        <v>17.28806071428571</v>
      </c>
      <c r="ER70">
        <v>16.73278928571429</v>
      </c>
      <c r="ES70">
        <v>2000.013571428571</v>
      </c>
      <c r="ET70">
        <v>0.9800028928571428</v>
      </c>
      <c r="EU70">
        <v>0.01999700714285714</v>
      </c>
      <c r="EV70">
        <v>0</v>
      </c>
      <c r="EW70">
        <v>156.8056071428571</v>
      </c>
      <c r="EX70">
        <v>5.00078</v>
      </c>
      <c r="EY70">
        <v>3232.899999999999</v>
      </c>
      <c r="EZ70">
        <v>16379.76785714286</v>
      </c>
      <c r="FA70">
        <v>39.87478571428571</v>
      </c>
      <c r="FB70">
        <v>40.77435714285713</v>
      </c>
      <c r="FC70">
        <v>40.18725</v>
      </c>
      <c r="FD70">
        <v>40.40385714285714</v>
      </c>
      <c r="FE70">
        <v>41.03775</v>
      </c>
      <c r="FF70">
        <v>1955.113928571428</v>
      </c>
      <c r="FG70">
        <v>39.89000000000001</v>
      </c>
      <c r="FH70">
        <v>0</v>
      </c>
      <c r="FI70">
        <v>1758641977.8</v>
      </c>
      <c r="FJ70">
        <v>0</v>
      </c>
      <c r="FK70">
        <v>156.78812</v>
      </c>
      <c r="FL70">
        <v>1.424846146512276</v>
      </c>
      <c r="FM70">
        <v>31.55230775084562</v>
      </c>
      <c r="FN70">
        <v>3233.3188</v>
      </c>
      <c r="FO70">
        <v>15</v>
      </c>
      <c r="FP70">
        <v>0</v>
      </c>
      <c r="FQ70" t="s">
        <v>441</v>
      </c>
      <c r="FR70">
        <v>1746989605.5</v>
      </c>
      <c r="FS70">
        <v>1746989593.5</v>
      </c>
      <c r="FT70">
        <v>0</v>
      </c>
      <c r="FU70">
        <v>-0.274</v>
      </c>
      <c r="FV70">
        <v>-0.002</v>
      </c>
      <c r="FW70">
        <v>2.549</v>
      </c>
      <c r="FX70">
        <v>0.129</v>
      </c>
      <c r="FY70">
        <v>420</v>
      </c>
      <c r="FZ70">
        <v>17</v>
      </c>
      <c r="GA70">
        <v>0.02</v>
      </c>
      <c r="GB70">
        <v>0.04</v>
      </c>
      <c r="GC70">
        <v>-27.50449024390244</v>
      </c>
      <c r="GD70">
        <v>-2.254122648083699</v>
      </c>
      <c r="GE70">
        <v>0.240979173075264</v>
      </c>
      <c r="GF70">
        <v>0</v>
      </c>
      <c r="GG70">
        <v>156.7177058823529</v>
      </c>
      <c r="GH70">
        <v>1.942979368459302</v>
      </c>
      <c r="GI70">
        <v>0.3051686640119015</v>
      </c>
      <c r="GJ70">
        <v>0</v>
      </c>
      <c r="GK70">
        <v>0.7614349512195122</v>
      </c>
      <c r="GL70">
        <v>-0.0385908919860623</v>
      </c>
      <c r="GM70">
        <v>0.008971629772683896</v>
      </c>
      <c r="GN70">
        <v>1</v>
      </c>
      <c r="GO70">
        <v>1</v>
      </c>
      <c r="GP70">
        <v>3</v>
      </c>
      <c r="GQ70" t="s">
        <v>448</v>
      </c>
      <c r="GR70">
        <v>3.10247</v>
      </c>
      <c r="GS70">
        <v>2.72569</v>
      </c>
      <c r="GT70">
        <v>0.141203</v>
      </c>
      <c r="GU70">
        <v>0.144284</v>
      </c>
      <c r="GV70">
        <v>0.100892</v>
      </c>
      <c r="GW70">
        <v>0.0997633</v>
      </c>
      <c r="GX70">
        <v>22435.6</v>
      </c>
      <c r="GY70">
        <v>20317</v>
      </c>
      <c r="GZ70">
        <v>26690</v>
      </c>
      <c r="HA70">
        <v>23966.5</v>
      </c>
      <c r="HB70">
        <v>38406.5</v>
      </c>
      <c r="HC70">
        <v>31900.2</v>
      </c>
      <c r="HD70">
        <v>46606.8</v>
      </c>
      <c r="HE70">
        <v>37916.3</v>
      </c>
      <c r="HF70">
        <v>1.86343</v>
      </c>
      <c r="HG70">
        <v>1.85212</v>
      </c>
      <c r="HH70">
        <v>0.104468</v>
      </c>
      <c r="HI70">
        <v>0</v>
      </c>
      <c r="HJ70">
        <v>28.2933</v>
      </c>
      <c r="HK70">
        <v>999.9</v>
      </c>
      <c r="HL70">
        <v>52</v>
      </c>
      <c r="HM70">
        <v>31.4</v>
      </c>
      <c r="HN70">
        <v>26.571</v>
      </c>
      <c r="HO70">
        <v>60.6265</v>
      </c>
      <c r="HP70">
        <v>22.5361</v>
      </c>
      <c r="HQ70">
        <v>1</v>
      </c>
      <c r="HR70">
        <v>0.172119</v>
      </c>
      <c r="HS70">
        <v>0.265553</v>
      </c>
      <c r="HT70">
        <v>20.2788</v>
      </c>
      <c r="HU70">
        <v>5.2101</v>
      </c>
      <c r="HV70">
        <v>11.9798</v>
      </c>
      <c r="HW70">
        <v>4.96305</v>
      </c>
      <c r="HX70">
        <v>3.27435</v>
      </c>
      <c r="HY70">
        <v>9999</v>
      </c>
      <c r="HZ70">
        <v>9999</v>
      </c>
      <c r="IA70">
        <v>9999</v>
      </c>
      <c r="IB70">
        <v>999.9</v>
      </c>
      <c r="IC70">
        <v>1.86396</v>
      </c>
      <c r="ID70">
        <v>1.86007</v>
      </c>
      <c r="IE70">
        <v>1.85837</v>
      </c>
      <c r="IF70">
        <v>1.85977</v>
      </c>
      <c r="IG70">
        <v>1.85989</v>
      </c>
      <c r="IH70">
        <v>1.85838</v>
      </c>
      <c r="II70">
        <v>1.85745</v>
      </c>
      <c r="IJ70">
        <v>1.85242</v>
      </c>
      <c r="IK70">
        <v>0</v>
      </c>
      <c r="IL70">
        <v>0</v>
      </c>
      <c r="IM70">
        <v>0</v>
      </c>
      <c r="IN70">
        <v>0</v>
      </c>
      <c r="IO70" t="s">
        <v>443</v>
      </c>
      <c r="IP70" t="s">
        <v>444</v>
      </c>
      <c r="IQ70" t="s">
        <v>445</v>
      </c>
      <c r="IR70" t="s">
        <v>445</v>
      </c>
      <c r="IS70" t="s">
        <v>445</v>
      </c>
      <c r="IT70" t="s">
        <v>445</v>
      </c>
      <c r="IU70">
        <v>0</v>
      </c>
      <c r="IV70">
        <v>100</v>
      </c>
      <c r="IW70">
        <v>100</v>
      </c>
      <c r="IX70">
        <v>-1.147</v>
      </c>
      <c r="IY70">
        <v>0.2798</v>
      </c>
      <c r="IZ70">
        <v>-1.101190050776656</v>
      </c>
      <c r="JA70">
        <v>-0.0009077452495023094</v>
      </c>
      <c r="JB70">
        <v>1.260287539409167E-06</v>
      </c>
      <c r="JC70">
        <v>-2.747980142854786E-10</v>
      </c>
      <c r="JD70">
        <v>0.01164710740424388</v>
      </c>
      <c r="JE70">
        <v>0.002354074995816399</v>
      </c>
      <c r="JF70">
        <v>0.0004967520844642659</v>
      </c>
      <c r="JG70">
        <v>-1.558376616488758E-06</v>
      </c>
      <c r="JH70">
        <v>1</v>
      </c>
      <c r="JI70">
        <v>1955</v>
      </c>
      <c r="JJ70">
        <v>1</v>
      </c>
      <c r="JK70">
        <v>26</v>
      </c>
      <c r="JL70">
        <v>194206.2</v>
      </c>
      <c r="JM70">
        <v>194206.4</v>
      </c>
      <c r="JN70">
        <v>2.05078</v>
      </c>
      <c r="JO70">
        <v>2.61597</v>
      </c>
      <c r="JP70">
        <v>1.49658</v>
      </c>
      <c r="JQ70">
        <v>2.34375</v>
      </c>
      <c r="JR70">
        <v>1.54907</v>
      </c>
      <c r="JS70">
        <v>2.35718</v>
      </c>
      <c r="JT70">
        <v>36.4107</v>
      </c>
      <c r="JU70">
        <v>24.1663</v>
      </c>
      <c r="JV70">
        <v>18</v>
      </c>
      <c r="JW70">
        <v>483.157</v>
      </c>
      <c r="JX70">
        <v>490.546</v>
      </c>
      <c r="JY70">
        <v>27.371</v>
      </c>
      <c r="JZ70">
        <v>29.443</v>
      </c>
      <c r="KA70">
        <v>30.0001</v>
      </c>
      <c r="KB70">
        <v>29.6727</v>
      </c>
      <c r="KC70">
        <v>29.6702</v>
      </c>
      <c r="KD70">
        <v>41.1638</v>
      </c>
      <c r="KE70">
        <v>22.6591</v>
      </c>
      <c r="KF70">
        <v>71.24120000000001</v>
      </c>
      <c r="KG70">
        <v>27.3674</v>
      </c>
      <c r="KH70">
        <v>874.55</v>
      </c>
      <c r="KI70">
        <v>21.2336</v>
      </c>
      <c r="KJ70">
        <v>101.902</v>
      </c>
      <c r="KK70">
        <v>91.44110000000001</v>
      </c>
    </row>
    <row r="71" spans="1:297">
      <c r="A71">
        <v>53</v>
      </c>
      <c r="B71">
        <v>1758641984.6</v>
      </c>
      <c r="C71">
        <v>351.5999999046326</v>
      </c>
      <c r="D71" t="s">
        <v>550</v>
      </c>
      <c r="E71" t="s">
        <v>551</v>
      </c>
      <c r="F71">
        <v>5</v>
      </c>
      <c r="G71" t="s">
        <v>437</v>
      </c>
      <c r="H71" t="s">
        <v>438</v>
      </c>
      <c r="I71">
        <v>1758641977.1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(EA71+(U71+2*0.95*5.67E-8*(((EA71+$B$9)+273)^4-(EA71+273)^4)-44100*J71)/(1.84*29.3*R71+8*0.95*5.67E-8*(EA71+273)^3))</f>
        <v>0</v>
      </c>
      <c r="W71">
        <f>($C$9*EB71+$D$9*EC71+$E$9*V71)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2*0.95*5.67E-8*(((EA71+$B$9)+273)^4-(W71+273)^4)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875.9525384174971</v>
      </c>
      <c r="AK71">
        <v>856.7002363636365</v>
      </c>
      <c r="AL71">
        <v>3.439335353843524</v>
      </c>
      <c r="AM71">
        <v>65.17214786254047</v>
      </c>
      <c r="AN71">
        <f>(AP71 - AO71 + DY71*1E3/(8.314*(EA71+273.15)) * AR71/DX71 * AQ71) * DX71/(100*DL71) * 1000/(1000 - AP71)</f>
        <v>0</v>
      </c>
      <c r="AO71">
        <v>21.20065409745469</v>
      </c>
      <c r="AP71">
        <v>21.94360363636364</v>
      </c>
      <c r="AQ71">
        <v>1.935166959576666E-05</v>
      </c>
      <c r="AR71">
        <v>105.5994654856397</v>
      </c>
      <c r="AS71">
        <v>0</v>
      </c>
      <c r="AT71">
        <v>0</v>
      </c>
      <c r="AU71">
        <f>IF(AS71*$H$15&gt;=AW71,1.0,(AW71/(AW71-AS71*$H$15)))</f>
        <v>0</v>
      </c>
      <c r="AV71">
        <f>(AU71-1)*100</f>
        <v>0</v>
      </c>
      <c r="AW71">
        <f>MAX(0,($B$15+$C$15*EF71)/(1+$D$15*EF71)*DY71/(EA71+273)*$E$15)</f>
        <v>0</v>
      </c>
      <c r="AX71" t="s">
        <v>439</v>
      </c>
      <c r="AY71" t="s">
        <v>439</v>
      </c>
      <c r="AZ71">
        <v>0</v>
      </c>
      <c r="BA71">
        <v>0</v>
      </c>
      <c r="BB71">
        <f>1-AZ71/BA71</f>
        <v>0</v>
      </c>
      <c r="BC71">
        <v>0</v>
      </c>
      <c r="BD71" t="s">
        <v>439</v>
      </c>
      <c r="BE71" t="s">
        <v>439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439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$B$13*EG71+$C$13*EH71+$F$13*ES71*(1-EV71)</f>
        <v>0</v>
      </c>
      <c r="DI71">
        <f>DH71*DJ71</f>
        <v>0</v>
      </c>
      <c r="DJ71">
        <f>($B$13*$D$11+$C$13*$D$11+$F$13*((FF71+EX71)/MAX(FF71+EX71+FG71, 0.1)*$I$11+FG71/MAX(FF71+EX71+FG71, 0.1)*$J$11))/($B$13+$C$13+$F$13)</f>
        <v>0</v>
      </c>
      <c r="DK71">
        <f>($B$13*$K$11+$C$13*$K$11+$F$13*((FF71+EX71)/MAX(FF71+EX71+FG71, 0.1)*$P$11+FG71/MAX(FF71+EX71+FG71, 0.1)*$Q$11))/($B$13+$C$13+$F$13)</f>
        <v>0</v>
      </c>
      <c r="DL71">
        <v>1.1</v>
      </c>
      <c r="DM71">
        <v>0.5</v>
      </c>
      <c r="DN71" t="s">
        <v>440</v>
      </c>
      <c r="DO71">
        <v>2</v>
      </c>
      <c r="DP71" t="b">
        <v>1</v>
      </c>
      <c r="DQ71">
        <v>1758641977.1</v>
      </c>
      <c r="DR71">
        <v>814.5472962962963</v>
      </c>
      <c r="DS71">
        <v>842.4138148148148</v>
      </c>
      <c r="DT71">
        <v>21.93284814814815</v>
      </c>
      <c r="DU71">
        <v>21.17825185185185</v>
      </c>
      <c r="DV71">
        <v>815.6993703703703</v>
      </c>
      <c r="DW71">
        <v>21.65314074074074</v>
      </c>
      <c r="DX71">
        <v>500.015037037037</v>
      </c>
      <c r="DY71">
        <v>90.32032592592593</v>
      </c>
      <c r="DZ71">
        <v>0.06749607407407408</v>
      </c>
      <c r="EA71">
        <v>28.80492962962963</v>
      </c>
      <c r="EB71">
        <v>30.00142592592592</v>
      </c>
      <c r="EC71">
        <v>999.9000000000001</v>
      </c>
      <c r="ED71">
        <v>0</v>
      </c>
      <c r="EE71">
        <v>0</v>
      </c>
      <c r="EF71">
        <v>10001.62296296296</v>
      </c>
      <c r="EG71">
        <v>0</v>
      </c>
      <c r="EH71">
        <v>10.05146296296296</v>
      </c>
      <c r="EI71">
        <v>-27.86666666666667</v>
      </c>
      <c r="EJ71">
        <v>832.8132962962962</v>
      </c>
      <c r="EK71">
        <v>860.6409629629629</v>
      </c>
      <c r="EL71">
        <v>0.7545940370370372</v>
      </c>
      <c r="EM71">
        <v>842.4138148148148</v>
      </c>
      <c r="EN71">
        <v>21.17825185185185</v>
      </c>
      <c r="EO71">
        <v>1.980981851851852</v>
      </c>
      <c r="EP71">
        <v>1.912826666666667</v>
      </c>
      <c r="EQ71">
        <v>17.29312962962963</v>
      </c>
      <c r="ER71">
        <v>16.74062222222222</v>
      </c>
      <c r="ES71">
        <v>2000.004814814815</v>
      </c>
      <c r="ET71">
        <v>0.9800027777777778</v>
      </c>
      <c r="EU71">
        <v>0.01999712222222223</v>
      </c>
      <c r="EV71">
        <v>0</v>
      </c>
      <c r="EW71">
        <v>156.9392592592592</v>
      </c>
      <c r="EX71">
        <v>5.00078</v>
      </c>
      <c r="EY71">
        <v>3235.612592592592</v>
      </c>
      <c r="EZ71">
        <v>16379.68518518518</v>
      </c>
      <c r="FA71">
        <v>39.87714814814814</v>
      </c>
      <c r="FB71">
        <v>40.77296296296296</v>
      </c>
      <c r="FC71">
        <v>40.18948148148147</v>
      </c>
      <c r="FD71">
        <v>40.41644444444444</v>
      </c>
      <c r="FE71">
        <v>41.08077777777777</v>
      </c>
      <c r="FF71">
        <v>1955.105185185185</v>
      </c>
      <c r="FG71">
        <v>39.89000000000001</v>
      </c>
      <c r="FH71">
        <v>0</v>
      </c>
      <c r="FI71">
        <v>1758641982.6</v>
      </c>
      <c r="FJ71">
        <v>0</v>
      </c>
      <c r="FK71">
        <v>156.91824</v>
      </c>
      <c r="FL71">
        <v>0.9233846083585441</v>
      </c>
      <c r="FM71">
        <v>31.05384621458553</v>
      </c>
      <c r="FN71">
        <v>3235.7572</v>
      </c>
      <c r="FO71">
        <v>15</v>
      </c>
      <c r="FP71">
        <v>0</v>
      </c>
      <c r="FQ71" t="s">
        <v>441</v>
      </c>
      <c r="FR71">
        <v>1746989605.5</v>
      </c>
      <c r="FS71">
        <v>1746989593.5</v>
      </c>
      <c r="FT71">
        <v>0</v>
      </c>
      <c r="FU71">
        <v>-0.274</v>
      </c>
      <c r="FV71">
        <v>-0.002</v>
      </c>
      <c r="FW71">
        <v>2.549</v>
      </c>
      <c r="FX71">
        <v>0.129</v>
      </c>
      <c r="FY71">
        <v>420</v>
      </c>
      <c r="FZ71">
        <v>17</v>
      </c>
      <c r="GA71">
        <v>0.02</v>
      </c>
      <c r="GB71">
        <v>0.04</v>
      </c>
      <c r="GC71">
        <v>-27.7377775</v>
      </c>
      <c r="GD71">
        <v>-2.527081801125695</v>
      </c>
      <c r="GE71">
        <v>0.2523277605491515</v>
      </c>
      <c r="GF71">
        <v>0</v>
      </c>
      <c r="GG71">
        <v>156.827794117647</v>
      </c>
      <c r="GH71">
        <v>1.378777690584778</v>
      </c>
      <c r="GI71">
        <v>0.2738966936436567</v>
      </c>
      <c r="GJ71">
        <v>0</v>
      </c>
      <c r="GK71">
        <v>0.75497985</v>
      </c>
      <c r="GL71">
        <v>-0.02979516697936437</v>
      </c>
      <c r="GM71">
        <v>0.007722636255029769</v>
      </c>
      <c r="GN71">
        <v>1</v>
      </c>
      <c r="GO71">
        <v>1</v>
      </c>
      <c r="GP71">
        <v>3</v>
      </c>
      <c r="GQ71" t="s">
        <v>448</v>
      </c>
      <c r="GR71">
        <v>3.10252</v>
      </c>
      <c r="GS71">
        <v>2.72568</v>
      </c>
      <c r="GT71">
        <v>0.143088</v>
      </c>
      <c r="GU71">
        <v>0.146152</v>
      </c>
      <c r="GV71">
        <v>0.100917</v>
      </c>
      <c r="GW71">
        <v>0.0998771</v>
      </c>
      <c r="GX71">
        <v>22386.3</v>
      </c>
      <c r="GY71">
        <v>20272.7</v>
      </c>
      <c r="GZ71">
        <v>26689.9</v>
      </c>
      <c r="HA71">
        <v>23966.5</v>
      </c>
      <c r="HB71">
        <v>38405.6</v>
      </c>
      <c r="HC71">
        <v>31896.4</v>
      </c>
      <c r="HD71">
        <v>46606.7</v>
      </c>
      <c r="HE71">
        <v>37916.4</v>
      </c>
      <c r="HF71">
        <v>1.86357</v>
      </c>
      <c r="HG71">
        <v>1.85198</v>
      </c>
      <c r="HH71">
        <v>0.104275</v>
      </c>
      <c r="HI71">
        <v>0</v>
      </c>
      <c r="HJ71">
        <v>28.2988</v>
      </c>
      <c r="HK71">
        <v>999.9</v>
      </c>
      <c r="HL71">
        <v>52</v>
      </c>
      <c r="HM71">
        <v>31.4</v>
      </c>
      <c r="HN71">
        <v>26.5735</v>
      </c>
      <c r="HO71">
        <v>60.8165</v>
      </c>
      <c r="HP71">
        <v>22.496</v>
      </c>
      <c r="HQ71">
        <v>1</v>
      </c>
      <c r="HR71">
        <v>0.172134</v>
      </c>
      <c r="HS71">
        <v>0.171983</v>
      </c>
      <c r="HT71">
        <v>20.2787</v>
      </c>
      <c r="HU71">
        <v>5.211</v>
      </c>
      <c r="HV71">
        <v>11.9798</v>
      </c>
      <c r="HW71">
        <v>4.9632</v>
      </c>
      <c r="HX71">
        <v>3.27438</v>
      </c>
      <c r="HY71">
        <v>9999</v>
      </c>
      <c r="HZ71">
        <v>9999</v>
      </c>
      <c r="IA71">
        <v>9999</v>
      </c>
      <c r="IB71">
        <v>999.9</v>
      </c>
      <c r="IC71">
        <v>1.86397</v>
      </c>
      <c r="ID71">
        <v>1.86008</v>
      </c>
      <c r="IE71">
        <v>1.85837</v>
      </c>
      <c r="IF71">
        <v>1.85979</v>
      </c>
      <c r="IG71">
        <v>1.85989</v>
      </c>
      <c r="IH71">
        <v>1.85838</v>
      </c>
      <c r="II71">
        <v>1.85745</v>
      </c>
      <c r="IJ71">
        <v>1.85242</v>
      </c>
      <c r="IK71">
        <v>0</v>
      </c>
      <c r="IL71">
        <v>0</v>
      </c>
      <c r="IM71">
        <v>0</v>
      </c>
      <c r="IN71">
        <v>0</v>
      </c>
      <c r="IO71" t="s">
        <v>443</v>
      </c>
      <c r="IP71" t="s">
        <v>444</v>
      </c>
      <c r="IQ71" t="s">
        <v>445</v>
      </c>
      <c r="IR71" t="s">
        <v>445</v>
      </c>
      <c r="IS71" t="s">
        <v>445</v>
      </c>
      <c r="IT71" t="s">
        <v>445</v>
      </c>
      <c r="IU71">
        <v>0</v>
      </c>
      <c r="IV71">
        <v>100</v>
      </c>
      <c r="IW71">
        <v>100</v>
      </c>
      <c r="IX71">
        <v>-1.137</v>
      </c>
      <c r="IY71">
        <v>0.28</v>
      </c>
      <c r="IZ71">
        <v>-1.101190050776656</v>
      </c>
      <c r="JA71">
        <v>-0.0009077452495023094</v>
      </c>
      <c r="JB71">
        <v>1.260287539409167E-06</v>
      </c>
      <c r="JC71">
        <v>-2.747980142854786E-10</v>
      </c>
      <c r="JD71">
        <v>0.01164710740424388</v>
      </c>
      <c r="JE71">
        <v>0.002354074995816399</v>
      </c>
      <c r="JF71">
        <v>0.0004967520844642659</v>
      </c>
      <c r="JG71">
        <v>-1.558376616488758E-06</v>
      </c>
      <c r="JH71">
        <v>1</v>
      </c>
      <c r="JI71">
        <v>1955</v>
      </c>
      <c r="JJ71">
        <v>1</v>
      </c>
      <c r="JK71">
        <v>26</v>
      </c>
      <c r="JL71">
        <v>194206.3</v>
      </c>
      <c r="JM71">
        <v>194206.5</v>
      </c>
      <c r="JN71">
        <v>2.0813</v>
      </c>
      <c r="JO71">
        <v>2.60986</v>
      </c>
      <c r="JP71">
        <v>1.49658</v>
      </c>
      <c r="JQ71">
        <v>2.34375</v>
      </c>
      <c r="JR71">
        <v>1.54907</v>
      </c>
      <c r="JS71">
        <v>2.45483</v>
      </c>
      <c r="JT71">
        <v>36.4107</v>
      </c>
      <c r="JU71">
        <v>24.1751</v>
      </c>
      <c r="JV71">
        <v>18</v>
      </c>
      <c r="JW71">
        <v>483.245</v>
      </c>
      <c r="JX71">
        <v>490.447</v>
      </c>
      <c r="JY71">
        <v>27.368</v>
      </c>
      <c r="JZ71">
        <v>29.443</v>
      </c>
      <c r="KA71">
        <v>30.0001</v>
      </c>
      <c r="KB71">
        <v>29.6727</v>
      </c>
      <c r="KC71">
        <v>29.6702</v>
      </c>
      <c r="KD71">
        <v>41.7738</v>
      </c>
      <c r="KE71">
        <v>22.6591</v>
      </c>
      <c r="KF71">
        <v>71.24120000000001</v>
      </c>
      <c r="KG71">
        <v>27.4205</v>
      </c>
      <c r="KH71">
        <v>887.908</v>
      </c>
      <c r="KI71">
        <v>21.2297</v>
      </c>
      <c r="KJ71">
        <v>101.902</v>
      </c>
      <c r="KK71">
        <v>91.4413</v>
      </c>
    </row>
    <row r="72" spans="1:297">
      <c r="A72">
        <v>54</v>
      </c>
      <c r="B72">
        <v>1758641989.6</v>
      </c>
      <c r="C72">
        <v>356.5999999046326</v>
      </c>
      <c r="D72" t="s">
        <v>552</v>
      </c>
      <c r="E72" t="s">
        <v>553</v>
      </c>
      <c r="F72">
        <v>5</v>
      </c>
      <c r="G72" t="s">
        <v>437</v>
      </c>
      <c r="H72" t="s">
        <v>438</v>
      </c>
      <c r="I72">
        <v>1758641981.814285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(EA72+(U72+2*0.95*5.67E-8*(((EA72+$B$9)+273)^4-(EA72+273)^4)-44100*J72)/(1.84*29.3*R72+8*0.95*5.67E-8*(EA72+273)^3))</f>
        <v>0</v>
      </c>
      <c r="W72">
        <f>($C$9*EB72+$D$9*EC72+$E$9*V72)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2*0.95*5.67E-8*(((EA72+$B$9)+273)^4-(W72+273)^4)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893.0165762124187</v>
      </c>
      <c r="AK72">
        <v>873.7252121212119</v>
      </c>
      <c r="AL72">
        <v>3.402955035883539</v>
      </c>
      <c r="AM72">
        <v>65.17214786254047</v>
      </c>
      <c r="AN72">
        <f>(AP72 - AO72 + DY72*1E3/(8.314*(EA72+273.15)) * AR72/DX72 * AQ72) * DX72/(100*DL72) * 1000/(1000 - AP72)</f>
        <v>0</v>
      </c>
      <c r="AO72">
        <v>21.21408439487663</v>
      </c>
      <c r="AP72">
        <v>21.9571703030303</v>
      </c>
      <c r="AQ72">
        <v>2.096164210780819E-05</v>
      </c>
      <c r="AR72">
        <v>105.5994654856397</v>
      </c>
      <c r="AS72">
        <v>0</v>
      </c>
      <c r="AT72">
        <v>0</v>
      </c>
      <c r="AU72">
        <f>IF(AS72*$H$15&gt;=AW72,1.0,(AW72/(AW72-AS72*$H$15)))</f>
        <v>0</v>
      </c>
      <c r="AV72">
        <f>(AU72-1)*100</f>
        <v>0</v>
      </c>
      <c r="AW72">
        <f>MAX(0,($B$15+$C$15*EF72)/(1+$D$15*EF72)*DY72/(EA72+273)*$E$15)</f>
        <v>0</v>
      </c>
      <c r="AX72" t="s">
        <v>439</v>
      </c>
      <c r="AY72" t="s">
        <v>439</v>
      </c>
      <c r="AZ72">
        <v>0</v>
      </c>
      <c r="BA72">
        <v>0</v>
      </c>
      <c r="BB72">
        <f>1-AZ72/BA72</f>
        <v>0</v>
      </c>
      <c r="BC72">
        <v>0</v>
      </c>
      <c r="BD72" t="s">
        <v>439</v>
      </c>
      <c r="BE72" t="s">
        <v>439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439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$B$13*EG72+$C$13*EH72+$F$13*ES72*(1-EV72)</f>
        <v>0</v>
      </c>
      <c r="DI72">
        <f>DH72*DJ72</f>
        <v>0</v>
      </c>
      <c r="DJ72">
        <f>($B$13*$D$11+$C$13*$D$11+$F$13*((FF72+EX72)/MAX(FF72+EX72+FG72, 0.1)*$I$11+FG72/MAX(FF72+EX72+FG72, 0.1)*$J$11))/($B$13+$C$13+$F$13)</f>
        <v>0</v>
      </c>
      <c r="DK72">
        <f>($B$13*$K$11+$C$13*$K$11+$F$13*((FF72+EX72)/MAX(FF72+EX72+FG72, 0.1)*$P$11+FG72/MAX(FF72+EX72+FG72, 0.1)*$Q$11))/($B$13+$C$13+$F$13)</f>
        <v>0</v>
      </c>
      <c r="DL72">
        <v>1.1</v>
      </c>
      <c r="DM72">
        <v>0.5</v>
      </c>
      <c r="DN72" t="s">
        <v>440</v>
      </c>
      <c r="DO72">
        <v>2</v>
      </c>
      <c r="DP72" t="b">
        <v>1</v>
      </c>
      <c r="DQ72">
        <v>1758641981.814285</v>
      </c>
      <c r="DR72">
        <v>830.2434642857144</v>
      </c>
      <c r="DS72">
        <v>858.1937857142856</v>
      </c>
      <c r="DT72">
        <v>21.94115357142858</v>
      </c>
      <c r="DU72">
        <v>21.19236071428571</v>
      </c>
      <c r="DV72">
        <v>831.3858928571427</v>
      </c>
      <c r="DW72">
        <v>21.66128571428571</v>
      </c>
      <c r="DX72">
        <v>499.9985357142858</v>
      </c>
      <c r="DY72">
        <v>90.31830714285715</v>
      </c>
      <c r="DZ72">
        <v>0.0675681357142857</v>
      </c>
      <c r="EA72">
        <v>28.80559285714286</v>
      </c>
      <c r="EB72">
        <v>30.0002</v>
      </c>
      <c r="EC72">
        <v>999.9000000000002</v>
      </c>
      <c r="ED72">
        <v>0</v>
      </c>
      <c r="EE72">
        <v>0</v>
      </c>
      <c r="EF72">
        <v>9994.933571428572</v>
      </c>
      <c r="EG72">
        <v>0</v>
      </c>
      <c r="EH72">
        <v>10.056175</v>
      </c>
      <c r="EI72">
        <v>-27.95051071428572</v>
      </c>
      <c r="EJ72">
        <v>848.8686785714284</v>
      </c>
      <c r="EK72">
        <v>876.7751428571428</v>
      </c>
      <c r="EL72">
        <v>0.7487907500000001</v>
      </c>
      <c r="EM72">
        <v>858.1937857142856</v>
      </c>
      <c r="EN72">
        <v>21.19236071428571</v>
      </c>
      <c r="EO72">
        <v>1.9816875</v>
      </c>
      <c r="EP72">
        <v>1.914057857142857</v>
      </c>
      <c r="EQ72">
        <v>17.29877142857143</v>
      </c>
      <c r="ER72">
        <v>16.75075357142857</v>
      </c>
      <c r="ES72">
        <v>2000.001071428571</v>
      </c>
      <c r="ET72">
        <v>0.9800026785714285</v>
      </c>
      <c r="EU72">
        <v>0.01999722142857143</v>
      </c>
      <c r="EV72">
        <v>0</v>
      </c>
      <c r="EW72">
        <v>157.0089642857143</v>
      </c>
      <c r="EX72">
        <v>5.00078</v>
      </c>
      <c r="EY72">
        <v>3237.870357142856</v>
      </c>
      <c r="EZ72">
        <v>16379.65714285714</v>
      </c>
      <c r="FA72">
        <v>39.90389285714285</v>
      </c>
      <c r="FB72">
        <v>40.78099999999999</v>
      </c>
      <c r="FC72">
        <v>40.1805</v>
      </c>
      <c r="FD72">
        <v>40.42839285714285</v>
      </c>
      <c r="FE72">
        <v>41.06889285714284</v>
      </c>
      <c r="FF72">
        <v>1955.101071428571</v>
      </c>
      <c r="FG72">
        <v>39.89000000000001</v>
      </c>
      <c r="FH72">
        <v>0</v>
      </c>
      <c r="FI72">
        <v>1758641987.4</v>
      </c>
      <c r="FJ72">
        <v>0</v>
      </c>
      <c r="FK72">
        <v>157.02124</v>
      </c>
      <c r="FL72">
        <v>0.6778461475690168</v>
      </c>
      <c r="FM72">
        <v>27.01692303488232</v>
      </c>
      <c r="FN72">
        <v>3238.0488</v>
      </c>
      <c r="FO72">
        <v>15</v>
      </c>
      <c r="FP72">
        <v>0</v>
      </c>
      <c r="FQ72" t="s">
        <v>441</v>
      </c>
      <c r="FR72">
        <v>1746989605.5</v>
      </c>
      <c r="FS72">
        <v>1746989593.5</v>
      </c>
      <c r="FT72">
        <v>0</v>
      </c>
      <c r="FU72">
        <v>-0.274</v>
      </c>
      <c r="FV72">
        <v>-0.002</v>
      </c>
      <c r="FW72">
        <v>2.549</v>
      </c>
      <c r="FX72">
        <v>0.129</v>
      </c>
      <c r="FY72">
        <v>420</v>
      </c>
      <c r="FZ72">
        <v>17</v>
      </c>
      <c r="GA72">
        <v>0.02</v>
      </c>
      <c r="GB72">
        <v>0.04</v>
      </c>
      <c r="GC72">
        <v>-27.8937325</v>
      </c>
      <c r="GD72">
        <v>-1.413562851782274</v>
      </c>
      <c r="GE72">
        <v>0.164186329192628</v>
      </c>
      <c r="GF72">
        <v>0</v>
      </c>
      <c r="GG72">
        <v>156.9534117647059</v>
      </c>
      <c r="GH72">
        <v>1.071596635459627</v>
      </c>
      <c r="GI72">
        <v>0.2519016051658298</v>
      </c>
      <c r="GJ72">
        <v>0</v>
      </c>
      <c r="GK72">
        <v>0.750983</v>
      </c>
      <c r="GL72">
        <v>-0.08523885928705532</v>
      </c>
      <c r="GM72">
        <v>0.01046436811518021</v>
      </c>
      <c r="GN72">
        <v>1</v>
      </c>
      <c r="GO72">
        <v>1</v>
      </c>
      <c r="GP72">
        <v>3</v>
      </c>
      <c r="GQ72" t="s">
        <v>448</v>
      </c>
      <c r="GR72">
        <v>3.10245</v>
      </c>
      <c r="GS72">
        <v>2.72569</v>
      </c>
      <c r="GT72">
        <v>0.144953</v>
      </c>
      <c r="GU72">
        <v>0.14797</v>
      </c>
      <c r="GV72">
        <v>0.10096</v>
      </c>
      <c r="GW72">
        <v>0.0998942</v>
      </c>
      <c r="GX72">
        <v>22337.7</v>
      </c>
      <c r="GY72">
        <v>20229.3</v>
      </c>
      <c r="GZ72">
        <v>26690</v>
      </c>
      <c r="HA72">
        <v>23966.3</v>
      </c>
      <c r="HB72">
        <v>38404.1</v>
      </c>
      <c r="HC72">
        <v>31895.8</v>
      </c>
      <c r="HD72">
        <v>46606.9</v>
      </c>
      <c r="HE72">
        <v>37916.2</v>
      </c>
      <c r="HF72">
        <v>1.8634</v>
      </c>
      <c r="HG72">
        <v>1.85195</v>
      </c>
      <c r="HH72">
        <v>0.104081</v>
      </c>
      <c r="HI72">
        <v>0</v>
      </c>
      <c r="HJ72">
        <v>28.3038</v>
      </c>
      <c r="HK72">
        <v>999.9</v>
      </c>
      <c r="HL72">
        <v>52</v>
      </c>
      <c r="HM72">
        <v>31.4</v>
      </c>
      <c r="HN72">
        <v>26.5741</v>
      </c>
      <c r="HO72">
        <v>60.4665</v>
      </c>
      <c r="HP72">
        <v>22.7003</v>
      </c>
      <c r="HQ72">
        <v>1</v>
      </c>
      <c r="HR72">
        <v>0.171463</v>
      </c>
      <c r="HS72">
        <v>0.124627</v>
      </c>
      <c r="HT72">
        <v>20.2788</v>
      </c>
      <c r="HU72">
        <v>5.21115</v>
      </c>
      <c r="HV72">
        <v>11.98</v>
      </c>
      <c r="HW72">
        <v>4.96325</v>
      </c>
      <c r="HX72">
        <v>3.27425</v>
      </c>
      <c r="HY72">
        <v>9999</v>
      </c>
      <c r="HZ72">
        <v>9999</v>
      </c>
      <c r="IA72">
        <v>9999</v>
      </c>
      <c r="IB72">
        <v>999.9</v>
      </c>
      <c r="IC72">
        <v>1.86399</v>
      </c>
      <c r="ID72">
        <v>1.8601</v>
      </c>
      <c r="IE72">
        <v>1.85837</v>
      </c>
      <c r="IF72">
        <v>1.8598</v>
      </c>
      <c r="IG72">
        <v>1.85989</v>
      </c>
      <c r="IH72">
        <v>1.85838</v>
      </c>
      <c r="II72">
        <v>1.85744</v>
      </c>
      <c r="IJ72">
        <v>1.85242</v>
      </c>
      <c r="IK72">
        <v>0</v>
      </c>
      <c r="IL72">
        <v>0</v>
      </c>
      <c r="IM72">
        <v>0</v>
      </c>
      <c r="IN72">
        <v>0</v>
      </c>
      <c r="IO72" t="s">
        <v>443</v>
      </c>
      <c r="IP72" t="s">
        <v>444</v>
      </c>
      <c r="IQ72" t="s">
        <v>445</v>
      </c>
      <c r="IR72" t="s">
        <v>445</v>
      </c>
      <c r="IS72" t="s">
        <v>445</v>
      </c>
      <c r="IT72" t="s">
        <v>445</v>
      </c>
      <c r="IU72">
        <v>0</v>
      </c>
      <c r="IV72">
        <v>100</v>
      </c>
      <c r="IW72">
        <v>100</v>
      </c>
      <c r="IX72">
        <v>-1.126</v>
      </c>
      <c r="IY72">
        <v>0.2802</v>
      </c>
      <c r="IZ72">
        <v>-1.101190050776656</v>
      </c>
      <c r="JA72">
        <v>-0.0009077452495023094</v>
      </c>
      <c r="JB72">
        <v>1.260287539409167E-06</v>
      </c>
      <c r="JC72">
        <v>-2.747980142854786E-10</v>
      </c>
      <c r="JD72">
        <v>0.01164710740424388</v>
      </c>
      <c r="JE72">
        <v>0.002354074995816399</v>
      </c>
      <c r="JF72">
        <v>0.0004967520844642659</v>
      </c>
      <c r="JG72">
        <v>-1.558376616488758E-06</v>
      </c>
      <c r="JH72">
        <v>1</v>
      </c>
      <c r="JI72">
        <v>1955</v>
      </c>
      <c r="JJ72">
        <v>1</v>
      </c>
      <c r="JK72">
        <v>26</v>
      </c>
      <c r="JL72">
        <v>194206.4</v>
      </c>
      <c r="JM72">
        <v>194206.6</v>
      </c>
      <c r="JN72">
        <v>2.11548</v>
      </c>
      <c r="JO72">
        <v>2.61475</v>
      </c>
      <c r="JP72">
        <v>1.49658</v>
      </c>
      <c r="JQ72">
        <v>2.34375</v>
      </c>
      <c r="JR72">
        <v>1.54907</v>
      </c>
      <c r="JS72">
        <v>2.42065</v>
      </c>
      <c r="JT72">
        <v>36.4107</v>
      </c>
      <c r="JU72">
        <v>24.1663</v>
      </c>
      <c r="JV72">
        <v>18</v>
      </c>
      <c r="JW72">
        <v>483.143</v>
      </c>
      <c r="JX72">
        <v>490.431</v>
      </c>
      <c r="JY72">
        <v>27.4114</v>
      </c>
      <c r="JZ72">
        <v>29.443</v>
      </c>
      <c r="KA72">
        <v>29.9999</v>
      </c>
      <c r="KB72">
        <v>29.6727</v>
      </c>
      <c r="KC72">
        <v>29.6702</v>
      </c>
      <c r="KD72">
        <v>42.447</v>
      </c>
      <c r="KE72">
        <v>22.6591</v>
      </c>
      <c r="KF72">
        <v>71.24120000000001</v>
      </c>
      <c r="KG72">
        <v>27.4095</v>
      </c>
      <c r="KH72">
        <v>907.9450000000001</v>
      </c>
      <c r="KI72">
        <v>21.2297</v>
      </c>
      <c r="KJ72">
        <v>101.902</v>
      </c>
      <c r="KK72">
        <v>91.4408</v>
      </c>
    </row>
    <row r="73" spans="1:297">
      <c r="A73">
        <v>55</v>
      </c>
      <c r="B73">
        <v>1758641994.6</v>
      </c>
      <c r="C73">
        <v>361.5999999046326</v>
      </c>
      <c r="D73" t="s">
        <v>554</v>
      </c>
      <c r="E73" t="s">
        <v>555</v>
      </c>
      <c r="F73">
        <v>5</v>
      </c>
      <c r="G73" t="s">
        <v>437</v>
      </c>
      <c r="H73" t="s">
        <v>438</v>
      </c>
      <c r="I73">
        <v>1758641987.1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(EA73+(U73+2*0.95*5.67E-8*(((EA73+$B$9)+273)^4-(EA73+273)^4)-44100*J73)/(1.84*29.3*R73+8*0.95*5.67E-8*(EA73+273)^3))</f>
        <v>0</v>
      </c>
      <c r="W73">
        <f>($C$9*EB73+$D$9*EC73+$E$9*V73)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2*0.95*5.67E-8*(((EA73+$B$9)+273)^4-(W73+273)^4)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910.0685120415835</v>
      </c>
      <c r="AK73">
        <v>890.9128848484852</v>
      </c>
      <c r="AL73">
        <v>3.432529505124907</v>
      </c>
      <c r="AM73">
        <v>65.17214786254047</v>
      </c>
      <c r="AN73">
        <f>(AP73 - AO73 + DY73*1E3/(8.314*(EA73+273.15)) * AR73/DX73 * AQ73) * DX73/(100*DL73) * 1000/(1000 - AP73)</f>
        <v>0</v>
      </c>
      <c r="AO73">
        <v>21.21882747482386</v>
      </c>
      <c r="AP73">
        <v>21.96782303030302</v>
      </c>
      <c r="AQ73">
        <v>1.85076477487707E-05</v>
      </c>
      <c r="AR73">
        <v>105.5994654856397</v>
      </c>
      <c r="AS73">
        <v>0</v>
      </c>
      <c r="AT73">
        <v>0</v>
      </c>
      <c r="AU73">
        <f>IF(AS73*$H$15&gt;=AW73,1.0,(AW73/(AW73-AS73*$H$15)))</f>
        <v>0</v>
      </c>
      <c r="AV73">
        <f>(AU73-1)*100</f>
        <v>0</v>
      </c>
      <c r="AW73">
        <f>MAX(0,($B$15+$C$15*EF73)/(1+$D$15*EF73)*DY73/(EA73+273)*$E$15)</f>
        <v>0</v>
      </c>
      <c r="AX73" t="s">
        <v>439</v>
      </c>
      <c r="AY73" t="s">
        <v>439</v>
      </c>
      <c r="AZ73">
        <v>0</v>
      </c>
      <c r="BA73">
        <v>0</v>
      </c>
      <c r="BB73">
        <f>1-AZ73/BA73</f>
        <v>0</v>
      </c>
      <c r="BC73">
        <v>0</v>
      </c>
      <c r="BD73" t="s">
        <v>439</v>
      </c>
      <c r="BE73" t="s">
        <v>439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439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$B$13*EG73+$C$13*EH73+$F$13*ES73*(1-EV73)</f>
        <v>0</v>
      </c>
      <c r="DI73">
        <f>DH73*DJ73</f>
        <v>0</v>
      </c>
      <c r="DJ73">
        <f>($B$13*$D$11+$C$13*$D$11+$F$13*((FF73+EX73)/MAX(FF73+EX73+FG73, 0.1)*$I$11+FG73/MAX(FF73+EX73+FG73, 0.1)*$J$11))/($B$13+$C$13+$F$13)</f>
        <v>0</v>
      </c>
      <c r="DK73">
        <f>($B$13*$K$11+$C$13*$K$11+$F$13*((FF73+EX73)/MAX(FF73+EX73+FG73, 0.1)*$P$11+FG73/MAX(FF73+EX73+FG73, 0.1)*$Q$11))/($B$13+$C$13+$F$13)</f>
        <v>0</v>
      </c>
      <c r="DL73">
        <v>1.1</v>
      </c>
      <c r="DM73">
        <v>0.5</v>
      </c>
      <c r="DN73" t="s">
        <v>440</v>
      </c>
      <c r="DO73">
        <v>2</v>
      </c>
      <c r="DP73" t="b">
        <v>1</v>
      </c>
      <c r="DQ73">
        <v>1758641987.1</v>
      </c>
      <c r="DR73">
        <v>847.9012222222221</v>
      </c>
      <c r="DS73">
        <v>875.9329629629631</v>
      </c>
      <c r="DT73">
        <v>21.95195185185185</v>
      </c>
      <c r="DU73">
        <v>21.20907407407407</v>
      </c>
      <c r="DV73">
        <v>849.0325925925927</v>
      </c>
      <c r="DW73">
        <v>21.67185185185186</v>
      </c>
      <c r="DX73">
        <v>499.9646296296295</v>
      </c>
      <c r="DY73">
        <v>90.31615555555555</v>
      </c>
      <c r="DZ73">
        <v>0.06753989259259259</v>
      </c>
      <c r="EA73">
        <v>28.80617777777777</v>
      </c>
      <c r="EB73">
        <v>29.99861851851852</v>
      </c>
      <c r="EC73">
        <v>999.9000000000001</v>
      </c>
      <c r="ED73">
        <v>0</v>
      </c>
      <c r="EE73">
        <v>0</v>
      </c>
      <c r="EF73">
        <v>9993.172592592593</v>
      </c>
      <c r="EG73">
        <v>0</v>
      </c>
      <c r="EH73">
        <v>10.05647037037037</v>
      </c>
      <c r="EI73">
        <v>-28.03188518518519</v>
      </c>
      <c r="EJ73">
        <v>866.9321111111111</v>
      </c>
      <c r="EK73">
        <v>894.9134074074074</v>
      </c>
      <c r="EL73">
        <v>0.7428787407407408</v>
      </c>
      <c r="EM73">
        <v>875.9329629629631</v>
      </c>
      <c r="EN73">
        <v>21.20907407407407</v>
      </c>
      <c r="EO73">
        <v>1.982614814814815</v>
      </c>
      <c r="EP73">
        <v>1.915521481481481</v>
      </c>
      <c r="EQ73">
        <v>17.30617777777778</v>
      </c>
      <c r="ER73">
        <v>16.76279629629629</v>
      </c>
      <c r="ES73">
        <v>2000.004444444445</v>
      </c>
      <c r="ET73">
        <v>0.9800026666666667</v>
      </c>
      <c r="EU73">
        <v>0.01999723333333334</v>
      </c>
      <c r="EV73">
        <v>0</v>
      </c>
      <c r="EW73">
        <v>157.1295185185185</v>
      </c>
      <c r="EX73">
        <v>5.00078</v>
      </c>
      <c r="EY73">
        <v>3240.168518518518</v>
      </c>
      <c r="EZ73">
        <v>16379.68518518518</v>
      </c>
      <c r="FA73">
        <v>39.89096296296297</v>
      </c>
      <c r="FB73">
        <v>40.78444444444444</v>
      </c>
      <c r="FC73">
        <v>40.20103703703703</v>
      </c>
      <c r="FD73">
        <v>40.4234074074074</v>
      </c>
      <c r="FE73">
        <v>41.05292592592591</v>
      </c>
      <c r="FF73">
        <v>1955.104444444444</v>
      </c>
      <c r="FG73">
        <v>39.89000000000001</v>
      </c>
      <c r="FH73">
        <v>0</v>
      </c>
      <c r="FI73">
        <v>1758641992.8</v>
      </c>
      <c r="FJ73">
        <v>0</v>
      </c>
      <c r="FK73">
        <v>157.1453846153846</v>
      </c>
      <c r="FL73">
        <v>2.388239325239801</v>
      </c>
      <c r="FM73">
        <v>23.63726497586945</v>
      </c>
      <c r="FN73">
        <v>3240.23576923077</v>
      </c>
      <c r="FO73">
        <v>15</v>
      </c>
      <c r="FP73">
        <v>0</v>
      </c>
      <c r="FQ73" t="s">
        <v>441</v>
      </c>
      <c r="FR73">
        <v>1746989605.5</v>
      </c>
      <c r="FS73">
        <v>1746989593.5</v>
      </c>
      <c r="FT73">
        <v>0</v>
      </c>
      <c r="FU73">
        <v>-0.274</v>
      </c>
      <c r="FV73">
        <v>-0.002</v>
      </c>
      <c r="FW73">
        <v>2.549</v>
      </c>
      <c r="FX73">
        <v>0.129</v>
      </c>
      <c r="FY73">
        <v>420</v>
      </c>
      <c r="FZ73">
        <v>17</v>
      </c>
      <c r="GA73">
        <v>0.02</v>
      </c>
      <c r="GB73">
        <v>0.04</v>
      </c>
      <c r="GC73">
        <v>-27.95444</v>
      </c>
      <c r="GD73">
        <v>-0.7537193245778435</v>
      </c>
      <c r="GE73">
        <v>0.1203218118214648</v>
      </c>
      <c r="GF73">
        <v>0</v>
      </c>
      <c r="GG73">
        <v>157.0259117647059</v>
      </c>
      <c r="GH73">
        <v>1.460794498603541</v>
      </c>
      <c r="GI73">
        <v>0.2622004585232973</v>
      </c>
      <c r="GJ73">
        <v>0</v>
      </c>
      <c r="GK73">
        <v>0.7484189750000001</v>
      </c>
      <c r="GL73">
        <v>-0.0743922439024389</v>
      </c>
      <c r="GM73">
        <v>0.01012508101075617</v>
      </c>
      <c r="GN73">
        <v>1</v>
      </c>
      <c r="GO73">
        <v>1</v>
      </c>
      <c r="GP73">
        <v>3</v>
      </c>
      <c r="GQ73" t="s">
        <v>448</v>
      </c>
      <c r="GR73">
        <v>3.10241</v>
      </c>
      <c r="GS73">
        <v>2.7257</v>
      </c>
      <c r="GT73">
        <v>0.146811</v>
      </c>
      <c r="GU73">
        <v>0.149823</v>
      </c>
      <c r="GV73">
        <v>0.100995</v>
      </c>
      <c r="GW73">
        <v>0.0999153</v>
      </c>
      <c r="GX73">
        <v>22289.1</v>
      </c>
      <c r="GY73">
        <v>20185.6</v>
      </c>
      <c r="GZ73">
        <v>26689.9</v>
      </c>
      <c r="HA73">
        <v>23966.6</v>
      </c>
      <c r="HB73">
        <v>38402.8</v>
      </c>
      <c r="HC73">
        <v>31895.5</v>
      </c>
      <c r="HD73">
        <v>46606.8</v>
      </c>
      <c r="HE73">
        <v>37916.6</v>
      </c>
      <c r="HF73">
        <v>1.86308</v>
      </c>
      <c r="HG73">
        <v>1.85217</v>
      </c>
      <c r="HH73">
        <v>0.104208</v>
      </c>
      <c r="HI73">
        <v>0</v>
      </c>
      <c r="HJ73">
        <v>28.3092</v>
      </c>
      <c r="HK73">
        <v>999.9</v>
      </c>
      <c r="HL73">
        <v>52</v>
      </c>
      <c r="HM73">
        <v>31.4</v>
      </c>
      <c r="HN73">
        <v>26.5712</v>
      </c>
      <c r="HO73">
        <v>61.0165</v>
      </c>
      <c r="HP73">
        <v>22.472</v>
      </c>
      <c r="HQ73">
        <v>1</v>
      </c>
      <c r="HR73">
        <v>0.171834</v>
      </c>
      <c r="HS73">
        <v>0.190632</v>
      </c>
      <c r="HT73">
        <v>20.2787</v>
      </c>
      <c r="HU73">
        <v>5.211</v>
      </c>
      <c r="HV73">
        <v>11.98</v>
      </c>
      <c r="HW73">
        <v>4.96335</v>
      </c>
      <c r="HX73">
        <v>3.27428</v>
      </c>
      <c r="HY73">
        <v>9999</v>
      </c>
      <c r="HZ73">
        <v>9999</v>
      </c>
      <c r="IA73">
        <v>9999</v>
      </c>
      <c r="IB73">
        <v>999.9</v>
      </c>
      <c r="IC73">
        <v>1.86398</v>
      </c>
      <c r="ID73">
        <v>1.86008</v>
      </c>
      <c r="IE73">
        <v>1.85837</v>
      </c>
      <c r="IF73">
        <v>1.85978</v>
      </c>
      <c r="IG73">
        <v>1.85989</v>
      </c>
      <c r="IH73">
        <v>1.85838</v>
      </c>
      <c r="II73">
        <v>1.85745</v>
      </c>
      <c r="IJ73">
        <v>1.85242</v>
      </c>
      <c r="IK73">
        <v>0</v>
      </c>
      <c r="IL73">
        <v>0</v>
      </c>
      <c r="IM73">
        <v>0</v>
      </c>
      <c r="IN73">
        <v>0</v>
      </c>
      <c r="IO73" t="s">
        <v>443</v>
      </c>
      <c r="IP73" t="s">
        <v>444</v>
      </c>
      <c r="IQ73" t="s">
        <v>445</v>
      </c>
      <c r="IR73" t="s">
        <v>445</v>
      </c>
      <c r="IS73" t="s">
        <v>445</v>
      </c>
      <c r="IT73" t="s">
        <v>445</v>
      </c>
      <c r="IU73">
        <v>0</v>
      </c>
      <c r="IV73">
        <v>100</v>
      </c>
      <c r="IW73">
        <v>100</v>
      </c>
      <c r="IX73">
        <v>-1.116</v>
      </c>
      <c r="IY73">
        <v>0.2805</v>
      </c>
      <c r="IZ73">
        <v>-1.101190050776656</v>
      </c>
      <c r="JA73">
        <v>-0.0009077452495023094</v>
      </c>
      <c r="JB73">
        <v>1.260287539409167E-06</v>
      </c>
      <c r="JC73">
        <v>-2.747980142854786E-10</v>
      </c>
      <c r="JD73">
        <v>0.01164710740424388</v>
      </c>
      <c r="JE73">
        <v>0.002354074995816399</v>
      </c>
      <c r="JF73">
        <v>0.0004967520844642659</v>
      </c>
      <c r="JG73">
        <v>-1.558376616488758E-06</v>
      </c>
      <c r="JH73">
        <v>1</v>
      </c>
      <c r="JI73">
        <v>1955</v>
      </c>
      <c r="JJ73">
        <v>1</v>
      </c>
      <c r="JK73">
        <v>26</v>
      </c>
      <c r="JL73">
        <v>194206.5</v>
      </c>
      <c r="JM73">
        <v>194206.7</v>
      </c>
      <c r="JN73">
        <v>2.14478</v>
      </c>
      <c r="JO73">
        <v>2.61475</v>
      </c>
      <c r="JP73">
        <v>1.49658</v>
      </c>
      <c r="JQ73">
        <v>2.34497</v>
      </c>
      <c r="JR73">
        <v>1.54907</v>
      </c>
      <c r="JS73">
        <v>2.38892</v>
      </c>
      <c r="JT73">
        <v>36.4107</v>
      </c>
      <c r="JU73">
        <v>24.1751</v>
      </c>
      <c r="JV73">
        <v>18</v>
      </c>
      <c r="JW73">
        <v>482.966</v>
      </c>
      <c r="JX73">
        <v>490.579</v>
      </c>
      <c r="JY73">
        <v>27.4158</v>
      </c>
      <c r="JZ73">
        <v>29.443</v>
      </c>
      <c r="KA73">
        <v>30.0002</v>
      </c>
      <c r="KB73">
        <v>29.6745</v>
      </c>
      <c r="KC73">
        <v>29.6702</v>
      </c>
      <c r="KD73">
        <v>43.0498</v>
      </c>
      <c r="KE73">
        <v>22.6591</v>
      </c>
      <c r="KF73">
        <v>71.24120000000001</v>
      </c>
      <c r="KG73">
        <v>27.4128</v>
      </c>
      <c r="KH73">
        <v>921.303</v>
      </c>
      <c r="KI73">
        <v>21.2297</v>
      </c>
      <c r="KJ73">
        <v>101.902</v>
      </c>
      <c r="KK73">
        <v>91.4417</v>
      </c>
    </row>
    <row r="74" spans="1:297">
      <c r="A74">
        <v>56</v>
      </c>
      <c r="B74">
        <v>1758641999.6</v>
      </c>
      <c r="C74">
        <v>366.5999999046326</v>
      </c>
      <c r="D74" t="s">
        <v>556</v>
      </c>
      <c r="E74" t="s">
        <v>557</v>
      </c>
      <c r="F74">
        <v>5</v>
      </c>
      <c r="G74" t="s">
        <v>437</v>
      </c>
      <c r="H74" t="s">
        <v>438</v>
      </c>
      <c r="I74">
        <v>1758641991.814285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(EA74+(U74+2*0.95*5.67E-8*(((EA74+$B$9)+273)^4-(EA74+273)^4)-44100*J74)/(1.84*29.3*R74+8*0.95*5.67E-8*(EA74+273)^3))</f>
        <v>0</v>
      </c>
      <c r="W74">
        <f>($C$9*EB74+$D$9*EC74+$E$9*V74)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2*0.95*5.67E-8*(((EA74+$B$9)+273)^4-(W74+273)^4)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927.2472685982931</v>
      </c>
      <c r="AK74">
        <v>908.1076121212117</v>
      </c>
      <c r="AL74">
        <v>3.442994638473774</v>
      </c>
      <c r="AM74">
        <v>65.17214786254047</v>
      </c>
      <c r="AN74">
        <f>(AP74 - AO74 + DY74*1E3/(8.314*(EA74+273.15)) * AR74/DX74 * AQ74) * DX74/(100*DL74) * 1000/(1000 - AP74)</f>
        <v>0</v>
      </c>
      <c r="AO74">
        <v>21.22298975531092</v>
      </c>
      <c r="AP74">
        <v>21.9716212121212</v>
      </c>
      <c r="AQ74">
        <v>5.592423747467854E-06</v>
      </c>
      <c r="AR74">
        <v>105.5994654856397</v>
      </c>
      <c r="AS74">
        <v>0</v>
      </c>
      <c r="AT74">
        <v>0</v>
      </c>
      <c r="AU74">
        <f>IF(AS74*$H$15&gt;=AW74,1.0,(AW74/(AW74-AS74*$H$15)))</f>
        <v>0</v>
      </c>
      <c r="AV74">
        <f>(AU74-1)*100</f>
        <v>0</v>
      </c>
      <c r="AW74">
        <f>MAX(0,($B$15+$C$15*EF74)/(1+$D$15*EF74)*DY74/(EA74+273)*$E$15)</f>
        <v>0</v>
      </c>
      <c r="AX74" t="s">
        <v>439</v>
      </c>
      <c r="AY74" t="s">
        <v>439</v>
      </c>
      <c r="AZ74">
        <v>0</v>
      </c>
      <c r="BA74">
        <v>0</v>
      </c>
      <c r="BB74">
        <f>1-AZ74/BA74</f>
        <v>0</v>
      </c>
      <c r="BC74">
        <v>0</v>
      </c>
      <c r="BD74" t="s">
        <v>439</v>
      </c>
      <c r="BE74" t="s">
        <v>439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439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$B$13*EG74+$C$13*EH74+$F$13*ES74*(1-EV74)</f>
        <v>0</v>
      </c>
      <c r="DI74">
        <f>DH74*DJ74</f>
        <v>0</v>
      </c>
      <c r="DJ74">
        <f>($B$13*$D$11+$C$13*$D$11+$F$13*((FF74+EX74)/MAX(FF74+EX74+FG74, 0.1)*$I$11+FG74/MAX(FF74+EX74+FG74, 0.1)*$J$11))/($B$13+$C$13+$F$13)</f>
        <v>0</v>
      </c>
      <c r="DK74">
        <f>($B$13*$K$11+$C$13*$K$11+$F$13*((FF74+EX74)/MAX(FF74+EX74+FG74, 0.1)*$P$11+FG74/MAX(FF74+EX74+FG74, 0.1)*$Q$11))/($B$13+$C$13+$F$13)</f>
        <v>0</v>
      </c>
      <c r="DL74">
        <v>1.1</v>
      </c>
      <c r="DM74">
        <v>0.5</v>
      </c>
      <c r="DN74" t="s">
        <v>440</v>
      </c>
      <c r="DO74">
        <v>2</v>
      </c>
      <c r="DP74" t="b">
        <v>1</v>
      </c>
      <c r="DQ74">
        <v>1758641991.814285</v>
      </c>
      <c r="DR74">
        <v>863.6919285714284</v>
      </c>
      <c r="DS74">
        <v>891.7080714285714</v>
      </c>
      <c r="DT74">
        <v>21.96162857142857</v>
      </c>
      <c r="DU74">
        <v>21.2178</v>
      </c>
      <c r="DV74">
        <v>864.8131428571427</v>
      </c>
      <c r="DW74">
        <v>21.68132142857143</v>
      </c>
      <c r="DX74">
        <v>499.9708214285714</v>
      </c>
      <c r="DY74">
        <v>90.31671785714286</v>
      </c>
      <c r="DZ74">
        <v>0.06753493928571429</v>
      </c>
      <c r="EA74">
        <v>28.80717857142857</v>
      </c>
      <c r="EB74">
        <v>30.00167857142857</v>
      </c>
      <c r="EC74">
        <v>999.9000000000002</v>
      </c>
      <c r="ED74">
        <v>0</v>
      </c>
      <c r="EE74">
        <v>0</v>
      </c>
      <c r="EF74">
        <v>10002.67642857143</v>
      </c>
      <c r="EG74">
        <v>0</v>
      </c>
      <c r="EH74">
        <v>10.05568571428571</v>
      </c>
      <c r="EI74">
        <v>-28.01625</v>
      </c>
      <c r="EJ74">
        <v>883.0859999999999</v>
      </c>
      <c r="EK74">
        <v>911.0383571428571</v>
      </c>
      <c r="EL74">
        <v>0.7438352857142858</v>
      </c>
      <c r="EM74">
        <v>891.7080714285714</v>
      </c>
      <c r="EN74">
        <v>21.2178</v>
      </c>
      <c r="EO74">
        <v>1.983501071428571</v>
      </c>
      <c r="EP74">
        <v>1.916321428571428</v>
      </c>
      <c r="EQ74">
        <v>17.31325</v>
      </c>
      <c r="ER74">
        <v>16.769375</v>
      </c>
      <c r="ES74">
        <v>2000.018214285714</v>
      </c>
      <c r="ET74">
        <v>0.9800027857142857</v>
      </c>
      <c r="EU74">
        <v>0.01999711428571429</v>
      </c>
      <c r="EV74">
        <v>0</v>
      </c>
      <c r="EW74">
        <v>157.2465357142857</v>
      </c>
      <c r="EX74">
        <v>5.00078</v>
      </c>
      <c r="EY74">
        <v>3242.048928571428</v>
      </c>
      <c r="EZ74">
        <v>16379.79642857143</v>
      </c>
      <c r="FA74">
        <v>39.86799999999999</v>
      </c>
      <c r="FB74">
        <v>40.78542857142856</v>
      </c>
      <c r="FC74">
        <v>40.20274999999999</v>
      </c>
      <c r="FD74">
        <v>40.39714285714285</v>
      </c>
      <c r="FE74">
        <v>41.00417857142857</v>
      </c>
      <c r="FF74">
        <v>1955.118214285714</v>
      </c>
      <c r="FG74">
        <v>39.89000000000001</v>
      </c>
      <c r="FH74">
        <v>0</v>
      </c>
      <c r="FI74">
        <v>1758641997.6</v>
      </c>
      <c r="FJ74">
        <v>0</v>
      </c>
      <c r="FK74">
        <v>157.2580769230769</v>
      </c>
      <c r="FL74">
        <v>1.419555557941738</v>
      </c>
      <c r="FM74">
        <v>23.74495726989615</v>
      </c>
      <c r="FN74">
        <v>3242.14</v>
      </c>
      <c r="FO74">
        <v>15</v>
      </c>
      <c r="FP74">
        <v>0</v>
      </c>
      <c r="FQ74" t="s">
        <v>441</v>
      </c>
      <c r="FR74">
        <v>1746989605.5</v>
      </c>
      <c r="FS74">
        <v>1746989593.5</v>
      </c>
      <c r="FT74">
        <v>0</v>
      </c>
      <c r="FU74">
        <v>-0.274</v>
      </c>
      <c r="FV74">
        <v>-0.002</v>
      </c>
      <c r="FW74">
        <v>2.549</v>
      </c>
      <c r="FX74">
        <v>0.129</v>
      </c>
      <c r="FY74">
        <v>420</v>
      </c>
      <c r="FZ74">
        <v>17</v>
      </c>
      <c r="GA74">
        <v>0.02</v>
      </c>
      <c r="GB74">
        <v>0.04</v>
      </c>
      <c r="GC74">
        <v>-28.02406585365853</v>
      </c>
      <c r="GD74">
        <v>-0.004994425087232678</v>
      </c>
      <c r="GE74">
        <v>0.06530534886305203</v>
      </c>
      <c r="GF74">
        <v>1</v>
      </c>
      <c r="GG74">
        <v>157.1506470588236</v>
      </c>
      <c r="GH74">
        <v>1.730695184760017</v>
      </c>
      <c r="GI74">
        <v>0.2629738168976195</v>
      </c>
      <c r="GJ74">
        <v>0</v>
      </c>
      <c r="GK74">
        <v>0.7451929756097561</v>
      </c>
      <c r="GL74">
        <v>-0.007167846689895578</v>
      </c>
      <c r="GM74">
        <v>0.007184948357632378</v>
      </c>
      <c r="GN74">
        <v>1</v>
      </c>
      <c r="GO74">
        <v>2</v>
      </c>
      <c r="GP74">
        <v>3</v>
      </c>
      <c r="GQ74" t="s">
        <v>442</v>
      </c>
      <c r="GR74">
        <v>3.10273</v>
      </c>
      <c r="GS74">
        <v>2.72559</v>
      </c>
      <c r="GT74">
        <v>0.148645</v>
      </c>
      <c r="GU74">
        <v>0.151616</v>
      </c>
      <c r="GV74">
        <v>0.101004</v>
      </c>
      <c r="GW74">
        <v>0.0999168</v>
      </c>
      <c r="GX74">
        <v>22241.3</v>
      </c>
      <c r="GY74">
        <v>20143.1</v>
      </c>
      <c r="GZ74">
        <v>26690</v>
      </c>
      <c r="HA74">
        <v>23966.7</v>
      </c>
      <c r="HB74">
        <v>38402.6</v>
      </c>
      <c r="HC74">
        <v>31895.7</v>
      </c>
      <c r="HD74">
        <v>46606.7</v>
      </c>
      <c r="HE74">
        <v>37916.6</v>
      </c>
      <c r="HF74">
        <v>1.86392</v>
      </c>
      <c r="HG74">
        <v>1.8516</v>
      </c>
      <c r="HH74">
        <v>0.103746</v>
      </c>
      <c r="HI74">
        <v>0</v>
      </c>
      <c r="HJ74">
        <v>28.3134</v>
      </c>
      <c r="HK74">
        <v>999.9</v>
      </c>
      <c r="HL74">
        <v>52</v>
      </c>
      <c r="HM74">
        <v>31.4</v>
      </c>
      <c r="HN74">
        <v>26.5719</v>
      </c>
      <c r="HO74">
        <v>60.5765</v>
      </c>
      <c r="HP74">
        <v>22.6242</v>
      </c>
      <c r="HQ74">
        <v>1</v>
      </c>
      <c r="HR74">
        <v>0.171954</v>
      </c>
      <c r="HS74">
        <v>0.198693</v>
      </c>
      <c r="HT74">
        <v>20.2789</v>
      </c>
      <c r="HU74">
        <v>5.2116</v>
      </c>
      <c r="HV74">
        <v>11.98</v>
      </c>
      <c r="HW74">
        <v>4.9634</v>
      </c>
      <c r="HX74">
        <v>3.2745</v>
      </c>
      <c r="HY74">
        <v>9999</v>
      </c>
      <c r="HZ74">
        <v>9999</v>
      </c>
      <c r="IA74">
        <v>9999</v>
      </c>
      <c r="IB74">
        <v>999.9</v>
      </c>
      <c r="IC74">
        <v>1.86399</v>
      </c>
      <c r="ID74">
        <v>1.8601</v>
      </c>
      <c r="IE74">
        <v>1.85838</v>
      </c>
      <c r="IF74">
        <v>1.85977</v>
      </c>
      <c r="IG74">
        <v>1.85989</v>
      </c>
      <c r="IH74">
        <v>1.85838</v>
      </c>
      <c r="II74">
        <v>1.85745</v>
      </c>
      <c r="IJ74">
        <v>1.85242</v>
      </c>
      <c r="IK74">
        <v>0</v>
      </c>
      <c r="IL74">
        <v>0</v>
      </c>
      <c r="IM74">
        <v>0</v>
      </c>
      <c r="IN74">
        <v>0</v>
      </c>
      <c r="IO74" t="s">
        <v>443</v>
      </c>
      <c r="IP74" t="s">
        <v>444</v>
      </c>
      <c r="IQ74" t="s">
        <v>445</v>
      </c>
      <c r="IR74" t="s">
        <v>445</v>
      </c>
      <c r="IS74" t="s">
        <v>445</v>
      </c>
      <c r="IT74" t="s">
        <v>445</v>
      </c>
      <c r="IU74">
        <v>0</v>
      </c>
      <c r="IV74">
        <v>100</v>
      </c>
      <c r="IW74">
        <v>100</v>
      </c>
      <c r="IX74">
        <v>-1.104</v>
      </c>
      <c r="IY74">
        <v>0.2805</v>
      </c>
      <c r="IZ74">
        <v>-1.101190050776656</v>
      </c>
      <c r="JA74">
        <v>-0.0009077452495023094</v>
      </c>
      <c r="JB74">
        <v>1.260287539409167E-06</v>
      </c>
      <c r="JC74">
        <v>-2.747980142854786E-10</v>
      </c>
      <c r="JD74">
        <v>0.01164710740424388</v>
      </c>
      <c r="JE74">
        <v>0.002354074995816399</v>
      </c>
      <c r="JF74">
        <v>0.0004967520844642659</v>
      </c>
      <c r="JG74">
        <v>-1.558376616488758E-06</v>
      </c>
      <c r="JH74">
        <v>1</v>
      </c>
      <c r="JI74">
        <v>1955</v>
      </c>
      <c r="JJ74">
        <v>1</v>
      </c>
      <c r="JK74">
        <v>26</v>
      </c>
      <c r="JL74">
        <v>194206.6</v>
      </c>
      <c r="JM74">
        <v>194206.8</v>
      </c>
      <c r="JN74">
        <v>2.17773</v>
      </c>
      <c r="JO74">
        <v>2.60864</v>
      </c>
      <c r="JP74">
        <v>1.49658</v>
      </c>
      <c r="JQ74">
        <v>2.34375</v>
      </c>
      <c r="JR74">
        <v>1.54907</v>
      </c>
      <c r="JS74">
        <v>2.47803</v>
      </c>
      <c r="JT74">
        <v>36.4107</v>
      </c>
      <c r="JU74">
        <v>24.1751</v>
      </c>
      <c r="JV74">
        <v>18</v>
      </c>
      <c r="JW74">
        <v>483.464</v>
      </c>
      <c r="JX74">
        <v>490.2</v>
      </c>
      <c r="JY74">
        <v>27.4166</v>
      </c>
      <c r="JZ74">
        <v>29.4455</v>
      </c>
      <c r="KA74">
        <v>30.0001</v>
      </c>
      <c r="KB74">
        <v>29.6746</v>
      </c>
      <c r="KC74">
        <v>29.6702</v>
      </c>
      <c r="KD74">
        <v>43.7135</v>
      </c>
      <c r="KE74">
        <v>22.6591</v>
      </c>
      <c r="KF74">
        <v>70.8691</v>
      </c>
      <c r="KG74">
        <v>27.4146</v>
      </c>
      <c r="KH74">
        <v>941.338</v>
      </c>
      <c r="KI74">
        <v>21.2297</v>
      </c>
      <c r="KJ74">
        <v>101.902</v>
      </c>
      <c r="KK74">
        <v>91.4419</v>
      </c>
    </row>
    <row r="75" spans="1:297">
      <c r="A75">
        <v>57</v>
      </c>
      <c r="B75">
        <v>1758642004.6</v>
      </c>
      <c r="C75">
        <v>371.5999999046326</v>
      </c>
      <c r="D75" t="s">
        <v>558</v>
      </c>
      <c r="E75" t="s">
        <v>559</v>
      </c>
      <c r="F75">
        <v>5</v>
      </c>
      <c r="G75" t="s">
        <v>437</v>
      </c>
      <c r="H75" t="s">
        <v>438</v>
      </c>
      <c r="I75">
        <v>1758641997.1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(EA75+(U75+2*0.95*5.67E-8*(((EA75+$B$9)+273)^4-(EA75+273)^4)-44100*J75)/(1.84*29.3*R75+8*0.95*5.67E-8*(EA75+273)^3))</f>
        <v>0</v>
      </c>
      <c r="W75">
        <f>($C$9*EB75+$D$9*EC75+$E$9*V75)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2*0.95*5.67E-8*(((EA75+$B$9)+273)^4-(W75+273)^4)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944.3444788724821</v>
      </c>
      <c r="AK75">
        <v>925.1839575757572</v>
      </c>
      <c r="AL75">
        <v>3.415632823120018</v>
      </c>
      <c r="AM75">
        <v>65.17214786254047</v>
      </c>
      <c r="AN75">
        <f>(AP75 - AO75 + DY75*1E3/(8.314*(EA75+273.15)) * AR75/DX75 * AQ75) * DX75/(100*DL75) * 1000/(1000 - AP75)</f>
        <v>0</v>
      </c>
      <c r="AO75">
        <v>21.20104492132635</v>
      </c>
      <c r="AP75">
        <v>21.96819090909091</v>
      </c>
      <c r="AQ75">
        <v>-1.37039298333022E-05</v>
      </c>
      <c r="AR75">
        <v>105.5994654856397</v>
      </c>
      <c r="AS75">
        <v>0</v>
      </c>
      <c r="AT75">
        <v>0</v>
      </c>
      <c r="AU75">
        <f>IF(AS75*$H$15&gt;=AW75,1.0,(AW75/(AW75-AS75*$H$15)))</f>
        <v>0</v>
      </c>
      <c r="AV75">
        <f>(AU75-1)*100</f>
        <v>0</v>
      </c>
      <c r="AW75">
        <f>MAX(0,($B$15+$C$15*EF75)/(1+$D$15*EF75)*DY75/(EA75+273)*$E$15)</f>
        <v>0</v>
      </c>
      <c r="AX75" t="s">
        <v>439</v>
      </c>
      <c r="AY75" t="s">
        <v>439</v>
      </c>
      <c r="AZ75">
        <v>0</v>
      </c>
      <c r="BA75">
        <v>0</v>
      </c>
      <c r="BB75">
        <f>1-AZ75/BA75</f>
        <v>0</v>
      </c>
      <c r="BC75">
        <v>0</v>
      </c>
      <c r="BD75" t="s">
        <v>439</v>
      </c>
      <c r="BE75" t="s">
        <v>439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439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$B$13*EG75+$C$13*EH75+$F$13*ES75*(1-EV75)</f>
        <v>0</v>
      </c>
      <c r="DI75">
        <f>DH75*DJ75</f>
        <v>0</v>
      </c>
      <c r="DJ75">
        <f>($B$13*$D$11+$C$13*$D$11+$F$13*((FF75+EX75)/MAX(FF75+EX75+FG75, 0.1)*$I$11+FG75/MAX(FF75+EX75+FG75, 0.1)*$J$11))/($B$13+$C$13+$F$13)</f>
        <v>0</v>
      </c>
      <c r="DK75">
        <f>($B$13*$K$11+$C$13*$K$11+$F$13*((FF75+EX75)/MAX(FF75+EX75+FG75, 0.1)*$P$11+FG75/MAX(FF75+EX75+FG75, 0.1)*$Q$11))/($B$13+$C$13+$F$13)</f>
        <v>0</v>
      </c>
      <c r="DL75">
        <v>1.1</v>
      </c>
      <c r="DM75">
        <v>0.5</v>
      </c>
      <c r="DN75" t="s">
        <v>440</v>
      </c>
      <c r="DO75">
        <v>2</v>
      </c>
      <c r="DP75" t="b">
        <v>1</v>
      </c>
      <c r="DQ75">
        <v>1758641997.1</v>
      </c>
      <c r="DR75">
        <v>881.4026296296296</v>
      </c>
      <c r="DS75">
        <v>909.4152592592591</v>
      </c>
      <c r="DT75">
        <v>21.96859259259259</v>
      </c>
      <c r="DU75">
        <v>21.2154074074074</v>
      </c>
      <c r="DV75">
        <v>882.5120370370371</v>
      </c>
      <c r="DW75">
        <v>21.68812592592592</v>
      </c>
      <c r="DX75">
        <v>500.0427777777778</v>
      </c>
      <c r="DY75">
        <v>90.31738518518517</v>
      </c>
      <c r="DZ75">
        <v>0.06733792592592593</v>
      </c>
      <c r="EA75">
        <v>28.80779629629629</v>
      </c>
      <c r="EB75">
        <v>30.00243703703704</v>
      </c>
      <c r="EC75">
        <v>999.9000000000001</v>
      </c>
      <c r="ED75">
        <v>0</v>
      </c>
      <c r="EE75">
        <v>0</v>
      </c>
      <c r="EF75">
        <v>10011.31888888889</v>
      </c>
      <c r="EG75">
        <v>0</v>
      </c>
      <c r="EH75">
        <v>10.06049259259259</v>
      </c>
      <c r="EI75">
        <v>-28.01267407407408</v>
      </c>
      <c r="EJ75">
        <v>901.2007037037038</v>
      </c>
      <c r="EK75">
        <v>929.1269259259259</v>
      </c>
      <c r="EL75">
        <v>0.7531869999999999</v>
      </c>
      <c r="EM75">
        <v>909.4152592592591</v>
      </c>
      <c r="EN75">
        <v>21.2154074074074</v>
      </c>
      <c r="EO75">
        <v>1.984145185185185</v>
      </c>
      <c r="EP75">
        <v>1.91611962962963</v>
      </c>
      <c r="EQ75">
        <v>17.31837777777778</v>
      </c>
      <c r="ER75">
        <v>16.76772222222222</v>
      </c>
      <c r="ES75">
        <v>2000.016666666667</v>
      </c>
      <c r="ET75">
        <v>0.9800027777777778</v>
      </c>
      <c r="EU75">
        <v>0.01999712222222223</v>
      </c>
      <c r="EV75">
        <v>0</v>
      </c>
      <c r="EW75">
        <v>157.3851481481481</v>
      </c>
      <c r="EX75">
        <v>5.00078</v>
      </c>
      <c r="EY75">
        <v>3244.01</v>
      </c>
      <c r="EZ75">
        <v>16379.78148148148</v>
      </c>
      <c r="FA75">
        <v>39.83533333333333</v>
      </c>
      <c r="FB75">
        <v>40.77525925925926</v>
      </c>
      <c r="FC75">
        <v>40.19177777777777</v>
      </c>
      <c r="FD75">
        <v>40.38877777777778</v>
      </c>
      <c r="FE75">
        <v>40.98818518518518</v>
      </c>
      <c r="FF75">
        <v>1955.116666666667</v>
      </c>
      <c r="FG75">
        <v>39.89000000000001</v>
      </c>
      <c r="FH75">
        <v>0</v>
      </c>
      <c r="FI75">
        <v>1758642002.4</v>
      </c>
      <c r="FJ75">
        <v>0</v>
      </c>
      <c r="FK75">
        <v>157.3894230769231</v>
      </c>
      <c r="FL75">
        <v>1.246735045312266</v>
      </c>
      <c r="FM75">
        <v>22.16444444018317</v>
      </c>
      <c r="FN75">
        <v>3243.953461538461</v>
      </c>
      <c r="FO75">
        <v>15</v>
      </c>
      <c r="FP75">
        <v>0</v>
      </c>
      <c r="FQ75" t="s">
        <v>441</v>
      </c>
      <c r="FR75">
        <v>1746989605.5</v>
      </c>
      <c r="FS75">
        <v>1746989593.5</v>
      </c>
      <c r="FT75">
        <v>0</v>
      </c>
      <c r="FU75">
        <v>-0.274</v>
      </c>
      <c r="FV75">
        <v>-0.002</v>
      </c>
      <c r="FW75">
        <v>2.549</v>
      </c>
      <c r="FX75">
        <v>0.129</v>
      </c>
      <c r="FY75">
        <v>420</v>
      </c>
      <c r="FZ75">
        <v>17</v>
      </c>
      <c r="GA75">
        <v>0.02</v>
      </c>
      <c r="GB75">
        <v>0.04</v>
      </c>
      <c r="GC75">
        <v>-28.011525</v>
      </c>
      <c r="GD75">
        <v>0.04375609756105358</v>
      </c>
      <c r="GE75">
        <v>0.05913521687624052</v>
      </c>
      <c r="GF75">
        <v>1</v>
      </c>
      <c r="GG75">
        <v>157.299205882353</v>
      </c>
      <c r="GH75">
        <v>1.437723453965646</v>
      </c>
      <c r="GI75">
        <v>0.2315474515479268</v>
      </c>
      <c r="GJ75">
        <v>0</v>
      </c>
      <c r="GK75">
        <v>0.7491055</v>
      </c>
      <c r="GL75">
        <v>0.09867050656660172</v>
      </c>
      <c r="GM75">
        <v>0.01071115505442808</v>
      </c>
      <c r="GN75">
        <v>1</v>
      </c>
      <c r="GO75">
        <v>2</v>
      </c>
      <c r="GP75">
        <v>3</v>
      </c>
      <c r="GQ75" t="s">
        <v>442</v>
      </c>
      <c r="GR75">
        <v>3.10241</v>
      </c>
      <c r="GS75">
        <v>2.72577</v>
      </c>
      <c r="GT75">
        <v>0.150458</v>
      </c>
      <c r="GU75">
        <v>0.153399</v>
      </c>
      <c r="GV75">
        <v>0.100988</v>
      </c>
      <c r="GW75">
        <v>0.09981760000000001</v>
      </c>
      <c r="GX75">
        <v>22193.7</v>
      </c>
      <c r="GY75">
        <v>20100.8</v>
      </c>
      <c r="GZ75">
        <v>26689.7</v>
      </c>
      <c r="HA75">
        <v>23966.8</v>
      </c>
      <c r="HB75">
        <v>38403.3</v>
      </c>
      <c r="HC75">
        <v>31899.7</v>
      </c>
      <c r="HD75">
        <v>46606.5</v>
      </c>
      <c r="HE75">
        <v>37916.9</v>
      </c>
      <c r="HF75">
        <v>1.86338</v>
      </c>
      <c r="HG75">
        <v>1.85187</v>
      </c>
      <c r="HH75">
        <v>0.103347</v>
      </c>
      <c r="HI75">
        <v>0</v>
      </c>
      <c r="HJ75">
        <v>28.3183</v>
      </c>
      <c r="HK75">
        <v>999.9</v>
      </c>
      <c r="HL75">
        <v>52</v>
      </c>
      <c r="HM75">
        <v>31.4</v>
      </c>
      <c r="HN75">
        <v>26.5724</v>
      </c>
      <c r="HO75">
        <v>60.8865</v>
      </c>
      <c r="HP75">
        <v>22.5521</v>
      </c>
      <c r="HQ75">
        <v>1</v>
      </c>
      <c r="HR75">
        <v>0.172088</v>
      </c>
      <c r="HS75">
        <v>0.214297</v>
      </c>
      <c r="HT75">
        <v>20.2788</v>
      </c>
      <c r="HU75">
        <v>5.2113</v>
      </c>
      <c r="HV75">
        <v>11.98</v>
      </c>
      <c r="HW75">
        <v>4.9632</v>
      </c>
      <c r="HX75">
        <v>3.2744</v>
      </c>
      <c r="HY75">
        <v>9999</v>
      </c>
      <c r="HZ75">
        <v>9999</v>
      </c>
      <c r="IA75">
        <v>9999</v>
      </c>
      <c r="IB75">
        <v>999.9</v>
      </c>
      <c r="IC75">
        <v>1.86398</v>
      </c>
      <c r="ID75">
        <v>1.8601</v>
      </c>
      <c r="IE75">
        <v>1.85838</v>
      </c>
      <c r="IF75">
        <v>1.85978</v>
      </c>
      <c r="IG75">
        <v>1.85989</v>
      </c>
      <c r="IH75">
        <v>1.85839</v>
      </c>
      <c r="II75">
        <v>1.85745</v>
      </c>
      <c r="IJ75">
        <v>1.85242</v>
      </c>
      <c r="IK75">
        <v>0</v>
      </c>
      <c r="IL75">
        <v>0</v>
      </c>
      <c r="IM75">
        <v>0</v>
      </c>
      <c r="IN75">
        <v>0</v>
      </c>
      <c r="IO75" t="s">
        <v>443</v>
      </c>
      <c r="IP75" t="s">
        <v>444</v>
      </c>
      <c r="IQ75" t="s">
        <v>445</v>
      </c>
      <c r="IR75" t="s">
        <v>445</v>
      </c>
      <c r="IS75" t="s">
        <v>445</v>
      </c>
      <c r="IT75" t="s">
        <v>445</v>
      </c>
      <c r="IU75">
        <v>0</v>
      </c>
      <c r="IV75">
        <v>100</v>
      </c>
      <c r="IW75">
        <v>100</v>
      </c>
      <c r="IX75">
        <v>-1.092</v>
      </c>
      <c r="IY75">
        <v>0.2804</v>
      </c>
      <c r="IZ75">
        <v>-1.101190050776656</v>
      </c>
      <c r="JA75">
        <v>-0.0009077452495023094</v>
      </c>
      <c r="JB75">
        <v>1.260287539409167E-06</v>
      </c>
      <c r="JC75">
        <v>-2.747980142854786E-10</v>
      </c>
      <c r="JD75">
        <v>0.01164710740424388</v>
      </c>
      <c r="JE75">
        <v>0.002354074995816399</v>
      </c>
      <c r="JF75">
        <v>0.0004967520844642659</v>
      </c>
      <c r="JG75">
        <v>-1.558376616488758E-06</v>
      </c>
      <c r="JH75">
        <v>1</v>
      </c>
      <c r="JI75">
        <v>1955</v>
      </c>
      <c r="JJ75">
        <v>1</v>
      </c>
      <c r="JK75">
        <v>26</v>
      </c>
      <c r="JL75">
        <v>194206.7</v>
      </c>
      <c r="JM75">
        <v>194206.9</v>
      </c>
      <c r="JN75">
        <v>2.20825</v>
      </c>
      <c r="JO75">
        <v>2.61597</v>
      </c>
      <c r="JP75">
        <v>1.49658</v>
      </c>
      <c r="JQ75">
        <v>2.34497</v>
      </c>
      <c r="JR75">
        <v>1.54907</v>
      </c>
      <c r="JS75">
        <v>2.35962</v>
      </c>
      <c r="JT75">
        <v>36.4107</v>
      </c>
      <c r="JU75">
        <v>24.1751</v>
      </c>
      <c r="JV75">
        <v>18</v>
      </c>
      <c r="JW75">
        <v>483.147</v>
      </c>
      <c r="JX75">
        <v>490.381</v>
      </c>
      <c r="JY75">
        <v>27.4168</v>
      </c>
      <c r="JZ75">
        <v>29.4455</v>
      </c>
      <c r="KA75">
        <v>30.0001</v>
      </c>
      <c r="KB75">
        <v>29.6752</v>
      </c>
      <c r="KC75">
        <v>29.6702</v>
      </c>
      <c r="KD75">
        <v>44.3211</v>
      </c>
      <c r="KE75">
        <v>22.6591</v>
      </c>
      <c r="KF75">
        <v>70.8691</v>
      </c>
      <c r="KG75">
        <v>27.4099</v>
      </c>
      <c r="KH75">
        <v>954.708</v>
      </c>
      <c r="KI75">
        <v>21.2297</v>
      </c>
      <c r="KJ75">
        <v>101.901</v>
      </c>
      <c r="KK75">
        <v>91.44240000000001</v>
      </c>
    </row>
    <row r="76" spans="1:297">
      <c r="A76">
        <v>58</v>
      </c>
      <c r="B76">
        <v>1758642009.6</v>
      </c>
      <c r="C76">
        <v>376.5999999046326</v>
      </c>
      <c r="D76" t="s">
        <v>560</v>
      </c>
      <c r="E76" t="s">
        <v>561</v>
      </c>
      <c r="F76">
        <v>5</v>
      </c>
      <c r="G76" t="s">
        <v>437</v>
      </c>
      <c r="H76" t="s">
        <v>438</v>
      </c>
      <c r="I76">
        <v>1758642001.814285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(EA76+(U76+2*0.95*5.67E-8*(((EA76+$B$9)+273)^4-(EA76+273)^4)-44100*J76)/(1.84*29.3*R76+8*0.95*5.67E-8*(EA76+273)^3))</f>
        <v>0</v>
      </c>
      <c r="W76">
        <f>($C$9*EB76+$D$9*EC76+$E$9*V76)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2*0.95*5.67E-8*(((EA76+$B$9)+273)^4-(W76+273)^4)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961.4488648596906</v>
      </c>
      <c r="AK76">
        <v>942.4657212121214</v>
      </c>
      <c r="AL76">
        <v>3.456111994838716</v>
      </c>
      <c r="AM76">
        <v>65.17214786254047</v>
      </c>
      <c r="AN76">
        <f>(AP76 - AO76 + DY76*1E3/(8.314*(EA76+273.15)) * AR76/DX76 * AQ76) * DX76/(100*DL76) * 1000/(1000 - AP76)</f>
        <v>0</v>
      </c>
      <c r="AO76">
        <v>21.18980070137319</v>
      </c>
      <c r="AP76">
        <v>21.9567715151515</v>
      </c>
      <c r="AQ76">
        <v>-1.802027866910678E-05</v>
      </c>
      <c r="AR76">
        <v>105.5994654856397</v>
      </c>
      <c r="AS76">
        <v>0</v>
      </c>
      <c r="AT76">
        <v>0</v>
      </c>
      <c r="AU76">
        <f>IF(AS76*$H$15&gt;=AW76,1.0,(AW76/(AW76-AS76*$H$15)))</f>
        <v>0</v>
      </c>
      <c r="AV76">
        <f>(AU76-1)*100</f>
        <v>0</v>
      </c>
      <c r="AW76">
        <f>MAX(0,($B$15+$C$15*EF76)/(1+$D$15*EF76)*DY76/(EA76+273)*$E$15)</f>
        <v>0</v>
      </c>
      <c r="AX76" t="s">
        <v>439</v>
      </c>
      <c r="AY76" t="s">
        <v>439</v>
      </c>
      <c r="AZ76">
        <v>0</v>
      </c>
      <c r="BA76">
        <v>0</v>
      </c>
      <c r="BB76">
        <f>1-AZ76/BA76</f>
        <v>0</v>
      </c>
      <c r="BC76">
        <v>0</v>
      </c>
      <c r="BD76" t="s">
        <v>439</v>
      </c>
      <c r="BE76" t="s">
        <v>439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439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$B$13*EG76+$C$13*EH76+$F$13*ES76*(1-EV76)</f>
        <v>0</v>
      </c>
      <c r="DI76">
        <f>DH76*DJ76</f>
        <v>0</v>
      </c>
      <c r="DJ76">
        <f>($B$13*$D$11+$C$13*$D$11+$F$13*((FF76+EX76)/MAX(FF76+EX76+FG76, 0.1)*$I$11+FG76/MAX(FF76+EX76+FG76, 0.1)*$J$11))/($B$13+$C$13+$F$13)</f>
        <v>0</v>
      </c>
      <c r="DK76">
        <f>($B$13*$K$11+$C$13*$K$11+$F$13*((FF76+EX76)/MAX(FF76+EX76+FG76, 0.1)*$P$11+FG76/MAX(FF76+EX76+FG76, 0.1)*$Q$11))/($B$13+$C$13+$F$13)</f>
        <v>0</v>
      </c>
      <c r="DL76">
        <v>1.1</v>
      </c>
      <c r="DM76">
        <v>0.5</v>
      </c>
      <c r="DN76" t="s">
        <v>440</v>
      </c>
      <c r="DO76">
        <v>2</v>
      </c>
      <c r="DP76" t="b">
        <v>1</v>
      </c>
      <c r="DQ76">
        <v>1758642001.814285</v>
      </c>
      <c r="DR76">
        <v>897.2390357142856</v>
      </c>
      <c r="DS76">
        <v>925.2237857142858</v>
      </c>
      <c r="DT76">
        <v>21.96767142857143</v>
      </c>
      <c r="DU76">
        <v>21.20645357142857</v>
      </c>
      <c r="DV76">
        <v>898.3376428571428</v>
      </c>
      <c r="DW76">
        <v>21.68722142857143</v>
      </c>
      <c r="DX76">
        <v>500.0021428571428</v>
      </c>
      <c r="DY76">
        <v>90.31785000000001</v>
      </c>
      <c r="DZ76">
        <v>0.06747586428571428</v>
      </c>
      <c r="EA76">
        <v>28.809275</v>
      </c>
      <c r="EB76">
        <v>30.00623928571429</v>
      </c>
      <c r="EC76">
        <v>999.9000000000002</v>
      </c>
      <c r="ED76">
        <v>0</v>
      </c>
      <c r="EE76">
        <v>0</v>
      </c>
      <c r="EF76">
        <v>10008.63535714286</v>
      </c>
      <c r="EG76">
        <v>0</v>
      </c>
      <c r="EH76">
        <v>10.06774285714286</v>
      </c>
      <c r="EI76">
        <v>-27.98476785714286</v>
      </c>
      <c r="EJ76">
        <v>917.3918928571428</v>
      </c>
      <c r="EK76">
        <v>945.2694285714286</v>
      </c>
      <c r="EL76">
        <v>0.7612063928571428</v>
      </c>
      <c r="EM76">
        <v>925.2237857142858</v>
      </c>
      <c r="EN76">
        <v>21.20645357142857</v>
      </c>
      <c r="EO76">
        <v>1.9840725</v>
      </c>
      <c r="EP76">
        <v>1.915321785714286</v>
      </c>
      <c r="EQ76">
        <v>17.31778928571429</v>
      </c>
      <c r="ER76">
        <v>16.76116071428572</v>
      </c>
      <c r="ES76">
        <v>2000.01</v>
      </c>
      <c r="ET76">
        <v>0.9800026785714285</v>
      </c>
      <c r="EU76">
        <v>0.01999722142857143</v>
      </c>
      <c r="EV76">
        <v>0</v>
      </c>
      <c r="EW76">
        <v>157.3742857142857</v>
      </c>
      <c r="EX76">
        <v>5.00078</v>
      </c>
      <c r="EY76">
        <v>3245.756071428572</v>
      </c>
      <c r="EZ76">
        <v>16379.73214285714</v>
      </c>
      <c r="FA76">
        <v>39.83682142857143</v>
      </c>
      <c r="FB76">
        <v>40.77214285714285</v>
      </c>
      <c r="FC76">
        <v>40.17821428571428</v>
      </c>
      <c r="FD76">
        <v>40.38153571428571</v>
      </c>
      <c r="FE76">
        <v>40.96853571428571</v>
      </c>
      <c r="FF76">
        <v>1955.11</v>
      </c>
      <c r="FG76">
        <v>39.89000000000001</v>
      </c>
      <c r="FH76">
        <v>0</v>
      </c>
      <c r="FI76">
        <v>1758642007.8</v>
      </c>
      <c r="FJ76">
        <v>0</v>
      </c>
      <c r="FK76">
        <v>157.38588</v>
      </c>
      <c r="FL76">
        <v>-0.06284615571953797</v>
      </c>
      <c r="FM76">
        <v>21.47615386608765</v>
      </c>
      <c r="FN76">
        <v>3246.050000000001</v>
      </c>
      <c r="FO76">
        <v>15</v>
      </c>
      <c r="FP76">
        <v>0</v>
      </c>
      <c r="FQ76" t="s">
        <v>441</v>
      </c>
      <c r="FR76">
        <v>1746989605.5</v>
      </c>
      <c r="FS76">
        <v>1746989593.5</v>
      </c>
      <c r="FT76">
        <v>0</v>
      </c>
      <c r="FU76">
        <v>-0.274</v>
      </c>
      <c r="FV76">
        <v>-0.002</v>
      </c>
      <c r="FW76">
        <v>2.549</v>
      </c>
      <c r="FX76">
        <v>0.129</v>
      </c>
      <c r="FY76">
        <v>420</v>
      </c>
      <c r="FZ76">
        <v>17</v>
      </c>
      <c r="GA76">
        <v>0.02</v>
      </c>
      <c r="GB76">
        <v>0.04</v>
      </c>
      <c r="GC76">
        <v>-27.9909225</v>
      </c>
      <c r="GD76">
        <v>0.3036371482177049</v>
      </c>
      <c r="GE76">
        <v>0.06710512829694912</v>
      </c>
      <c r="GF76">
        <v>1</v>
      </c>
      <c r="GG76">
        <v>157.3625294117647</v>
      </c>
      <c r="GH76">
        <v>0.1824293359904978</v>
      </c>
      <c r="GI76">
        <v>0.2275688952298272</v>
      </c>
      <c r="GJ76">
        <v>1</v>
      </c>
      <c r="GK76">
        <v>0.7572714</v>
      </c>
      <c r="GL76">
        <v>0.112966514071292</v>
      </c>
      <c r="GM76">
        <v>0.01210127967158845</v>
      </c>
      <c r="GN76">
        <v>0</v>
      </c>
      <c r="GO76">
        <v>2</v>
      </c>
      <c r="GP76">
        <v>3</v>
      </c>
      <c r="GQ76" t="s">
        <v>442</v>
      </c>
      <c r="GR76">
        <v>3.10252</v>
      </c>
      <c r="GS76">
        <v>2.72595</v>
      </c>
      <c r="GT76">
        <v>0.152279</v>
      </c>
      <c r="GU76">
        <v>0.155187</v>
      </c>
      <c r="GV76">
        <v>0.100956</v>
      </c>
      <c r="GW76">
        <v>0.099811</v>
      </c>
      <c r="GX76">
        <v>22146.1</v>
      </c>
      <c r="GY76">
        <v>20058.3</v>
      </c>
      <c r="GZ76">
        <v>26689.7</v>
      </c>
      <c r="HA76">
        <v>23966.7</v>
      </c>
      <c r="HB76">
        <v>38404.9</v>
      </c>
      <c r="HC76">
        <v>31899.7</v>
      </c>
      <c r="HD76">
        <v>46606.5</v>
      </c>
      <c r="HE76">
        <v>37916.4</v>
      </c>
      <c r="HF76">
        <v>1.8633</v>
      </c>
      <c r="HG76">
        <v>1.85187</v>
      </c>
      <c r="HH76">
        <v>0.103679</v>
      </c>
      <c r="HI76">
        <v>0</v>
      </c>
      <c r="HJ76">
        <v>28.3223</v>
      </c>
      <c r="HK76">
        <v>999.9</v>
      </c>
      <c r="HL76">
        <v>51.9</v>
      </c>
      <c r="HM76">
        <v>31.4</v>
      </c>
      <c r="HN76">
        <v>26.5203</v>
      </c>
      <c r="HO76">
        <v>60.8665</v>
      </c>
      <c r="HP76">
        <v>22.524</v>
      </c>
      <c r="HQ76">
        <v>1</v>
      </c>
      <c r="HR76">
        <v>0.172129</v>
      </c>
      <c r="HS76">
        <v>0.240191</v>
      </c>
      <c r="HT76">
        <v>20.2787</v>
      </c>
      <c r="HU76">
        <v>5.211</v>
      </c>
      <c r="HV76">
        <v>11.9798</v>
      </c>
      <c r="HW76">
        <v>4.96325</v>
      </c>
      <c r="HX76">
        <v>3.2742</v>
      </c>
      <c r="HY76">
        <v>9999</v>
      </c>
      <c r="HZ76">
        <v>9999</v>
      </c>
      <c r="IA76">
        <v>9999</v>
      </c>
      <c r="IB76">
        <v>999.9</v>
      </c>
      <c r="IC76">
        <v>1.86398</v>
      </c>
      <c r="ID76">
        <v>1.86008</v>
      </c>
      <c r="IE76">
        <v>1.85837</v>
      </c>
      <c r="IF76">
        <v>1.85976</v>
      </c>
      <c r="IG76">
        <v>1.85989</v>
      </c>
      <c r="IH76">
        <v>1.85838</v>
      </c>
      <c r="II76">
        <v>1.85745</v>
      </c>
      <c r="IJ76">
        <v>1.85242</v>
      </c>
      <c r="IK76">
        <v>0</v>
      </c>
      <c r="IL76">
        <v>0</v>
      </c>
      <c r="IM76">
        <v>0</v>
      </c>
      <c r="IN76">
        <v>0</v>
      </c>
      <c r="IO76" t="s">
        <v>443</v>
      </c>
      <c r="IP76" t="s">
        <v>444</v>
      </c>
      <c r="IQ76" t="s">
        <v>445</v>
      </c>
      <c r="IR76" t="s">
        <v>445</v>
      </c>
      <c r="IS76" t="s">
        <v>445</v>
      </c>
      <c r="IT76" t="s">
        <v>445</v>
      </c>
      <c r="IU76">
        <v>0</v>
      </c>
      <c r="IV76">
        <v>100</v>
      </c>
      <c r="IW76">
        <v>100</v>
      </c>
      <c r="IX76">
        <v>-1.08</v>
      </c>
      <c r="IY76">
        <v>0.2802</v>
      </c>
      <c r="IZ76">
        <v>-1.101190050776656</v>
      </c>
      <c r="JA76">
        <v>-0.0009077452495023094</v>
      </c>
      <c r="JB76">
        <v>1.260287539409167E-06</v>
      </c>
      <c r="JC76">
        <v>-2.747980142854786E-10</v>
      </c>
      <c r="JD76">
        <v>0.01164710740424388</v>
      </c>
      <c r="JE76">
        <v>0.002354074995816399</v>
      </c>
      <c r="JF76">
        <v>0.0004967520844642659</v>
      </c>
      <c r="JG76">
        <v>-1.558376616488758E-06</v>
      </c>
      <c r="JH76">
        <v>1</v>
      </c>
      <c r="JI76">
        <v>1955</v>
      </c>
      <c r="JJ76">
        <v>1</v>
      </c>
      <c r="JK76">
        <v>26</v>
      </c>
      <c r="JL76">
        <v>194206.7</v>
      </c>
      <c r="JM76">
        <v>194206.9</v>
      </c>
      <c r="JN76">
        <v>2.24243</v>
      </c>
      <c r="JO76">
        <v>2.5769</v>
      </c>
      <c r="JP76">
        <v>1.49658</v>
      </c>
      <c r="JQ76">
        <v>2.34497</v>
      </c>
      <c r="JR76">
        <v>1.54907</v>
      </c>
      <c r="JS76">
        <v>2.46094</v>
      </c>
      <c r="JT76">
        <v>36.4107</v>
      </c>
      <c r="JU76">
        <v>24.1751</v>
      </c>
      <c r="JV76">
        <v>18</v>
      </c>
      <c r="JW76">
        <v>483.103</v>
      </c>
      <c r="JX76">
        <v>490.381</v>
      </c>
      <c r="JY76">
        <v>27.4123</v>
      </c>
      <c r="JZ76">
        <v>29.4455</v>
      </c>
      <c r="KA76">
        <v>30.0003</v>
      </c>
      <c r="KB76">
        <v>29.6752</v>
      </c>
      <c r="KC76">
        <v>29.6702</v>
      </c>
      <c r="KD76">
        <v>44.9803</v>
      </c>
      <c r="KE76">
        <v>22.6591</v>
      </c>
      <c r="KF76">
        <v>70.8691</v>
      </c>
      <c r="KG76">
        <v>27.4043</v>
      </c>
      <c r="KH76">
        <v>974.746</v>
      </c>
      <c r="KI76">
        <v>21.2297</v>
      </c>
      <c r="KJ76">
        <v>101.901</v>
      </c>
      <c r="KK76">
        <v>91.44159999999999</v>
      </c>
    </row>
    <row r="77" spans="1:297">
      <c r="A77">
        <v>59</v>
      </c>
      <c r="B77">
        <v>1758642014.6</v>
      </c>
      <c r="C77">
        <v>381.5999999046326</v>
      </c>
      <c r="D77" t="s">
        <v>562</v>
      </c>
      <c r="E77" t="s">
        <v>563</v>
      </c>
      <c r="F77">
        <v>5</v>
      </c>
      <c r="G77" t="s">
        <v>437</v>
      </c>
      <c r="H77" t="s">
        <v>438</v>
      </c>
      <c r="I77">
        <v>1758642007.1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(EA77+(U77+2*0.95*5.67E-8*(((EA77+$B$9)+273)^4-(EA77+273)^4)-44100*J77)/(1.84*29.3*R77+8*0.95*5.67E-8*(EA77+273)^3))</f>
        <v>0</v>
      </c>
      <c r="W77">
        <f>($C$9*EB77+$D$9*EC77+$E$9*V77)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2*0.95*5.67E-8*(((EA77+$B$9)+273)^4-(W77+273)^4)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978.5190523447073</v>
      </c>
      <c r="AK77">
        <v>959.5006242424239</v>
      </c>
      <c r="AL77">
        <v>3.400579069194293</v>
      </c>
      <c r="AM77">
        <v>65.17214786254047</v>
      </c>
      <c r="AN77">
        <f>(AP77 - AO77 + DY77*1E3/(8.314*(EA77+273.15)) * AR77/DX77 * AQ77) * DX77/(100*DL77) * 1000/(1000 - AP77)</f>
        <v>0</v>
      </c>
      <c r="AO77">
        <v>21.19132458081303</v>
      </c>
      <c r="AP77">
        <v>21.94936121212121</v>
      </c>
      <c r="AQ77">
        <v>-9.394880359709875E-06</v>
      </c>
      <c r="AR77">
        <v>105.5994654856397</v>
      </c>
      <c r="AS77">
        <v>0</v>
      </c>
      <c r="AT77">
        <v>0</v>
      </c>
      <c r="AU77">
        <f>IF(AS77*$H$15&gt;=AW77,1.0,(AW77/(AW77-AS77*$H$15)))</f>
        <v>0</v>
      </c>
      <c r="AV77">
        <f>(AU77-1)*100</f>
        <v>0</v>
      </c>
      <c r="AW77">
        <f>MAX(0,($B$15+$C$15*EF77)/(1+$D$15*EF77)*DY77/(EA77+273)*$E$15)</f>
        <v>0</v>
      </c>
      <c r="AX77" t="s">
        <v>439</v>
      </c>
      <c r="AY77" t="s">
        <v>439</v>
      </c>
      <c r="AZ77">
        <v>0</v>
      </c>
      <c r="BA77">
        <v>0</v>
      </c>
      <c r="BB77">
        <f>1-AZ77/BA77</f>
        <v>0</v>
      </c>
      <c r="BC77">
        <v>0</v>
      </c>
      <c r="BD77" t="s">
        <v>439</v>
      </c>
      <c r="BE77" t="s">
        <v>439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439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$B$13*EG77+$C$13*EH77+$F$13*ES77*(1-EV77)</f>
        <v>0</v>
      </c>
      <c r="DI77">
        <f>DH77*DJ77</f>
        <v>0</v>
      </c>
      <c r="DJ77">
        <f>($B$13*$D$11+$C$13*$D$11+$F$13*((FF77+EX77)/MAX(FF77+EX77+FG77, 0.1)*$I$11+FG77/MAX(FF77+EX77+FG77, 0.1)*$J$11))/($B$13+$C$13+$F$13)</f>
        <v>0</v>
      </c>
      <c r="DK77">
        <f>($B$13*$K$11+$C$13*$K$11+$F$13*((FF77+EX77)/MAX(FF77+EX77+FG77, 0.1)*$P$11+FG77/MAX(FF77+EX77+FG77, 0.1)*$Q$11))/($B$13+$C$13+$F$13)</f>
        <v>0</v>
      </c>
      <c r="DL77">
        <v>1.1</v>
      </c>
      <c r="DM77">
        <v>0.5</v>
      </c>
      <c r="DN77" t="s">
        <v>440</v>
      </c>
      <c r="DO77">
        <v>2</v>
      </c>
      <c r="DP77" t="b">
        <v>1</v>
      </c>
      <c r="DQ77">
        <v>1758642007.1</v>
      </c>
      <c r="DR77">
        <v>914.9929629629628</v>
      </c>
      <c r="DS77">
        <v>942.9097777777779</v>
      </c>
      <c r="DT77">
        <v>21.96140740740741</v>
      </c>
      <c r="DU77">
        <v>21.1952962962963</v>
      </c>
      <c r="DV77">
        <v>916.0791851851851</v>
      </c>
      <c r="DW77">
        <v>21.68108518518519</v>
      </c>
      <c r="DX77">
        <v>500.0542592592593</v>
      </c>
      <c r="DY77">
        <v>90.31943333333332</v>
      </c>
      <c r="DZ77">
        <v>0.06741522962962963</v>
      </c>
      <c r="EA77">
        <v>28.80965925925926</v>
      </c>
      <c r="EB77">
        <v>30.00554814814814</v>
      </c>
      <c r="EC77">
        <v>999.9000000000001</v>
      </c>
      <c r="ED77">
        <v>0</v>
      </c>
      <c r="EE77">
        <v>0</v>
      </c>
      <c r="EF77">
        <v>10014.95703703704</v>
      </c>
      <c r="EG77">
        <v>0</v>
      </c>
      <c r="EH77">
        <v>10.07352222222222</v>
      </c>
      <c r="EI77">
        <v>-27.91675185185186</v>
      </c>
      <c r="EJ77">
        <v>935.5385925925926</v>
      </c>
      <c r="EK77">
        <v>963.3277407407406</v>
      </c>
      <c r="EL77">
        <v>0.7660968518518521</v>
      </c>
      <c r="EM77">
        <v>942.9097777777779</v>
      </c>
      <c r="EN77">
        <v>21.1952962962963</v>
      </c>
      <c r="EO77">
        <v>1.983541851851852</v>
      </c>
      <c r="EP77">
        <v>1.914347037037037</v>
      </c>
      <c r="EQ77">
        <v>17.31355185185185</v>
      </c>
      <c r="ER77">
        <v>16.75314814814815</v>
      </c>
      <c r="ES77">
        <v>2000.004444444444</v>
      </c>
      <c r="ET77">
        <v>0.9800025555555556</v>
      </c>
      <c r="EU77">
        <v>0.01999734444444445</v>
      </c>
      <c r="EV77">
        <v>0</v>
      </c>
      <c r="EW77">
        <v>157.5265185185185</v>
      </c>
      <c r="EX77">
        <v>5.00078</v>
      </c>
      <c r="EY77">
        <v>3247.446296296296</v>
      </c>
      <c r="EZ77">
        <v>16379.69259259259</v>
      </c>
      <c r="FA77">
        <v>39.85166666666666</v>
      </c>
      <c r="FB77">
        <v>40.76837037037038</v>
      </c>
      <c r="FC77">
        <v>40.18488888888889</v>
      </c>
      <c r="FD77">
        <v>40.39803703703704</v>
      </c>
      <c r="FE77">
        <v>40.99977777777777</v>
      </c>
      <c r="FF77">
        <v>1955.104444444445</v>
      </c>
      <c r="FG77">
        <v>39.89000000000001</v>
      </c>
      <c r="FH77">
        <v>0</v>
      </c>
      <c r="FI77">
        <v>1758642012.6</v>
      </c>
      <c r="FJ77">
        <v>0</v>
      </c>
      <c r="FK77">
        <v>157.56684</v>
      </c>
      <c r="FL77">
        <v>2.14823077181138</v>
      </c>
      <c r="FM77">
        <v>17.59384618476629</v>
      </c>
      <c r="FN77">
        <v>3247.514</v>
      </c>
      <c r="FO77">
        <v>15</v>
      </c>
      <c r="FP77">
        <v>0</v>
      </c>
      <c r="FQ77" t="s">
        <v>441</v>
      </c>
      <c r="FR77">
        <v>1746989605.5</v>
      </c>
      <c r="FS77">
        <v>1746989593.5</v>
      </c>
      <c r="FT77">
        <v>0</v>
      </c>
      <c r="FU77">
        <v>-0.274</v>
      </c>
      <c r="FV77">
        <v>-0.002</v>
      </c>
      <c r="FW77">
        <v>2.549</v>
      </c>
      <c r="FX77">
        <v>0.129</v>
      </c>
      <c r="FY77">
        <v>420</v>
      </c>
      <c r="FZ77">
        <v>17</v>
      </c>
      <c r="GA77">
        <v>0.02</v>
      </c>
      <c r="GB77">
        <v>0.04</v>
      </c>
      <c r="GC77">
        <v>-27.9594475</v>
      </c>
      <c r="GD77">
        <v>0.8225639774860641</v>
      </c>
      <c r="GE77">
        <v>0.08956406362905851</v>
      </c>
      <c r="GF77">
        <v>0</v>
      </c>
      <c r="GG77">
        <v>157.4702352941177</v>
      </c>
      <c r="GH77">
        <v>0.7368067212934631</v>
      </c>
      <c r="GI77">
        <v>0.272068120667851</v>
      </c>
      <c r="GJ77">
        <v>1</v>
      </c>
      <c r="GK77">
        <v>0.7608554</v>
      </c>
      <c r="GL77">
        <v>0.07240410506566551</v>
      </c>
      <c r="GM77">
        <v>0.01044778801900191</v>
      </c>
      <c r="GN77">
        <v>1</v>
      </c>
      <c r="GO77">
        <v>2</v>
      </c>
      <c r="GP77">
        <v>3</v>
      </c>
      <c r="GQ77" t="s">
        <v>442</v>
      </c>
      <c r="GR77">
        <v>3.10254</v>
      </c>
      <c r="GS77">
        <v>2.72544</v>
      </c>
      <c r="GT77">
        <v>0.154044</v>
      </c>
      <c r="GU77">
        <v>0.156922</v>
      </c>
      <c r="GV77">
        <v>0.100933</v>
      </c>
      <c r="GW77">
        <v>0.09982489999999999</v>
      </c>
      <c r="GX77">
        <v>22099.6</v>
      </c>
      <c r="GY77">
        <v>20016.8</v>
      </c>
      <c r="GZ77">
        <v>26689.3</v>
      </c>
      <c r="HA77">
        <v>23966.3</v>
      </c>
      <c r="HB77">
        <v>38405.6</v>
      </c>
      <c r="HC77">
        <v>31899.2</v>
      </c>
      <c r="HD77">
        <v>46606</v>
      </c>
      <c r="HE77">
        <v>37916.2</v>
      </c>
      <c r="HF77">
        <v>1.86357</v>
      </c>
      <c r="HG77">
        <v>1.85175</v>
      </c>
      <c r="HH77">
        <v>0.103034</v>
      </c>
      <c r="HI77">
        <v>0</v>
      </c>
      <c r="HJ77">
        <v>28.3261</v>
      </c>
      <c r="HK77">
        <v>999.9</v>
      </c>
      <c r="HL77">
        <v>51.9</v>
      </c>
      <c r="HM77">
        <v>31.4</v>
      </c>
      <c r="HN77">
        <v>26.5244</v>
      </c>
      <c r="HO77">
        <v>61.1165</v>
      </c>
      <c r="HP77">
        <v>22.6923</v>
      </c>
      <c r="HQ77">
        <v>1</v>
      </c>
      <c r="HR77">
        <v>0.172337</v>
      </c>
      <c r="HS77">
        <v>0.246378</v>
      </c>
      <c r="HT77">
        <v>20.2785</v>
      </c>
      <c r="HU77">
        <v>5.21085</v>
      </c>
      <c r="HV77">
        <v>11.98</v>
      </c>
      <c r="HW77">
        <v>4.9631</v>
      </c>
      <c r="HX77">
        <v>3.27423</v>
      </c>
      <c r="HY77">
        <v>9999</v>
      </c>
      <c r="HZ77">
        <v>9999</v>
      </c>
      <c r="IA77">
        <v>9999</v>
      </c>
      <c r="IB77">
        <v>999.9</v>
      </c>
      <c r="IC77">
        <v>1.86399</v>
      </c>
      <c r="ID77">
        <v>1.86008</v>
      </c>
      <c r="IE77">
        <v>1.85837</v>
      </c>
      <c r="IF77">
        <v>1.85976</v>
      </c>
      <c r="IG77">
        <v>1.85989</v>
      </c>
      <c r="IH77">
        <v>1.85838</v>
      </c>
      <c r="II77">
        <v>1.85745</v>
      </c>
      <c r="IJ77">
        <v>1.85242</v>
      </c>
      <c r="IK77">
        <v>0</v>
      </c>
      <c r="IL77">
        <v>0</v>
      </c>
      <c r="IM77">
        <v>0</v>
      </c>
      <c r="IN77">
        <v>0</v>
      </c>
      <c r="IO77" t="s">
        <v>443</v>
      </c>
      <c r="IP77" t="s">
        <v>444</v>
      </c>
      <c r="IQ77" t="s">
        <v>445</v>
      </c>
      <c r="IR77" t="s">
        <v>445</v>
      </c>
      <c r="IS77" t="s">
        <v>445</v>
      </c>
      <c r="IT77" t="s">
        <v>445</v>
      </c>
      <c r="IU77">
        <v>0</v>
      </c>
      <c r="IV77">
        <v>100</v>
      </c>
      <c r="IW77">
        <v>100</v>
      </c>
      <c r="IX77">
        <v>-1.068</v>
      </c>
      <c r="IY77">
        <v>0.2801</v>
      </c>
      <c r="IZ77">
        <v>-1.101190050776656</v>
      </c>
      <c r="JA77">
        <v>-0.0009077452495023094</v>
      </c>
      <c r="JB77">
        <v>1.260287539409167E-06</v>
      </c>
      <c r="JC77">
        <v>-2.747980142854786E-10</v>
      </c>
      <c r="JD77">
        <v>0.01164710740424388</v>
      </c>
      <c r="JE77">
        <v>0.002354074995816399</v>
      </c>
      <c r="JF77">
        <v>0.0004967520844642659</v>
      </c>
      <c r="JG77">
        <v>-1.558376616488758E-06</v>
      </c>
      <c r="JH77">
        <v>1</v>
      </c>
      <c r="JI77">
        <v>1955</v>
      </c>
      <c r="JJ77">
        <v>1</v>
      </c>
      <c r="JK77">
        <v>26</v>
      </c>
      <c r="JL77">
        <v>194206.8</v>
      </c>
      <c r="JM77">
        <v>194207</v>
      </c>
      <c r="JN77">
        <v>2.27173</v>
      </c>
      <c r="JO77">
        <v>2.62207</v>
      </c>
      <c r="JP77">
        <v>1.49658</v>
      </c>
      <c r="JQ77">
        <v>2.34375</v>
      </c>
      <c r="JR77">
        <v>1.54907</v>
      </c>
      <c r="JS77">
        <v>2.42432</v>
      </c>
      <c r="JT77">
        <v>36.4107</v>
      </c>
      <c r="JU77">
        <v>24.1751</v>
      </c>
      <c r="JV77">
        <v>18</v>
      </c>
      <c r="JW77">
        <v>483.264</v>
      </c>
      <c r="JX77">
        <v>490.299</v>
      </c>
      <c r="JY77">
        <v>27.4047</v>
      </c>
      <c r="JZ77">
        <v>29.4455</v>
      </c>
      <c r="KA77">
        <v>30.0003</v>
      </c>
      <c r="KB77">
        <v>29.6752</v>
      </c>
      <c r="KC77">
        <v>29.6702</v>
      </c>
      <c r="KD77">
        <v>45.5821</v>
      </c>
      <c r="KE77">
        <v>22.6591</v>
      </c>
      <c r="KF77">
        <v>70.8691</v>
      </c>
      <c r="KG77">
        <v>27.3979</v>
      </c>
      <c r="KH77">
        <v>988.103</v>
      </c>
      <c r="KI77">
        <v>21.2297</v>
      </c>
      <c r="KJ77">
        <v>101.9</v>
      </c>
      <c r="KK77">
        <v>91.44070000000001</v>
      </c>
    </row>
    <row r="78" spans="1:297">
      <c r="A78">
        <v>60</v>
      </c>
      <c r="B78">
        <v>1758642019.1</v>
      </c>
      <c r="C78">
        <v>386.0999999046326</v>
      </c>
      <c r="D78" t="s">
        <v>564</v>
      </c>
      <c r="E78" t="s">
        <v>565</v>
      </c>
      <c r="F78">
        <v>5</v>
      </c>
      <c r="G78" t="s">
        <v>437</v>
      </c>
      <c r="H78" t="s">
        <v>438</v>
      </c>
      <c r="I78">
        <v>1758642011.544444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(EA78+(U78+2*0.95*5.67E-8*(((EA78+$B$9)+273)^4-(EA78+273)^4)-44100*J78)/(1.84*29.3*R78+8*0.95*5.67E-8*(EA78+273)^3))</f>
        <v>0</v>
      </c>
      <c r="W78">
        <f>($C$9*EB78+$D$9*EC78+$E$9*V78)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2*0.95*5.67E-8*(((EA78+$B$9)+273)^4-(W78+273)^4)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993.9224930913479</v>
      </c>
      <c r="AK78">
        <v>975.0222848484849</v>
      </c>
      <c r="AL78">
        <v>3.457398856436451</v>
      </c>
      <c r="AM78">
        <v>65.17214786254047</v>
      </c>
      <c r="AN78">
        <f>(AP78 - AO78 + DY78*1E3/(8.314*(EA78+273.15)) * AR78/DX78 * AQ78) * DX78/(100*DL78) * 1000/(1000 - AP78)</f>
        <v>0</v>
      </c>
      <c r="AO78">
        <v>21.19343257755498</v>
      </c>
      <c r="AP78">
        <v>21.94640545454545</v>
      </c>
      <c r="AQ78">
        <v>-3.622627245356666E-06</v>
      </c>
      <c r="AR78">
        <v>105.5994654856397</v>
      </c>
      <c r="AS78">
        <v>0</v>
      </c>
      <c r="AT78">
        <v>0</v>
      </c>
      <c r="AU78">
        <f>IF(AS78*$H$15&gt;=AW78,1.0,(AW78/(AW78-AS78*$H$15)))</f>
        <v>0</v>
      </c>
      <c r="AV78">
        <f>(AU78-1)*100</f>
        <v>0</v>
      </c>
      <c r="AW78">
        <f>MAX(0,($B$15+$C$15*EF78)/(1+$D$15*EF78)*DY78/(EA78+273)*$E$15)</f>
        <v>0</v>
      </c>
      <c r="AX78" t="s">
        <v>439</v>
      </c>
      <c r="AY78" t="s">
        <v>439</v>
      </c>
      <c r="AZ78">
        <v>0</v>
      </c>
      <c r="BA78">
        <v>0</v>
      </c>
      <c r="BB78">
        <f>1-AZ78/BA78</f>
        <v>0</v>
      </c>
      <c r="BC78">
        <v>0</v>
      </c>
      <c r="BD78" t="s">
        <v>439</v>
      </c>
      <c r="BE78" t="s">
        <v>439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439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$B$13*EG78+$C$13*EH78+$F$13*ES78*(1-EV78)</f>
        <v>0</v>
      </c>
      <c r="DI78">
        <f>DH78*DJ78</f>
        <v>0</v>
      </c>
      <c r="DJ78">
        <f>($B$13*$D$11+$C$13*$D$11+$F$13*((FF78+EX78)/MAX(FF78+EX78+FG78, 0.1)*$I$11+FG78/MAX(FF78+EX78+FG78, 0.1)*$J$11))/($B$13+$C$13+$F$13)</f>
        <v>0</v>
      </c>
      <c r="DK78">
        <f>($B$13*$K$11+$C$13*$K$11+$F$13*((FF78+EX78)/MAX(FF78+EX78+FG78, 0.1)*$P$11+FG78/MAX(FF78+EX78+FG78, 0.1)*$Q$11))/($B$13+$C$13+$F$13)</f>
        <v>0</v>
      </c>
      <c r="DL78">
        <v>1.1</v>
      </c>
      <c r="DM78">
        <v>0.5</v>
      </c>
      <c r="DN78" t="s">
        <v>440</v>
      </c>
      <c r="DO78">
        <v>2</v>
      </c>
      <c r="DP78" t="b">
        <v>1</v>
      </c>
      <c r="DQ78">
        <v>1758642011.544444</v>
      </c>
      <c r="DR78">
        <v>929.9185925925926</v>
      </c>
      <c r="DS78">
        <v>957.8077407407408</v>
      </c>
      <c r="DT78">
        <v>21.95398148148148</v>
      </c>
      <c r="DU78">
        <v>21.19131851851852</v>
      </c>
      <c r="DV78">
        <v>930.9942222222221</v>
      </c>
      <c r="DW78">
        <v>21.67382222222222</v>
      </c>
      <c r="DX78">
        <v>499.9922222222223</v>
      </c>
      <c r="DY78">
        <v>90.32050740740742</v>
      </c>
      <c r="DZ78">
        <v>0.06748429999999998</v>
      </c>
      <c r="EA78">
        <v>28.81068148148148</v>
      </c>
      <c r="EB78">
        <v>30.00933703703704</v>
      </c>
      <c r="EC78">
        <v>999.9000000000001</v>
      </c>
      <c r="ED78">
        <v>0</v>
      </c>
      <c r="EE78">
        <v>0</v>
      </c>
      <c r="EF78">
        <v>10012.47407407408</v>
      </c>
      <c r="EG78">
        <v>0</v>
      </c>
      <c r="EH78">
        <v>10.06678888888889</v>
      </c>
      <c r="EI78">
        <v>-27.88904814814815</v>
      </c>
      <c r="EJ78">
        <v>950.7922222222222</v>
      </c>
      <c r="EK78">
        <v>978.5444814814814</v>
      </c>
      <c r="EL78">
        <v>0.7626466296296296</v>
      </c>
      <c r="EM78">
        <v>957.8077407407408</v>
      </c>
      <c r="EN78">
        <v>21.19131851851852</v>
      </c>
      <c r="EO78">
        <v>1.982894444444444</v>
      </c>
      <c r="EP78">
        <v>1.91401037037037</v>
      </c>
      <c r="EQ78">
        <v>17.30838518518519</v>
      </c>
      <c r="ER78">
        <v>16.75037777777778</v>
      </c>
      <c r="ES78">
        <v>2000.002222222222</v>
      </c>
      <c r="ET78">
        <v>0.9800024444444445</v>
      </c>
      <c r="EU78">
        <v>0.01999745555555556</v>
      </c>
      <c r="EV78">
        <v>0</v>
      </c>
      <c r="EW78">
        <v>157.5594074074074</v>
      </c>
      <c r="EX78">
        <v>5.00078</v>
      </c>
      <c r="EY78">
        <v>3248.807777777778</v>
      </c>
      <c r="EZ78">
        <v>16379.67777777778</v>
      </c>
      <c r="FA78">
        <v>39.87711111111111</v>
      </c>
      <c r="FB78">
        <v>40.77525925925926</v>
      </c>
      <c r="FC78">
        <v>40.19644444444444</v>
      </c>
      <c r="FD78">
        <v>40.40255555555555</v>
      </c>
      <c r="FE78">
        <v>41.01133333333333</v>
      </c>
      <c r="FF78">
        <v>1955.102222222223</v>
      </c>
      <c r="FG78">
        <v>39.89148148148148</v>
      </c>
      <c r="FH78">
        <v>0</v>
      </c>
      <c r="FI78">
        <v>1758642017.4</v>
      </c>
      <c r="FJ78">
        <v>0</v>
      </c>
      <c r="FK78">
        <v>157.58896</v>
      </c>
      <c r="FL78">
        <v>1.855230753980941</v>
      </c>
      <c r="FM78">
        <v>15.48076922881438</v>
      </c>
      <c r="FN78">
        <v>3248.9628</v>
      </c>
      <c r="FO78">
        <v>15</v>
      </c>
      <c r="FP78">
        <v>0</v>
      </c>
      <c r="FQ78" t="s">
        <v>441</v>
      </c>
      <c r="FR78">
        <v>1746989605.5</v>
      </c>
      <c r="FS78">
        <v>1746989593.5</v>
      </c>
      <c r="FT78">
        <v>0</v>
      </c>
      <c r="FU78">
        <v>-0.274</v>
      </c>
      <c r="FV78">
        <v>-0.002</v>
      </c>
      <c r="FW78">
        <v>2.549</v>
      </c>
      <c r="FX78">
        <v>0.129</v>
      </c>
      <c r="FY78">
        <v>420</v>
      </c>
      <c r="FZ78">
        <v>17</v>
      </c>
      <c r="GA78">
        <v>0.02</v>
      </c>
      <c r="GB78">
        <v>0.04</v>
      </c>
      <c r="GC78">
        <v>-27.91574390243902</v>
      </c>
      <c r="GD78">
        <v>0.4205665505225707</v>
      </c>
      <c r="GE78">
        <v>0.07170741040312516</v>
      </c>
      <c r="GF78">
        <v>1</v>
      </c>
      <c r="GG78">
        <v>157.5643529411765</v>
      </c>
      <c r="GH78">
        <v>1.004675322631928</v>
      </c>
      <c r="GI78">
        <v>0.3209710342761316</v>
      </c>
      <c r="GJ78">
        <v>0</v>
      </c>
      <c r="GK78">
        <v>0.7623319024390245</v>
      </c>
      <c r="GL78">
        <v>-0.02734881533100967</v>
      </c>
      <c r="GM78">
        <v>0.008581362890803102</v>
      </c>
      <c r="GN78">
        <v>1</v>
      </c>
      <c r="GO78">
        <v>2</v>
      </c>
      <c r="GP78">
        <v>3</v>
      </c>
      <c r="GQ78" t="s">
        <v>442</v>
      </c>
      <c r="GR78">
        <v>3.10239</v>
      </c>
      <c r="GS78">
        <v>2.72576</v>
      </c>
      <c r="GT78">
        <v>0.155642</v>
      </c>
      <c r="GU78">
        <v>0.15851</v>
      </c>
      <c r="GV78">
        <v>0.100925</v>
      </c>
      <c r="GW78">
        <v>0.0998291</v>
      </c>
      <c r="GX78">
        <v>22057.9</v>
      </c>
      <c r="GY78">
        <v>19979.2</v>
      </c>
      <c r="GZ78">
        <v>26689.3</v>
      </c>
      <c r="HA78">
        <v>23966.4</v>
      </c>
      <c r="HB78">
        <v>38406.2</v>
      </c>
      <c r="HC78">
        <v>31899.4</v>
      </c>
      <c r="HD78">
        <v>46606</v>
      </c>
      <c r="HE78">
        <v>37916.5</v>
      </c>
      <c r="HF78">
        <v>1.86343</v>
      </c>
      <c r="HG78">
        <v>1.8519</v>
      </c>
      <c r="HH78">
        <v>0.103742</v>
      </c>
      <c r="HI78">
        <v>0</v>
      </c>
      <c r="HJ78">
        <v>28.3301</v>
      </c>
      <c r="HK78">
        <v>999.9</v>
      </c>
      <c r="HL78">
        <v>51.9</v>
      </c>
      <c r="HM78">
        <v>31.4</v>
      </c>
      <c r="HN78">
        <v>26.522</v>
      </c>
      <c r="HO78">
        <v>60.7665</v>
      </c>
      <c r="HP78">
        <v>22.6282</v>
      </c>
      <c r="HQ78">
        <v>1</v>
      </c>
      <c r="HR78">
        <v>0.17232</v>
      </c>
      <c r="HS78">
        <v>0.260654</v>
      </c>
      <c r="HT78">
        <v>20.2785</v>
      </c>
      <c r="HU78">
        <v>5.2113</v>
      </c>
      <c r="HV78">
        <v>11.98</v>
      </c>
      <c r="HW78">
        <v>4.9632</v>
      </c>
      <c r="HX78">
        <v>3.27428</v>
      </c>
      <c r="HY78">
        <v>9999</v>
      </c>
      <c r="HZ78">
        <v>9999</v>
      </c>
      <c r="IA78">
        <v>9999</v>
      </c>
      <c r="IB78">
        <v>999.9</v>
      </c>
      <c r="IC78">
        <v>1.864</v>
      </c>
      <c r="ID78">
        <v>1.86008</v>
      </c>
      <c r="IE78">
        <v>1.85838</v>
      </c>
      <c r="IF78">
        <v>1.85977</v>
      </c>
      <c r="IG78">
        <v>1.85989</v>
      </c>
      <c r="IH78">
        <v>1.85838</v>
      </c>
      <c r="II78">
        <v>1.85745</v>
      </c>
      <c r="IJ78">
        <v>1.85242</v>
      </c>
      <c r="IK78">
        <v>0</v>
      </c>
      <c r="IL78">
        <v>0</v>
      </c>
      <c r="IM78">
        <v>0</v>
      </c>
      <c r="IN78">
        <v>0</v>
      </c>
      <c r="IO78" t="s">
        <v>443</v>
      </c>
      <c r="IP78" t="s">
        <v>444</v>
      </c>
      <c r="IQ78" t="s">
        <v>445</v>
      </c>
      <c r="IR78" t="s">
        <v>445</v>
      </c>
      <c r="IS78" t="s">
        <v>445</v>
      </c>
      <c r="IT78" t="s">
        <v>445</v>
      </c>
      <c r="IU78">
        <v>0</v>
      </c>
      <c r="IV78">
        <v>100</v>
      </c>
      <c r="IW78">
        <v>100</v>
      </c>
      <c r="IX78">
        <v>-1.057</v>
      </c>
      <c r="IY78">
        <v>0.28</v>
      </c>
      <c r="IZ78">
        <v>-1.101190050776656</v>
      </c>
      <c r="JA78">
        <v>-0.0009077452495023094</v>
      </c>
      <c r="JB78">
        <v>1.260287539409167E-06</v>
      </c>
      <c r="JC78">
        <v>-2.747980142854786E-10</v>
      </c>
      <c r="JD78">
        <v>0.01164710740424388</v>
      </c>
      <c r="JE78">
        <v>0.002354074995816399</v>
      </c>
      <c r="JF78">
        <v>0.0004967520844642659</v>
      </c>
      <c r="JG78">
        <v>-1.558376616488758E-06</v>
      </c>
      <c r="JH78">
        <v>1</v>
      </c>
      <c r="JI78">
        <v>1955</v>
      </c>
      <c r="JJ78">
        <v>1</v>
      </c>
      <c r="JK78">
        <v>26</v>
      </c>
      <c r="JL78">
        <v>194206.9</v>
      </c>
      <c r="JM78">
        <v>194207.1</v>
      </c>
      <c r="JN78">
        <v>2.29858</v>
      </c>
      <c r="JO78">
        <v>2.61108</v>
      </c>
      <c r="JP78">
        <v>1.49658</v>
      </c>
      <c r="JQ78">
        <v>2.34497</v>
      </c>
      <c r="JR78">
        <v>1.54907</v>
      </c>
      <c r="JS78">
        <v>2.41821</v>
      </c>
      <c r="JT78">
        <v>36.4107</v>
      </c>
      <c r="JU78">
        <v>24.1751</v>
      </c>
      <c r="JV78">
        <v>18</v>
      </c>
      <c r="JW78">
        <v>483.176</v>
      </c>
      <c r="JX78">
        <v>490.398</v>
      </c>
      <c r="JY78">
        <v>27.3981</v>
      </c>
      <c r="JZ78">
        <v>29.447</v>
      </c>
      <c r="KA78">
        <v>30.0002</v>
      </c>
      <c r="KB78">
        <v>29.6752</v>
      </c>
      <c r="KC78">
        <v>29.6702</v>
      </c>
      <c r="KD78">
        <v>46.1206</v>
      </c>
      <c r="KE78">
        <v>22.6591</v>
      </c>
      <c r="KF78">
        <v>70.8691</v>
      </c>
      <c r="KG78">
        <v>27.3847</v>
      </c>
      <c r="KH78">
        <v>1008.14</v>
      </c>
      <c r="KI78">
        <v>21.2298</v>
      </c>
      <c r="KJ78">
        <v>101.9</v>
      </c>
      <c r="KK78">
        <v>91.4413</v>
      </c>
    </row>
    <row r="79" spans="1:297">
      <c r="A79">
        <v>61</v>
      </c>
      <c r="B79">
        <v>1758642024.6</v>
      </c>
      <c r="C79">
        <v>391.5999999046326</v>
      </c>
      <c r="D79" t="s">
        <v>566</v>
      </c>
      <c r="E79" t="s">
        <v>567</v>
      </c>
      <c r="F79">
        <v>5</v>
      </c>
      <c r="G79" t="s">
        <v>437</v>
      </c>
      <c r="H79" t="s">
        <v>438</v>
      </c>
      <c r="I79">
        <v>1758642016.832142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(EA79+(U79+2*0.95*5.67E-8*(((EA79+$B$9)+273)^4-(EA79+273)^4)-44100*J79)/(1.84*29.3*R79+8*0.95*5.67E-8*(EA79+273)^3))</f>
        <v>0</v>
      </c>
      <c r="W79">
        <f>($C$9*EB79+$D$9*EC79+$E$9*V79)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2*0.95*5.67E-8*(((EA79+$B$9)+273)^4-(W79+273)^4)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1012.706007448131</v>
      </c>
      <c r="AK79">
        <v>993.8385030303025</v>
      </c>
      <c r="AL79">
        <v>3.418897894900514</v>
      </c>
      <c r="AM79">
        <v>65.17214786254047</v>
      </c>
      <c r="AN79">
        <f>(AP79 - AO79 + DY79*1E3/(8.314*(EA79+273.15)) * AR79/DX79 * AQ79) * DX79/(100*DL79) * 1000/(1000 - AP79)</f>
        <v>0</v>
      </c>
      <c r="AO79">
        <v>21.19558964918102</v>
      </c>
      <c r="AP79">
        <v>21.94379393939394</v>
      </c>
      <c r="AQ79">
        <v>-6.808214671867894E-06</v>
      </c>
      <c r="AR79">
        <v>105.5994654856397</v>
      </c>
      <c r="AS79">
        <v>0</v>
      </c>
      <c r="AT79">
        <v>0</v>
      </c>
      <c r="AU79">
        <f>IF(AS79*$H$15&gt;=AW79,1.0,(AW79/(AW79-AS79*$H$15)))</f>
        <v>0</v>
      </c>
      <c r="AV79">
        <f>(AU79-1)*100</f>
        <v>0</v>
      </c>
      <c r="AW79">
        <f>MAX(0,($B$15+$C$15*EF79)/(1+$D$15*EF79)*DY79/(EA79+273)*$E$15)</f>
        <v>0</v>
      </c>
      <c r="AX79" t="s">
        <v>439</v>
      </c>
      <c r="AY79" t="s">
        <v>439</v>
      </c>
      <c r="AZ79">
        <v>0</v>
      </c>
      <c r="BA79">
        <v>0</v>
      </c>
      <c r="BB79">
        <f>1-AZ79/BA79</f>
        <v>0</v>
      </c>
      <c r="BC79">
        <v>0</v>
      </c>
      <c r="BD79" t="s">
        <v>439</v>
      </c>
      <c r="BE79" t="s">
        <v>439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439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$B$13*EG79+$C$13*EH79+$F$13*ES79*(1-EV79)</f>
        <v>0</v>
      </c>
      <c r="DI79">
        <f>DH79*DJ79</f>
        <v>0</v>
      </c>
      <c r="DJ79">
        <f>($B$13*$D$11+$C$13*$D$11+$F$13*((FF79+EX79)/MAX(FF79+EX79+FG79, 0.1)*$I$11+FG79/MAX(FF79+EX79+FG79, 0.1)*$J$11))/($B$13+$C$13+$F$13)</f>
        <v>0</v>
      </c>
      <c r="DK79">
        <f>($B$13*$K$11+$C$13*$K$11+$F$13*((FF79+EX79)/MAX(FF79+EX79+FG79, 0.1)*$P$11+FG79/MAX(FF79+EX79+FG79, 0.1)*$Q$11))/($B$13+$C$13+$F$13)</f>
        <v>0</v>
      </c>
      <c r="DL79">
        <v>1.1</v>
      </c>
      <c r="DM79">
        <v>0.5</v>
      </c>
      <c r="DN79" t="s">
        <v>440</v>
      </c>
      <c r="DO79">
        <v>2</v>
      </c>
      <c r="DP79" t="b">
        <v>1</v>
      </c>
      <c r="DQ79">
        <v>1758642016.832142</v>
      </c>
      <c r="DR79">
        <v>947.6591071428572</v>
      </c>
      <c r="DS79">
        <v>975.5084285714285</v>
      </c>
      <c r="DT79">
        <v>21.94833214285714</v>
      </c>
      <c r="DU79">
        <v>21.19312142857143</v>
      </c>
      <c r="DV79">
        <v>948.72175</v>
      </c>
      <c r="DW79">
        <v>21.66829285714286</v>
      </c>
      <c r="DX79">
        <v>500.01575</v>
      </c>
      <c r="DY79">
        <v>90.32125714285715</v>
      </c>
      <c r="DZ79">
        <v>0.06744516071428572</v>
      </c>
      <c r="EA79">
        <v>28.80905000000001</v>
      </c>
      <c r="EB79">
        <v>30.00625714285714</v>
      </c>
      <c r="EC79">
        <v>999.9000000000002</v>
      </c>
      <c r="ED79">
        <v>0</v>
      </c>
      <c r="EE79">
        <v>0</v>
      </c>
      <c r="EF79">
        <v>10016.27428571429</v>
      </c>
      <c r="EG79">
        <v>0</v>
      </c>
      <c r="EH79">
        <v>10.06435</v>
      </c>
      <c r="EI79">
        <v>-27.84924642857143</v>
      </c>
      <c r="EJ79">
        <v>968.9254642857142</v>
      </c>
      <c r="EK79">
        <v>996.6301785714285</v>
      </c>
      <c r="EL79">
        <v>0.7552083928571427</v>
      </c>
      <c r="EM79">
        <v>975.5084285714285</v>
      </c>
      <c r="EN79">
        <v>21.19312142857143</v>
      </c>
      <c r="EO79">
        <v>1.982400714285715</v>
      </c>
      <c r="EP79">
        <v>1.914188214285714</v>
      </c>
      <c r="EQ79">
        <v>17.30445357142857</v>
      </c>
      <c r="ER79">
        <v>16.75183928571429</v>
      </c>
      <c r="ES79">
        <v>2000.009285714286</v>
      </c>
      <c r="ET79">
        <v>0.9800024642857144</v>
      </c>
      <c r="EU79">
        <v>0.01999743571428571</v>
      </c>
      <c r="EV79">
        <v>0</v>
      </c>
      <c r="EW79">
        <v>157.7256428571429</v>
      </c>
      <c r="EX79">
        <v>5.00078</v>
      </c>
      <c r="EY79">
        <v>3250.318214285714</v>
      </c>
      <c r="EZ79">
        <v>16379.73571428572</v>
      </c>
      <c r="FA79">
        <v>39.86357142857143</v>
      </c>
      <c r="FB79">
        <v>40.77214285714286</v>
      </c>
      <c r="FC79">
        <v>40.18042857142856</v>
      </c>
      <c r="FD79">
        <v>40.4082857142857</v>
      </c>
      <c r="FE79">
        <v>41.03096428571427</v>
      </c>
      <c r="FF79">
        <v>1955.109285714286</v>
      </c>
      <c r="FG79">
        <v>39.89321428571429</v>
      </c>
      <c r="FH79">
        <v>0</v>
      </c>
      <c r="FI79">
        <v>1758642022.8</v>
      </c>
      <c r="FJ79">
        <v>0</v>
      </c>
      <c r="FK79">
        <v>157.7351153846154</v>
      </c>
      <c r="FL79">
        <v>-0.6277265143049815</v>
      </c>
      <c r="FM79">
        <v>18.04957268112579</v>
      </c>
      <c r="FN79">
        <v>3250.444230769231</v>
      </c>
      <c r="FO79">
        <v>15</v>
      </c>
      <c r="FP79">
        <v>0</v>
      </c>
      <c r="FQ79" t="s">
        <v>441</v>
      </c>
      <c r="FR79">
        <v>1746989605.5</v>
      </c>
      <c r="FS79">
        <v>1746989593.5</v>
      </c>
      <c r="FT79">
        <v>0</v>
      </c>
      <c r="FU79">
        <v>-0.274</v>
      </c>
      <c r="FV79">
        <v>-0.002</v>
      </c>
      <c r="FW79">
        <v>2.549</v>
      </c>
      <c r="FX79">
        <v>0.129</v>
      </c>
      <c r="FY79">
        <v>420</v>
      </c>
      <c r="FZ79">
        <v>17</v>
      </c>
      <c r="GA79">
        <v>0.02</v>
      </c>
      <c r="GB79">
        <v>0.04</v>
      </c>
      <c r="GC79">
        <v>-27.86843</v>
      </c>
      <c r="GD79">
        <v>0.2708893058162306</v>
      </c>
      <c r="GE79">
        <v>0.06226947968306805</v>
      </c>
      <c r="GF79">
        <v>1</v>
      </c>
      <c r="GG79">
        <v>157.6199117647059</v>
      </c>
      <c r="GH79">
        <v>0.9546371212427639</v>
      </c>
      <c r="GI79">
        <v>0.3356112393517789</v>
      </c>
      <c r="GJ79">
        <v>1</v>
      </c>
      <c r="GK79">
        <v>0.7591726</v>
      </c>
      <c r="GL79">
        <v>-0.08612521575985155</v>
      </c>
      <c r="GM79">
        <v>0.008515434662423289</v>
      </c>
      <c r="GN79">
        <v>1</v>
      </c>
      <c r="GO79">
        <v>3</v>
      </c>
      <c r="GP79">
        <v>3</v>
      </c>
      <c r="GQ79" t="s">
        <v>568</v>
      </c>
      <c r="GR79">
        <v>3.10272</v>
      </c>
      <c r="GS79">
        <v>2.72573</v>
      </c>
      <c r="GT79">
        <v>0.157565</v>
      </c>
      <c r="GU79">
        <v>0.160402</v>
      </c>
      <c r="GV79">
        <v>0.100915</v>
      </c>
      <c r="GW79">
        <v>0.0998351</v>
      </c>
      <c r="GX79">
        <v>22007.6</v>
      </c>
      <c r="GY79">
        <v>19934.2</v>
      </c>
      <c r="GZ79">
        <v>26689.2</v>
      </c>
      <c r="HA79">
        <v>23966.4</v>
      </c>
      <c r="HB79">
        <v>38406.9</v>
      </c>
      <c r="HC79">
        <v>31899.3</v>
      </c>
      <c r="HD79">
        <v>46606</v>
      </c>
      <c r="HE79">
        <v>37916.3</v>
      </c>
      <c r="HF79">
        <v>1.86388</v>
      </c>
      <c r="HG79">
        <v>1.8516</v>
      </c>
      <c r="HH79">
        <v>0.101674</v>
      </c>
      <c r="HI79">
        <v>0</v>
      </c>
      <c r="HJ79">
        <v>28.3334</v>
      </c>
      <c r="HK79">
        <v>999.9</v>
      </c>
      <c r="HL79">
        <v>51.9</v>
      </c>
      <c r="HM79">
        <v>31.4</v>
      </c>
      <c r="HN79">
        <v>26.5205</v>
      </c>
      <c r="HO79">
        <v>60.5965</v>
      </c>
      <c r="HP79">
        <v>22.6362</v>
      </c>
      <c r="HQ79">
        <v>1</v>
      </c>
      <c r="HR79">
        <v>0.172774</v>
      </c>
      <c r="HS79">
        <v>0.272015</v>
      </c>
      <c r="HT79">
        <v>20.2783</v>
      </c>
      <c r="HU79">
        <v>5.2107</v>
      </c>
      <c r="HV79">
        <v>11.9798</v>
      </c>
      <c r="HW79">
        <v>4.96335</v>
      </c>
      <c r="HX79">
        <v>3.27425</v>
      </c>
      <c r="HY79">
        <v>9999</v>
      </c>
      <c r="HZ79">
        <v>9999</v>
      </c>
      <c r="IA79">
        <v>9999</v>
      </c>
      <c r="IB79">
        <v>999.9</v>
      </c>
      <c r="IC79">
        <v>1.864</v>
      </c>
      <c r="ID79">
        <v>1.86008</v>
      </c>
      <c r="IE79">
        <v>1.85838</v>
      </c>
      <c r="IF79">
        <v>1.85978</v>
      </c>
      <c r="IG79">
        <v>1.85989</v>
      </c>
      <c r="IH79">
        <v>1.8584</v>
      </c>
      <c r="II79">
        <v>1.85745</v>
      </c>
      <c r="IJ79">
        <v>1.85242</v>
      </c>
      <c r="IK79">
        <v>0</v>
      </c>
      <c r="IL79">
        <v>0</v>
      </c>
      <c r="IM79">
        <v>0</v>
      </c>
      <c r="IN79">
        <v>0</v>
      </c>
      <c r="IO79" t="s">
        <v>443</v>
      </c>
      <c r="IP79" t="s">
        <v>444</v>
      </c>
      <c r="IQ79" t="s">
        <v>445</v>
      </c>
      <c r="IR79" t="s">
        <v>445</v>
      </c>
      <c r="IS79" t="s">
        <v>445</v>
      </c>
      <c r="IT79" t="s">
        <v>445</v>
      </c>
      <c r="IU79">
        <v>0</v>
      </c>
      <c r="IV79">
        <v>100</v>
      </c>
      <c r="IW79">
        <v>100</v>
      </c>
      <c r="IX79">
        <v>-1.043</v>
      </c>
      <c r="IY79">
        <v>0.2799</v>
      </c>
      <c r="IZ79">
        <v>-1.101190050776656</v>
      </c>
      <c r="JA79">
        <v>-0.0009077452495023094</v>
      </c>
      <c r="JB79">
        <v>1.260287539409167E-06</v>
      </c>
      <c r="JC79">
        <v>-2.747980142854786E-10</v>
      </c>
      <c r="JD79">
        <v>0.01164710740424388</v>
      </c>
      <c r="JE79">
        <v>0.002354074995816399</v>
      </c>
      <c r="JF79">
        <v>0.0004967520844642659</v>
      </c>
      <c r="JG79">
        <v>-1.558376616488758E-06</v>
      </c>
      <c r="JH79">
        <v>1</v>
      </c>
      <c r="JI79">
        <v>1955</v>
      </c>
      <c r="JJ79">
        <v>1</v>
      </c>
      <c r="JK79">
        <v>26</v>
      </c>
      <c r="JL79">
        <v>194207</v>
      </c>
      <c r="JM79">
        <v>194207.2</v>
      </c>
      <c r="JN79">
        <v>2.33276</v>
      </c>
      <c r="JO79">
        <v>2.60864</v>
      </c>
      <c r="JP79">
        <v>1.49658</v>
      </c>
      <c r="JQ79">
        <v>2.34497</v>
      </c>
      <c r="JR79">
        <v>1.54907</v>
      </c>
      <c r="JS79">
        <v>2.47681</v>
      </c>
      <c r="JT79">
        <v>36.4107</v>
      </c>
      <c r="JU79">
        <v>24.1838</v>
      </c>
      <c r="JV79">
        <v>18</v>
      </c>
      <c r="JW79">
        <v>483.44</v>
      </c>
      <c r="JX79">
        <v>490.2</v>
      </c>
      <c r="JY79">
        <v>27.3842</v>
      </c>
      <c r="JZ79">
        <v>29.448</v>
      </c>
      <c r="KA79">
        <v>30.0002</v>
      </c>
      <c r="KB79">
        <v>29.6752</v>
      </c>
      <c r="KC79">
        <v>29.6702</v>
      </c>
      <c r="KD79">
        <v>46.8263</v>
      </c>
      <c r="KE79">
        <v>22.6591</v>
      </c>
      <c r="KF79">
        <v>70.8691</v>
      </c>
      <c r="KG79">
        <v>27.3793</v>
      </c>
      <c r="KH79">
        <v>1021.51</v>
      </c>
      <c r="KI79">
        <v>21.2319</v>
      </c>
      <c r="KJ79">
        <v>101.9</v>
      </c>
      <c r="KK79">
        <v>91.441</v>
      </c>
    </row>
    <row r="80" spans="1:297">
      <c r="A80">
        <v>62</v>
      </c>
      <c r="B80">
        <v>1758642029.1</v>
      </c>
      <c r="C80">
        <v>396.0999999046326</v>
      </c>
      <c r="D80" t="s">
        <v>569</v>
      </c>
      <c r="E80" t="s">
        <v>570</v>
      </c>
      <c r="F80">
        <v>5</v>
      </c>
      <c r="G80" t="s">
        <v>437</v>
      </c>
      <c r="H80" t="s">
        <v>438</v>
      </c>
      <c r="I80">
        <v>1758642021.278571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(EA80+(U80+2*0.95*5.67E-8*(((EA80+$B$9)+273)^4-(EA80+273)^4)-44100*J80)/(1.84*29.3*R80+8*0.95*5.67E-8*(EA80+273)^3))</f>
        <v>0</v>
      </c>
      <c r="W80">
        <f>($C$9*EB80+$D$9*EC80+$E$9*V80)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2*0.95*5.67E-8*(((EA80+$B$9)+273)^4-(W80+273)^4)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1028.281044621625</v>
      </c>
      <c r="AK80">
        <v>1009.354006060606</v>
      </c>
      <c r="AL80">
        <v>3.447041323021</v>
      </c>
      <c r="AM80">
        <v>65.17214786254047</v>
      </c>
      <c r="AN80">
        <f>(AP80 - AO80 + DY80*1E3/(8.314*(EA80+273.15)) * AR80/DX80 * AQ80) * DX80/(100*DL80) * 1000/(1000 - AP80)</f>
        <v>0</v>
      </c>
      <c r="AO80">
        <v>21.19829463690149</v>
      </c>
      <c r="AP80">
        <v>21.93948848484848</v>
      </c>
      <c r="AQ80">
        <v>-4.910113622794444E-06</v>
      </c>
      <c r="AR80">
        <v>105.5994654856397</v>
      </c>
      <c r="AS80">
        <v>0</v>
      </c>
      <c r="AT80">
        <v>0</v>
      </c>
      <c r="AU80">
        <f>IF(AS80*$H$15&gt;=AW80,1.0,(AW80/(AW80-AS80*$H$15)))</f>
        <v>0</v>
      </c>
      <c r="AV80">
        <f>(AU80-1)*100</f>
        <v>0</v>
      </c>
      <c r="AW80">
        <f>MAX(0,($B$15+$C$15*EF80)/(1+$D$15*EF80)*DY80/(EA80+273)*$E$15)</f>
        <v>0</v>
      </c>
      <c r="AX80" t="s">
        <v>439</v>
      </c>
      <c r="AY80" t="s">
        <v>439</v>
      </c>
      <c r="AZ80">
        <v>0</v>
      </c>
      <c r="BA80">
        <v>0</v>
      </c>
      <c r="BB80">
        <f>1-AZ80/BA80</f>
        <v>0</v>
      </c>
      <c r="BC80">
        <v>0</v>
      </c>
      <c r="BD80" t="s">
        <v>439</v>
      </c>
      <c r="BE80" t="s">
        <v>439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439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$B$13*EG80+$C$13*EH80+$F$13*ES80*(1-EV80)</f>
        <v>0</v>
      </c>
      <c r="DI80">
        <f>DH80*DJ80</f>
        <v>0</v>
      </c>
      <c r="DJ80">
        <f>($B$13*$D$11+$C$13*$D$11+$F$13*((FF80+EX80)/MAX(FF80+EX80+FG80, 0.1)*$I$11+FG80/MAX(FF80+EX80+FG80, 0.1)*$J$11))/($B$13+$C$13+$F$13)</f>
        <v>0</v>
      </c>
      <c r="DK80">
        <f>($B$13*$K$11+$C$13*$K$11+$F$13*((FF80+EX80)/MAX(FF80+EX80+FG80, 0.1)*$P$11+FG80/MAX(FF80+EX80+FG80, 0.1)*$Q$11))/($B$13+$C$13+$F$13)</f>
        <v>0</v>
      </c>
      <c r="DL80">
        <v>1.1</v>
      </c>
      <c r="DM80">
        <v>0.5</v>
      </c>
      <c r="DN80" t="s">
        <v>440</v>
      </c>
      <c r="DO80">
        <v>2</v>
      </c>
      <c r="DP80" t="b">
        <v>1</v>
      </c>
      <c r="DQ80">
        <v>1758642021.278571</v>
      </c>
      <c r="DR80">
        <v>962.5840714285714</v>
      </c>
      <c r="DS80">
        <v>990.4278214285715</v>
      </c>
      <c r="DT80">
        <v>21.94481428571429</v>
      </c>
      <c r="DU80">
        <v>21.1954</v>
      </c>
      <c r="DV80">
        <v>963.6356071428571</v>
      </c>
      <c r="DW80">
        <v>21.66485357142857</v>
      </c>
      <c r="DX80">
        <v>500.0486428571429</v>
      </c>
      <c r="DY80">
        <v>90.32058214285715</v>
      </c>
      <c r="DZ80">
        <v>0.067466225</v>
      </c>
      <c r="EA80">
        <v>28.8077</v>
      </c>
      <c r="EB80">
        <v>30.00578571428572</v>
      </c>
      <c r="EC80">
        <v>999.9000000000002</v>
      </c>
      <c r="ED80">
        <v>0</v>
      </c>
      <c r="EE80">
        <v>0</v>
      </c>
      <c r="EF80">
        <v>10004.72821428571</v>
      </c>
      <c r="EG80">
        <v>0</v>
      </c>
      <c r="EH80">
        <v>10.06672142857143</v>
      </c>
      <c r="EI80">
        <v>-27.84363571428571</v>
      </c>
      <c r="EJ80">
        <v>984.1822142857144</v>
      </c>
      <c r="EK80">
        <v>1011.875214285714</v>
      </c>
      <c r="EL80">
        <v>0.7494119999999999</v>
      </c>
      <c r="EM80">
        <v>990.4278214285715</v>
      </c>
      <c r="EN80">
        <v>21.1954</v>
      </c>
      <c r="EO80">
        <v>1.982067857142857</v>
      </c>
      <c r="EP80">
        <v>1.914379285714286</v>
      </c>
      <c r="EQ80">
        <v>17.30180357142857</v>
      </c>
      <c r="ER80">
        <v>16.75341785714286</v>
      </c>
      <c r="ES80">
        <v>2000.001428571429</v>
      </c>
      <c r="ET80">
        <v>0.9800023571428572</v>
      </c>
      <c r="EU80">
        <v>0.01999754285714286</v>
      </c>
      <c r="EV80">
        <v>0</v>
      </c>
      <c r="EW80">
        <v>157.7850357142857</v>
      </c>
      <c r="EX80">
        <v>5.00078</v>
      </c>
      <c r="EY80">
        <v>3251.527857142858</v>
      </c>
      <c r="EZ80">
        <v>16379.66428571429</v>
      </c>
      <c r="FA80">
        <v>39.86582142857143</v>
      </c>
      <c r="FB80">
        <v>40.77435714285713</v>
      </c>
      <c r="FC80">
        <v>40.15146428571428</v>
      </c>
      <c r="FD80">
        <v>40.39489285714285</v>
      </c>
      <c r="FE80">
        <v>41.00417857142857</v>
      </c>
      <c r="FF80">
        <v>1955.101428571428</v>
      </c>
      <c r="FG80">
        <v>39.895</v>
      </c>
      <c r="FH80">
        <v>0</v>
      </c>
      <c r="FI80">
        <v>1758642027</v>
      </c>
      <c r="FJ80">
        <v>0</v>
      </c>
      <c r="FK80">
        <v>157.77084</v>
      </c>
      <c r="FL80">
        <v>1.229999977954607</v>
      </c>
      <c r="FM80">
        <v>17.49769230298063</v>
      </c>
      <c r="FN80">
        <v>3251.6892</v>
      </c>
      <c r="FO80">
        <v>15</v>
      </c>
      <c r="FP80">
        <v>0</v>
      </c>
      <c r="FQ80" t="s">
        <v>441</v>
      </c>
      <c r="FR80">
        <v>1746989605.5</v>
      </c>
      <c r="FS80">
        <v>1746989593.5</v>
      </c>
      <c r="FT80">
        <v>0</v>
      </c>
      <c r="FU80">
        <v>-0.274</v>
      </c>
      <c r="FV80">
        <v>-0.002</v>
      </c>
      <c r="FW80">
        <v>2.549</v>
      </c>
      <c r="FX80">
        <v>0.129</v>
      </c>
      <c r="FY80">
        <v>420</v>
      </c>
      <c r="FZ80">
        <v>17</v>
      </c>
      <c r="GA80">
        <v>0.02</v>
      </c>
      <c r="GB80">
        <v>0.04</v>
      </c>
      <c r="GC80">
        <v>-27.8486275</v>
      </c>
      <c r="GD80">
        <v>0.1482652908068035</v>
      </c>
      <c r="GE80">
        <v>0.0586047565795645</v>
      </c>
      <c r="GF80">
        <v>1</v>
      </c>
      <c r="GG80">
        <v>157.723794117647</v>
      </c>
      <c r="GH80">
        <v>0.9756302479495407</v>
      </c>
      <c r="GI80">
        <v>0.3286606312804016</v>
      </c>
      <c r="GJ80">
        <v>1</v>
      </c>
      <c r="GK80">
        <v>0.75336475</v>
      </c>
      <c r="GL80">
        <v>-0.07529011632270041</v>
      </c>
      <c r="GM80">
        <v>0.007419175509279996</v>
      </c>
      <c r="GN80">
        <v>1</v>
      </c>
      <c r="GO80">
        <v>3</v>
      </c>
      <c r="GP80">
        <v>3</v>
      </c>
      <c r="GQ80" t="s">
        <v>568</v>
      </c>
      <c r="GR80">
        <v>3.1029</v>
      </c>
      <c r="GS80">
        <v>2.72529</v>
      </c>
      <c r="GT80">
        <v>0.159127</v>
      </c>
      <c r="GU80">
        <v>0.161934</v>
      </c>
      <c r="GV80">
        <v>0.100902</v>
      </c>
      <c r="GW80">
        <v>0.09984179999999999</v>
      </c>
      <c r="GX80">
        <v>21966.8</v>
      </c>
      <c r="GY80">
        <v>19897.6</v>
      </c>
      <c r="GZ80">
        <v>26689.2</v>
      </c>
      <c r="HA80">
        <v>23966.1</v>
      </c>
      <c r="HB80">
        <v>38407.5</v>
      </c>
      <c r="HC80">
        <v>31898.8</v>
      </c>
      <c r="HD80">
        <v>46605.9</v>
      </c>
      <c r="HE80">
        <v>37915.8</v>
      </c>
      <c r="HF80">
        <v>1.86392</v>
      </c>
      <c r="HG80">
        <v>1.85175</v>
      </c>
      <c r="HH80">
        <v>0.102848</v>
      </c>
      <c r="HI80">
        <v>0</v>
      </c>
      <c r="HJ80">
        <v>28.3361</v>
      </c>
      <c r="HK80">
        <v>999.9</v>
      </c>
      <c r="HL80">
        <v>51.9</v>
      </c>
      <c r="HM80">
        <v>31.4</v>
      </c>
      <c r="HN80">
        <v>26.5206</v>
      </c>
      <c r="HO80">
        <v>60.7565</v>
      </c>
      <c r="HP80">
        <v>22.2676</v>
      </c>
      <c r="HQ80">
        <v>1</v>
      </c>
      <c r="HR80">
        <v>0.172688</v>
      </c>
      <c r="HS80">
        <v>0.239662</v>
      </c>
      <c r="HT80">
        <v>20.2784</v>
      </c>
      <c r="HU80">
        <v>5.2107</v>
      </c>
      <c r="HV80">
        <v>11.98</v>
      </c>
      <c r="HW80">
        <v>4.96305</v>
      </c>
      <c r="HX80">
        <v>3.27408</v>
      </c>
      <c r="HY80">
        <v>9999</v>
      </c>
      <c r="HZ80">
        <v>9999</v>
      </c>
      <c r="IA80">
        <v>9999</v>
      </c>
      <c r="IB80">
        <v>999.9</v>
      </c>
      <c r="IC80">
        <v>1.86401</v>
      </c>
      <c r="ID80">
        <v>1.86006</v>
      </c>
      <c r="IE80">
        <v>1.85837</v>
      </c>
      <c r="IF80">
        <v>1.85977</v>
      </c>
      <c r="IG80">
        <v>1.85989</v>
      </c>
      <c r="IH80">
        <v>1.85838</v>
      </c>
      <c r="II80">
        <v>1.85745</v>
      </c>
      <c r="IJ80">
        <v>1.85242</v>
      </c>
      <c r="IK80">
        <v>0</v>
      </c>
      <c r="IL80">
        <v>0</v>
      </c>
      <c r="IM80">
        <v>0</v>
      </c>
      <c r="IN80">
        <v>0</v>
      </c>
      <c r="IO80" t="s">
        <v>443</v>
      </c>
      <c r="IP80" t="s">
        <v>444</v>
      </c>
      <c r="IQ80" t="s">
        <v>445</v>
      </c>
      <c r="IR80" t="s">
        <v>445</v>
      </c>
      <c r="IS80" t="s">
        <v>445</v>
      </c>
      <c r="IT80" t="s">
        <v>445</v>
      </c>
      <c r="IU80">
        <v>0</v>
      </c>
      <c r="IV80">
        <v>100</v>
      </c>
      <c r="IW80">
        <v>100</v>
      </c>
      <c r="IX80">
        <v>-1.032</v>
      </c>
      <c r="IY80">
        <v>0.2799</v>
      </c>
      <c r="IZ80">
        <v>-1.101190050776656</v>
      </c>
      <c r="JA80">
        <v>-0.0009077452495023094</v>
      </c>
      <c r="JB80">
        <v>1.260287539409167E-06</v>
      </c>
      <c r="JC80">
        <v>-2.747980142854786E-10</v>
      </c>
      <c r="JD80">
        <v>0.01164710740424388</v>
      </c>
      <c r="JE80">
        <v>0.002354074995816399</v>
      </c>
      <c r="JF80">
        <v>0.0004967520844642659</v>
      </c>
      <c r="JG80">
        <v>-1.558376616488758E-06</v>
      </c>
      <c r="JH80">
        <v>1</v>
      </c>
      <c r="JI80">
        <v>1955</v>
      </c>
      <c r="JJ80">
        <v>1</v>
      </c>
      <c r="JK80">
        <v>26</v>
      </c>
      <c r="JL80">
        <v>194207.1</v>
      </c>
      <c r="JM80">
        <v>194207.3</v>
      </c>
      <c r="JN80">
        <v>2.36084</v>
      </c>
      <c r="JO80">
        <v>2.60742</v>
      </c>
      <c r="JP80">
        <v>1.49658</v>
      </c>
      <c r="JQ80">
        <v>2.34375</v>
      </c>
      <c r="JR80">
        <v>1.54907</v>
      </c>
      <c r="JS80">
        <v>2.47192</v>
      </c>
      <c r="JT80">
        <v>36.4343</v>
      </c>
      <c r="JU80">
        <v>24.1838</v>
      </c>
      <c r="JV80">
        <v>18</v>
      </c>
      <c r="JW80">
        <v>483.469</v>
      </c>
      <c r="JX80">
        <v>490.305</v>
      </c>
      <c r="JY80">
        <v>27.3776</v>
      </c>
      <c r="JZ80">
        <v>29.448</v>
      </c>
      <c r="KA80">
        <v>30.0001</v>
      </c>
      <c r="KB80">
        <v>29.6752</v>
      </c>
      <c r="KC80">
        <v>29.671</v>
      </c>
      <c r="KD80">
        <v>47.3669</v>
      </c>
      <c r="KE80">
        <v>22.6591</v>
      </c>
      <c r="KF80">
        <v>70.8691</v>
      </c>
      <c r="KG80">
        <v>27.3967</v>
      </c>
      <c r="KH80">
        <v>1041.54</v>
      </c>
      <c r="KI80">
        <v>21.2344</v>
      </c>
      <c r="KJ80">
        <v>101.899</v>
      </c>
      <c r="KK80">
        <v>91.43980000000001</v>
      </c>
    </row>
    <row r="81" spans="1:297">
      <c r="A81">
        <v>63</v>
      </c>
      <c r="B81">
        <v>1758642034.6</v>
      </c>
      <c r="C81">
        <v>401.5999999046326</v>
      </c>
      <c r="D81" t="s">
        <v>571</v>
      </c>
      <c r="E81" t="s">
        <v>572</v>
      </c>
      <c r="F81">
        <v>5</v>
      </c>
      <c r="G81" t="s">
        <v>437</v>
      </c>
      <c r="H81" t="s">
        <v>438</v>
      </c>
      <c r="I81">
        <v>1758642026.85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(EA81+(U81+2*0.95*5.67E-8*(((EA81+$B$9)+273)^4-(EA81+273)^4)-44100*J81)/(1.84*29.3*R81+8*0.95*5.67E-8*(EA81+273)^3))</f>
        <v>0</v>
      </c>
      <c r="W81">
        <f>($C$9*EB81+$D$9*EC81+$E$9*V81)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2*0.95*5.67E-8*(((EA81+$B$9)+273)^4-(W81+273)^4)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1046.975467317789</v>
      </c>
      <c r="AK81">
        <v>1028.111212121212</v>
      </c>
      <c r="AL81">
        <v>3.418191589773503</v>
      </c>
      <c r="AM81">
        <v>65.17214786254047</v>
      </c>
      <c r="AN81">
        <f>(AP81 - AO81 + DY81*1E3/(8.314*(EA81+273.15)) * AR81/DX81 * AQ81) * DX81/(100*DL81) * 1000/(1000 - AP81)</f>
        <v>0</v>
      </c>
      <c r="AO81">
        <v>21.20023820939026</v>
      </c>
      <c r="AP81">
        <v>21.93914969696969</v>
      </c>
      <c r="AQ81">
        <v>-2.428165355536983E-06</v>
      </c>
      <c r="AR81">
        <v>105.5994654856397</v>
      </c>
      <c r="AS81">
        <v>0</v>
      </c>
      <c r="AT81">
        <v>0</v>
      </c>
      <c r="AU81">
        <f>IF(AS81*$H$15&gt;=AW81,1.0,(AW81/(AW81-AS81*$H$15)))</f>
        <v>0</v>
      </c>
      <c r="AV81">
        <f>(AU81-1)*100</f>
        <v>0</v>
      </c>
      <c r="AW81">
        <f>MAX(0,($B$15+$C$15*EF81)/(1+$D$15*EF81)*DY81/(EA81+273)*$E$15)</f>
        <v>0</v>
      </c>
      <c r="AX81" t="s">
        <v>439</v>
      </c>
      <c r="AY81" t="s">
        <v>439</v>
      </c>
      <c r="AZ81">
        <v>0</v>
      </c>
      <c r="BA81">
        <v>0</v>
      </c>
      <c r="BB81">
        <f>1-AZ81/BA81</f>
        <v>0</v>
      </c>
      <c r="BC81">
        <v>0</v>
      </c>
      <c r="BD81" t="s">
        <v>439</v>
      </c>
      <c r="BE81" t="s">
        <v>439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439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$B$13*EG81+$C$13*EH81+$F$13*ES81*(1-EV81)</f>
        <v>0</v>
      </c>
      <c r="DI81">
        <f>DH81*DJ81</f>
        <v>0</v>
      </c>
      <c r="DJ81">
        <f>($B$13*$D$11+$C$13*$D$11+$F$13*((FF81+EX81)/MAX(FF81+EX81+FG81, 0.1)*$I$11+FG81/MAX(FF81+EX81+FG81, 0.1)*$J$11))/($B$13+$C$13+$F$13)</f>
        <v>0</v>
      </c>
      <c r="DK81">
        <f>($B$13*$K$11+$C$13*$K$11+$F$13*((FF81+EX81)/MAX(FF81+EX81+FG81, 0.1)*$P$11+FG81/MAX(FF81+EX81+FG81, 0.1)*$Q$11))/($B$13+$C$13+$F$13)</f>
        <v>0</v>
      </c>
      <c r="DL81">
        <v>1.1</v>
      </c>
      <c r="DM81">
        <v>0.5</v>
      </c>
      <c r="DN81" t="s">
        <v>440</v>
      </c>
      <c r="DO81">
        <v>2</v>
      </c>
      <c r="DP81" t="b">
        <v>1</v>
      </c>
      <c r="DQ81">
        <v>1758642026.85</v>
      </c>
      <c r="DR81">
        <v>981.2799642857142</v>
      </c>
      <c r="DS81">
        <v>1009.085857142857</v>
      </c>
      <c r="DT81">
        <v>21.94206428571428</v>
      </c>
      <c r="DU81">
        <v>21.19777857142857</v>
      </c>
      <c r="DV81">
        <v>982.3167857142859</v>
      </c>
      <c r="DW81">
        <v>21.66216428571429</v>
      </c>
      <c r="DX81">
        <v>500.0243214285715</v>
      </c>
      <c r="DY81">
        <v>90.31986785714285</v>
      </c>
      <c r="DZ81">
        <v>0.06746663214285714</v>
      </c>
      <c r="EA81">
        <v>28.80462500000001</v>
      </c>
      <c r="EB81">
        <v>30.0036</v>
      </c>
      <c r="EC81">
        <v>999.9000000000002</v>
      </c>
      <c r="ED81">
        <v>0</v>
      </c>
      <c r="EE81">
        <v>0</v>
      </c>
      <c r="EF81">
        <v>9988.439285714285</v>
      </c>
      <c r="EG81">
        <v>0</v>
      </c>
      <c r="EH81">
        <v>10.07413214285714</v>
      </c>
      <c r="EI81">
        <v>-27.80654642857143</v>
      </c>
      <c r="EJ81">
        <v>1003.294571428571</v>
      </c>
      <c r="EK81">
        <v>1030.940357142857</v>
      </c>
      <c r="EL81">
        <v>0.7442848928571427</v>
      </c>
      <c r="EM81">
        <v>1009.085857142857</v>
      </c>
      <c r="EN81">
        <v>21.19777857142857</v>
      </c>
      <c r="EO81">
        <v>1.981803928571429</v>
      </c>
      <c r="EP81">
        <v>1.91458</v>
      </c>
      <c r="EQ81">
        <v>17.29970357142857</v>
      </c>
      <c r="ER81">
        <v>16.75506071428572</v>
      </c>
      <c r="ES81">
        <v>2000.013571428571</v>
      </c>
      <c r="ET81">
        <v>0.9800024642857144</v>
      </c>
      <c r="EU81">
        <v>0.01999743571428571</v>
      </c>
      <c r="EV81">
        <v>0</v>
      </c>
      <c r="EW81">
        <v>157.87825</v>
      </c>
      <c r="EX81">
        <v>5.00078</v>
      </c>
      <c r="EY81">
        <v>3253.0125</v>
      </c>
      <c r="EZ81">
        <v>16379.75714285714</v>
      </c>
      <c r="FA81">
        <v>39.86132142857142</v>
      </c>
      <c r="FB81">
        <v>40.77214285714285</v>
      </c>
      <c r="FC81">
        <v>40.13582142857142</v>
      </c>
      <c r="FD81">
        <v>40.39932142857142</v>
      </c>
      <c r="FE81">
        <v>41.00421428571428</v>
      </c>
      <c r="FF81">
        <v>1955.113571428572</v>
      </c>
      <c r="FG81">
        <v>39.89678571428572</v>
      </c>
      <c r="FH81">
        <v>0</v>
      </c>
      <c r="FI81">
        <v>1758642032.4</v>
      </c>
      <c r="FJ81">
        <v>0</v>
      </c>
      <c r="FK81">
        <v>157.8862692307692</v>
      </c>
      <c r="FL81">
        <v>1.4851623845085</v>
      </c>
      <c r="FM81">
        <v>13.08512819889696</v>
      </c>
      <c r="FN81">
        <v>3252.993846153846</v>
      </c>
      <c r="FO81">
        <v>15</v>
      </c>
      <c r="FP81">
        <v>0</v>
      </c>
      <c r="FQ81" t="s">
        <v>441</v>
      </c>
      <c r="FR81">
        <v>1746989605.5</v>
      </c>
      <c r="FS81">
        <v>1746989593.5</v>
      </c>
      <c r="FT81">
        <v>0</v>
      </c>
      <c r="FU81">
        <v>-0.274</v>
      </c>
      <c r="FV81">
        <v>-0.002</v>
      </c>
      <c r="FW81">
        <v>2.549</v>
      </c>
      <c r="FX81">
        <v>0.129</v>
      </c>
      <c r="FY81">
        <v>420</v>
      </c>
      <c r="FZ81">
        <v>17</v>
      </c>
      <c r="GA81">
        <v>0.02</v>
      </c>
      <c r="GB81">
        <v>0.04</v>
      </c>
      <c r="GC81">
        <v>-27.8302125</v>
      </c>
      <c r="GD81">
        <v>0.3418345215759673</v>
      </c>
      <c r="GE81">
        <v>0.0619759799740997</v>
      </c>
      <c r="GF81">
        <v>1</v>
      </c>
      <c r="GG81">
        <v>157.829705882353</v>
      </c>
      <c r="GH81">
        <v>0.5966692051549404</v>
      </c>
      <c r="GI81">
        <v>0.2860398501044057</v>
      </c>
      <c r="GJ81">
        <v>1</v>
      </c>
      <c r="GK81">
        <v>0.7475664</v>
      </c>
      <c r="GL81">
        <v>-0.05836462288930599</v>
      </c>
      <c r="GM81">
        <v>0.005735667009162933</v>
      </c>
      <c r="GN81">
        <v>1</v>
      </c>
      <c r="GO81">
        <v>3</v>
      </c>
      <c r="GP81">
        <v>3</v>
      </c>
      <c r="GQ81" t="s">
        <v>568</v>
      </c>
      <c r="GR81">
        <v>3.10228</v>
      </c>
      <c r="GS81">
        <v>2.72559</v>
      </c>
      <c r="GT81">
        <v>0.161008</v>
      </c>
      <c r="GU81">
        <v>0.1638</v>
      </c>
      <c r="GV81">
        <v>0.100899</v>
      </c>
      <c r="GW81">
        <v>0.0998541</v>
      </c>
      <c r="GX81">
        <v>21917.5</v>
      </c>
      <c r="GY81">
        <v>19853.4</v>
      </c>
      <c r="GZ81">
        <v>26689</v>
      </c>
      <c r="HA81">
        <v>23966.2</v>
      </c>
      <c r="HB81">
        <v>38407.7</v>
      </c>
      <c r="HC81">
        <v>31898.7</v>
      </c>
      <c r="HD81">
        <v>46605.7</v>
      </c>
      <c r="HE81">
        <v>37916.1</v>
      </c>
      <c r="HF81">
        <v>1.863</v>
      </c>
      <c r="HG81">
        <v>1.85235</v>
      </c>
      <c r="HH81">
        <v>0.102408</v>
      </c>
      <c r="HI81">
        <v>0</v>
      </c>
      <c r="HJ81">
        <v>28.3382</v>
      </c>
      <c r="HK81">
        <v>999.9</v>
      </c>
      <c r="HL81">
        <v>51.9</v>
      </c>
      <c r="HM81">
        <v>31.4</v>
      </c>
      <c r="HN81">
        <v>26.5214</v>
      </c>
      <c r="HO81">
        <v>60.4365</v>
      </c>
      <c r="HP81">
        <v>22.5361</v>
      </c>
      <c r="HQ81">
        <v>1</v>
      </c>
      <c r="HR81">
        <v>0.172121</v>
      </c>
      <c r="HS81">
        <v>0.20305</v>
      </c>
      <c r="HT81">
        <v>20.2786</v>
      </c>
      <c r="HU81">
        <v>5.211</v>
      </c>
      <c r="HV81">
        <v>11.98</v>
      </c>
      <c r="HW81">
        <v>4.9631</v>
      </c>
      <c r="HX81">
        <v>3.27415</v>
      </c>
      <c r="HY81">
        <v>9999</v>
      </c>
      <c r="HZ81">
        <v>9999</v>
      </c>
      <c r="IA81">
        <v>9999</v>
      </c>
      <c r="IB81">
        <v>999.9</v>
      </c>
      <c r="IC81">
        <v>1.86401</v>
      </c>
      <c r="ID81">
        <v>1.86006</v>
      </c>
      <c r="IE81">
        <v>1.8584</v>
      </c>
      <c r="IF81">
        <v>1.85975</v>
      </c>
      <c r="IG81">
        <v>1.85989</v>
      </c>
      <c r="IH81">
        <v>1.85838</v>
      </c>
      <c r="II81">
        <v>1.85745</v>
      </c>
      <c r="IJ81">
        <v>1.85242</v>
      </c>
      <c r="IK81">
        <v>0</v>
      </c>
      <c r="IL81">
        <v>0</v>
      </c>
      <c r="IM81">
        <v>0</v>
      </c>
      <c r="IN81">
        <v>0</v>
      </c>
      <c r="IO81" t="s">
        <v>443</v>
      </c>
      <c r="IP81" t="s">
        <v>444</v>
      </c>
      <c r="IQ81" t="s">
        <v>445</v>
      </c>
      <c r="IR81" t="s">
        <v>445</v>
      </c>
      <c r="IS81" t="s">
        <v>445</v>
      </c>
      <c r="IT81" t="s">
        <v>445</v>
      </c>
      <c r="IU81">
        <v>0</v>
      </c>
      <c r="IV81">
        <v>100</v>
      </c>
      <c r="IW81">
        <v>100</v>
      </c>
      <c r="IX81">
        <v>-1.01</v>
      </c>
      <c r="IY81">
        <v>0.2799</v>
      </c>
      <c r="IZ81">
        <v>-1.101190050776656</v>
      </c>
      <c r="JA81">
        <v>-0.0009077452495023094</v>
      </c>
      <c r="JB81">
        <v>1.260287539409167E-06</v>
      </c>
      <c r="JC81">
        <v>-2.747980142854786E-10</v>
      </c>
      <c r="JD81">
        <v>0.01164710740424388</v>
      </c>
      <c r="JE81">
        <v>0.002354074995816399</v>
      </c>
      <c r="JF81">
        <v>0.0004967520844642659</v>
      </c>
      <c r="JG81">
        <v>-1.558376616488758E-06</v>
      </c>
      <c r="JH81">
        <v>1</v>
      </c>
      <c r="JI81">
        <v>1955</v>
      </c>
      <c r="JJ81">
        <v>1</v>
      </c>
      <c r="JK81">
        <v>26</v>
      </c>
      <c r="JL81">
        <v>194207.2</v>
      </c>
      <c r="JM81">
        <v>194207.4</v>
      </c>
      <c r="JN81">
        <v>2.39502</v>
      </c>
      <c r="JO81">
        <v>2.60986</v>
      </c>
      <c r="JP81">
        <v>1.49658</v>
      </c>
      <c r="JQ81">
        <v>2.34375</v>
      </c>
      <c r="JR81">
        <v>1.54907</v>
      </c>
      <c r="JS81">
        <v>2.47192</v>
      </c>
      <c r="JT81">
        <v>36.4343</v>
      </c>
      <c r="JU81">
        <v>24.1838</v>
      </c>
      <c r="JV81">
        <v>18</v>
      </c>
      <c r="JW81">
        <v>482.927</v>
      </c>
      <c r="JX81">
        <v>490.715</v>
      </c>
      <c r="JY81">
        <v>27.3919</v>
      </c>
      <c r="JZ81">
        <v>29.448</v>
      </c>
      <c r="KA81">
        <v>30</v>
      </c>
      <c r="KB81">
        <v>29.6752</v>
      </c>
      <c r="KC81">
        <v>29.6728</v>
      </c>
      <c r="KD81">
        <v>48.0673</v>
      </c>
      <c r="KE81">
        <v>22.6591</v>
      </c>
      <c r="KF81">
        <v>70.8691</v>
      </c>
      <c r="KG81">
        <v>27.3922</v>
      </c>
      <c r="KH81">
        <v>1054.92</v>
      </c>
      <c r="KI81">
        <v>21.2377</v>
      </c>
      <c r="KJ81">
        <v>101.899</v>
      </c>
      <c r="KK81">
        <v>91.4404</v>
      </c>
    </row>
    <row r="82" spans="1:297">
      <c r="A82">
        <v>64</v>
      </c>
      <c r="B82">
        <v>1758642039.1</v>
      </c>
      <c r="C82">
        <v>406.0999999046326</v>
      </c>
      <c r="D82" t="s">
        <v>573</v>
      </c>
      <c r="E82" t="s">
        <v>574</v>
      </c>
      <c r="F82">
        <v>5</v>
      </c>
      <c r="G82" t="s">
        <v>437</v>
      </c>
      <c r="H82" t="s">
        <v>438</v>
      </c>
      <c r="I82">
        <v>1758642031.278571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(EA82+(U82+2*0.95*5.67E-8*(((EA82+$B$9)+273)^4-(EA82+273)^4)-44100*J82)/(1.84*29.3*R82+8*0.95*5.67E-8*(EA82+273)^3))</f>
        <v>0</v>
      </c>
      <c r="W82">
        <f>($C$9*EB82+$D$9*EC82+$E$9*V82)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2*0.95*5.67E-8*(((EA82+$B$9)+273)^4-(W82+273)^4)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1062.492437006363</v>
      </c>
      <c r="AK82">
        <v>1043.545333333333</v>
      </c>
      <c r="AL82">
        <v>3.422666666666688</v>
      </c>
      <c r="AM82">
        <v>65.17214786254047</v>
      </c>
      <c r="AN82">
        <f>(AP82 - AO82 + DY82*1E3/(8.314*(EA82+273.15)) * AR82/DX82 * AQ82) * DX82/(100*DL82) * 1000/(1000 - AP82)</f>
        <v>0</v>
      </c>
      <c r="AO82">
        <v>21.20435480670821</v>
      </c>
      <c r="AP82">
        <v>21.93777757575756</v>
      </c>
      <c r="AQ82">
        <v>-2.816581524231825E-06</v>
      </c>
      <c r="AR82">
        <v>105.5994654856397</v>
      </c>
      <c r="AS82">
        <v>0</v>
      </c>
      <c r="AT82">
        <v>0</v>
      </c>
      <c r="AU82">
        <f>IF(AS82*$H$15&gt;=AW82,1.0,(AW82/(AW82-AS82*$H$15)))</f>
        <v>0</v>
      </c>
      <c r="AV82">
        <f>(AU82-1)*100</f>
        <v>0</v>
      </c>
      <c r="AW82">
        <f>MAX(0,($B$15+$C$15*EF82)/(1+$D$15*EF82)*DY82/(EA82+273)*$E$15)</f>
        <v>0</v>
      </c>
      <c r="AX82" t="s">
        <v>439</v>
      </c>
      <c r="AY82" t="s">
        <v>439</v>
      </c>
      <c r="AZ82">
        <v>0</v>
      </c>
      <c r="BA82">
        <v>0</v>
      </c>
      <c r="BB82">
        <f>1-AZ82/BA82</f>
        <v>0</v>
      </c>
      <c r="BC82">
        <v>0</v>
      </c>
      <c r="BD82" t="s">
        <v>439</v>
      </c>
      <c r="BE82" t="s">
        <v>439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439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$B$13*EG82+$C$13*EH82+$F$13*ES82*(1-EV82)</f>
        <v>0</v>
      </c>
      <c r="DI82">
        <f>DH82*DJ82</f>
        <v>0</v>
      </c>
      <c r="DJ82">
        <f>($B$13*$D$11+$C$13*$D$11+$F$13*((FF82+EX82)/MAX(FF82+EX82+FG82, 0.1)*$I$11+FG82/MAX(FF82+EX82+FG82, 0.1)*$J$11))/($B$13+$C$13+$F$13)</f>
        <v>0</v>
      </c>
      <c r="DK82">
        <f>($B$13*$K$11+$C$13*$K$11+$F$13*((FF82+EX82)/MAX(FF82+EX82+FG82, 0.1)*$P$11+FG82/MAX(FF82+EX82+FG82, 0.1)*$Q$11))/($B$13+$C$13+$F$13)</f>
        <v>0</v>
      </c>
      <c r="DL82">
        <v>1.1</v>
      </c>
      <c r="DM82">
        <v>0.5</v>
      </c>
      <c r="DN82" t="s">
        <v>440</v>
      </c>
      <c r="DO82">
        <v>2</v>
      </c>
      <c r="DP82" t="b">
        <v>1</v>
      </c>
      <c r="DQ82">
        <v>1758642031.278571</v>
      </c>
      <c r="DR82">
        <v>996.1312142857143</v>
      </c>
      <c r="DS82">
        <v>1023.95325</v>
      </c>
      <c r="DT82">
        <v>21.93991071428571</v>
      </c>
      <c r="DU82">
        <v>21.20029285714286</v>
      </c>
      <c r="DV82">
        <v>997.1562142857144</v>
      </c>
      <c r="DW82">
        <v>21.66005714285714</v>
      </c>
      <c r="DX82">
        <v>500.0473928571428</v>
      </c>
      <c r="DY82">
        <v>90.31927857142855</v>
      </c>
      <c r="DZ82">
        <v>0.06740748214285716</v>
      </c>
      <c r="EA82">
        <v>28.80266785714286</v>
      </c>
      <c r="EB82">
        <v>30.00437857142857</v>
      </c>
      <c r="EC82">
        <v>999.9000000000002</v>
      </c>
      <c r="ED82">
        <v>0</v>
      </c>
      <c r="EE82">
        <v>0</v>
      </c>
      <c r="EF82">
        <v>9985.785714285714</v>
      </c>
      <c r="EG82">
        <v>0</v>
      </c>
      <c r="EH82">
        <v>10.07833928571429</v>
      </c>
      <c r="EI82">
        <v>-27.823275</v>
      </c>
      <c r="EJ82">
        <v>1018.475642857143</v>
      </c>
      <c r="EK82">
        <v>1046.132142857143</v>
      </c>
      <c r="EL82">
        <v>0.7396185714285715</v>
      </c>
      <c r="EM82">
        <v>1023.95325</v>
      </c>
      <c r="EN82">
        <v>21.20029285714286</v>
      </c>
      <c r="EO82">
        <v>1.981596428571428</v>
      </c>
      <c r="EP82">
        <v>1.914795</v>
      </c>
      <c r="EQ82">
        <v>17.29805</v>
      </c>
      <c r="ER82">
        <v>16.756825</v>
      </c>
      <c r="ES82">
        <v>2000.003928571428</v>
      </c>
      <c r="ET82">
        <v>0.9800023571428572</v>
      </c>
      <c r="EU82">
        <v>0.01999754285714286</v>
      </c>
      <c r="EV82">
        <v>0</v>
      </c>
      <c r="EW82">
        <v>157.92325</v>
      </c>
      <c r="EX82">
        <v>5.00078</v>
      </c>
      <c r="EY82">
        <v>3254.120714285714</v>
      </c>
      <c r="EZ82">
        <v>16379.675</v>
      </c>
      <c r="FA82">
        <v>39.89032142857142</v>
      </c>
      <c r="FB82">
        <v>40.77657142857142</v>
      </c>
      <c r="FC82">
        <v>40.12471428571428</v>
      </c>
      <c r="FD82">
        <v>40.40821428571428</v>
      </c>
      <c r="FE82">
        <v>41.03107142857142</v>
      </c>
      <c r="FF82">
        <v>1955.103928571429</v>
      </c>
      <c r="FG82">
        <v>39.89714285714286</v>
      </c>
      <c r="FH82">
        <v>0</v>
      </c>
      <c r="FI82">
        <v>1758642037.2</v>
      </c>
      <c r="FJ82">
        <v>0</v>
      </c>
      <c r="FK82">
        <v>157.9613076923077</v>
      </c>
      <c r="FL82">
        <v>0.6907350427421228</v>
      </c>
      <c r="FM82">
        <v>14.80957265892905</v>
      </c>
      <c r="FN82">
        <v>3254.16</v>
      </c>
      <c r="FO82">
        <v>15</v>
      </c>
      <c r="FP82">
        <v>0</v>
      </c>
      <c r="FQ82" t="s">
        <v>441</v>
      </c>
      <c r="FR82">
        <v>1746989605.5</v>
      </c>
      <c r="FS82">
        <v>1746989593.5</v>
      </c>
      <c r="FT82">
        <v>0</v>
      </c>
      <c r="FU82">
        <v>-0.274</v>
      </c>
      <c r="FV82">
        <v>-0.002</v>
      </c>
      <c r="FW82">
        <v>2.549</v>
      </c>
      <c r="FX82">
        <v>0.129</v>
      </c>
      <c r="FY82">
        <v>420</v>
      </c>
      <c r="FZ82">
        <v>17</v>
      </c>
      <c r="GA82">
        <v>0.02</v>
      </c>
      <c r="GB82">
        <v>0.04</v>
      </c>
      <c r="GC82">
        <v>-27.82447317073171</v>
      </c>
      <c r="GD82">
        <v>-0.0005979094076420799</v>
      </c>
      <c r="GE82">
        <v>0.05005344472632079</v>
      </c>
      <c r="GF82">
        <v>1</v>
      </c>
      <c r="GG82">
        <v>157.8875294117647</v>
      </c>
      <c r="GH82">
        <v>1.222276545666731</v>
      </c>
      <c r="GI82">
        <v>0.262476804050111</v>
      </c>
      <c r="GJ82">
        <v>0</v>
      </c>
      <c r="GK82">
        <v>0.7424966097560975</v>
      </c>
      <c r="GL82">
        <v>-0.06013066202090516</v>
      </c>
      <c r="GM82">
        <v>0.006038939669802526</v>
      </c>
      <c r="GN82">
        <v>1</v>
      </c>
      <c r="GO82">
        <v>2</v>
      </c>
      <c r="GP82">
        <v>3</v>
      </c>
      <c r="GQ82" t="s">
        <v>442</v>
      </c>
      <c r="GR82">
        <v>3.10267</v>
      </c>
      <c r="GS82">
        <v>2.72551</v>
      </c>
      <c r="GT82">
        <v>0.162536</v>
      </c>
      <c r="GU82">
        <v>0.165314</v>
      </c>
      <c r="GV82">
        <v>0.100893</v>
      </c>
      <c r="GW82">
        <v>0.09986109999999999</v>
      </c>
      <c r="GX82">
        <v>21877.8</v>
      </c>
      <c r="GY82">
        <v>19817.6</v>
      </c>
      <c r="GZ82">
        <v>26689.2</v>
      </c>
      <c r="HA82">
        <v>23966.4</v>
      </c>
      <c r="HB82">
        <v>38408.4</v>
      </c>
      <c r="HC82">
        <v>31898.9</v>
      </c>
      <c r="HD82">
        <v>46606</v>
      </c>
      <c r="HE82">
        <v>37916.4</v>
      </c>
      <c r="HF82">
        <v>1.8639</v>
      </c>
      <c r="HG82">
        <v>1.8516</v>
      </c>
      <c r="HH82">
        <v>0.102319</v>
      </c>
      <c r="HI82">
        <v>0</v>
      </c>
      <c r="HJ82">
        <v>28.3391</v>
      </c>
      <c r="HK82">
        <v>999.9</v>
      </c>
      <c r="HL82">
        <v>51.9</v>
      </c>
      <c r="HM82">
        <v>31.4</v>
      </c>
      <c r="HN82">
        <v>26.5226</v>
      </c>
      <c r="HO82">
        <v>60.7165</v>
      </c>
      <c r="HP82">
        <v>22.496</v>
      </c>
      <c r="HQ82">
        <v>1</v>
      </c>
      <c r="HR82">
        <v>0.172619</v>
      </c>
      <c r="HS82">
        <v>0.224278</v>
      </c>
      <c r="HT82">
        <v>20.2786</v>
      </c>
      <c r="HU82">
        <v>5.2119</v>
      </c>
      <c r="HV82">
        <v>11.98</v>
      </c>
      <c r="HW82">
        <v>4.96335</v>
      </c>
      <c r="HX82">
        <v>3.27423</v>
      </c>
      <c r="HY82">
        <v>9999</v>
      </c>
      <c r="HZ82">
        <v>9999</v>
      </c>
      <c r="IA82">
        <v>9999</v>
      </c>
      <c r="IB82">
        <v>999.9</v>
      </c>
      <c r="IC82">
        <v>1.864</v>
      </c>
      <c r="ID82">
        <v>1.8601</v>
      </c>
      <c r="IE82">
        <v>1.85838</v>
      </c>
      <c r="IF82">
        <v>1.85977</v>
      </c>
      <c r="IG82">
        <v>1.85989</v>
      </c>
      <c r="IH82">
        <v>1.85838</v>
      </c>
      <c r="II82">
        <v>1.85745</v>
      </c>
      <c r="IJ82">
        <v>1.85242</v>
      </c>
      <c r="IK82">
        <v>0</v>
      </c>
      <c r="IL82">
        <v>0</v>
      </c>
      <c r="IM82">
        <v>0</v>
      </c>
      <c r="IN82">
        <v>0</v>
      </c>
      <c r="IO82" t="s">
        <v>443</v>
      </c>
      <c r="IP82" t="s">
        <v>444</v>
      </c>
      <c r="IQ82" t="s">
        <v>445</v>
      </c>
      <c r="IR82" t="s">
        <v>445</v>
      </c>
      <c r="IS82" t="s">
        <v>445</v>
      </c>
      <c r="IT82" t="s">
        <v>445</v>
      </c>
      <c r="IU82">
        <v>0</v>
      </c>
      <c r="IV82">
        <v>100</v>
      </c>
      <c r="IW82">
        <v>100</v>
      </c>
      <c r="IX82">
        <v>-1.01</v>
      </c>
      <c r="IY82">
        <v>0.2798</v>
      </c>
      <c r="IZ82">
        <v>-1.101190050776656</v>
      </c>
      <c r="JA82">
        <v>-0.0009077452495023094</v>
      </c>
      <c r="JB82">
        <v>1.260287539409167E-06</v>
      </c>
      <c r="JC82">
        <v>-2.747980142854786E-10</v>
      </c>
      <c r="JD82">
        <v>0.01164710740424388</v>
      </c>
      <c r="JE82">
        <v>0.002354074995816399</v>
      </c>
      <c r="JF82">
        <v>0.0004967520844642659</v>
      </c>
      <c r="JG82">
        <v>-1.558376616488758E-06</v>
      </c>
      <c r="JH82">
        <v>1</v>
      </c>
      <c r="JI82">
        <v>1955</v>
      </c>
      <c r="JJ82">
        <v>1</v>
      </c>
      <c r="JK82">
        <v>26</v>
      </c>
      <c r="JL82">
        <v>194207.2</v>
      </c>
      <c r="JM82">
        <v>194207.4</v>
      </c>
      <c r="JN82">
        <v>2.42188</v>
      </c>
      <c r="JO82">
        <v>2.60376</v>
      </c>
      <c r="JP82">
        <v>1.49658</v>
      </c>
      <c r="JQ82">
        <v>2.34497</v>
      </c>
      <c r="JR82">
        <v>1.54907</v>
      </c>
      <c r="JS82">
        <v>2.47437</v>
      </c>
      <c r="JT82">
        <v>36.4343</v>
      </c>
      <c r="JU82">
        <v>24.1838</v>
      </c>
      <c r="JV82">
        <v>18</v>
      </c>
      <c r="JW82">
        <v>483.455</v>
      </c>
      <c r="JX82">
        <v>490.221</v>
      </c>
      <c r="JY82">
        <v>27.3924</v>
      </c>
      <c r="JZ82">
        <v>29.4483</v>
      </c>
      <c r="KA82">
        <v>30.0002</v>
      </c>
      <c r="KB82">
        <v>29.6752</v>
      </c>
      <c r="KC82">
        <v>29.6728</v>
      </c>
      <c r="KD82">
        <v>48.6024</v>
      </c>
      <c r="KE82">
        <v>22.6591</v>
      </c>
      <c r="KF82">
        <v>70.8691</v>
      </c>
      <c r="KG82">
        <v>27.3875</v>
      </c>
      <c r="KH82">
        <v>1074.95</v>
      </c>
      <c r="KI82">
        <v>21.2395</v>
      </c>
      <c r="KJ82">
        <v>101.9</v>
      </c>
      <c r="KK82">
        <v>91.44110000000001</v>
      </c>
    </row>
    <row r="83" spans="1:297">
      <c r="A83">
        <v>65</v>
      </c>
      <c r="B83">
        <v>1758642044.6</v>
      </c>
      <c r="C83">
        <v>411.5999999046326</v>
      </c>
      <c r="D83" t="s">
        <v>575</v>
      </c>
      <c r="E83" t="s">
        <v>576</v>
      </c>
      <c r="F83">
        <v>5</v>
      </c>
      <c r="G83" t="s">
        <v>437</v>
      </c>
      <c r="H83" t="s">
        <v>438</v>
      </c>
      <c r="I83">
        <v>1758642036.85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(EA83+(U83+2*0.95*5.67E-8*(((EA83+$B$9)+273)^4-(EA83+273)^4)-44100*J83)/(1.84*29.3*R83+8*0.95*5.67E-8*(EA83+273)^3))</f>
        <v>0</v>
      </c>
      <c r="W83">
        <f>($C$9*EB83+$D$9*EC83+$E$9*V83)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2*0.95*5.67E-8*(((EA83+$B$9)+273)^4-(W83+273)^4)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1081.438692915943</v>
      </c>
      <c r="AK83">
        <v>1062.417393939394</v>
      </c>
      <c r="AL83">
        <v>3.424554743567791</v>
      </c>
      <c r="AM83">
        <v>65.17214786254047</v>
      </c>
      <c r="AN83">
        <f>(AP83 - AO83 + DY83*1E3/(8.314*(EA83+273.15)) * AR83/DX83 * AQ83) * DX83/(100*DL83) * 1000/(1000 - AP83)</f>
        <v>0</v>
      </c>
      <c r="AO83">
        <v>21.20841804387061</v>
      </c>
      <c r="AP83">
        <v>21.93604969696969</v>
      </c>
      <c r="AQ83">
        <v>-3.258851549971278E-06</v>
      </c>
      <c r="AR83">
        <v>105.5994654856397</v>
      </c>
      <c r="AS83">
        <v>0</v>
      </c>
      <c r="AT83">
        <v>0</v>
      </c>
      <c r="AU83">
        <f>IF(AS83*$H$15&gt;=AW83,1.0,(AW83/(AW83-AS83*$H$15)))</f>
        <v>0</v>
      </c>
      <c r="AV83">
        <f>(AU83-1)*100</f>
        <v>0</v>
      </c>
      <c r="AW83">
        <f>MAX(0,($B$15+$C$15*EF83)/(1+$D$15*EF83)*DY83/(EA83+273)*$E$15)</f>
        <v>0</v>
      </c>
      <c r="AX83" t="s">
        <v>439</v>
      </c>
      <c r="AY83" t="s">
        <v>439</v>
      </c>
      <c r="AZ83">
        <v>0</v>
      </c>
      <c r="BA83">
        <v>0</v>
      </c>
      <c r="BB83">
        <f>1-AZ83/BA83</f>
        <v>0</v>
      </c>
      <c r="BC83">
        <v>0</v>
      </c>
      <c r="BD83" t="s">
        <v>439</v>
      </c>
      <c r="BE83" t="s">
        <v>439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439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$B$13*EG83+$C$13*EH83+$F$13*ES83*(1-EV83)</f>
        <v>0</v>
      </c>
      <c r="DI83">
        <f>DH83*DJ83</f>
        <v>0</v>
      </c>
      <c r="DJ83">
        <f>($B$13*$D$11+$C$13*$D$11+$F$13*((FF83+EX83)/MAX(FF83+EX83+FG83, 0.1)*$I$11+FG83/MAX(FF83+EX83+FG83, 0.1)*$J$11))/($B$13+$C$13+$F$13)</f>
        <v>0</v>
      </c>
      <c r="DK83">
        <f>($B$13*$K$11+$C$13*$K$11+$F$13*((FF83+EX83)/MAX(FF83+EX83+FG83, 0.1)*$P$11+FG83/MAX(FF83+EX83+FG83, 0.1)*$Q$11))/($B$13+$C$13+$F$13)</f>
        <v>0</v>
      </c>
      <c r="DL83">
        <v>1.1</v>
      </c>
      <c r="DM83">
        <v>0.5</v>
      </c>
      <c r="DN83" t="s">
        <v>440</v>
      </c>
      <c r="DO83">
        <v>2</v>
      </c>
      <c r="DP83" t="b">
        <v>1</v>
      </c>
      <c r="DQ83">
        <v>1758642036.85</v>
      </c>
      <c r="DR83">
        <v>1014.799928571428</v>
      </c>
      <c r="DS83">
        <v>1042.648214285714</v>
      </c>
      <c r="DT83">
        <v>21.93844285714286</v>
      </c>
      <c r="DU83">
        <v>21.20391785714286</v>
      </c>
      <c r="DV83">
        <v>1015.811035714286</v>
      </c>
      <c r="DW83">
        <v>21.65862142857143</v>
      </c>
      <c r="DX83">
        <v>499.9992857142857</v>
      </c>
      <c r="DY83">
        <v>90.31817857142858</v>
      </c>
      <c r="DZ83">
        <v>0.06726100714285713</v>
      </c>
      <c r="EA83">
        <v>28.80105357142858</v>
      </c>
      <c r="EB83">
        <v>30.00592142857143</v>
      </c>
      <c r="EC83">
        <v>999.9000000000002</v>
      </c>
      <c r="ED83">
        <v>0</v>
      </c>
      <c r="EE83">
        <v>0</v>
      </c>
      <c r="EF83">
        <v>9990.869285714285</v>
      </c>
      <c r="EG83">
        <v>0</v>
      </c>
      <c r="EH83">
        <v>10.07108928571429</v>
      </c>
      <c r="EI83">
        <v>-27.84856785714286</v>
      </c>
      <c r="EJ83">
        <v>1037.562142857143</v>
      </c>
      <c r="EK83">
        <v>1065.235714285714</v>
      </c>
      <c r="EL83">
        <v>0.7345234285714284</v>
      </c>
      <c r="EM83">
        <v>1042.648214285714</v>
      </c>
      <c r="EN83">
        <v>21.20391785714286</v>
      </c>
      <c r="EO83">
        <v>1.98144</v>
      </c>
      <c r="EP83">
        <v>1.9151</v>
      </c>
      <c r="EQ83">
        <v>17.29679642857143</v>
      </c>
      <c r="ER83">
        <v>16.759325</v>
      </c>
      <c r="ES83">
        <v>2000.0125</v>
      </c>
      <c r="ET83">
        <v>0.9800024642857144</v>
      </c>
      <c r="EU83">
        <v>0.01999743571428571</v>
      </c>
      <c r="EV83">
        <v>0</v>
      </c>
      <c r="EW83">
        <v>157.9379285714286</v>
      </c>
      <c r="EX83">
        <v>5.00078</v>
      </c>
      <c r="EY83">
        <v>3255.484285714286</v>
      </c>
      <c r="EZ83">
        <v>16379.74642857143</v>
      </c>
      <c r="FA83">
        <v>39.90821428571429</v>
      </c>
      <c r="FB83">
        <v>40.77657142857144</v>
      </c>
      <c r="FC83">
        <v>40.11353571428571</v>
      </c>
      <c r="FD83">
        <v>40.43267857142856</v>
      </c>
      <c r="FE83">
        <v>41.09357142857142</v>
      </c>
      <c r="FF83">
        <v>1955.112500000001</v>
      </c>
      <c r="FG83">
        <v>39.89571428571429</v>
      </c>
      <c r="FH83">
        <v>0</v>
      </c>
      <c r="FI83">
        <v>1758642042.6</v>
      </c>
      <c r="FJ83">
        <v>0</v>
      </c>
      <c r="FK83">
        <v>157.97108</v>
      </c>
      <c r="FL83">
        <v>0.1133077007727944</v>
      </c>
      <c r="FM83">
        <v>15.0569230880953</v>
      </c>
      <c r="FN83">
        <v>3255.5036</v>
      </c>
      <c r="FO83">
        <v>15</v>
      </c>
      <c r="FP83">
        <v>0</v>
      </c>
      <c r="FQ83" t="s">
        <v>441</v>
      </c>
      <c r="FR83">
        <v>1746989605.5</v>
      </c>
      <c r="FS83">
        <v>1746989593.5</v>
      </c>
      <c r="FT83">
        <v>0</v>
      </c>
      <c r="FU83">
        <v>-0.274</v>
      </c>
      <c r="FV83">
        <v>-0.002</v>
      </c>
      <c r="FW83">
        <v>2.549</v>
      </c>
      <c r="FX83">
        <v>0.129</v>
      </c>
      <c r="FY83">
        <v>420</v>
      </c>
      <c r="FZ83">
        <v>17</v>
      </c>
      <c r="GA83">
        <v>0.02</v>
      </c>
      <c r="GB83">
        <v>0.04</v>
      </c>
      <c r="GC83">
        <v>-27.841685</v>
      </c>
      <c r="GD83">
        <v>-0.3345073170730963</v>
      </c>
      <c r="GE83">
        <v>0.06007604576701073</v>
      </c>
      <c r="GF83">
        <v>1</v>
      </c>
      <c r="GG83">
        <v>157.9530294117647</v>
      </c>
      <c r="GH83">
        <v>0.1909702085566562</v>
      </c>
      <c r="GI83">
        <v>0.2168613660293725</v>
      </c>
      <c r="GJ83">
        <v>1</v>
      </c>
      <c r="GK83">
        <v>0.7365565249999999</v>
      </c>
      <c r="GL83">
        <v>-0.05532597748592991</v>
      </c>
      <c r="GM83">
        <v>0.005400264576793897</v>
      </c>
      <c r="GN83">
        <v>1</v>
      </c>
      <c r="GO83">
        <v>3</v>
      </c>
      <c r="GP83">
        <v>3</v>
      </c>
      <c r="GQ83" t="s">
        <v>568</v>
      </c>
      <c r="GR83">
        <v>3.10272</v>
      </c>
      <c r="GS83">
        <v>2.72508</v>
      </c>
      <c r="GT83">
        <v>0.164391</v>
      </c>
      <c r="GU83">
        <v>0.167128</v>
      </c>
      <c r="GV83">
        <v>0.100887</v>
      </c>
      <c r="GW83">
        <v>0.0998753</v>
      </c>
      <c r="GX83">
        <v>21829.3</v>
      </c>
      <c r="GY83">
        <v>19774.6</v>
      </c>
      <c r="GZ83">
        <v>26689.3</v>
      </c>
      <c r="HA83">
        <v>23966.4</v>
      </c>
      <c r="HB83">
        <v>38409</v>
      </c>
      <c r="HC83">
        <v>31898.8</v>
      </c>
      <c r="HD83">
        <v>46606.1</v>
      </c>
      <c r="HE83">
        <v>37916.6</v>
      </c>
      <c r="HF83">
        <v>1.86392</v>
      </c>
      <c r="HG83">
        <v>1.85177</v>
      </c>
      <c r="HH83">
        <v>0.101823</v>
      </c>
      <c r="HI83">
        <v>0</v>
      </c>
      <c r="HJ83">
        <v>28.3374</v>
      </c>
      <c r="HK83">
        <v>999.9</v>
      </c>
      <c r="HL83">
        <v>51.9</v>
      </c>
      <c r="HM83">
        <v>31.4</v>
      </c>
      <c r="HN83">
        <v>26.5193</v>
      </c>
      <c r="HO83">
        <v>60.6665</v>
      </c>
      <c r="HP83">
        <v>22.3758</v>
      </c>
      <c r="HQ83">
        <v>1</v>
      </c>
      <c r="HR83">
        <v>0.172386</v>
      </c>
      <c r="HS83">
        <v>0.240675</v>
      </c>
      <c r="HT83">
        <v>20.2786</v>
      </c>
      <c r="HU83">
        <v>5.21175</v>
      </c>
      <c r="HV83">
        <v>11.98</v>
      </c>
      <c r="HW83">
        <v>4.9635</v>
      </c>
      <c r="HX83">
        <v>3.27413</v>
      </c>
      <c r="HY83">
        <v>9999</v>
      </c>
      <c r="HZ83">
        <v>9999</v>
      </c>
      <c r="IA83">
        <v>9999</v>
      </c>
      <c r="IB83">
        <v>999.9</v>
      </c>
      <c r="IC83">
        <v>1.86401</v>
      </c>
      <c r="ID83">
        <v>1.86008</v>
      </c>
      <c r="IE83">
        <v>1.85838</v>
      </c>
      <c r="IF83">
        <v>1.85981</v>
      </c>
      <c r="IG83">
        <v>1.85989</v>
      </c>
      <c r="IH83">
        <v>1.85838</v>
      </c>
      <c r="II83">
        <v>1.85745</v>
      </c>
      <c r="IJ83">
        <v>1.85242</v>
      </c>
      <c r="IK83">
        <v>0</v>
      </c>
      <c r="IL83">
        <v>0</v>
      </c>
      <c r="IM83">
        <v>0</v>
      </c>
      <c r="IN83">
        <v>0</v>
      </c>
      <c r="IO83" t="s">
        <v>443</v>
      </c>
      <c r="IP83" t="s">
        <v>444</v>
      </c>
      <c r="IQ83" t="s">
        <v>445</v>
      </c>
      <c r="IR83" t="s">
        <v>445</v>
      </c>
      <c r="IS83" t="s">
        <v>445</v>
      </c>
      <c r="IT83" t="s">
        <v>445</v>
      </c>
      <c r="IU83">
        <v>0</v>
      </c>
      <c r="IV83">
        <v>100</v>
      </c>
      <c r="IW83">
        <v>100</v>
      </c>
      <c r="IX83">
        <v>-0.99</v>
      </c>
      <c r="IY83">
        <v>0.2797</v>
      </c>
      <c r="IZ83">
        <v>-1.101190050776656</v>
      </c>
      <c r="JA83">
        <v>-0.0009077452495023094</v>
      </c>
      <c r="JB83">
        <v>1.260287539409167E-06</v>
      </c>
      <c r="JC83">
        <v>-2.747980142854786E-10</v>
      </c>
      <c r="JD83">
        <v>0.01164710740424388</v>
      </c>
      <c r="JE83">
        <v>0.002354074995816399</v>
      </c>
      <c r="JF83">
        <v>0.0004967520844642659</v>
      </c>
      <c r="JG83">
        <v>-1.558376616488758E-06</v>
      </c>
      <c r="JH83">
        <v>1</v>
      </c>
      <c r="JI83">
        <v>1955</v>
      </c>
      <c r="JJ83">
        <v>1</v>
      </c>
      <c r="JK83">
        <v>26</v>
      </c>
      <c r="JL83">
        <v>194207.3</v>
      </c>
      <c r="JM83">
        <v>194207.5</v>
      </c>
      <c r="JN83">
        <v>2.45605</v>
      </c>
      <c r="JO83">
        <v>2.60742</v>
      </c>
      <c r="JP83">
        <v>1.49658</v>
      </c>
      <c r="JQ83">
        <v>2.34375</v>
      </c>
      <c r="JR83">
        <v>1.54907</v>
      </c>
      <c r="JS83">
        <v>2.42554</v>
      </c>
      <c r="JT83">
        <v>36.4343</v>
      </c>
      <c r="JU83">
        <v>24.1838</v>
      </c>
      <c r="JV83">
        <v>18</v>
      </c>
      <c r="JW83">
        <v>483.469</v>
      </c>
      <c r="JX83">
        <v>490.336</v>
      </c>
      <c r="JY83">
        <v>27.388</v>
      </c>
      <c r="JZ83">
        <v>29.4506</v>
      </c>
      <c r="KA83">
        <v>30.0001</v>
      </c>
      <c r="KB83">
        <v>29.6752</v>
      </c>
      <c r="KC83">
        <v>29.6728</v>
      </c>
      <c r="KD83">
        <v>49.3006</v>
      </c>
      <c r="KE83">
        <v>22.6591</v>
      </c>
      <c r="KF83">
        <v>70.8691</v>
      </c>
      <c r="KG83">
        <v>27.3815</v>
      </c>
      <c r="KH83">
        <v>1088.32</v>
      </c>
      <c r="KI83">
        <v>21.2437</v>
      </c>
      <c r="KJ83">
        <v>101.9</v>
      </c>
      <c r="KK83">
        <v>91.4415</v>
      </c>
    </row>
    <row r="84" spans="1:297">
      <c r="A84">
        <v>66</v>
      </c>
      <c r="B84">
        <v>1758642049.1</v>
      </c>
      <c r="C84">
        <v>416.0999999046326</v>
      </c>
      <c r="D84" t="s">
        <v>577</v>
      </c>
      <c r="E84" t="s">
        <v>578</v>
      </c>
      <c r="F84">
        <v>5</v>
      </c>
      <c r="G84" t="s">
        <v>437</v>
      </c>
      <c r="H84" t="s">
        <v>438</v>
      </c>
      <c r="I84">
        <v>1758642041.278571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(EA84+(U84+2*0.95*5.67E-8*(((EA84+$B$9)+273)^4-(EA84+273)^4)-44100*J84)/(1.84*29.3*R84+8*0.95*5.67E-8*(EA84+273)^3))</f>
        <v>0</v>
      </c>
      <c r="W84">
        <f>($C$9*EB84+$D$9*EC84+$E$9*V84)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2*0.95*5.67E-8*(((EA84+$B$9)+273)^4-(W84+273)^4)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1096.537249309541</v>
      </c>
      <c r="AK84">
        <v>1077.703636363637</v>
      </c>
      <c r="AL84">
        <v>3.395578359018626</v>
      </c>
      <c r="AM84">
        <v>65.17214786254047</v>
      </c>
      <c r="AN84">
        <f>(AP84 - AO84 + DY84*1E3/(8.314*(EA84+273.15)) * AR84/DX84 * AQ84) * DX84/(100*DL84) * 1000/(1000 - AP84)</f>
        <v>0</v>
      </c>
      <c r="AO84">
        <v>21.21131194553295</v>
      </c>
      <c r="AP84">
        <v>21.93531818181818</v>
      </c>
      <c r="AQ84">
        <v>-1.206476614433464E-07</v>
      </c>
      <c r="AR84">
        <v>105.5994654856397</v>
      </c>
      <c r="AS84">
        <v>0</v>
      </c>
      <c r="AT84">
        <v>0</v>
      </c>
      <c r="AU84">
        <f>IF(AS84*$H$15&gt;=AW84,1.0,(AW84/(AW84-AS84*$H$15)))</f>
        <v>0</v>
      </c>
      <c r="AV84">
        <f>(AU84-1)*100</f>
        <v>0</v>
      </c>
      <c r="AW84">
        <f>MAX(0,($B$15+$C$15*EF84)/(1+$D$15*EF84)*DY84/(EA84+273)*$E$15)</f>
        <v>0</v>
      </c>
      <c r="AX84" t="s">
        <v>439</v>
      </c>
      <c r="AY84" t="s">
        <v>439</v>
      </c>
      <c r="AZ84">
        <v>0</v>
      </c>
      <c r="BA84">
        <v>0</v>
      </c>
      <c r="BB84">
        <f>1-AZ84/BA84</f>
        <v>0</v>
      </c>
      <c r="BC84">
        <v>0</v>
      </c>
      <c r="BD84" t="s">
        <v>439</v>
      </c>
      <c r="BE84" t="s">
        <v>439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439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$B$13*EG84+$C$13*EH84+$F$13*ES84*(1-EV84)</f>
        <v>0</v>
      </c>
      <c r="DI84">
        <f>DH84*DJ84</f>
        <v>0</v>
      </c>
      <c r="DJ84">
        <f>($B$13*$D$11+$C$13*$D$11+$F$13*((FF84+EX84)/MAX(FF84+EX84+FG84, 0.1)*$I$11+FG84/MAX(FF84+EX84+FG84, 0.1)*$J$11))/($B$13+$C$13+$F$13)</f>
        <v>0</v>
      </c>
      <c r="DK84">
        <f>($B$13*$K$11+$C$13*$K$11+$F$13*((FF84+EX84)/MAX(FF84+EX84+FG84, 0.1)*$P$11+FG84/MAX(FF84+EX84+FG84, 0.1)*$Q$11))/($B$13+$C$13+$F$13)</f>
        <v>0</v>
      </c>
      <c r="DL84">
        <v>1.1</v>
      </c>
      <c r="DM84">
        <v>0.5</v>
      </c>
      <c r="DN84" t="s">
        <v>440</v>
      </c>
      <c r="DO84">
        <v>2</v>
      </c>
      <c r="DP84" t="b">
        <v>1</v>
      </c>
      <c r="DQ84">
        <v>1758642041.278571</v>
      </c>
      <c r="DR84">
        <v>1029.622142857143</v>
      </c>
      <c r="DS84">
        <v>1057.481071428572</v>
      </c>
      <c r="DT84">
        <v>21.93709642857143</v>
      </c>
      <c r="DU84">
        <v>21.20725714285714</v>
      </c>
      <c r="DV84">
        <v>1030.622142857143</v>
      </c>
      <c r="DW84">
        <v>21.6573</v>
      </c>
      <c r="DX84">
        <v>499.991</v>
      </c>
      <c r="DY84">
        <v>90.31839642857143</v>
      </c>
      <c r="DZ84">
        <v>0.06712201071428571</v>
      </c>
      <c r="EA84">
        <v>28.80067142857143</v>
      </c>
      <c r="EB84">
        <v>30.00588928571429</v>
      </c>
      <c r="EC84">
        <v>999.9000000000002</v>
      </c>
      <c r="ED84">
        <v>0</v>
      </c>
      <c r="EE84">
        <v>0</v>
      </c>
      <c r="EF84">
        <v>10005.73428571428</v>
      </c>
      <c r="EG84">
        <v>0</v>
      </c>
      <c r="EH84">
        <v>10.07049642857143</v>
      </c>
      <c r="EI84">
        <v>-27.85783928571428</v>
      </c>
      <c r="EJ84">
        <v>1052.716071428571</v>
      </c>
      <c r="EK84">
        <v>1080.3925</v>
      </c>
      <c r="EL84">
        <v>0.7298430357142858</v>
      </c>
      <c r="EM84">
        <v>1057.481071428572</v>
      </c>
      <c r="EN84">
        <v>21.20725714285714</v>
      </c>
      <c r="EO84">
        <v>1.981323214285714</v>
      </c>
      <c r="EP84">
        <v>1.915405714285714</v>
      </c>
      <c r="EQ84">
        <v>17.29586428571428</v>
      </c>
      <c r="ER84">
        <v>16.76183928571428</v>
      </c>
      <c r="ES84">
        <v>2000.027857142858</v>
      </c>
      <c r="ET84">
        <v>0.9800026785714285</v>
      </c>
      <c r="EU84">
        <v>0.01999722142857143</v>
      </c>
      <c r="EV84">
        <v>0</v>
      </c>
      <c r="EW84">
        <v>157.9616428571429</v>
      </c>
      <c r="EX84">
        <v>5.00078</v>
      </c>
      <c r="EY84">
        <v>3256.58</v>
      </c>
      <c r="EZ84">
        <v>16379.87142857143</v>
      </c>
      <c r="FA84">
        <v>39.906</v>
      </c>
      <c r="FB84">
        <v>40.78099999999999</v>
      </c>
      <c r="FC84">
        <v>40.08896428571428</v>
      </c>
      <c r="FD84">
        <v>40.43046428571428</v>
      </c>
      <c r="FE84">
        <v>41.10692857142856</v>
      </c>
      <c r="FF84">
        <v>1955.127857142857</v>
      </c>
      <c r="FG84">
        <v>39.89321428571429</v>
      </c>
      <c r="FH84">
        <v>0</v>
      </c>
      <c r="FI84">
        <v>1758642047.4</v>
      </c>
      <c r="FJ84">
        <v>0</v>
      </c>
      <c r="FK84">
        <v>157.99704</v>
      </c>
      <c r="FL84">
        <v>0.6590769250056807</v>
      </c>
      <c r="FM84">
        <v>11.93923074582933</v>
      </c>
      <c r="FN84">
        <v>3256.654399999999</v>
      </c>
      <c r="FO84">
        <v>15</v>
      </c>
      <c r="FP84">
        <v>0</v>
      </c>
      <c r="FQ84" t="s">
        <v>441</v>
      </c>
      <c r="FR84">
        <v>1746989605.5</v>
      </c>
      <c r="FS84">
        <v>1746989593.5</v>
      </c>
      <c r="FT84">
        <v>0</v>
      </c>
      <c r="FU84">
        <v>-0.274</v>
      </c>
      <c r="FV84">
        <v>-0.002</v>
      </c>
      <c r="FW84">
        <v>2.549</v>
      </c>
      <c r="FX84">
        <v>0.129</v>
      </c>
      <c r="FY84">
        <v>420</v>
      </c>
      <c r="FZ84">
        <v>17</v>
      </c>
      <c r="GA84">
        <v>0.02</v>
      </c>
      <c r="GB84">
        <v>0.04</v>
      </c>
      <c r="GC84">
        <v>-27.8321425</v>
      </c>
      <c r="GD84">
        <v>-0.1563073170731023</v>
      </c>
      <c r="GE84">
        <v>0.07793011576887314</v>
      </c>
      <c r="GF84">
        <v>1</v>
      </c>
      <c r="GG84">
        <v>157.9825294117647</v>
      </c>
      <c r="GH84">
        <v>0.03284950356612012</v>
      </c>
      <c r="GI84">
        <v>0.1849397732322172</v>
      </c>
      <c r="GJ84">
        <v>1</v>
      </c>
      <c r="GK84">
        <v>0.732815325</v>
      </c>
      <c r="GL84">
        <v>-0.06057583114446621</v>
      </c>
      <c r="GM84">
        <v>0.005867914750520401</v>
      </c>
      <c r="GN84">
        <v>1</v>
      </c>
      <c r="GO84">
        <v>3</v>
      </c>
      <c r="GP84">
        <v>3</v>
      </c>
      <c r="GQ84" t="s">
        <v>568</v>
      </c>
      <c r="GR84">
        <v>3.1027</v>
      </c>
      <c r="GS84">
        <v>2.72513</v>
      </c>
      <c r="GT84">
        <v>0.165887</v>
      </c>
      <c r="GU84">
        <v>0.168643</v>
      </c>
      <c r="GV84">
        <v>0.100889</v>
      </c>
      <c r="GW84">
        <v>0.09988850000000001</v>
      </c>
      <c r="GX84">
        <v>21790.2</v>
      </c>
      <c r="GY84">
        <v>19738.5</v>
      </c>
      <c r="GZ84">
        <v>26689.2</v>
      </c>
      <c r="HA84">
        <v>23966.3</v>
      </c>
      <c r="HB84">
        <v>38409</v>
      </c>
      <c r="HC84">
        <v>31898.2</v>
      </c>
      <c r="HD84">
        <v>46605.9</v>
      </c>
      <c r="HE84">
        <v>37916.3</v>
      </c>
      <c r="HF84">
        <v>1.86378</v>
      </c>
      <c r="HG84">
        <v>1.85175</v>
      </c>
      <c r="HH84">
        <v>0.102825</v>
      </c>
      <c r="HI84">
        <v>0</v>
      </c>
      <c r="HJ84">
        <v>28.3366</v>
      </c>
      <c r="HK84">
        <v>999.9</v>
      </c>
      <c r="HL84">
        <v>51.9</v>
      </c>
      <c r="HM84">
        <v>31.4</v>
      </c>
      <c r="HN84">
        <v>26.52</v>
      </c>
      <c r="HO84">
        <v>61.1865</v>
      </c>
      <c r="HP84">
        <v>22.3357</v>
      </c>
      <c r="HQ84">
        <v>1</v>
      </c>
      <c r="HR84">
        <v>0.172698</v>
      </c>
      <c r="HS84">
        <v>0.249537</v>
      </c>
      <c r="HT84">
        <v>20.2785</v>
      </c>
      <c r="HU84">
        <v>5.211</v>
      </c>
      <c r="HV84">
        <v>11.98</v>
      </c>
      <c r="HW84">
        <v>4.96335</v>
      </c>
      <c r="HX84">
        <v>3.27433</v>
      </c>
      <c r="HY84">
        <v>9999</v>
      </c>
      <c r="HZ84">
        <v>9999</v>
      </c>
      <c r="IA84">
        <v>9999</v>
      </c>
      <c r="IB84">
        <v>999.9</v>
      </c>
      <c r="IC84">
        <v>1.86401</v>
      </c>
      <c r="ID84">
        <v>1.86009</v>
      </c>
      <c r="IE84">
        <v>1.85838</v>
      </c>
      <c r="IF84">
        <v>1.85977</v>
      </c>
      <c r="IG84">
        <v>1.85989</v>
      </c>
      <c r="IH84">
        <v>1.85838</v>
      </c>
      <c r="II84">
        <v>1.85745</v>
      </c>
      <c r="IJ84">
        <v>1.85242</v>
      </c>
      <c r="IK84">
        <v>0</v>
      </c>
      <c r="IL84">
        <v>0</v>
      </c>
      <c r="IM84">
        <v>0</v>
      </c>
      <c r="IN84">
        <v>0</v>
      </c>
      <c r="IO84" t="s">
        <v>443</v>
      </c>
      <c r="IP84" t="s">
        <v>444</v>
      </c>
      <c r="IQ84" t="s">
        <v>445</v>
      </c>
      <c r="IR84" t="s">
        <v>445</v>
      </c>
      <c r="IS84" t="s">
        <v>445</v>
      </c>
      <c r="IT84" t="s">
        <v>445</v>
      </c>
      <c r="IU84">
        <v>0</v>
      </c>
      <c r="IV84">
        <v>100</v>
      </c>
      <c r="IW84">
        <v>100</v>
      </c>
      <c r="IX84">
        <v>-0.97</v>
      </c>
      <c r="IY84">
        <v>0.2798</v>
      </c>
      <c r="IZ84">
        <v>-1.101190050776656</v>
      </c>
      <c r="JA84">
        <v>-0.0009077452495023094</v>
      </c>
      <c r="JB84">
        <v>1.260287539409167E-06</v>
      </c>
      <c r="JC84">
        <v>-2.747980142854786E-10</v>
      </c>
      <c r="JD84">
        <v>0.01164710740424388</v>
      </c>
      <c r="JE84">
        <v>0.002354074995816399</v>
      </c>
      <c r="JF84">
        <v>0.0004967520844642659</v>
      </c>
      <c r="JG84">
        <v>-1.558376616488758E-06</v>
      </c>
      <c r="JH84">
        <v>1</v>
      </c>
      <c r="JI84">
        <v>1955</v>
      </c>
      <c r="JJ84">
        <v>1</v>
      </c>
      <c r="JK84">
        <v>26</v>
      </c>
      <c r="JL84">
        <v>194207.4</v>
      </c>
      <c r="JM84">
        <v>194207.6</v>
      </c>
      <c r="JN84">
        <v>2.48291</v>
      </c>
      <c r="JO84">
        <v>2.6062</v>
      </c>
      <c r="JP84">
        <v>1.49658</v>
      </c>
      <c r="JQ84">
        <v>2.34497</v>
      </c>
      <c r="JR84">
        <v>1.54785</v>
      </c>
      <c r="JS84">
        <v>2.42188</v>
      </c>
      <c r="JT84">
        <v>36.4343</v>
      </c>
      <c r="JU84">
        <v>24.1751</v>
      </c>
      <c r="JV84">
        <v>18</v>
      </c>
      <c r="JW84">
        <v>483.386</v>
      </c>
      <c r="JX84">
        <v>490.319</v>
      </c>
      <c r="JY84">
        <v>27.3822</v>
      </c>
      <c r="JZ84">
        <v>29.4506</v>
      </c>
      <c r="KA84">
        <v>30.0001</v>
      </c>
      <c r="KB84">
        <v>29.6758</v>
      </c>
      <c r="KC84">
        <v>29.6728</v>
      </c>
      <c r="KD84">
        <v>49.8291</v>
      </c>
      <c r="KE84">
        <v>22.6591</v>
      </c>
      <c r="KF84">
        <v>70.8691</v>
      </c>
      <c r="KG84">
        <v>27.3763</v>
      </c>
      <c r="KH84">
        <v>1108.36</v>
      </c>
      <c r="KI84">
        <v>21.2457</v>
      </c>
      <c r="KJ84">
        <v>101.9</v>
      </c>
      <c r="KK84">
        <v>91.4409</v>
      </c>
    </row>
    <row r="85" spans="1:297">
      <c r="A85">
        <v>67</v>
      </c>
      <c r="B85">
        <v>1758642054.6</v>
      </c>
      <c r="C85">
        <v>421.5999999046326</v>
      </c>
      <c r="D85" t="s">
        <v>579</v>
      </c>
      <c r="E85" t="s">
        <v>580</v>
      </c>
      <c r="F85">
        <v>5</v>
      </c>
      <c r="G85" t="s">
        <v>437</v>
      </c>
      <c r="H85" t="s">
        <v>438</v>
      </c>
      <c r="I85">
        <v>1758642046.85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(EA85+(U85+2*0.95*5.67E-8*(((EA85+$B$9)+273)^4-(EA85+273)^4)-44100*J85)/(1.84*29.3*R85+8*0.95*5.67E-8*(EA85+273)^3))</f>
        <v>0</v>
      </c>
      <c r="W85">
        <f>($C$9*EB85+$D$9*EC85+$E$9*V85)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2*0.95*5.67E-8*(((EA85+$B$9)+273)^4-(W85+273)^4)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1115.531017341741</v>
      </c>
      <c r="AK85">
        <v>1096.518242424242</v>
      </c>
      <c r="AL85">
        <v>3.406163410239686</v>
      </c>
      <c r="AM85">
        <v>65.17214786254047</v>
      </c>
      <c r="AN85">
        <f>(AP85 - AO85 + DY85*1E3/(8.314*(EA85+273.15)) * AR85/DX85 * AQ85) * DX85/(100*DL85) * 1000/(1000 - AP85)</f>
        <v>0</v>
      </c>
      <c r="AO85">
        <v>21.21280558994423</v>
      </c>
      <c r="AP85">
        <v>21.93396</v>
      </c>
      <c r="AQ85">
        <v>-2.722961791882157E-06</v>
      </c>
      <c r="AR85">
        <v>105.5994654856397</v>
      </c>
      <c r="AS85">
        <v>0</v>
      </c>
      <c r="AT85">
        <v>0</v>
      </c>
      <c r="AU85">
        <f>IF(AS85*$H$15&gt;=AW85,1.0,(AW85/(AW85-AS85*$H$15)))</f>
        <v>0</v>
      </c>
      <c r="AV85">
        <f>(AU85-1)*100</f>
        <v>0</v>
      </c>
      <c r="AW85">
        <f>MAX(0,($B$15+$C$15*EF85)/(1+$D$15*EF85)*DY85/(EA85+273)*$E$15)</f>
        <v>0</v>
      </c>
      <c r="AX85" t="s">
        <v>439</v>
      </c>
      <c r="AY85" t="s">
        <v>439</v>
      </c>
      <c r="AZ85">
        <v>0</v>
      </c>
      <c r="BA85">
        <v>0</v>
      </c>
      <c r="BB85">
        <f>1-AZ85/BA85</f>
        <v>0</v>
      </c>
      <c r="BC85">
        <v>0</v>
      </c>
      <c r="BD85" t="s">
        <v>439</v>
      </c>
      <c r="BE85" t="s">
        <v>439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439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$B$13*EG85+$C$13*EH85+$F$13*ES85*(1-EV85)</f>
        <v>0</v>
      </c>
      <c r="DI85">
        <f>DH85*DJ85</f>
        <v>0</v>
      </c>
      <c r="DJ85">
        <f>($B$13*$D$11+$C$13*$D$11+$F$13*((FF85+EX85)/MAX(FF85+EX85+FG85, 0.1)*$I$11+FG85/MAX(FF85+EX85+FG85, 0.1)*$J$11))/($B$13+$C$13+$F$13)</f>
        <v>0</v>
      </c>
      <c r="DK85">
        <f>($B$13*$K$11+$C$13*$K$11+$F$13*((FF85+EX85)/MAX(FF85+EX85+FG85, 0.1)*$P$11+FG85/MAX(FF85+EX85+FG85, 0.1)*$Q$11))/($B$13+$C$13+$F$13)</f>
        <v>0</v>
      </c>
      <c r="DL85">
        <v>1.1</v>
      </c>
      <c r="DM85">
        <v>0.5</v>
      </c>
      <c r="DN85" t="s">
        <v>440</v>
      </c>
      <c r="DO85">
        <v>2</v>
      </c>
      <c r="DP85" t="b">
        <v>1</v>
      </c>
      <c r="DQ85">
        <v>1758642046.85</v>
      </c>
      <c r="DR85">
        <v>1048.261785714286</v>
      </c>
      <c r="DS85">
        <v>1076.154285714286</v>
      </c>
      <c r="DT85">
        <v>21.93572857142857</v>
      </c>
      <c r="DU85">
        <v>21.21053928571428</v>
      </c>
      <c r="DV85">
        <v>1049.246785714286</v>
      </c>
      <c r="DW85">
        <v>21.65596071428571</v>
      </c>
      <c r="DX85">
        <v>499.98425</v>
      </c>
      <c r="DY85">
        <v>90.31905357142857</v>
      </c>
      <c r="DZ85">
        <v>0.06709021785714285</v>
      </c>
      <c r="EA85">
        <v>28.80045714285714</v>
      </c>
      <c r="EB85">
        <v>30.00593571428572</v>
      </c>
      <c r="EC85">
        <v>999.9000000000002</v>
      </c>
      <c r="ED85">
        <v>0</v>
      </c>
      <c r="EE85">
        <v>0</v>
      </c>
      <c r="EF85">
        <v>10002.18392857143</v>
      </c>
      <c r="EG85">
        <v>0</v>
      </c>
      <c r="EH85">
        <v>10.06308571428572</v>
      </c>
      <c r="EI85">
        <v>-27.89068214285714</v>
      </c>
      <c r="EJ85">
        <v>1071.772857142857</v>
      </c>
      <c r="EK85">
        <v>1099.474285714286</v>
      </c>
      <c r="EL85">
        <v>0.7251839999999998</v>
      </c>
      <c r="EM85">
        <v>1076.154285714286</v>
      </c>
      <c r="EN85">
        <v>21.21053928571428</v>
      </c>
      <c r="EO85">
        <v>1.981214285714286</v>
      </c>
      <c r="EP85">
        <v>1.915716428571429</v>
      </c>
      <c r="EQ85">
        <v>17.29498571428571</v>
      </c>
      <c r="ER85">
        <v>16.76439642857143</v>
      </c>
      <c r="ES85">
        <v>2000.0175</v>
      </c>
      <c r="ET85">
        <v>0.9800025714285715</v>
      </c>
      <c r="EU85">
        <v>0.019997325</v>
      </c>
      <c r="EV85">
        <v>0</v>
      </c>
      <c r="EW85">
        <v>158.0523571428571</v>
      </c>
      <c r="EX85">
        <v>5.00078</v>
      </c>
      <c r="EY85">
        <v>3257.540357142857</v>
      </c>
      <c r="EZ85">
        <v>16379.78571428571</v>
      </c>
      <c r="FA85">
        <v>39.90828571428572</v>
      </c>
      <c r="FB85">
        <v>40.77657142857142</v>
      </c>
      <c r="FC85">
        <v>40.07342857142857</v>
      </c>
      <c r="FD85">
        <v>40.42607142857143</v>
      </c>
      <c r="FE85">
        <v>41.08457142857142</v>
      </c>
      <c r="FF85">
        <v>1955.1175</v>
      </c>
      <c r="FG85">
        <v>39.89357142857143</v>
      </c>
      <c r="FH85">
        <v>0</v>
      </c>
      <c r="FI85">
        <v>1758642052.8</v>
      </c>
      <c r="FJ85">
        <v>0</v>
      </c>
      <c r="FK85">
        <v>158.0680384615385</v>
      </c>
      <c r="FL85">
        <v>1.098974360380431</v>
      </c>
      <c r="FM85">
        <v>9.378461542678158</v>
      </c>
      <c r="FN85">
        <v>3257.543846153846</v>
      </c>
      <c r="FO85">
        <v>15</v>
      </c>
      <c r="FP85">
        <v>0</v>
      </c>
      <c r="FQ85" t="s">
        <v>441</v>
      </c>
      <c r="FR85">
        <v>1746989605.5</v>
      </c>
      <c r="FS85">
        <v>1746989593.5</v>
      </c>
      <c r="FT85">
        <v>0</v>
      </c>
      <c r="FU85">
        <v>-0.274</v>
      </c>
      <c r="FV85">
        <v>-0.002</v>
      </c>
      <c r="FW85">
        <v>2.549</v>
      </c>
      <c r="FX85">
        <v>0.129</v>
      </c>
      <c r="FY85">
        <v>420</v>
      </c>
      <c r="FZ85">
        <v>17</v>
      </c>
      <c r="GA85">
        <v>0.02</v>
      </c>
      <c r="GB85">
        <v>0.04</v>
      </c>
      <c r="GC85">
        <v>-27.87947804878049</v>
      </c>
      <c r="GD85">
        <v>-0.2350369337979119</v>
      </c>
      <c r="GE85">
        <v>0.08981970154947427</v>
      </c>
      <c r="GF85">
        <v>1</v>
      </c>
      <c r="GG85">
        <v>158.0722647058824</v>
      </c>
      <c r="GH85">
        <v>0.9566539372541706</v>
      </c>
      <c r="GI85">
        <v>0.2155140651645213</v>
      </c>
      <c r="GJ85">
        <v>1</v>
      </c>
      <c r="GK85">
        <v>0.7280762439024391</v>
      </c>
      <c r="GL85">
        <v>-0.05175587456445881</v>
      </c>
      <c r="GM85">
        <v>0.005180348146227365</v>
      </c>
      <c r="GN85">
        <v>1</v>
      </c>
      <c r="GO85">
        <v>3</v>
      </c>
      <c r="GP85">
        <v>3</v>
      </c>
      <c r="GQ85" t="s">
        <v>568</v>
      </c>
      <c r="GR85">
        <v>3.10264</v>
      </c>
      <c r="GS85">
        <v>2.72543</v>
      </c>
      <c r="GT85">
        <v>0.167706</v>
      </c>
      <c r="GU85">
        <v>0.170429</v>
      </c>
      <c r="GV85">
        <v>0.100883</v>
      </c>
      <c r="GW85">
        <v>0.0998925</v>
      </c>
      <c r="GX85">
        <v>21742.7</v>
      </c>
      <c r="GY85">
        <v>19696</v>
      </c>
      <c r="GZ85">
        <v>26689.1</v>
      </c>
      <c r="HA85">
        <v>23966.2</v>
      </c>
      <c r="HB85">
        <v>38409.4</v>
      </c>
      <c r="HC85">
        <v>31898.3</v>
      </c>
      <c r="HD85">
        <v>46605.9</v>
      </c>
      <c r="HE85">
        <v>37916.3</v>
      </c>
      <c r="HF85">
        <v>1.86408</v>
      </c>
      <c r="HG85">
        <v>1.85182</v>
      </c>
      <c r="HH85">
        <v>0.102505</v>
      </c>
      <c r="HI85">
        <v>0</v>
      </c>
      <c r="HJ85">
        <v>28.3366</v>
      </c>
      <c r="HK85">
        <v>999.9</v>
      </c>
      <c r="HL85">
        <v>51.9</v>
      </c>
      <c r="HM85">
        <v>31.4</v>
      </c>
      <c r="HN85">
        <v>26.5201</v>
      </c>
      <c r="HO85">
        <v>60.8965</v>
      </c>
      <c r="HP85">
        <v>22.484</v>
      </c>
      <c r="HQ85">
        <v>1</v>
      </c>
      <c r="HR85">
        <v>0.172739</v>
      </c>
      <c r="HS85">
        <v>0.25598</v>
      </c>
      <c r="HT85">
        <v>20.2784</v>
      </c>
      <c r="HU85">
        <v>5.21055</v>
      </c>
      <c r="HV85">
        <v>11.98</v>
      </c>
      <c r="HW85">
        <v>4.9633</v>
      </c>
      <c r="HX85">
        <v>3.2741</v>
      </c>
      <c r="HY85">
        <v>9999</v>
      </c>
      <c r="HZ85">
        <v>9999</v>
      </c>
      <c r="IA85">
        <v>9999</v>
      </c>
      <c r="IB85">
        <v>999.9</v>
      </c>
      <c r="IC85">
        <v>1.864</v>
      </c>
      <c r="ID85">
        <v>1.8601</v>
      </c>
      <c r="IE85">
        <v>1.85839</v>
      </c>
      <c r="IF85">
        <v>1.85977</v>
      </c>
      <c r="IG85">
        <v>1.85989</v>
      </c>
      <c r="IH85">
        <v>1.8584</v>
      </c>
      <c r="II85">
        <v>1.85745</v>
      </c>
      <c r="IJ85">
        <v>1.85242</v>
      </c>
      <c r="IK85">
        <v>0</v>
      </c>
      <c r="IL85">
        <v>0</v>
      </c>
      <c r="IM85">
        <v>0</v>
      </c>
      <c r="IN85">
        <v>0</v>
      </c>
      <c r="IO85" t="s">
        <v>443</v>
      </c>
      <c r="IP85" t="s">
        <v>444</v>
      </c>
      <c r="IQ85" t="s">
        <v>445</v>
      </c>
      <c r="IR85" t="s">
        <v>445</v>
      </c>
      <c r="IS85" t="s">
        <v>445</v>
      </c>
      <c r="IT85" t="s">
        <v>445</v>
      </c>
      <c r="IU85">
        <v>0</v>
      </c>
      <c r="IV85">
        <v>100</v>
      </c>
      <c r="IW85">
        <v>100</v>
      </c>
      <c r="IX85">
        <v>-0.96</v>
      </c>
      <c r="IY85">
        <v>0.2798</v>
      </c>
      <c r="IZ85">
        <v>-1.101190050776656</v>
      </c>
      <c r="JA85">
        <v>-0.0009077452495023094</v>
      </c>
      <c r="JB85">
        <v>1.260287539409167E-06</v>
      </c>
      <c r="JC85">
        <v>-2.747980142854786E-10</v>
      </c>
      <c r="JD85">
        <v>0.01164710740424388</v>
      </c>
      <c r="JE85">
        <v>0.002354074995816399</v>
      </c>
      <c r="JF85">
        <v>0.0004967520844642659</v>
      </c>
      <c r="JG85">
        <v>-1.558376616488758E-06</v>
      </c>
      <c r="JH85">
        <v>1</v>
      </c>
      <c r="JI85">
        <v>1955</v>
      </c>
      <c r="JJ85">
        <v>1</v>
      </c>
      <c r="JK85">
        <v>26</v>
      </c>
      <c r="JL85">
        <v>194207.5</v>
      </c>
      <c r="JM85">
        <v>194207.7</v>
      </c>
      <c r="JN85">
        <v>2.51709</v>
      </c>
      <c r="JO85">
        <v>2.61475</v>
      </c>
      <c r="JP85">
        <v>1.49658</v>
      </c>
      <c r="JQ85">
        <v>2.34375</v>
      </c>
      <c r="JR85">
        <v>1.54907</v>
      </c>
      <c r="JS85">
        <v>2.3584</v>
      </c>
      <c r="JT85">
        <v>36.4343</v>
      </c>
      <c r="JU85">
        <v>24.1751</v>
      </c>
      <c r="JV85">
        <v>18</v>
      </c>
      <c r="JW85">
        <v>483.57</v>
      </c>
      <c r="JX85">
        <v>490.369</v>
      </c>
      <c r="JY85">
        <v>27.3753</v>
      </c>
      <c r="JZ85">
        <v>29.4506</v>
      </c>
      <c r="KA85">
        <v>30.0001</v>
      </c>
      <c r="KB85">
        <v>29.677</v>
      </c>
      <c r="KC85">
        <v>29.6728</v>
      </c>
      <c r="KD85">
        <v>50.522</v>
      </c>
      <c r="KE85">
        <v>22.6591</v>
      </c>
      <c r="KF85">
        <v>70.49550000000001</v>
      </c>
      <c r="KG85">
        <v>27.3698</v>
      </c>
      <c r="KH85">
        <v>1121.72</v>
      </c>
      <c r="KI85">
        <v>21.2547</v>
      </c>
      <c r="KJ85">
        <v>101.899</v>
      </c>
      <c r="KK85">
        <v>91.44070000000001</v>
      </c>
    </row>
    <row r="86" spans="1:297">
      <c r="A86">
        <v>68</v>
      </c>
      <c r="B86">
        <v>1758642059.6</v>
      </c>
      <c r="C86">
        <v>426.5999999046326</v>
      </c>
      <c r="D86" t="s">
        <v>581</v>
      </c>
      <c r="E86" t="s">
        <v>582</v>
      </c>
      <c r="F86">
        <v>5</v>
      </c>
      <c r="G86" t="s">
        <v>437</v>
      </c>
      <c r="H86" t="s">
        <v>438</v>
      </c>
      <c r="I86">
        <v>1758642052.118518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(EA86+(U86+2*0.95*5.67E-8*(((EA86+$B$9)+273)^4-(EA86+273)^4)-44100*J86)/(1.84*29.3*R86+8*0.95*5.67E-8*(EA86+273)^3))</f>
        <v>0</v>
      </c>
      <c r="W86">
        <f>($C$9*EB86+$D$9*EC86+$E$9*V86)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2*0.95*5.67E-8*(((EA86+$B$9)+273)^4-(W86+273)^4)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1132.630127004444</v>
      </c>
      <c r="AK86">
        <v>1113.645090909091</v>
      </c>
      <c r="AL86">
        <v>3.425073153821145</v>
      </c>
      <c r="AM86">
        <v>65.17214786254047</v>
      </c>
      <c r="AN86">
        <f>(AP86 - AO86 + DY86*1E3/(8.314*(EA86+273.15)) * AR86/DX86 * AQ86) * DX86/(100*DL86) * 1000/(1000 - AP86)</f>
        <v>0</v>
      </c>
      <c r="AO86">
        <v>21.20963559727392</v>
      </c>
      <c r="AP86">
        <v>21.93419333333333</v>
      </c>
      <c r="AQ86">
        <v>1.408670865474696E-06</v>
      </c>
      <c r="AR86">
        <v>105.5994654856397</v>
      </c>
      <c r="AS86">
        <v>0</v>
      </c>
      <c r="AT86">
        <v>0</v>
      </c>
      <c r="AU86">
        <f>IF(AS86*$H$15&gt;=AW86,1.0,(AW86/(AW86-AS86*$H$15)))</f>
        <v>0</v>
      </c>
      <c r="AV86">
        <f>(AU86-1)*100</f>
        <v>0</v>
      </c>
      <c r="AW86">
        <f>MAX(0,($B$15+$C$15*EF86)/(1+$D$15*EF86)*DY86/(EA86+273)*$E$15)</f>
        <v>0</v>
      </c>
      <c r="AX86" t="s">
        <v>439</v>
      </c>
      <c r="AY86" t="s">
        <v>439</v>
      </c>
      <c r="AZ86">
        <v>0</v>
      </c>
      <c r="BA86">
        <v>0</v>
      </c>
      <c r="BB86">
        <f>1-AZ86/BA86</f>
        <v>0</v>
      </c>
      <c r="BC86">
        <v>0</v>
      </c>
      <c r="BD86" t="s">
        <v>439</v>
      </c>
      <c r="BE86" t="s">
        <v>439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439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$B$13*EG86+$C$13*EH86+$F$13*ES86*(1-EV86)</f>
        <v>0</v>
      </c>
      <c r="DI86">
        <f>DH86*DJ86</f>
        <v>0</v>
      </c>
      <c r="DJ86">
        <f>($B$13*$D$11+$C$13*$D$11+$F$13*((FF86+EX86)/MAX(FF86+EX86+FG86, 0.1)*$I$11+FG86/MAX(FF86+EX86+FG86, 0.1)*$J$11))/($B$13+$C$13+$F$13)</f>
        <v>0</v>
      </c>
      <c r="DK86">
        <f>($B$13*$K$11+$C$13*$K$11+$F$13*((FF86+EX86)/MAX(FF86+EX86+FG86, 0.1)*$P$11+FG86/MAX(FF86+EX86+FG86, 0.1)*$Q$11))/($B$13+$C$13+$F$13)</f>
        <v>0</v>
      </c>
      <c r="DL86">
        <v>1.1</v>
      </c>
      <c r="DM86">
        <v>0.5</v>
      </c>
      <c r="DN86" t="s">
        <v>440</v>
      </c>
      <c r="DO86">
        <v>2</v>
      </c>
      <c r="DP86" t="b">
        <v>1</v>
      </c>
      <c r="DQ86">
        <v>1758642052.118518</v>
      </c>
      <c r="DR86">
        <v>1065.863703703704</v>
      </c>
      <c r="DS86">
        <v>1093.772592592592</v>
      </c>
      <c r="DT86">
        <v>21.93460740740741</v>
      </c>
      <c r="DU86">
        <v>21.21140740740741</v>
      </c>
      <c r="DV86">
        <v>1066.832962962963</v>
      </c>
      <c r="DW86">
        <v>21.65486296296296</v>
      </c>
      <c r="DX86">
        <v>500.0142222222223</v>
      </c>
      <c r="DY86">
        <v>90.31962962962965</v>
      </c>
      <c r="DZ86">
        <v>0.06698296666666667</v>
      </c>
      <c r="EA86">
        <v>28.79958888888889</v>
      </c>
      <c r="EB86">
        <v>30.00652962962963</v>
      </c>
      <c r="EC86">
        <v>999.9000000000001</v>
      </c>
      <c r="ED86">
        <v>0</v>
      </c>
      <c r="EE86">
        <v>0</v>
      </c>
      <c r="EF86">
        <v>10007.2962962963</v>
      </c>
      <c r="EG86">
        <v>0</v>
      </c>
      <c r="EH86">
        <v>10.06958518518519</v>
      </c>
      <c r="EI86">
        <v>-27.90771851851852</v>
      </c>
      <c r="EJ86">
        <v>1089.767777777778</v>
      </c>
      <c r="EK86">
        <v>1117.474814814815</v>
      </c>
      <c r="EL86">
        <v>0.723194</v>
      </c>
      <c r="EM86">
        <v>1093.772592592592</v>
      </c>
      <c r="EN86">
        <v>21.21140740740741</v>
      </c>
      <c r="EO86">
        <v>1.981125925925926</v>
      </c>
      <c r="EP86">
        <v>1.915807037037037</v>
      </c>
      <c r="EQ86">
        <v>17.29428148148148</v>
      </c>
      <c r="ER86">
        <v>16.76514074074074</v>
      </c>
      <c r="ES86">
        <v>2000.023333333333</v>
      </c>
      <c r="ET86">
        <v>0.9800025555555556</v>
      </c>
      <c r="EU86">
        <v>0.01999734074074075</v>
      </c>
      <c r="EV86">
        <v>0</v>
      </c>
      <c r="EW86">
        <v>158.1585185185185</v>
      </c>
      <c r="EX86">
        <v>5.00078</v>
      </c>
      <c r="EY86">
        <v>3258.326666666666</v>
      </c>
      <c r="EZ86">
        <v>16379.83333333334</v>
      </c>
      <c r="FA86">
        <v>39.8887037037037</v>
      </c>
      <c r="FB86">
        <v>40.76837037037038</v>
      </c>
      <c r="FC86">
        <v>40.07844444444444</v>
      </c>
      <c r="FD86">
        <v>40.41648148148148</v>
      </c>
      <c r="FE86">
        <v>41.02748148148147</v>
      </c>
      <c r="FF86">
        <v>1955.123333333334</v>
      </c>
      <c r="FG86">
        <v>39.8962962962963</v>
      </c>
      <c r="FH86">
        <v>0</v>
      </c>
      <c r="FI86">
        <v>1758642057.6</v>
      </c>
      <c r="FJ86">
        <v>0</v>
      </c>
      <c r="FK86">
        <v>158.141076923077</v>
      </c>
      <c r="FL86">
        <v>0.1814700780420597</v>
      </c>
      <c r="FM86">
        <v>8.394529945997615</v>
      </c>
      <c r="FN86">
        <v>3258.285384615385</v>
      </c>
      <c r="FO86">
        <v>15</v>
      </c>
      <c r="FP86">
        <v>0</v>
      </c>
      <c r="FQ86" t="s">
        <v>441</v>
      </c>
      <c r="FR86">
        <v>1746989605.5</v>
      </c>
      <c r="FS86">
        <v>1746989593.5</v>
      </c>
      <c r="FT86">
        <v>0</v>
      </c>
      <c r="FU86">
        <v>-0.274</v>
      </c>
      <c r="FV86">
        <v>-0.002</v>
      </c>
      <c r="FW86">
        <v>2.549</v>
      </c>
      <c r="FX86">
        <v>0.129</v>
      </c>
      <c r="FY86">
        <v>420</v>
      </c>
      <c r="FZ86">
        <v>17</v>
      </c>
      <c r="GA86">
        <v>0.02</v>
      </c>
      <c r="GB86">
        <v>0.04</v>
      </c>
      <c r="GC86">
        <v>-27.9068775</v>
      </c>
      <c r="GD86">
        <v>-0.3450067542213407</v>
      </c>
      <c r="GE86">
        <v>0.09539118273587965</v>
      </c>
      <c r="GF86">
        <v>1</v>
      </c>
      <c r="GG86">
        <v>158.0891764705882</v>
      </c>
      <c r="GH86">
        <v>0.8064476684854665</v>
      </c>
      <c r="GI86">
        <v>0.2247071912496531</v>
      </c>
      <c r="GJ86">
        <v>1</v>
      </c>
      <c r="GK86">
        <v>0.7246938249999999</v>
      </c>
      <c r="GL86">
        <v>-0.02132542964352898</v>
      </c>
      <c r="GM86">
        <v>0.004308499616383304</v>
      </c>
      <c r="GN86">
        <v>1</v>
      </c>
      <c r="GO86">
        <v>3</v>
      </c>
      <c r="GP86">
        <v>3</v>
      </c>
      <c r="GQ86" t="s">
        <v>568</v>
      </c>
      <c r="GR86">
        <v>3.10273</v>
      </c>
      <c r="GS86">
        <v>2.72495</v>
      </c>
      <c r="GT86">
        <v>0.169345</v>
      </c>
      <c r="GU86">
        <v>0.172052</v>
      </c>
      <c r="GV86">
        <v>0.10088</v>
      </c>
      <c r="GW86">
        <v>0.0998228</v>
      </c>
      <c r="GX86">
        <v>21699.8</v>
      </c>
      <c r="GY86">
        <v>19657.3</v>
      </c>
      <c r="GZ86">
        <v>26689.1</v>
      </c>
      <c r="HA86">
        <v>23966</v>
      </c>
      <c r="HB86">
        <v>38409.7</v>
      </c>
      <c r="HC86">
        <v>31900.7</v>
      </c>
      <c r="HD86">
        <v>46605.7</v>
      </c>
      <c r="HE86">
        <v>37916.1</v>
      </c>
      <c r="HF86">
        <v>1.864</v>
      </c>
      <c r="HG86">
        <v>1.85177</v>
      </c>
      <c r="HH86">
        <v>0.102215</v>
      </c>
      <c r="HI86">
        <v>0</v>
      </c>
      <c r="HJ86">
        <v>28.3366</v>
      </c>
      <c r="HK86">
        <v>999.9</v>
      </c>
      <c r="HL86">
        <v>51.8</v>
      </c>
      <c r="HM86">
        <v>31.4</v>
      </c>
      <c r="HN86">
        <v>26.4694</v>
      </c>
      <c r="HO86">
        <v>60.6065</v>
      </c>
      <c r="HP86">
        <v>22.4559</v>
      </c>
      <c r="HQ86">
        <v>1</v>
      </c>
      <c r="HR86">
        <v>0.172754</v>
      </c>
      <c r="HS86">
        <v>0.268998</v>
      </c>
      <c r="HT86">
        <v>20.2783</v>
      </c>
      <c r="HU86">
        <v>5.2113</v>
      </c>
      <c r="HV86">
        <v>11.98</v>
      </c>
      <c r="HW86">
        <v>4.96325</v>
      </c>
      <c r="HX86">
        <v>3.2742</v>
      </c>
      <c r="HY86">
        <v>9999</v>
      </c>
      <c r="HZ86">
        <v>9999</v>
      </c>
      <c r="IA86">
        <v>9999</v>
      </c>
      <c r="IB86">
        <v>999.9</v>
      </c>
      <c r="IC86">
        <v>1.864</v>
      </c>
      <c r="ID86">
        <v>1.86011</v>
      </c>
      <c r="IE86">
        <v>1.85838</v>
      </c>
      <c r="IF86">
        <v>1.85978</v>
      </c>
      <c r="IG86">
        <v>1.85989</v>
      </c>
      <c r="IH86">
        <v>1.85842</v>
      </c>
      <c r="II86">
        <v>1.85745</v>
      </c>
      <c r="IJ86">
        <v>1.85242</v>
      </c>
      <c r="IK86">
        <v>0</v>
      </c>
      <c r="IL86">
        <v>0</v>
      </c>
      <c r="IM86">
        <v>0</v>
      </c>
      <c r="IN86">
        <v>0</v>
      </c>
      <c r="IO86" t="s">
        <v>443</v>
      </c>
      <c r="IP86" t="s">
        <v>444</v>
      </c>
      <c r="IQ86" t="s">
        <v>445</v>
      </c>
      <c r="IR86" t="s">
        <v>445</v>
      </c>
      <c r="IS86" t="s">
        <v>445</v>
      </c>
      <c r="IT86" t="s">
        <v>445</v>
      </c>
      <c r="IU86">
        <v>0</v>
      </c>
      <c r="IV86">
        <v>100</v>
      </c>
      <c r="IW86">
        <v>100</v>
      </c>
      <c r="IX86">
        <v>-0.95</v>
      </c>
      <c r="IY86">
        <v>0.2798</v>
      </c>
      <c r="IZ86">
        <v>-1.101190050776656</v>
      </c>
      <c r="JA86">
        <v>-0.0009077452495023094</v>
      </c>
      <c r="JB86">
        <v>1.260287539409167E-06</v>
      </c>
      <c r="JC86">
        <v>-2.747980142854786E-10</v>
      </c>
      <c r="JD86">
        <v>0.01164710740424388</v>
      </c>
      <c r="JE86">
        <v>0.002354074995816399</v>
      </c>
      <c r="JF86">
        <v>0.0004967520844642659</v>
      </c>
      <c r="JG86">
        <v>-1.558376616488758E-06</v>
      </c>
      <c r="JH86">
        <v>1</v>
      </c>
      <c r="JI86">
        <v>1955</v>
      </c>
      <c r="JJ86">
        <v>1</v>
      </c>
      <c r="JK86">
        <v>26</v>
      </c>
      <c r="JL86">
        <v>194207.6</v>
      </c>
      <c r="JM86">
        <v>194207.8</v>
      </c>
      <c r="JN86">
        <v>2.54395</v>
      </c>
      <c r="JO86">
        <v>2.60498</v>
      </c>
      <c r="JP86">
        <v>1.49658</v>
      </c>
      <c r="JQ86">
        <v>2.34497</v>
      </c>
      <c r="JR86">
        <v>1.54907</v>
      </c>
      <c r="JS86">
        <v>2.45239</v>
      </c>
      <c r="JT86">
        <v>36.4343</v>
      </c>
      <c r="JU86">
        <v>24.1838</v>
      </c>
      <c r="JV86">
        <v>18</v>
      </c>
      <c r="JW86">
        <v>483.532</v>
      </c>
      <c r="JX86">
        <v>490.336</v>
      </c>
      <c r="JY86">
        <v>27.3696</v>
      </c>
      <c r="JZ86">
        <v>29.4506</v>
      </c>
      <c r="KA86">
        <v>30.0001</v>
      </c>
      <c r="KB86">
        <v>29.6778</v>
      </c>
      <c r="KC86">
        <v>29.6728</v>
      </c>
      <c r="KD86">
        <v>51.1545</v>
      </c>
      <c r="KE86">
        <v>22.6591</v>
      </c>
      <c r="KF86">
        <v>70.49550000000001</v>
      </c>
      <c r="KG86">
        <v>27.3629</v>
      </c>
      <c r="KH86">
        <v>1141.76</v>
      </c>
      <c r="KI86">
        <v>21.2591</v>
      </c>
      <c r="KJ86">
        <v>101.899</v>
      </c>
      <c r="KK86">
        <v>91.44</v>
      </c>
    </row>
    <row r="87" spans="1:297">
      <c r="A87">
        <v>69</v>
      </c>
      <c r="B87">
        <v>1758642064.6</v>
      </c>
      <c r="C87">
        <v>431.5999999046326</v>
      </c>
      <c r="D87" t="s">
        <v>583</v>
      </c>
      <c r="E87" t="s">
        <v>584</v>
      </c>
      <c r="F87">
        <v>5</v>
      </c>
      <c r="G87" t="s">
        <v>437</v>
      </c>
      <c r="H87" t="s">
        <v>438</v>
      </c>
      <c r="I87">
        <v>1758642056.832142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(EA87+(U87+2*0.95*5.67E-8*(((EA87+$B$9)+273)^4-(EA87+273)^4)-44100*J87)/(1.84*29.3*R87+8*0.95*5.67E-8*(EA87+273)^3))</f>
        <v>0</v>
      </c>
      <c r="W87">
        <f>($C$9*EB87+$D$9*EC87+$E$9*V87)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2*0.95*5.67E-8*(((EA87+$B$9)+273)^4-(W87+273)^4)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1149.895689271998</v>
      </c>
      <c r="AK87">
        <v>1130.893272727273</v>
      </c>
      <c r="AL87">
        <v>3.458448846129941</v>
      </c>
      <c r="AM87">
        <v>65.17214786254047</v>
      </c>
      <c r="AN87">
        <f>(AP87 - AO87 + DY87*1E3/(8.314*(EA87+273.15)) * AR87/DX87 * AQ87) * DX87/(100*DL87) * 1000/(1000 - AP87)</f>
        <v>0</v>
      </c>
      <c r="AO87">
        <v>21.17814370713434</v>
      </c>
      <c r="AP87">
        <v>21.91698242424241</v>
      </c>
      <c r="AQ87">
        <v>-2.592189260199845E-05</v>
      </c>
      <c r="AR87">
        <v>105.5994654856397</v>
      </c>
      <c r="AS87">
        <v>0</v>
      </c>
      <c r="AT87">
        <v>0</v>
      </c>
      <c r="AU87">
        <f>IF(AS87*$H$15&gt;=AW87,1.0,(AW87/(AW87-AS87*$H$15)))</f>
        <v>0</v>
      </c>
      <c r="AV87">
        <f>(AU87-1)*100</f>
        <v>0</v>
      </c>
      <c r="AW87">
        <f>MAX(0,($B$15+$C$15*EF87)/(1+$D$15*EF87)*DY87/(EA87+273)*$E$15)</f>
        <v>0</v>
      </c>
      <c r="AX87" t="s">
        <v>439</v>
      </c>
      <c r="AY87" t="s">
        <v>439</v>
      </c>
      <c r="AZ87">
        <v>0</v>
      </c>
      <c r="BA87">
        <v>0</v>
      </c>
      <c r="BB87">
        <f>1-AZ87/BA87</f>
        <v>0</v>
      </c>
      <c r="BC87">
        <v>0</v>
      </c>
      <c r="BD87" t="s">
        <v>439</v>
      </c>
      <c r="BE87" t="s">
        <v>439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439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$B$13*EG87+$C$13*EH87+$F$13*ES87*(1-EV87)</f>
        <v>0</v>
      </c>
      <c r="DI87">
        <f>DH87*DJ87</f>
        <v>0</v>
      </c>
      <c r="DJ87">
        <f>($B$13*$D$11+$C$13*$D$11+$F$13*((FF87+EX87)/MAX(FF87+EX87+FG87, 0.1)*$I$11+FG87/MAX(FF87+EX87+FG87, 0.1)*$J$11))/($B$13+$C$13+$F$13)</f>
        <v>0</v>
      </c>
      <c r="DK87">
        <f>($B$13*$K$11+$C$13*$K$11+$F$13*((FF87+EX87)/MAX(FF87+EX87+FG87, 0.1)*$P$11+FG87/MAX(FF87+EX87+FG87, 0.1)*$Q$11))/($B$13+$C$13+$F$13)</f>
        <v>0</v>
      </c>
      <c r="DL87">
        <v>1.1</v>
      </c>
      <c r="DM87">
        <v>0.5</v>
      </c>
      <c r="DN87" t="s">
        <v>440</v>
      </c>
      <c r="DO87">
        <v>2</v>
      </c>
      <c r="DP87" t="b">
        <v>1</v>
      </c>
      <c r="DQ87">
        <v>1758642056.832142</v>
      </c>
      <c r="DR87">
        <v>1081.6625</v>
      </c>
      <c r="DS87">
        <v>1109.633214285714</v>
      </c>
      <c r="DT87">
        <v>21.93118214285715</v>
      </c>
      <c r="DU87">
        <v>21.20162857142857</v>
      </c>
      <c r="DV87">
        <v>1082.617857142857</v>
      </c>
      <c r="DW87">
        <v>21.65151071428571</v>
      </c>
      <c r="DX87">
        <v>500.0099642857143</v>
      </c>
      <c r="DY87">
        <v>90.31906785714285</v>
      </c>
      <c r="DZ87">
        <v>0.06697957857142857</v>
      </c>
      <c r="EA87">
        <v>28.79918928571429</v>
      </c>
      <c r="EB87">
        <v>30.00617142857143</v>
      </c>
      <c r="EC87">
        <v>999.9000000000002</v>
      </c>
      <c r="ED87">
        <v>0</v>
      </c>
      <c r="EE87">
        <v>0</v>
      </c>
      <c r="EF87">
        <v>10005.65285714286</v>
      </c>
      <c r="EG87">
        <v>0</v>
      </c>
      <c r="EH87">
        <v>10.07049642857143</v>
      </c>
      <c r="EI87">
        <v>-27.97014642857143</v>
      </c>
      <c r="EJ87">
        <v>1105.916428571429</v>
      </c>
      <c r="EK87">
        <v>1133.668214285714</v>
      </c>
      <c r="EL87">
        <v>0.7295404642857142</v>
      </c>
      <c r="EM87">
        <v>1109.633214285714</v>
      </c>
      <c r="EN87">
        <v>21.20162857142857</v>
      </c>
      <c r="EO87">
        <v>1.980803928571429</v>
      </c>
      <c r="EP87">
        <v>1.914911785714286</v>
      </c>
      <c r="EQ87">
        <v>17.29171071428571</v>
      </c>
      <c r="ER87">
        <v>16.75777857142857</v>
      </c>
      <c r="ES87">
        <v>2000.027142857142</v>
      </c>
      <c r="ET87">
        <v>0.9800024642857144</v>
      </c>
      <c r="EU87">
        <v>0.01999743214285715</v>
      </c>
      <c r="EV87">
        <v>0</v>
      </c>
      <c r="EW87">
        <v>158.1947857142857</v>
      </c>
      <c r="EX87">
        <v>5.00078</v>
      </c>
      <c r="EY87">
        <v>3258.948214285715</v>
      </c>
      <c r="EZ87">
        <v>16379.86428571429</v>
      </c>
      <c r="FA87">
        <v>39.88592857142857</v>
      </c>
      <c r="FB87">
        <v>40.76771428571428</v>
      </c>
      <c r="FC87">
        <v>40.07346428571428</v>
      </c>
      <c r="FD87">
        <v>40.41732142857143</v>
      </c>
      <c r="FE87">
        <v>40.97071428571428</v>
      </c>
      <c r="FF87">
        <v>1955.127142857143</v>
      </c>
      <c r="FG87">
        <v>39.89928571428572</v>
      </c>
      <c r="FH87">
        <v>0</v>
      </c>
      <c r="FI87">
        <v>1758642062.4</v>
      </c>
      <c r="FJ87">
        <v>0</v>
      </c>
      <c r="FK87">
        <v>158.1733076923077</v>
      </c>
      <c r="FL87">
        <v>-0.2918290647659584</v>
      </c>
      <c r="FM87">
        <v>8.664615408732827</v>
      </c>
      <c r="FN87">
        <v>3258.941538461538</v>
      </c>
      <c r="FO87">
        <v>15</v>
      </c>
      <c r="FP87">
        <v>0</v>
      </c>
      <c r="FQ87" t="s">
        <v>441</v>
      </c>
      <c r="FR87">
        <v>1746989605.5</v>
      </c>
      <c r="FS87">
        <v>1746989593.5</v>
      </c>
      <c r="FT87">
        <v>0</v>
      </c>
      <c r="FU87">
        <v>-0.274</v>
      </c>
      <c r="FV87">
        <v>-0.002</v>
      </c>
      <c r="FW87">
        <v>2.549</v>
      </c>
      <c r="FX87">
        <v>0.129</v>
      </c>
      <c r="FY87">
        <v>420</v>
      </c>
      <c r="FZ87">
        <v>17</v>
      </c>
      <c r="GA87">
        <v>0.02</v>
      </c>
      <c r="GB87">
        <v>0.04</v>
      </c>
      <c r="GC87">
        <v>-27.93109</v>
      </c>
      <c r="GD87">
        <v>-0.8142754221387997</v>
      </c>
      <c r="GE87">
        <v>0.1130039663020728</v>
      </c>
      <c r="GF87">
        <v>0</v>
      </c>
      <c r="GG87">
        <v>158.1237352941176</v>
      </c>
      <c r="GH87">
        <v>0.5470893766623878</v>
      </c>
      <c r="GI87">
        <v>0.218731813875769</v>
      </c>
      <c r="GJ87">
        <v>1</v>
      </c>
      <c r="GK87">
        <v>0.7275639500000001</v>
      </c>
      <c r="GL87">
        <v>0.05826567354596592</v>
      </c>
      <c r="GM87">
        <v>0.009051642248647481</v>
      </c>
      <c r="GN87">
        <v>1</v>
      </c>
      <c r="GO87">
        <v>2</v>
      </c>
      <c r="GP87">
        <v>3</v>
      </c>
      <c r="GQ87" t="s">
        <v>442</v>
      </c>
      <c r="GR87">
        <v>3.10243</v>
      </c>
      <c r="GS87">
        <v>2.7253</v>
      </c>
      <c r="GT87">
        <v>0.170985</v>
      </c>
      <c r="GU87">
        <v>0.173653</v>
      </c>
      <c r="GV87">
        <v>0.10082</v>
      </c>
      <c r="GW87">
        <v>0.0997686</v>
      </c>
      <c r="GX87">
        <v>21656.9</v>
      </c>
      <c r="GY87">
        <v>19619.3</v>
      </c>
      <c r="GZ87">
        <v>26689</v>
      </c>
      <c r="HA87">
        <v>23966</v>
      </c>
      <c r="HB87">
        <v>38412.2</v>
      </c>
      <c r="HC87">
        <v>31903</v>
      </c>
      <c r="HD87">
        <v>46605.5</v>
      </c>
      <c r="HE87">
        <v>37916.3</v>
      </c>
      <c r="HF87">
        <v>1.86348</v>
      </c>
      <c r="HG87">
        <v>1.85217</v>
      </c>
      <c r="HH87">
        <v>0.10246</v>
      </c>
      <c r="HI87">
        <v>0</v>
      </c>
      <c r="HJ87">
        <v>28.3366</v>
      </c>
      <c r="HK87">
        <v>999.9</v>
      </c>
      <c r="HL87">
        <v>51.8</v>
      </c>
      <c r="HM87">
        <v>31.4</v>
      </c>
      <c r="HN87">
        <v>26.4721</v>
      </c>
      <c r="HO87">
        <v>60.8265</v>
      </c>
      <c r="HP87">
        <v>22.5441</v>
      </c>
      <c r="HQ87">
        <v>1</v>
      </c>
      <c r="HR87">
        <v>0.17284</v>
      </c>
      <c r="HS87">
        <v>0.269093</v>
      </c>
      <c r="HT87">
        <v>20.2784</v>
      </c>
      <c r="HU87">
        <v>5.21025</v>
      </c>
      <c r="HV87">
        <v>11.98</v>
      </c>
      <c r="HW87">
        <v>4.9632</v>
      </c>
      <c r="HX87">
        <v>3.27425</v>
      </c>
      <c r="HY87">
        <v>9999</v>
      </c>
      <c r="HZ87">
        <v>9999</v>
      </c>
      <c r="IA87">
        <v>9999</v>
      </c>
      <c r="IB87">
        <v>999.9</v>
      </c>
      <c r="IC87">
        <v>1.864</v>
      </c>
      <c r="ID87">
        <v>1.86006</v>
      </c>
      <c r="IE87">
        <v>1.85838</v>
      </c>
      <c r="IF87">
        <v>1.85977</v>
      </c>
      <c r="IG87">
        <v>1.85989</v>
      </c>
      <c r="IH87">
        <v>1.85841</v>
      </c>
      <c r="II87">
        <v>1.85745</v>
      </c>
      <c r="IJ87">
        <v>1.85242</v>
      </c>
      <c r="IK87">
        <v>0</v>
      </c>
      <c r="IL87">
        <v>0</v>
      </c>
      <c r="IM87">
        <v>0</v>
      </c>
      <c r="IN87">
        <v>0</v>
      </c>
      <c r="IO87" t="s">
        <v>443</v>
      </c>
      <c r="IP87" t="s">
        <v>444</v>
      </c>
      <c r="IQ87" t="s">
        <v>445</v>
      </c>
      <c r="IR87" t="s">
        <v>445</v>
      </c>
      <c r="IS87" t="s">
        <v>445</v>
      </c>
      <c r="IT87" t="s">
        <v>445</v>
      </c>
      <c r="IU87">
        <v>0</v>
      </c>
      <c r="IV87">
        <v>100</v>
      </c>
      <c r="IW87">
        <v>100</v>
      </c>
      <c r="IX87">
        <v>-0.93</v>
      </c>
      <c r="IY87">
        <v>0.2794</v>
      </c>
      <c r="IZ87">
        <v>-1.101190050776656</v>
      </c>
      <c r="JA87">
        <v>-0.0009077452495023094</v>
      </c>
      <c r="JB87">
        <v>1.260287539409167E-06</v>
      </c>
      <c r="JC87">
        <v>-2.747980142854786E-10</v>
      </c>
      <c r="JD87">
        <v>0.01164710740424388</v>
      </c>
      <c r="JE87">
        <v>0.002354074995816399</v>
      </c>
      <c r="JF87">
        <v>0.0004967520844642659</v>
      </c>
      <c r="JG87">
        <v>-1.558376616488758E-06</v>
      </c>
      <c r="JH87">
        <v>1</v>
      </c>
      <c r="JI87">
        <v>1955</v>
      </c>
      <c r="JJ87">
        <v>1</v>
      </c>
      <c r="JK87">
        <v>26</v>
      </c>
      <c r="JL87">
        <v>194207.7</v>
      </c>
      <c r="JM87">
        <v>194207.9</v>
      </c>
      <c r="JN87">
        <v>2.57812</v>
      </c>
      <c r="JO87">
        <v>2.6123</v>
      </c>
      <c r="JP87">
        <v>1.49658</v>
      </c>
      <c r="JQ87">
        <v>2.34497</v>
      </c>
      <c r="JR87">
        <v>1.54907</v>
      </c>
      <c r="JS87">
        <v>2.40234</v>
      </c>
      <c r="JT87">
        <v>36.4343</v>
      </c>
      <c r="JU87">
        <v>24.1488</v>
      </c>
      <c r="JV87">
        <v>18</v>
      </c>
      <c r="JW87">
        <v>483.225</v>
      </c>
      <c r="JX87">
        <v>490.6</v>
      </c>
      <c r="JY87">
        <v>27.3614</v>
      </c>
      <c r="JZ87">
        <v>29.4506</v>
      </c>
      <c r="KA87">
        <v>30.0002</v>
      </c>
      <c r="KB87">
        <v>29.6778</v>
      </c>
      <c r="KC87">
        <v>29.6728</v>
      </c>
      <c r="KD87">
        <v>51.7327</v>
      </c>
      <c r="KE87">
        <v>22.3843</v>
      </c>
      <c r="KF87">
        <v>70.49550000000001</v>
      </c>
      <c r="KG87">
        <v>27.3568</v>
      </c>
      <c r="KH87">
        <v>1155.11</v>
      </c>
      <c r="KI87">
        <v>21.2824</v>
      </c>
      <c r="KJ87">
        <v>101.899</v>
      </c>
      <c r="KK87">
        <v>91.4404</v>
      </c>
    </row>
    <row r="88" spans="1:297">
      <c r="A88">
        <v>70</v>
      </c>
      <c r="B88">
        <v>1758642069.6</v>
      </c>
      <c r="C88">
        <v>436.5999999046326</v>
      </c>
      <c r="D88" t="s">
        <v>585</v>
      </c>
      <c r="E88" t="s">
        <v>586</v>
      </c>
      <c r="F88">
        <v>5</v>
      </c>
      <c r="G88" t="s">
        <v>437</v>
      </c>
      <c r="H88" t="s">
        <v>438</v>
      </c>
      <c r="I88">
        <v>1758642062.1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(EA88+(U88+2*0.95*5.67E-8*(((EA88+$B$9)+273)^4-(EA88+273)^4)-44100*J88)/(1.84*29.3*R88+8*0.95*5.67E-8*(EA88+273)^3))</f>
        <v>0</v>
      </c>
      <c r="W88">
        <f>($C$9*EB88+$D$9*EC88+$E$9*V88)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2*0.95*5.67E-8*(((EA88+$B$9)+273)^4-(W88+273)^4)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1166.853479337246</v>
      </c>
      <c r="AK88">
        <v>1147.982303030303</v>
      </c>
      <c r="AL88">
        <v>3.412115999989259</v>
      </c>
      <c r="AM88">
        <v>65.17214786254047</v>
      </c>
      <c r="AN88">
        <f>(AP88 - AO88 + DY88*1E3/(8.314*(EA88+273.15)) * AR88/DX88 * AQ88) * DX88/(100*DL88) * 1000/(1000 - AP88)</f>
        <v>0</v>
      </c>
      <c r="AO88">
        <v>21.18653669653258</v>
      </c>
      <c r="AP88">
        <v>21.90337212121212</v>
      </c>
      <c r="AQ88">
        <v>-1.607040375170466E-05</v>
      </c>
      <c r="AR88">
        <v>105.5994654856397</v>
      </c>
      <c r="AS88">
        <v>0</v>
      </c>
      <c r="AT88">
        <v>0</v>
      </c>
      <c r="AU88">
        <f>IF(AS88*$H$15&gt;=AW88,1.0,(AW88/(AW88-AS88*$H$15)))</f>
        <v>0</v>
      </c>
      <c r="AV88">
        <f>(AU88-1)*100</f>
        <v>0</v>
      </c>
      <c r="AW88">
        <f>MAX(0,($B$15+$C$15*EF88)/(1+$D$15*EF88)*DY88/(EA88+273)*$E$15)</f>
        <v>0</v>
      </c>
      <c r="AX88" t="s">
        <v>439</v>
      </c>
      <c r="AY88" t="s">
        <v>439</v>
      </c>
      <c r="AZ88">
        <v>0</v>
      </c>
      <c r="BA88">
        <v>0</v>
      </c>
      <c r="BB88">
        <f>1-AZ88/BA88</f>
        <v>0</v>
      </c>
      <c r="BC88">
        <v>0</v>
      </c>
      <c r="BD88" t="s">
        <v>439</v>
      </c>
      <c r="BE88" t="s">
        <v>439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439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$B$13*EG88+$C$13*EH88+$F$13*ES88*(1-EV88)</f>
        <v>0</v>
      </c>
      <c r="DI88">
        <f>DH88*DJ88</f>
        <v>0</v>
      </c>
      <c r="DJ88">
        <f>($B$13*$D$11+$C$13*$D$11+$F$13*((FF88+EX88)/MAX(FF88+EX88+FG88, 0.1)*$I$11+FG88/MAX(FF88+EX88+FG88, 0.1)*$J$11))/($B$13+$C$13+$F$13)</f>
        <v>0</v>
      </c>
      <c r="DK88">
        <f>($B$13*$K$11+$C$13*$K$11+$F$13*((FF88+EX88)/MAX(FF88+EX88+FG88, 0.1)*$P$11+FG88/MAX(FF88+EX88+FG88, 0.1)*$Q$11))/($B$13+$C$13+$F$13)</f>
        <v>0</v>
      </c>
      <c r="DL88">
        <v>1.1</v>
      </c>
      <c r="DM88">
        <v>0.5</v>
      </c>
      <c r="DN88" t="s">
        <v>440</v>
      </c>
      <c r="DO88">
        <v>2</v>
      </c>
      <c r="DP88" t="b">
        <v>1</v>
      </c>
      <c r="DQ88">
        <v>1758642062.1</v>
      </c>
      <c r="DR88">
        <v>1099.343703703704</v>
      </c>
      <c r="DS88">
        <v>1127.283703703704</v>
      </c>
      <c r="DT88">
        <v>21.9220962962963</v>
      </c>
      <c r="DU88">
        <v>21.19238888888889</v>
      </c>
      <c r="DV88">
        <v>1100.284444444444</v>
      </c>
      <c r="DW88">
        <v>21.64261851851852</v>
      </c>
      <c r="DX88">
        <v>500.0317407407406</v>
      </c>
      <c r="DY88">
        <v>90.31893703703703</v>
      </c>
      <c r="DZ88">
        <v>0.06687354444444443</v>
      </c>
      <c r="EA88">
        <v>28.79684074074074</v>
      </c>
      <c r="EB88">
        <v>30.00744814814814</v>
      </c>
      <c r="EC88">
        <v>999.9000000000001</v>
      </c>
      <c r="ED88">
        <v>0</v>
      </c>
      <c r="EE88">
        <v>0</v>
      </c>
      <c r="EF88">
        <v>10017.48074074074</v>
      </c>
      <c r="EG88">
        <v>0</v>
      </c>
      <c r="EH88">
        <v>10.07788518518519</v>
      </c>
      <c r="EI88">
        <v>-27.93952962962963</v>
      </c>
      <c r="EJ88">
        <v>1123.984074074074</v>
      </c>
      <c r="EK88">
        <v>1151.69037037037</v>
      </c>
      <c r="EL88">
        <v>0.7297025925925927</v>
      </c>
      <c r="EM88">
        <v>1127.283703703704</v>
      </c>
      <c r="EN88">
        <v>21.19238888888889</v>
      </c>
      <c r="EO88">
        <v>1.97998037037037</v>
      </c>
      <c r="EP88">
        <v>1.914074444444445</v>
      </c>
      <c r="EQ88">
        <v>17.28514074074074</v>
      </c>
      <c r="ER88">
        <v>16.75089259259259</v>
      </c>
      <c r="ES88">
        <v>2000.028518518518</v>
      </c>
      <c r="ET88">
        <v>0.9800024444444445</v>
      </c>
      <c r="EU88">
        <v>0.01999745185185185</v>
      </c>
      <c r="EV88">
        <v>0</v>
      </c>
      <c r="EW88">
        <v>158.1900370370371</v>
      </c>
      <c r="EX88">
        <v>5.00078</v>
      </c>
      <c r="EY88">
        <v>3259.635555555555</v>
      </c>
      <c r="EZ88">
        <v>16379.88148148148</v>
      </c>
      <c r="FA88">
        <v>39.8864074074074</v>
      </c>
      <c r="FB88">
        <v>40.77296296296296</v>
      </c>
      <c r="FC88">
        <v>40.08311111111112</v>
      </c>
      <c r="FD88">
        <v>40.43740740740741</v>
      </c>
      <c r="FE88">
        <v>40.9858148148148</v>
      </c>
      <c r="FF88">
        <v>1955.128518518519</v>
      </c>
      <c r="FG88">
        <v>39.9</v>
      </c>
      <c r="FH88">
        <v>0</v>
      </c>
      <c r="FI88">
        <v>1758642067.8</v>
      </c>
      <c r="FJ88">
        <v>0</v>
      </c>
      <c r="FK88">
        <v>158.19596</v>
      </c>
      <c r="FL88">
        <v>0.5303846180881403</v>
      </c>
      <c r="FM88">
        <v>6.756923121240717</v>
      </c>
      <c r="FN88">
        <v>3259.684</v>
      </c>
      <c r="FO88">
        <v>15</v>
      </c>
      <c r="FP88">
        <v>0</v>
      </c>
      <c r="FQ88" t="s">
        <v>441</v>
      </c>
      <c r="FR88">
        <v>1746989605.5</v>
      </c>
      <c r="FS88">
        <v>1746989593.5</v>
      </c>
      <c r="FT88">
        <v>0</v>
      </c>
      <c r="FU88">
        <v>-0.274</v>
      </c>
      <c r="FV88">
        <v>-0.002</v>
      </c>
      <c r="FW88">
        <v>2.549</v>
      </c>
      <c r="FX88">
        <v>0.129</v>
      </c>
      <c r="FY88">
        <v>420</v>
      </c>
      <c r="FZ88">
        <v>17</v>
      </c>
      <c r="GA88">
        <v>0.02</v>
      </c>
      <c r="GB88">
        <v>0.04</v>
      </c>
      <c r="GC88">
        <v>-27.94015</v>
      </c>
      <c r="GD88">
        <v>0.3014904315197741</v>
      </c>
      <c r="GE88">
        <v>0.0812061050660603</v>
      </c>
      <c r="GF88">
        <v>1</v>
      </c>
      <c r="GG88">
        <v>158.189705882353</v>
      </c>
      <c r="GH88">
        <v>0.06808250646567444</v>
      </c>
      <c r="GI88">
        <v>0.2009386106737957</v>
      </c>
      <c r="GJ88">
        <v>1</v>
      </c>
      <c r="GK88">
        <v>0.7279406500000001</v>
      </c>
      <c r="GL88">
        <v>0.02034319699812214</v>
      </c>
      <c r="GM88">
        <v>0.01197323421542818</v>
      </c>
      <c r="GN88">
        <v>1</v>
      </c>
      <c r="GO88">
        <v>3</v>
      </c>
      <c r="GP88">
        <v>3</v>
      </c>
      <c r="GQ88" t="s">
        <v>568</v>
      </c>
      <c r="GR88">
        <v>3.10262</v>
      </c>
      <c r="GS88">
        <v>2.72525</v>
      </c>
      <c r="GT88">
        <v>0.172593</v>
      </c>
      <c r="GU88">
        <v>0.175258</v>
      </c>
      <c r="GV88">
        <v>0.100785</v>
      </c>
      <c r="GW88">
        <v>0.09990789999999999</v>
      </c>
      <c r="GX88">
        <v>21614.8</v>
      </c>
      <c r="GY88">
        <v>19581.2</v>
      </c>
      <c r="GZ88">
        <v>26688.9</v>
      </c>
      <c r="HA88">
        <v>23966</v>
      </c>
      <c r="HB88">
        <v>38413.8</v>
      </c>
      <c r="HC88">
        <v>31898</v>
      </c>
      <c r="HD88">
        <v>46605.3</v>
      </c>
      <c r="HE88">
        <v>37916</v>
      </c>
      <c r="HF88">
        <v>1.86357</v>
      </c>
      <c r="HG88">
        <v>1.85228</v>
      </c>
      <c r="HH88">
        <v>0.101667</v>
      </c>
      <c r="HI88">
        <v>0</v>
      </c>
      <c r="HJ88">
        <v>28.3366</v>
      </c>
      <c r="HK88">
        <v>999.9</v>
      </c>
      <c r="HL88">
        <v>51.8</v>
      </c>
      <c r="HM88">
        <v>31.4</v>
      </c>
      <c r="HN88">
        <v>26.4667</v>
      </c>
      <c r="HO88">
        <v>60.7765</v>
      </c>
      <c r="HP88">
        <v>22.4038</v>
      </c>
      <c r="HQ88">
        <v>1</v>
      </c>
      <c r="HR88">
        <v>0.172899</v>
      </c>
      <c r="HS88">
        <v>0.277083</v>
      </c>
      <c r="HT88">
        <v>20.2785</v>
      </c>
      <c r="HU88">
        <v>5.21055</v>
      </c>
      <c r="HV88">
        <v>11.98</v>
      </c>
      <c r="HW88">
        <v>4.9632</v>
      </c>
      <c r="HX88">
        <v>3.2741</v>
      </c>
      <c r="HY88">
        <v>9999</v>
      </c>
      <c r="HZ88">
        <v>9999</v>
      </c>
      <c r="IA88">
        <v>9999</v>
      </c>
      <c r="IB88">
        <v>999.9</v>
      </c>
      <c r="IC88">
        <v>1.864</v>
      </c>
      <c r="ID88">
        <v>1.86006</v>
      </c>
      <c r="IE88">
        <v>1.85837</v>
      </c>
      <c r="IF88">
        <v>1.85978</v>
      </c>
      <c r="IG88">
        <v>1.85989</v>
      </c>
      <c r="IH88">
        <v>1.85839</v>
      </c>
      <c r="II88">
        <v>1.85745</v>
      </c>
      <c r="IJ88">
        <v>1.85242</v>
      </c>
      <c r="IK88">
        <v>0</v>
      </c>
      <c r="IL88">
        <v>0</v>
      </c>
      <c r="IM88">
        <v>0</v>
      </c>
      <c r="IN88">
        <v>0</v>
      </c>
      <c r="IO88" t="s">
        <v>443</v>
      </c>
      <c r="IP88" t="s">
        <v>444</v>
      </c>
      <c r="IQ88" t="s">
        <v>445</v>
      </c>
      <c r="IR88" t="s">
        <v>445</v>
      </c>
      <c r="IS88" t="s">
        <v>445</v>
      </c>
      <c r="IT88" t="s">
        <v>445</v>
      </c>
      <c r="IU88">
        <v>0</v>
      </c>
      <c r="IV88">
        <v>100</v>
      </c>
      <c r="IW88">
        <v>100</v>
      </c>
      <c r="IX88">
        <v>-0.92</v>
      </c>
      <c r="IY88">
        <v>0.2791</v>
      </c>
      <c r="IZ88">
        <v>-1.101190050776656</v>
      </c>
      <c r="JA88">
        <v>-0.0009077452495023094</v>
      </c>
      <c r="JB88">
        <v>1.260287539409167E-06</v>
      </c>
      <c r="JC88">
        <v>-2.747980142854786E-10</v>
      </c>
      <c r="JD88">
        <v>0.01164710740424388</v>
      </c>
      <c r="JE88">
        <v>0.002354074995816399</v>
      </c>
      <c r="JF88">
        <v>0.0004967520844642659</v>
      </c>
      <c r="JG88">
        <v>-1.558376616488758E-06</v>
      </c>
      <c r="JH88">
        <v>1</v>
      </c>
      <c r="JI88">
        <v>1955</v>
      </c>
      <c r="JJ88">
        <v>1</v>
      </c>
      <c r="JK88">
        <v>26</v>
      </c>
      <c r="JL88">
        <v>194207.7</v>
      </c>
      <c r="JM88">
        <v>194207.9</v>
      </c>
      <c r="JN88">
        <v>2.60376</v>
      </c>
      <c r="JO88">
        <v>2.60742</v>
      </c>
      <c r="JP88">
        <v>1.49658</v>
      </c>
      <c r="JQ88">
        <v>2.34375</v>
      </c>
      <c r="JR88">
        <v>1.54907</v>
      </c>
      <c r="JS88">
        <v>2.44873</v>
      </c>
      <c r="JT88">
        <v>36.4343</v>
      </c>
      <c r="JU88">
        <v>24.1751</v>
      </c>
      <c r="JV88">
        <v>18</v>
      </c>
      <c r="JW88">
        <v>483.283</v>
      </c>
      <c r="JX88">
        <v>490.666</v>
      </c>
      <c r="JY88">
        <v>27.355</v>
      </c>
      <c r="JZ88">
        <v>29.4511</v>
      </c>
      <c r="KA88">
        <v>30.0003</v>
      </c>
      <c r="KB88">
        <v>29.6778</v>
      </c>
      <c r="KC88">
        <v>29.6728</v>
      </c>
      <c r="KD88">
        <v>52.3626</v>
      </c>
      <c r="KE88">
        <v>22.3843</v>
      </c>
      <c r="KF88">
        <v>70.49550000000001</v>
      </c>
      <c r="KG88">
        <v>27.3476</v>
      </c>
      <c r="KH88">
        <v>1175.15</v>
      </c>
      <c r="KI88">
        <v>21.2971</v>
      </c>
      <c r="KJ88">
        <v>101.898</v>
      </c>
      <c r="KK88">
        <v>91.44</v>
      </c>
    </row>
    <row r="89" spans="1:297">
      <c r="A89">
        <v>71</v>
      </c>
      <c r="B89">
        <v>1758642074.6</v>
      </c>
      <c r="C89">
        <v>441.5999999046326</v>
      </c>
      <c r="D89" t="s">
        <v>587</v>
      </c>
      <c r="E89" t="s">
        <v>588</v>
      </c>
      <c r="F89">
        <v>5</v>
      </c>
      <c r="G89" t="s">
        <v>437</v>
      </c>
      <c r="H89" t="s">
        <v>438</v>
      </c>
      <c r="I89">
        <v>1758642066.814285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(EA89+(U89+2*0.95*5.67E-8*(((EA89+$B$9)+273)^4-(EA89+273)^4)-44100*J89)/(1.84*29.3*R89+8*0.95*5.67E-8*(EA89+273)^3))</f>
        <v>0</v>
      </c>
      <c r="W89">
        <f>($C$9*EB89+$D$9*EC89+$E$9*V89)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2*0.95*5.67E-8*(((EA89+$B$9)+273)^4-(W89+273)^4)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1184.048329452281</v>
      </c>
      <c r="AK89">
        <v>1165.04503030303</v>
      </c>
      <c r="AL89">
        <v>3.426165359010379</v>
      </c>
      <c r="AM89">
        <v>65.17214786254047</v>
      </c>
      <c r="AN89">
        <f>(AP89 - AO89 + DY89*1E3/(8.314*(EA89+273.15)) * AR89/DX89 * AQ89) * DX89/(100*DL89) * 1000/(1000 - AP89)</f>
        <v>0</v>
      </c>
      <c r="AO89">
        <v>21.25604743573409</v>
      </c>
      <c r="AP89">
        <v>21.92334727272727</v>
      </c>
      <c r="AQ89">
        <v>0.00547791031117385</v>
      </c>
      <c r="AR89">
        <v>105.5994654856397</v>
      </c>
      <c r="AS89">
        <v>0</v>
      </c>
      <c r="AT89">
        <v>0</v>
      </c>
      <c r="AU89">
        <f>IF(AS89*$H$15&gt;=AW89,1.0,(AW89/(AW89-AS89*$H$15)))</f>
        <v>0</v>
      </c>
      <c r="AV89">
        <f>(AU89-1)*100</f>
        <v>0</v>
      </c>
      <c r="AW89">
        <f>MAX(0,($B$15+$C$15*EF89)/(1+$D$15*EF89)*DY89/(EA89+273)*$E$15)</f>
        <v>0</v>
      </c>
      <c r="AX89" t="s">
        <v>439</v>
      </c>
      <c r="AY89" t="s">
        <v>439</v>
      </c>
      <c r="AZ89">
        <v>0</v>
      </c>
      <c r="BA89">
        <v>0</v>
      </c>
      <c r="BB89">
        <f>1-AZ89/BA89</f>
        <v>0</v>
      </c>
      <c r="BC89">
        <v>0</v>
      </c>
      <c r="BD89" t="s">
        <v>439</v>
      </c>
      <c r="BE89" t="s">
        <v>439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439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$B$13*EG89+$C$13*EH89+$F$13*ES89*(1-EV89)</f>
        <v>0</v>
      </c>
      <c r="DI89">
        <f>DH89*DJ89</f>
        <v>0</v>
      </c>
      <c r="DJ89">
        <f>($B$13*$D$11+$C$13*$D$11+$F$13*((FF89+EX89)/MAX(FF89+EX89+FG89, 0.1)*$I$11+FG89/MAX(FF89+EX89+FG89, 0.1)*$J$11))/($B$13+$C$13+$F$13)</f>
        <v>0</v>
      </c>
      <c r="DK89">
        <f>($B$13*$K$11+$C$13*$K$11+$F$13*((FF89+EX89)/MAX(FF89+EX89+FG89, 0.1)*$P$11+FG89/MAX(FF89+EX89+FG89, 0.1)*$Q$11))/($B$13+$C$13+$F$13)</f>
        <v>0</v>
      </c>
      <c r="DL89">
        <v>1.1</v>
      </c>
      <c r="DM89">
        <v>0.5</v>
      </c>
      <c r="DN89" t="s">
        <v>440</v>
      </c>
      <c r="DO89">
        <v>2</v>
      </c>
      <c r="DP89" t="b">
        <v>1</v>
      </c>
      <c r="DQ89">
        <v>1758642066.814285</v>
      </c>
      <c r="DR89">
        <v>1115.141785714286</v>
      </c>
      <c r="DS89">
        <v>1143.087857142857</v>
      </c>
      <c r="DT89">
        <v>21.91554285714286</v>
      </c>
      <c r="DU89">
        <v>21.205175</v>
      </c>
      <c r="DV89">
        <v>1116.068928571429</v>
      </c>
      <c r="DW89">
        <v>21.63621071428571</v>
      </c>
      <c r="DX89">
        <v>499.9595</v>
      </c>
      <c r="DY89">
        <v>90.319225</v>
      </c>
      <c r="DZ89">
        <v>0.06708712857142857</v>
      </c>
      <c r="EA89">
        <v>28.79388214285714</v>
      </c>
      <c r="EB89">
        <v>30.00202142857143</v>
      </c>
      <c r="EC89">
        <v>999.9000000000002</v>
      </c>
      <c r="ED89">
        <v>0</v>
      </c>
      <c r="EE89">
        <v>0</v>
      </c>
      <c r="EF89">
        <v>10008.01357142857</v>
      </c>
      <c r="EG89">
        <v>0</v>
      </c>
      <c r="EH89">
        <v>10.0785</v>
      </c>
      <c r="EI89">
        <v>-27.94674642857143</v>
      </c>
      <c r="EJ89">
        <v>1140.128214285715</v>
      </c>
      <c r="EK89">
        <v>1167.853571428572</v>
      </c>
      <c r="EL89">
        <v>0.7103690357142857</v>
      </c>
      <c r="EM89">
        <v>1143.087857142857</v>
      </c>
      <c r="EN89">
        <v>21.205175</v>
      </c>
      <c r="EO89">
        <v>1.979394642857143</v>
      </c>
      <c r="EP89">
        <v>1.915234642857143</v>
      </c>
      <c r="EQ89">
        <v>17.28046071428571</v>
      </c>
      <c r="ER89">
        <v>16.76043214285714</v>
      </c>
      <c r="ES89">
        <v>2000.019285714285</v>
      </c>
      <c r="ET89">
        <v>0.9800023571428572</v>
      </c>
      <c r="EU89">
        <v>0.01999753928571429</v>
      </c>
      <c r="EV89">
        <v>0</v>
      </c>
      <c r="EW89">
        <v>158.1855</v>
      </c>
      <c r="EX89">
        <v>5.00078</v>
      </c>
      <c r="EY89">
        <v>3260.226071428572</v>
      </c>
      <c r="EZ89">
        <v>16379.80714285714</v>
      </c>
      <c r="FA89">
        <v>39.91053571428571</v>
      </c>
      <c r="FB89">
        <v>40.78321428571428</v>
      </c>
      <c r="FC89">
        <v>40.06682142857143</v>
      </c>
      <c r="FD89">
        <v>40.43735714285715</v>
      </c>
      <c r="FE89">
        <v>41.01982142857143</v>
      </c>
      <c r="FF89">
        <v>1955.119285714286</v>
      </c>
      <c r="FG89">
        <v>39.9</v>
      </c>
      <c r="FH89">
        <v>0</v>
      </c>
      <c r="FI89">
        <v>1758642072.6</v>
      </c>
      <c r="FJ89">
        <v>0</v>
      </c>
      <c r="FK89">
        <v>158.2</v>
      </c>
      <c r="FL89">
        <v>0.3194615471349768</v>
      </c>
      <c r="FM89">
        <v>7.493846181334527</v>
      </c>
      <c r="FN89">
        <v>3260.2948</v>
      </c>
      <c r="FO89">
        <v>15</v>
      </c>
      <c r="FP89">
        <v>0</v>
      </c>
      <c r="FQ89" t="s">
        <v>441</v>
      </c>
      <c r="FR89">
        <v>1746989605.5</v>
      </c>
      <c r="FS89">
        <v>1746989593.5</v>
      </c>
      <c r="FT89">
        <v>0</v>
      </c>
      <c r="FU89">
        <v>-0.274</v>
      </c>
      <c r="FV89">
        <v>-0.002</v>
      </c>
      <c r="FW89">
        <v>2.549</v>
      </c>
      <c r="FX89">
        <v>0.129</v>
      </c>
      <c r="FY89">
        <v>420</v>
      </c>
      <c r="FZ89">
        <v>17</v>
      </c>
      <c r="GA89">
        <v>0.02</v>
      </c>
      <c r="GB89">
        <v>0.04</v>
      </c>
      <c r="GC89">
        <v>-27.94700487804878</v>
      </c>
      <c r="GD89">
        <v>0.1752773519162964</v>
      </c>
      <c r="GE89">
        <v>0.08028708838643057</v>
      </c>
      <c r="GF89">
        <v>1</v>
      </c>
      <c r="GG89">
        <v>158.1607058823529</v>
      </c>
      <c r="GH89">
        <v>0.3488464494641352</v>
      </c>
      <c r="GI89">
        <v>0.2022372702911344</v>
      </c>
      <c r="GJ89">
        <v>1</v>
      </c>
      <c r="GK89">
        <v>0.715304219512195</v>
      </c>
      <c r="GL89">
        <v>-0.1961806411149825</v>
      </c>
      <c r="GM89">
        <v>0.02917064708724166</v>
      </c>
      <c r="GN89">
        <v>0</v>
      </c>
      <c r="GO89">
        <v>2</v>
      </c>
      <c r="GP89">
        <v>3</v>
      </c>
      <c r="GQ89" t="s">
        <v>442</v>
      </c>
      <c r="GR89">
        <v>3.10269</v>
      </c>
      <c r="GS89">
        <v>2.72531</v>
      </c>
      <c r="GT89">
        <v>0.174188</v>
      </c>
      <c r="GU89">
        <v>0.176832</v>
      </c>
      <c r="GV89">
        <v>0.100854</v>
      </c>
      <c r="GW89">
        <v>0.100042</v>
      </c>
      <c r="GX89">
        <v>21573.1</v>
      </c>
      <c r="GY89">
        <v>19543.9</v>
      </c>
      <c r="GZ89">
        <v>26688.9</v>
      </c>
      <c r="HA89">
        <v>23966.1</v>
      </c>
      <c r="HB89">
        <v>38411.1</v>
      </c>
      <c r="HC89">
        <v>31893.2</v>
      </c>
      <c r="HD89">
        <v>46605.4</v>
      </c>
      <c r="HE89">
        <v>37915.9</v>
      </c>
      <c r="HF89">
        <v>1.86378</v>
      </c>
      <c r="HG89">
        <v>1.85205</v>
      </c>
      <c r="HH89">
        <v>0.101723</v>
      </c>
      <c r="HI89">
        <v>0</v>
      </c>
      <c r="HJ89">
        <v>28.3366</v>
      </c>
      <c r="HK89">
        <v>999.9</v>
      </c>
      <c r="HL89">
        <v>51.8</v>
      </c>
      <c r="HM89">
        <v>31.4</v>
      </c>
      <c r="HN89">
        <v>26.4708</v>
      </c>
      <c r="HO89">
        <v>60.9065</v>
      </c>
      <c r="HP89">
        <v>22.6042</v>
      </c>
      <c r="HQ89">
        <v>1</v>
      </c>
      <c r="HR89">
        <v>0.172889</v>
      </c>
      <c r="HS89">
        <v>0.229518</v>
      </c>
      <c r="HT89">
        <v>20.2784</v>
      </c>
      <c r="HU89">
        <v>5.2104</v>
      </c>
      <c r="HV89">
        <v>11.9797</v>
      </c>
      <c r="HW89">
        <v>4.96335</v>
      </c>
      <c r="HX89">
        <v>3.27418</v>
      </c>
      <c r="HY89">
        <v>9999</v>
      </c>
      <c r="HZ89">
        <v>9999</v>
      </c>
      <c r="IA89">
        <v>9999</v>
      </c>
      <c r="IB89">
        <v>999.9</v>
      </c>
      <c r="IC89">
        <v>1.864</v>
      </c>
      <c r="ID89">
        <v>1.86006</v>
      </c>
      <c r="IE89">
        <v>1.85838</v>
      </c>
      <c r="IF89">
        <v>1.85977</v>
      </c>
      <c r="IG89">
        <v>1.85989</v>
      </c>
      <c r="IH89">
        <v>1.85839</v>
      </c>
      <c r="II89">
        <v>1.85745</v>
      </c>
      <c r="IJ89">
        <v>1.85242</v>
      </c>
      <c r="IK89">
        <v>0</v>
      </c>
      <c r="IL89">
        <v>0</v>
      </c>
      <c r="IM89">
        <v>0</v>
      </c>
      <c r="IN89">
        <v>0</v>
      </c>
      <c r="IO89" t="s">
        <v>443</v>
      </c>
      <c r="IP89" t="s">
        <v>444</v>
      </c>
      <c r="IQ89" t="s">
        <v>445</v>
      </c>
      <c r="IR89" t="s">
        <v>445</v>
      </c>
      <c r="IS89" t="s">
        <v>445</v>
      </c>
      <c r="IT89" t="s">
        <v>445</v>
      </c>
      <c r="IU89">
        <v>0</v>
      </c>
      <c r="IV89">
        <v>100</v>
      </c>
      <c r="IW89">
        <v>100</v>
      </c>
      <c r="IX89">
        <v>-0.91</v>
      </c>
      <c r="IY89">
        <v>0.2796</v>
      </c>
      <c r="IZ89">
        <v>-1.101190050776656</v>
      </c>
      <c r="JA89">
        <v>-0.0009077452495023094</v>
      </c>
      <c r="JB89">
        <v>1.260287539409167E-06</v>
      </c>
      <c r="JC89">
        <v>-2.747980142854786E-10</v>
      </c>
      <c r="JD89">
        <v>0.01164710740424388</v>
      </c>
      <c r="JE89">
        <v>0.002354074995816399</v>
      </c>
      <c r="JF89">
        <v>0.0004967520844642659</v>
      </c>
      <c r="JG89">
        <v>-1.558376616488758E-06</v>
      </c>
      <c r="JH89">
        <v>1</v>
      </c>
      <c r="JI89">
        <v>1955</v>
      </c>
      <c r="JJ89">
        <v>1</v>
      </c>
      <c r="JK89">
        <v>26</v>
      </c>
      <c r="JL89">
        <v>194207.8</v>
      </c>
      <c r="JM89">
        <v>194208</v>
      </c>
      <c r="JN89">
        <v>2.63794</v>
      </c>
      <c r="JO89">
        <v>2.61841</v>
      </c>
      <c r="JP89">
        <v>1.49658</v>
      </c>
      <c r="JQ89">
        <v>2.34497</v>
      </c>
      <c r="JR89">
        <v>1.54907</v>
      </c>
      <c r="JS89">
        <v>2.42798</v>
      </c>
      <c r="JT89">
        <v>36.4343</v>
      </c>
      <c r="JU89">
        <v>24.1751</v>
      </c>
      <c r="JV89">
        <v>18</v>
      </c>
      <c r="JW89">
        <v>483.4</v>
      </c>
      <c r="JX89">
        <v>490.517</v>
      </c>
      <c r="JY89">
        <v>27.3471</v>
      </c>
      <c r="JZ89">
        <v>29.4531</v>
      </c>
      <c r="KA89">
        <v>30.0002</v>
      </c>
      <c r="KB89">
        <v>29.6778</v>
      </c>
      <c r="KC89">
        <v>29.6728</v>
      </c>
      <c r="KD89">
        <v>52.9408</v>
      </c>
      <c r="KE89">
        <v>22.3843</v>
      </c>
      <c r="KF89">
        <v>70.49550000000001</v>
      </c>
      <c r="KG89">
        <v>27.3703</v>
      </c>
      <c r="KH89">
        <v>1188.52</v>
      </c>
      <c r="KI89">
        <v>21.2831</v>
      </c>
      <c r="KJ89">
        <v>101.898</v>
      </c>
      <c r="KK89">
        <v>91.43989999999999</v>
      </c>
    </row>
    <row r="90" spans="1:297">
      <c r="A90">
        <v>72</v>
      </c>
      <c r="B90">
        <v>1758642079.6</v>
      </c>
      <c r="C90">
        <v>446.5999999046326</v>
      </c>
      <c r="D90" t="s">
        <v>589</v>
      </c>
      <c r="E90" t="s">
        <v>590</v>
      </c>
      <c r="F90">
        <v>5</v>
      </c>
      <c r="G90" t="s">
        <v>437</v>
      </c>
      <c r="H90" t="s">
        <v>438</v>
      </c>
      <c r="I90">
        <v>1758642072.1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(EA90+(U90+2*0.95*5.67E-8*(((EA90+$B$9)+273)^4-(EA90+273)^4)-44100*J90)/(1.84*29.3*R90+8*0.95*5.67E-8*(EA90+273)^3))</f>
        <v>0</v>
      </c>
      <c r="W90">
        <f>($C$9*EB90+$D$9*EC90+$E$9*V90)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2*0.95*5.67E-8*(((EA90+$B$9)+273)^4-(W90+273)^4)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1201.233920283868</v>
      </c>
      <c r="AK90">
        <v>1182.079272727273</v>
      </c>
      <c r="AL90">
        <v>3.407846692311197</v>
      </c>
      <c r="AM90">
        <v>65.17214786254047</v>
      </c>
      <c r="AN90">
        <f>(AP90 - AO90 + DY90*1E3/(8.314*(EA90+273.15)) * AR90/DX90 * AQ90) * DX90/(100*DL90) * 1000/(1000 - AP90)</f>
        <v>0</v>
      </c>
      <c r="AO90">
        <v>21.2654139523603</v>
      </c>
      <c r="AP90">
        <v>21.93996181818181</v>
      </c>
      <c r="AQ90">
        <v>0.001132024982865882</v>
      </c>
      <c r="AR90">
        <v>105.5994654856397</v>
      </c>
      <c r="AS90">
        <v>0</v>
      </c>
      <c r="AT90">
        <v>0</v>
      </c>
      <c r="AU90">
        <f>IF(AS90*$H$15&gt;=AW90,1.0,(AW90/(AW90-AS90*$H$15)))</f>
        <v>0</v>
      </c>
      <c r="AV90">
        <f>(AU90-1)*100</f>
        <v>0</v>
      </c>
      <c r="AW90">
        <f>MAX(0,($B$15+$C$15*EF90)/(1+$D$15*EF90)*DY90/(EA90+273)*$E$15)</f>
        <v>0</v>
      </c>
      <c r="AX90" t="s">
        <v>439</v>
      </c>
      <c r="AY90" t="s">
        <v>439</v>
      </c>
      <c r="AZ90">
        <v>0</v>
      </c>
      <c r="BA90">
        <v>0</v>
      </c>
      <c r="BB90">
        <f>1-AZ90/BA90</f>
        <v>0</v>
      </c>
      <c r="BC90">
        <v>0</v>
      </c>
      <c r="BD90" t="s">
        <v>439</v>
      </c>
      <c r="BE90" t="s">
        <v>439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439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$B$13*EG90+$C$13*EH90+$F$13*ES90*(1-EV90)</f>
        <v>0</v>
      </c>
      <c r="DI90">
        <f>DH90*DJ90</f>
        <v>0</v>
      </c>
      <c r="DJ90">
        <f>($B$13*$D$11+$C$13*$D$11+$F$13*((FF90+EX90)/MAX(FF90+EX90+FG90, 0.1)*$I$11+FG90/MAX(FF90+EX90+FG90, 0.1)*$J$11))/($B$13+$C$13+$F$13)</f>
        <v>0</v>
      </c>
      <c r="DK90">
        <f>($B$13*$K$11+$C$13*$K$11+$F$13*((FF90+EX90)/MAX(FF90+EX90+FG90, 0.1)*$P$11+FG90/MAX(FF90+EX90+FG90, 0.1)*$Q$11))/($B$13+$C$13+$F$13)</f>
        <v>0</v>
      </c>
      <c r="DL90">
        <v>1.1</v>
      </c>
      <c r="DM90">
        <v>0.5</v>
      </c>
      <c r="DN90" t="s">
        <v>440</v>
      </c>
      <c r="DO90">
        <v>2</v>
      </c>
      <c r="DP90" t="b">
        <v>1</v>
      </c>
      <c r="DQ90">
        <v>1758642072.1</v>
      </c>
      <c r="DR90">
        <v>1132.815555555556</v>
      </c>
      <c r="DS90">
        <v>1160.774814814815</v>
      </c>
      <c r="DT90">
        <v>21.91814814814815</v>
      </c>
      <c r="DU90">
        <v>21.23332962962963</v>
      </c>
      <c r="DV90">
        <v>1133.727037037037</v>
      </c>
      <c r="DW90">
        <v>21.63877037037037</v>
      </c>
      <c r="DX90">
        <v>499.9541481481482</v>
      </c>
      <c r="DY90">
        <v>90.31984814814815</v>
      </c>
      <c r="DZ90">
        <v>0.06720601851851853</v>
      </c>
      <c r="EA90">
        <v>28.78925925925926</v>
      </c>
      <c r="EB90">
        <v>29.99572962962963</v>
      </c>
      <c r="EC90">
        <v>999.9000000000001</v>
      </c>
      <c r="ED90">
        <v>0</v>
      </c>
      <c r="EE90">
        <v>0</v>
      </c>
      <c r="EF90">
        <v>10008.14962962963</v>
      </c>
      <c r="EG90">
        <v>0</v>
      </c>
      <c r="EH90">
        <v>10.07408148148148</v>
      </c>
      <c r="EI90">
        <v>-27.95943333333334</v>
      </c>
      <c r="EJ90">
        <v>1158.201111111111</v>
      </c>
      <c r="EK90">
        <v>1185.957777777778</v>
      </c>
      <c r="EL90">
        <v>0.6848300740740741</v>
      </c>
      <c r="EM90">
        <v>1160.774814814815</v>
      </c>
      <c r="EN90">
        <v>21.23332962962963</v>
      </c>
      <c r="EO90">
        <v>1.979644814814815</v>
      </c>
      <c r="EP90">
        <v>1.917790740740741</v>
      </c>
      <c r="EQ90">
        <v>17.28245185185185</v>
      </c>
      <c r="ER90">
        <v>16.78144444444445</v>
      </c>
      <c r="ES90">
        <v>1999.999259259259</v>
      </c>
      <c r="ET90">
        <v>0.9800022222222222</v>
      </c>
      <c r="EU90">
        <v>0.01999767037037037</v>
      </c>
      <c r="EV90">
        <v>0</v>
      </c>
      <c r="EW90">
        <v>158.2072962962963</v>
      </c>
      <c r="EX90">
        <v>5.00078</v>
      </c>
      <c r="EY90">
        <v>3260.809629629629</v>
      </c>
      <c r="EZ90">
        <v>16379.64814814815</v>
      </c>
      <c r="FA90">
        <v>39.88866666666667</v>
      </c>
      <c r="FB90">
        <v>40.78214814814815</v>
      </c>
      <c r="FC90">
        <v>40.07848148148148</v>
      </c>
      <c r="FD90">
        <v>40.43266666666667</v>
      </c>
      <c r="FE90">
        <v>41.11314814814814</v>
      </c>
      <c r="FF90">
        <v>1955.099259259259</v>
      </c>
      <c r="FG90">
        <v>39.89962962962963</v>
      </c>
      <c r="FH90">
        <v>0</v>
      </c>
      <c r="FI90">
        <v>1758642077.4</v>
      </c>
      <c r="FJ90">
        <v>0</v>
      </c>
      <c r="FK90">
        <v>158.2078</v>
      </c>
      <c r="FL90">
        <v>-0.2901538376918322</v>
      </c>
      <c r="FM90">
        <v>7.535384631296289</v>
      </c>
      <c r="FN90">
        <v>3260.8176</v>
      </c>
      <c r="FO90">
        <v>15</v>
      </c>
      <c r="FP90">
        <v>0</v>
      </c>
      <c r="FQ90" t="s">
        <v>441</v>
      </c>
      <c r="FR90">
        <v>1746989605.5</v>
      </c>
      <c r="FS90">
        <v>1746989593.5</v>
      </c>
      <c r="FT90">
        <v>0</v>
      </c>
      <c r="FU90">
        <v>-0.274</v>
      </c>
      <c r="FV90">
        <v>-0.002</v>
      </c>
      <c r="FW90">
        <v>2.549</v>
      </c>
      <c r="FX90">
        <v>0.129</v>
      </c>
      <c r="FY90">
        <v>420</v>
      </c>
      <c r="FZ90">
        <v>17</v>
      </c>
      <c r="GA90">
        <v>0.02</v>
      </c>
      <c r="GB90">
        <v>0.04</v>
      </c>
      <c r="GC90">
        <v>-27.96871</v>
      </c>
      <c r="GD90">
        <v>-0.2438971857410734</v>
      </c>
      <c r="GE90">
        <v>0.09553689549069541</v>
      </c>
      <c r="GF90">
        <v>1</v>
      </c>
      <c r="GG90">
        <v>158.1979117647059</v>
      </c>
      <c r="GH90">
        <v>0.3086783841725838</v>
      </c>
      <c r="GI90">
        <v>0.1991216547515688</v>
      </c>
      <c r="GJ90">
        <v>1</v>
      </c>
      <c r="GK90">
        <v>0.7002995</v>
      </c>
      <c r="GL90">
        <v>-0.3259409831144466</v>
      </c>
      <c r="GM90">
        <v>0.03480031082045102</v>
      </c>
      <c r="GN90">
        <v>0</v>
      </c>
      <c r="GO90">
        <v>2</v>
      </c>
      <c r="GP90">
        <v>3</v>
      </c>
      <c r="GQ90" t="s">
        <v>442</v>
      </c>
      <c r="GR90">
        <v>3.1027</v>
      </c>
      <c r="GS90">
        <v>2.72557</v>
      </c>
      <c r="GT90">
        <v>0.17577</v>
      </c>
      <c r="GU90">
        <v>0.17841</v>
      </c>
      <c r="GV90">
        <v>0.100908</v>
      </c>
      <c r="GW90">
        <v>0.100066</v>
      </c>
      <c r="GX90">
        <v>21531.8</v>
      </c>
      <c r="GY90">
        <v>19506.4</v>
      </c>
      <c r="GZ90">
        <v>26688.9</v>
      </c>
      <c r="HA90">
        <v>23966.1</v>
      </c>
      <c r="HB90">
        <v>38408.9</v>
      </c>
      <c r="HC90">
        <v>31892.5</v>
      </c>
      <c r="HD90">
        <v>46605.3</v>
      </c>
      <c r="HE90">
        <v>37915.9</v>
      </c>
      <c r="HF90">
        <v>1.86362</v>
      </c>
      <c r="HG90">
        <v>1.8523</v>
      </c>
      <c r="HH90">
        <v>0.101183</v>
      </c>
      <c r="HI90">
        <v>0</v>
      </c>
      <c r="HJ90">
        <v>28.3366</v>
      </c>
      <c r="HK90">
        <v>999.9</v>
      </c>
      <c r="HL90">
        <v>51.7</v>
      </c>
      <c r="HM90">
        <v>31.4</v>
      </c>
      <c r="HN90">
        <v>26.4177</v>
      </c>
      <c r="HO90">
        <v>60.6465</v>
      </c>
      <c r="HP90">
        <v>22.3678</v>
      </c>
      <c r="HQ90">
        <v>1</v>
      </c>
      <c r="HR90">
        <v>0.172642</v>
      </c>
      <c r="HS90">
        <v>0.187018</v>
      </c>
      <c r="HT90">
        <v>20.2785</v>
      </c>
      <c r="HU90">
        <v>5.2101</v>
      </c>
      <c r="HV90">
        <v>11.98</v>
      </c>
      <c r="HW90">
        <v>4.9632</v>
      </c>
      <c r="HX90">
        <v>3.2743</v>
      </c>
      <c r="HY90">
        <v>9999</v>
      </c>
      <c r="HZ90">
        <v>9999</v>
      </c>
      <c r="IA90">
        <v>9999</v>
      </c>
      <c r="IB90">
        <v>999.9</v>
      </c>
      <c r="IC90">
        <v>1.864</v>
      </c>
      <c r="ID90">
        <v>1.86007</v>
      </c>
      <c r="IE90">
        <v>1.85842</v>
      </c>
      <c r="IF90">
        <v>1.85977</v>
      </c>
      <c r="IG90">
        <v>1.85989</v>
      </c>
      <c r="IH90">
        <v>1.85841</v>
      </c>
      <c r="II90">
        <v>1.85745</v>
      </c>
      <c r="IJ90">
        <v>1.85242</v>
      </c>
      <c r="IK90">
        <v>0</v>
      </c>
      <c r="IL90">
        <v>0</v>
      </c>
      <c r="IM90">
        <v>0</v>
      </c>
      <c r="IN90">
        <v>0</v>
      </c>
      <c r="IO90" t="s">
        <v>443</v>
      </c>
      <c r="IP90" t="s">
        <v>444</v>
      </c>
      <c r="IQ90" t="s">
        <v>445</v>
      </c>
      <c r="IR90" t="s">
        <v>445</v>
      </c>
      <c r="IS90" t="s">
        <v>445</v>
      </c>
      <c r="IT90" t="s">
        <v>445</v>
      </c>
      <c r="IU90">
        <v>0</v>
      </c>
      <c r="IV90">
        <v>100</v>
      </c>
      <c r="IW90">
        <v>100</v>
      </c>
      <c r="IX90">
        <v>-0.88</v>
      </c>
      <c r="IY90">
        <v>0.2799</v>
      </c>
      <c r="IZ90">
        <v>-1.101190050776656</v>
      </c>
      <c r="JA90">
        <v>-0.0009077452495023094</v>
      </c>
      <c r="JB90">
        <v>1.260287539409167E-06</v>
      </c>
      <c r="JC90">
        <v>-2.747980142854786E-10</v>
      </c>
      <c r="JD90">
        <v>0.01164710740424388</v>
      </c>
      <c r="JE90">
        <v>0.002354074995816399</v>
      </c>
      <c r="JF90">
        <v>0.0004967520844642659</v>
      </c>
      <c r="JG90">
        <v>-1.558376616488758E-06</v>
      </c>
      <c r="JH90">
        <v>1</v>
      </c>
      <c r="JI90">
        <v>1955</v>
      </c>
      <c r="JJ90">
        <v>1</v>
      </c>
      <c r="JK90">
        <v>26</v>
      </c>
      <c r="JL90">
        <v>194207.9</v>
      </c>
      <c r="JM90">
        <v>194208.1</v>
      </c>
      <c r="JN90">
        <v>2.66357</v>
      </c>
      <c r="JO90">
        <v>2.60864</v>
      </c>
      <c r="JP90">
        <v>1.49658</v>
      </c>
      <c r="JQ90">
        <v>2.34497</v>
      </c>
      <c r="JR90">
        <v>1.54907</v>
      </c>
      <c r="JS90">
        <v>2.41455</v>
      </c>
      <c r="JT90">
        <v>36.4343</v>
      </c>
      <c r="JU90">
        <v>24.1751</v>
      </c>
      <c r="JV90">
        <v>18</v>
      </c>
      <c r="JW90">
        <v>483.313</v>
      </c>
      <c r="JX90">
        <v>490.683</v>
      </c>
      <c r="JY90">
        <v>27.3658</v>
      </c>
      <c r="JZ90">
        <v>29.4531</v>
      </c>
      <c r="KA90">
        <v>30</v>
      </c>
      <c r="KB90">
        <v>29.6778</v>
      </c>
      <c r="KC90">
        <v>29.6728</v>
      </c>
      <c r="KD90">
        <v>53.5658</v>
      </c>
      <c r="KE90">
        <v>22.3843</v>
      </c>
      <c r="KF90">
        <v>70.49550000000001</v>
      </c>
      <c r="KG90">
        <v>27.3768</v>
      </c>
      <c r="KH90">
        <v>1208.71</v>
      </c>
      <c r="KI90">
        <v>21.2787</v>
      </c>
      <c r="KJ90">
        <v>101.898</v>
      </c>
      <c r="KK90">
        <v>91.43989999999999</v>
      </c>
    </row>
    <row r="91" spans="1:297">
      <c r="A91">
        <v>73</v>
      </c>
      <c r="B91">
        <v>1758642084.6</v>
      </c>
      <c r="C91">
        <v>451.5999999046326</v>
      </c>
      <c r="D91" t="s">
        <v>591</v>
      </c>
      <c r="E91" t="s">
        <v>592</v>
      </c>
      <c r="F91">
        <v>5</v>
      </c>
      <c r="G91" t="s">
        <v>437</v>
      </c>
      <c r="H91" t="s">
        <v>438</v>
      </c>
      <c r="I91">
        <v>1758642076.814285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(EA91+(U91+2*0.95*5.67E-8*(((EA91+$B$9)+273)^4-(EA91+273)^4)-44100*J91)/(1.84*29.3*R91+8*0.95*5.67E-8*(EA91+273)^3))</f>
        <v>0</v>
      </c>
      <c r="W91">
        <f>($C$9*EB91+$D$9*EC91+$E$9*V91)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2*0.95*5.67E-8*(((EA91+$B$9)+273)^4-(W91+273)^4)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1218.340577089339</v>
      </c>
      <c r="AK91">
        <v>1199.290727272727</v>
      </c>
      <c r="AL91">
        <v>3.430674820447401</v>
      </c>
      <c r="AM91">
        <v>65.17214786254047</v>
      </c>
      <c r="AN91">
        <f>(AP91 - AO91 + DY91*1E3/(8.314*(EA91+273.15)) * AR91/DX91 * AQ91) * DX91/(100*DL91) * 1000/(1000 - AP91)</f>
        <v>0</v>
      </c>
      <c r="AO91">
        <v>21.27028209864918</v>
      </c>
      <c r="AP91">
        <v>21.9504496969697</v>
      </c>
      <c r="AQ91">
        <v>0.000344233703251859</v>
      </c>
      <c r="AR91">
        <v>105.5994654856397</v>
      </c>
      <c r="AS91">
        <v>0</v>
      </c>
      <c r="AT91">
        <v>0</v>
      </c>
      <c r="AU91">
        <f>IF(AS91*$H$15&gt;=AW91,1.0,(AW91/(AW91-AS91*$H$15)))</f>
        <v>0</v>
      </c>
      <c r="AV91">
        <f>(AU91-1)*100</f>
        <v>0</v>
      </c>
      <c r="AW91">
        <f>MAX(0,($B$15+$C$15*EF91)/(1+$D$15*EF91)*DY91/(EA91+273)*$E$15)</f>
        <v>0</v>
      </c>
      <c r="AX91" t="s">
        <v>439</v>
      </c>
      <c r="AY91" t="s">
        <v>439</v>
      </c>
      <c r="AZ91">
        <v>0</v>
      </c>
      <c r="BA91">
        <v>0</v>
      </c>
      <c r="BB91">
        <f>1-AZ91/BA91</f>
        <v>0</v>
      </c>
      <c r="BC91">
        <v>0</v>
      </c>
      <c r="BD91" t="s">
        <v>439</v>
      </c>
      <c r="BE91" t="s">
        <v>439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439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$B$13*EG91+$C$13*EH91+$F$13*ES91*(1-EV91)</f>
        <v>0</v>
      </c>
      <c r="DI91">
        <f>DH91*DJ91</f>
        <v>0</v>
      </c>
      <c r="DJ91">
        <f>($B$13*$D$11+$C$13*$D$11+$F$13*((FF91+EX91)/MAX(FF91+EX91+FG91, 0.1)*$I$11+FG91/MAX(FF91+EX91+FG91, 0.1)*$J$11))/($B$13+$C$13+$F$13)</f>
        <v>0</v>
      </c>
      <c r="DK91">
        <f>($B$13*$K$11+$C$13*$K$11+$F$13*((FF91+EX91)/MAX(FF91+EX91+FG91, 0.1)*$P$11+FG91/MAX(FF91+EX91+FG91, 0.1)*$Q$11))/($B$13+$C$13+$F$13)</f>
        <v>0</v>
      </c>
      <c r="DL91">
        <v>1.1</v>
      </c>
      <c r="DM91">
        <v>0.5</v>
      </c>
      <c r="DN91" t="s">
        <v>440</v>
      </c>
      <c r="DO91">
        <v>2</v>
      </c>
      <c r="DP91" t="b">
        <v>1</v>
      </c>
      <c r="DQ91">
        <v>1758642076.814285</v>
      </c>
      <c r="DR91">
        <v>1148.57</v>
      </c>
      <c r="DS91">
        <v>1176.5825</v>
      </c>
      <c r="DT91">
        <v>21.93019642857143</v>
      </c>
      <c r="DU91">
        <v>21.25918214285715</v>
      </c>
      <c r="DV91">
        <v>1149.467142857143</v>
      </c>
      <c r="DW91">
        <v>21.65055357142857</v>
      </c>
      <c r="DX91">
        <v>499.9626071428572</v>
      </c>
      <c r="DY91">
        <v>90.31970357142858</v>
      </c>
      <c r="DZ91">
        <v>0.06730607500000001</v>
      </c>
      <c r="EA91">
        <v>28.78845357142857</v>
      </c>
      <c r="EB91">
        <v>29.98591785714286</v>
      </c>
      <c r="EC91">
        <v>999.9000000000002</v>
      </c>
      <c r="ED91">
        <v>0</v>
      </c>
      <c r="EE91">
        <v>0</v>
      </c>
      <c r="EF91">
        <v>10004.91464285714</v>
      </c>
      <c r="EG91">
        <v>0</v>
      </c>
      <c r="EH91">
        <v>10.06938571428571</v>
      </c>
      <c r="EI91">
        <v>-28.01208928571429</v>
      </c>
      <c r="EJ91">
        <v>1174.322857142857</v>
      </c>
      <c r="EK91">
        <v>1202.139642857143</v>
      </c>
      <c r="EL91">
        <v>0.6710147142857142</v>
      </c>
      <c r="EM91">
        <v>1176.5825</v>
      </c>
      <c r="EN91">
        <v>21.25918214285715</v>
      </c>
      <c r="EO91">
        <v>1.980729642857143</v>
      </c>
      <c r="EP91">
        <v>1.920123214285714</v>
      </c>
      <c r="EQ91">
        <v>17.29111071428571</v>
      </c>
      <c r="ER91">
        <v>16.80060714285714</v>
      </c>
      <c r="ES91">
        <v>2000.010714285714</v>
      </c>
      <c r="ET91">
        <v>0.9800023571428572</v>
      </c>
      <c r="EU91">
        <v>0.01999753928571428</v>
      </c>
      <c r="EV91">
        <v>0</v>
      </c>
      <c r="EW91">
        <v>158.2435</v>
      </c>
      <c r="EX91">
        <v>5.00078</v>
      </c>
      <c r="EY91">
        <v>3261.383928571428</v>
      </c>
      <c r="EZ91">
        <v>16379.74642857143</v>
      </c>
      <c r="FA91">
        <v>39.906</v>
      </c>
      <c r="FB91">
        <v>40.78542857142856</v>
      </c>
      <c r="FC91">
        <v>40.03553571428571</v>
      </c>
      <c r="FD91">
        <v>40.43064285714286</v>
      </c>
      <c r="FE91">
        <v>41.16939285714285</v>
      </c>
      <c r="FF91">
        <v>1955.110714285714</v>
      </c>
      <c r="FG91">
        <v>39.89928571428572</v>
      </c>
      <c r="FH91">
        <v>0</v>
      </c>
      <c r="FI91">
        <v>1758642082.8</v>
      </c>
      <c r="FJ91">
        <v>0</v>
      </c>
      <c r="FK91">
        <v>158.2463846153846</v>
      </c>
      <c r="FL91">
        <v>0.8138803378740838</v>
      </c>
      <c r="FM91">
        <v>4.946666687270823</v>
      </c>
      <c r="FN91">
        <v>3261.398076923077</v>
      </c>
      <c r="FO91">
        <v>15</v>
      </c>
      <c r="FP91">
        <v>0</v>
      </c>
      <c r="FQ91" t="s">
        <v>441</v>
      </c>
      <c r="FR91">
        <v>1746989605.5</v>
      </c>
      <c r="FS91">
        <v>1746989593.5</v>
      </c>
      <c r="FT91">
        <v>0</v>
      </c>
      <c r="FU91">
        <v>-0.274</v>
      </c>
      <c r="FV91">
        <v>-0.002</v>
      </c>
      <c r="FW91">
        <v>2.549</v>
      </c>
      <c r="FX91">
        <v>0.129</v>
      </c>
      <c r="FY91">
        <v>420</v>
      </c>
      <c r="FZ91">
        <v>17</v>
      </c>
      <c r="GA91">
        <v>0.02</v>
      </c>
      <c r="GB91">
        <v>0.04</v>
      </c>
      <c r="GC91">
        <v>-27.96408292682927</v>
      </c>
      <c r="GD91">
        <v>-0.689517073170733</v>
      </c>
      <c r="GE91">
        <v>0.08907625372005477</v>
      </c>
      <c r="GF91">
        <v>0</v>
      </c>
      <c r="GG91">
        <v>158.2367352941176</v>
      </c>
      <c r="GH91">
        <v>0.3199541636571581</v>
      </c>
      <c r="GI91">
        <v>0.2030898538931101</v>
      </c>
      <c r="GJ91">
        <v>1</v>
      </c>
      <c r="GK91">
        <v>0.6866701951219512</v>
      </c>
      <c r="GL91">
        <v>-0.1916986620209065</v>
      </c>
      <c r="GM91">
        <v>0.02710434122839628</v>
      </c>
      <c r="GN91">
        <v>0</v>
      </c>
      <c r="GO91">
        <v>1</v>
      </c>
      <c r="GP91">
        <v>3</v>
      </c>
      <c r="GQ91" t="s">
        <v>448</v>
      </c>
      <c r="GR91">
        <v>3.10237</v>
      </c>
      <c r="GS91">
        <v>2.72574</v>
      </c>
      <c r="GT91">
        <v>0.177344</v>
      </c>
      <c r="GU91">
        <v>0.179967</v>
      </c>
      <c r="GV91">
        <v>0.100938</v>
      </c>
      <c r="GW91">
        <v>0.100087</v>
      </c>
      <c r="GX91">
        <v>21490.5</v>
      </c>
      <c r="GY91">
        <v>19469.5</v>
      </c>
      <c r="GZ91">
        <v>26688.7</v>
      </c>
      <c r="HA91">
        <v>23966.1</v>
      </c>
      <c r="HB91">
        <v>38407.7</v>
      </c>
      <c r="HC91">
        <v>31892.2</v>
      </c>
      <c r="HD91">
        <v>46605.2</v>
      </c>
      <c r="HE91">
        <v>37916.1</v>
      </c>
      <c r="HF91">
        <v>1.86353</v>
      </c>
      <c r="HG91">
        <v>1.85273</v>
      </c>
      <c r="HH91">
        <v>0.100564</v>
      </c>
      <c r="HI91">
        <v>0</v>
      </c>
      <c r="HJ91">
        <v>28.3366</v>
      </c>
      <c r="HK91">
        <v>999.9</v>
      </c>
      <c r="HL91">
        <v>51.7</v>
      </c>
      <c r="HM91">
        <v>31.4</v>
      </c>
      <c r="HN91">
        <v>26.4185</v>
      </c>
      <c r="HO91">
        <v>60.9265</v>
      </c>
      <c r="HP91">
        <v>22.6603</v>
      </c>
      <c r="HQ91">
        <v>1</v>
      </c>
      <c r="HR91">
        <v>0.172609</v>
      </c>
      <c r="HS91">
        <v>0.169815</v>
      </c>
      <c r="HT91">
        <v>20.2786</v>
      </c>
      <c r="HU91">
        <v>5.2107</v>
      </c>
      <c r="HV91">
        <v>11.98</v>
      </c>
      <c r="HW91">
        <v>4.96335</v>
      </c>
      <c r="HX91">
        <v>3.27418</v>
      </c>
      <c r="HY91">
        <v>9999</v>
      </c>
      <c r="HZ91">
        <v>9999</v>
      </c>
      <c r="IA91">
        <v>9999</v>
      </c>
      <c r="IB91">
        <v>999.9</v>
      </c>
      <c r="IC91">
        <v>1.864</v>
      </c>
      <c r="ID91">
        <v>1.8601</v>
      </c>
      <c r="IE91">
        <v>1.85841</v>
      </c>
      <c r="IF91">
        <v>1.85978</v>
      </c>
      <c r="IG91">
        <v>1.85989</v>
      </c>
      <c r="IH91">
        <v>1.8584</v>
      </c>
      <c r="II91">
        <v>1.85745</v>
      </c>
      <c r="IJ91">
        <v>1.85242</v>
      </c>
      <c r="IK91">
        <v>0</v>
      </c>
      <c r="IL91">
        <v>0</v>
      </c>
      <c r="IM91">
        <v>0</v>
      </c>
      <c r="IN91">
        <v>0</v>
      </c>
      <c r="IO91" t="s">
        <v>443</v>
      </c>
      <c r="IP91" t="s">
        <v>444</v>
      </c>
      <c r="IQ91" t="s">
        <v>445</v>
      </c>
      <c r="IR91" t="s">
        <v>445</v>
      </c>
      <c r="IS91" t="s">
        <v>445</v>
      </c>
      <c r="IT91" t="s">
        <v>445</v>
      </c>
      <c r="IU91">
        <v>0</v>
      </c>
      <c r="IV91">
        <v>100</v>
      </c>
      <c r="IW91">
        <v>100</v>
      </c>
      <c r="IX91">
        <v>-0.88</v>
      </c>
      <c r="IY91">
        <v>0.2801</v>
      </c>
      <c r="IZ91">
        <v>-1.101190050776656</v>
      </c>
      <c r="JA91">
        <v>-0.0009077452495023094</v>
      </c>
      <c r="JB91">
        <v>1.260287539409167E-06</v>
      </c>
      <c r="JC91">
        <v>-2.747980142854786E-10</v>
      </c>
      <c r="JD91">
        <v>0.01164710740424388</v>
      </c>
      <c r="JE91">
        <v>0.002354074995816399</v>
      </c>
      <c r="JF91">
        <v>0.0004967520844642659</v>
      </c>
      <c r="JG91">
        <v>-1.558376616488758E-06</v>
      </c>
      <c r="JH91">
        <v>1</v>
      </c>
      <c r="JI91">
        <v>1955</v>
      </c>
      <c r="JJ91">
        <v>1</v>
      </c>
      <c r="JK91">
        <v>26</v>
      </c>
      <c r="JL91">
        <v>194208</v>
      </c>
      <c r="JM91">
        <v>194208.2</v>
      </c>
      <c r="JN91">
        <v>2.69775</v>
      </c>
      <c r="JO91">
        <v>2.60498</v>
      </c>
      <c r="JP91">
        <v>1.49658</v>
      </c>
      <c r="JQ91">
        <v>2.34497</v>
      </c>
      <c r="JR91">
        <v>1.54907</v>
      </c>
      <c r="JS91">
        <v>2.47314</v>
      </c>
      <c r="JT91">
        <v>36.4578</v>
      </c>
      <c r="JU91">
        <v>24.1838</v>
      </c>
      <c r="JV91">
        <v>18</v>
      </c>
      <c r="JW91">
        <v>483.254</v>
      </c>
      <c r="JX91">
        <v>490.963</v>
      </c>
      <c r="JY91">
        <v>27.3763</v>
      </c>
      <c r="JZ91">
        <v>29.4531</v>
      </c>
      <c r="KA91">
        <v>30</v>
      </c>
      <c r="KB91">
        <v>29.6778</v>
      </c>
      <c r="KC91">
        <v>29.6728</v>
      </c>
      <c r="KD91">
        <v>54.1385</v>
      </c>
      <c r="KE91">
        <v>22.3843</v>
      </c>
      <c r="KF91">
        <v>70.49550000000001</v>
      </c>
      <c r="KG91">
        <v>27.3902</v>
      </c>
      <c r="KH91">
        <v>1222.07</v>
      </c>
      <c r="KI91">
        <v>21.2787</v>
      </c>
      <c r="KJ91">
        <v>101.898</v>
      </c>
      <c r="KK91">
        <v>91.44029999999999</v>
      </c>
    </row>
    <row r="92" spans="1:297">
      <c r="A92">
        <v>74</v>
      </c>
      <c r="B92">
        <v>1758642089.6</v>
      </c>
      <c r="C92">
        <v>456.5999999046326</v>
      </c>
      <c r="D92" t="s">
        <v>593</v>
      </c>
      <c r="E92" t="s">
        <v>594</v>
      </c>
      <c r="F92">
        <v>5</v>
      </c>
      <c r="G92" t="s">
        <v>437</v>
      </c>
      <c r="H92" t="s">
        <v>438</v>
      </c>
      <c r="I92">
        <v>1758642082.1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(EA92+(U92+2*0.95*5.67E-8*(((EA92+$B$9)+273)^4-(EA92+273)^4)-44100*J92)/(1.84*29.3*R92+8*0.95*5.67E-8*(EA92+273)^3))</f>
        <v>0</v>
      </c>
      <c r="W92">
        <f>($C$9*EB92+$D$9*EC92+$E$9*V92)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2*0.95*5.67E-8*(((EA92+$B$9)+273)^4-(W92+273)^4)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1235.607638104392</v>
      </c>
      <c r="AK92">
        <v>1216.527333333333</v>
      </c>
      <c r="AL92">
        <v>3.445333333333168</v>
      </c>
      <c r="AM92">
        <v>65.17214786254047</v>
      </c>
      <c r="AN92">
        <f>(AP92 - AO92 + DY92*1E3/(8.314*(EA92+273.15)) * AR92/DX92 * AQ92) * DX92/(100*DL92) * 1000/(1000 - AP92)</f>
        <v>0</v>
      </c>
      <c r="AO92">
        <v>21.27462504237424</v>
      </c>
      <c r="AP92">
        <v>21.95490363636364</v>
      </c>
      <c r="AQ92">
        <v>7.058060362502548E-05</v>
      </c>
      <c r="AR92">
        <v>105.5994654856397</v>
      </c>
      <c r="AS92">
        <v>0</v>
      </c>
      <c r="AT92">
        <v>0</v>
      </c>
      <c r="AU92">
        <f>IF(AS92*$H$15&gt;=AW92,1.0,(AW92/(AW92-AS92*$H$15)))</f>
        <v>0</v>
      </c>
      <c r="AV92">
        <f>(AU92-1)*100</f>
        <v>0</v>
      </c>
      <c r="AW92">
        <f>MAX(0,($B$15+$C$15*EF92)/(1+$D$15*EF92)*DY92/(EA92+273)*$E$15)</f>
        <v>0</v>
      </c>
      <c r="AX92" t="s">
        <v>439</v>
      </c>
      <c r="AY92" t="s">
        <v>439</v>
      </c>
      <c r="AZ92">
        <v>0</v>
      </c>
      <c r="BA92">
        <v>0</v>
      </c>
      <c r="BB92">
        <f>1-AZ92/BA92</f>
        <v>0</v>
      </c>
      <c r="BC92">
        <v>0</v>
      </c>
      <c r="BD92" t="s">
        <v>439</v>
      </c>
      <c r="BE92" t="s">
        <v>439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439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$B$13*EG92+$C$13*EH92+$F$13*ES92*(1-EV92)</f>
        <v>0</v>
      </c>
      <c r="DI92">
        <f>DH92*DJ92</f>
        <v>0</v>
      </c>
      <c r="DJ92">
        <f>($B$13*$D$11+$C$13*$D$11+$F$13*((FF92+EX92)/MAX(FF92+EX92+FG92, 0.1)*$I$11+FG92/MAX(FF92+EX92+FG92, 0.1)*$J$11))/($B$13+$C$13+$F$13)</f>
        <v>0</v>
      </c>
      <c r="DK92">
        <f>($B$13*$K$11+$C$13*$K$11+$F$13*((FF92+EX92)/MAX(FF92+EX92+FG92, 0.1)*$P$11+FG92/MAX(FF92+EX92+FG92, 0.1)*$Q$11))/($B$13+$C$13+$F$13)</f>
        <v>0</v>
      </c>
      <c r="DL92">
        <v>1.1</v>
      </c>
      <c r="DM92">
        <v>0.5</v>
      </c>
      <c r="DN92" t="s">
        <v>440</v>
      </c>
      <c r="DO92">
        <v>2</v>
      </c>
      <c r="DP92" t="b">
        <v>1</v>
      </c>
      <c r="DQ92">
        <v>1758642082.1</v>
      </c>
      <c r="DR92">
        <v>1166.282222222222</v>
      </c>
      <c r="DS92">
        <v>1194.348148148148</v>
      </c>
      <c r="DT92">
        <v>21.94512592592593</v>
      </c>
      <c r="DU92">
        <v>21.26943703703704</v>
      </c>
      <c r="DV92">
        <v>1167.164074074074</v>
      </c>
      <c r="DW92">
        <v>21.66517037037037</v>
      </c>
      <c r="DX92">
        <v>500.0005925925925</v>
      </c>
      <c r="DY92">
        <v>90.31884444444444</v>
      </c>
      <c r="DZ92">
        <v>0.06732143703703704</v>
      </c>
      <c r="EA92">
        <v>28.78851851851852</v>
      </c>
      <c r="EB92">
        <v>29.98428888888888</v>
      </c>
      <c r="EC92">
        <v>999.9000000000001</v>
      </c>
      <c r="ED92">
        <v>0</v>
      </c>
      <c r="EE92">
        <v>0</v>
      </c>
      <c r="EF92">
        <v>10005.55592592593</v>
      </c>
      <c r="EG92">
        <v>0</v>
      </c>
      <c r="EH92">
        <v>10.0639</v>
      </c>
      <c r="EI92">
        <v>-28.064</v>
      </c>
      <c r="EJ92">
        <v>1192.451111111111</v>
      </c>
      <c r="EK92">
        <v>1220.304074074074</v>
      </c>
      <c r="EL92">
        <v>0.6756983333333335</v>
      </c>
      <c r="EM92">
        <v>1194.348148148148</v>
      </c>
      <c r="EN92">
        <v>21.26943703703704</v>
      </c>
      <c r="EO92">
        <v>1.98206</v>
      </c>
      <c r="EP92">
        <v>1.921031111111111</v>
      </c>
      <c r="EQ92">
        <v>17.30173703703704</v>
      </c>
      <c r="ER92">
        <v>16.80805555555555</v>
      </c>
      <c r="ES92">
        <v>1999.998148148148</v>
      </c>
      <c r="ET92">
        <v>0.9800022222222223</v>
      </c>
      <c r="EU92">
        <v>0.01999767407407407</v>
      </c>
      <c r="EV92">
        <v>0</v>
      </c>
      <c r="EW92">
        <v>158.3008888888889</v>
      </c>
      <c r="EX92">
        <v>5.00078</v>
      </c>
      <c r="EY92">
        <v>3261.75074074074</v>
      </c>
      <c r="EZ92">
        <v>16379.63703703704</v>
      </c>
      <c r="FA92">
        <v>39.92103703703703</v>
      </c>
      <c r="FB92">
        <v>40.78903703703703</v>
      </c>
      <c r="FC92">
        <v>40.06</v>
      </c>
      <c r="FD92">
        <v>40.44659259259259</v>
      </c>
      <c r="FE92">
        <v>41.21037037037036</v>
      </c>
      <c r="FF92">
        <v>1955.098148148148</v>
      </c>
      <c r="FG92">
        <v>39.89925925925926</v>
      </c>
      <c r="FH92">
        <v>0</v>
      </c>
      <c r="FI92">
        <v>1758642087.6</v>
      </c>
      <c r="FJ92">
        <v>0</v>
      </c>
      <c r="FK92">
        <v>158.3210769230769</v>
      </c>
      <c r="FL92">
        <v>0.8216068345313311</v>
      </c>
      <c r="FM92">
        <v>4.466324800371447</v>
      </c>
      <c r="FN92">
        <v>3261.738461538461</v>
      </c>
      <c r="FO92">
        <v>15</v>
      </c>
      <c r="FP92">
        <v>0</v>
      </c>
      <c r="FQ92" t="s">
        <v>441</v>
      </c>
      <c r="FR92">
        <v>1746989605.5</v>
      </c>
      <c r="FS92">
        <v>1746989593.5</v>
      </c>
      <c r="FT92">
        <v>0</v>
      </c>
      <c r="FU92">
        <v>-0.274</v>
      </c>
      <c r="FV92">
        <v>-0.002</v>
      </c>
      <c r="FW92">
        <v>2.549</v>
      </c>
      <c r="FX92">
        <v>0.129</v>
      </c>
      <c r="FY92">
        <v>420</v>
      </c>
      <c r="FZ92">
        <v>17</v>
      </c>
      <c r="GA92">
        <v>0.02</v>
      </c>
      <c r="GB92">
        <v>0.04</v>
      </c>
      <c r="GC92">
        <v>-28.02613658536585</v>
      </c>
      <c r="GD92">
        <v>-0.5045226480837064</v>
      </c>
      <c r="GE92">
        <v>0.07044028349999587</v>
      </c>
      <c r="GF92">
        <v>0</v>
      </c>
      <c r="GG92">
        <v>158.2711176470588</v>
      </c>
      <c r="GH92">
        <v>0.8393582913843451</v>
      </c>
      <c r="GI92">
        <v>0.2257037053966032</v>
      </c>
      <c r="GJ92">
        <v>1</v>
      </c>
      <c r="GK92">
        <v>0.6739104634146341</v>
      </c>
      <c r="GL92">
        <v>0.02741510801393848</v>
      </c>
      <c r="GM92">
        <v>0.008987798762217865</v>
      </c>
      <c r="GN92">
        <v>1</v>
      </c>
      <c r="GO92">
        <v>2</v>
      </c>
      <c r="GP92">
        <v>3</v>
      </c>
      <c r="GQ92" t="s">
        <v>442</v>
      </c>
      <c r="GR92">
        <v>3.10243</v>
      </c>
      <c r="GS92">
        <v>2.72578</v>
      </c>
      <c r="GT92">
        <v>0.178915</v>
      </c>
      <c r="GU92">
        <v>0.181533</v>
      </c>
      <c r="GV92">
        <v>0.100951</v>
      </c>
      <c r="GW92">
        <v>0.100093</v>
      </c>
      <c r="GX92">
        <v>21449.5</v>
      </c>
      <c r="GY92">
        <v>19432.3</v>
      </c>
      <c r="GZ92">
        <v>26688.7</v>
      </c>
      <c r="HA92">
        <v>23966.1</v>
      </c>
      <c r="HB92">
        <v>38407.6</v>
      </c>
      <c r="HC92">
        <v>31891.9</v>
      </c>
      <c r="HD92">
        <v>46605.5</v>
      </c>
      <c r="HE92">
        <v>37915.9</v>
      </c>
      <c r="HF92">
        <v>1.86325</v>
      </c>
      <c r="HG92">
        <v>1.85257</v>
      </c>
      <c r="HH92">
        <v>0.102118</v>
      </c>
      <c r="HI92">
        <v>0</v>
      </c>
      <c r="HJ92">
        <v>28.3366</v>
      </c>
      <c r="HK92">
        <v>999.9</v>
      </c>
      <c r="HL92">
        <v>51.7</v>
      </c>
      <c r="HM92">
        <v>31.4</v>
      </c>
      <c r="HN92">
        <v>26.4192</v>
      </c>
      <c r="HO92">
        <v>61.1165</v>
      </c>
      <c r="HP92">
        <v>22.5921</v>
      </c>
      <c r="HQ92">
        <v>1</v>
      </c>
      <c r="HR92">
        <v>0.172579</v>
      </c>
      <c r="HS92">
        <v>0.157339</v>
      </c>
      <c r="HT92">
        <v>20.2786</v>
      </c>
      <c r="HU92">
        <v>5.21085</v>
      </c>
      <c r="HV92">
        <v>11.98</v>
      </c>
      <c r="HW92">
        <v>4.96315</v>
      </c>
      <c r="HX92">
        <v>3.27423</v>
      </c>
      <c r="HY92">
        <v>9999</v>
      </c>
      <c r="HZ92">
        <v>9999</v>
      </c>
      <c r="IA92">
        <v>9999</v>
      </c>
      <c r="IB92">
        <v>999.9</v>
      </c>
      <c r="IC92">
        <v>1.86401</v>
      </c>
      <c r="ID92">
        <v>1.86006</v>
      </c>
      <c r="IE92">
        <v>1.85838</v>
      </c>
      <c r="IF92">
        <v>1.85975</v>
      </c>
      <c r="IG92">
        <v>1.85989</v>
      </c>
      <c r="IH92">
        <v>1.85838</v>
      </c>
      <c r="II92">
        <v>1.85745</v>
      </c>
      <c r="IJ92">
        <v>1.85242</v>
      </c>
      <c r="IK92">
        <v>0</v>
      </c>
      <c r="IL92">
        <v>0</v>
      </c>
      <c r="IM92">
        <v>0</v>
      </c>
      <c r="IN92">
        <v>0</v>
      </c>
      <c r="IO92" t="s">
        <v>443</v>
      </c>
      <c r="IP92" t="s">
        <v>444</v>
      </c>
      <c r="IQ92" t="s">
        <v>445</v>
      </c>
      <c r="IR92" t="s">
        <v>445</v>
      </c>
      <c r="IS92" t="s">
        <v>445</v>
      </c>
      <c r="IT92" t="s">
        <v>445</v>
      </c>
      <c r="IU92">
        <v>0</v>
      </c>
      <c r="IV92">
        <v>100</v>
      </c>
      <c r="IW92">
        <v>100</v>
      </c>
      <c r="IX92">
        <v>-0.86</v>
      </c>
      <c r="IY92">
        <v>0.2802</v>
      </c>
      <c r="IZ92">
        <v>-1.101190050776656</v>
      </c>
      <c r="JA92">
        <v>-0.0009077452495023094</v>
      </c>
      <c r="JB92">
        <v>1.260287539409167E-06</v>
      </c>
      <c r="JC92">
        <v>-2.747980142854786E-10</v>
      </c>
      <c r="JD92">
        <v>0.01164710740424388</v>
      </c>
      <c r="JE92">
        <v>0.002354074995816399</v>
      </c>
      <c r="JF92">
        <v>0.0004967520844642659</v>
      </c>
      <c r="JG92">
        <v>-1.558376616488758E-06</v>
      </c>
      <c r="JH92">
        <v>1</v>
      </c>
      <c r="JI92">
        <v>1955</v>
      </c>
      <c r="JJ92">
        <v>1</v>
      </c>
      <c r="JK92">
        <v>26</v>
      </c>
      <c r="JL92">
        <v>194208.1</v>
      </c>
      <c r="JM92">
        <v>194208.3</v>
      </c>
      <c r="JN92">
        <v>2.72461</v>
      </c>
      <c r="JO92">
        <v>2.61353</v>
      </c>
      <c r="JP92">
        <v>1.49658</v>
      </c>
      <c r="JQ92">
        <v>2.34497</v>
      </c>
      <c r="JR92">
        <v>1.54907</v>
      </c>
      <c r="JS92">
        <v>2.34985</v>
      </c>
      <c r="JT92">
        <v>36.4343</v>
      </c>
      <c r="JU92">
        <v>24.1751</v>
      </c>
      <c r="JV92">
        <v>18</v>
      </c>
      <c r="JW92">
        <v>483.093</v>
      </c>
      <c r="JX92">
        <v>490.864</v>
      </c>
      <c r="JY92">
        <v>27.3915</v>
      </c>
      <c r="JZ92">
        <v>29.4531</v>
      </c>
      <c r="KA92">
        <v>29.9999</v>
      </c>
      <c r="KB92">
        <v>29.6778</v>
      </c>
      <c r="KC92">
        <v>29.6728</v>
      </c>
      <c r="KD92">
        <v>54.7619</v>
      </c>
      <c r="KE92">
        <v>22.3843</v>
      </c>
      <c r="KF92">
        <v>70.49550000000001</v>
      </c>
      <c r="KG92">
        <v>27.4032</v>
      </c>
      <c r="KH92">
        <v>1242.3</v>
      </c>
      <c r="KI92">
        <v>21.2787</v>
      </c>
      <c r="KJ92">
        <v>101.898</v>
      </c>
      <c r="KK92">
        <v>91.43989999999999</v>
      </c>
    </row>
    <row r="93" spans="1:297">
      <c r="A93">
        <v>75</v>
      </c>
      <c r="B93">
        <v>1758642094.6</v>
      </c>
      <c r="C93">
        <v>461.5999999046326</v>
      </c>
      <c r="D93" t="s">
        <v>595</v>
      </c>
      <c r="E93" t="s">
        <v>596</v>
      </c>
      <c r="F93">
        <v>5</v>
      </c>
      <c r="G93" t="s">
        <v>437</v>
      </c>
      <c r="H93" t="s">
        <v>438</v>
      </c>
      <c r="I93">
        <v>1758642086.814285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(EA93+(U93+2*0.95*5.67E-8*(((EA93+$B$9)+273)^4-(EA93+273)^4)-44100*J93)/(1.84*29.3*R93+8*0.95*5.67E-8*(EA93+273)^3))</f>
        <v>0</v>
      </c>
      <c r="W93">
        <f>($C$9*EB93+$D$9*EC93+$E$9*V93)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2*0.95*5.67E-8*(((EA93+$B$9)+273)^4-(W93+273)^4)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1252.92787074153</v>
      </c>
      <c r="AK93">
        <v>1233.748909090909</v>
      </c>
      <c r="AL93">
        <v>3.452123974420302</v>
      </c>
      <c r="AM93">
        <v>65.17214786254047</v>
      </c>
      <c r="AN93">
        <f>(AP93 - AO93 + DY93*1E3/(8.314*(EA93+273.15)) * AR93/DX93 * AQ93) * DX93/(100*DL93) * 1000/(1000 - AP93)</f>
        <v>0</v>
      </c>
      <c r="AO93">
        <v>21.27726736744739</v>
      </c>
      <c r="AP93">
        <v>21.9593606060606</v>
      </c>
      <c r="AQ93">
        <v>9.377285616347711E-05</v>
      </c>
      <c r="AR93">
        <v>105.5994654856397</v>
      </c>
      <c r="AS93">
        <v>0</v>
      </c>
      <c r="AT93">
        <v>0</v>
      </c>
      <c r="AU93">
        <f>IF(AS93*$H$15&gt;=AW93,1.0,(AW93/(AW93-AS93*$H$15)))</f>
        <v>0</v>
      </c>
      <c r="AV93">
        <f>(AU93-1)*100</f>
        <v>0</v>
      </c>
      <c r="AW93">
        <f>MAX(0,($B$15+$C$15*EF93)/(1+$D$15*EF93)*DY93/(EA93+273)*$E$15)</f>
        <v>0</v>
      </c>
      <c r="AX93" t="s">
        <v>439</v>
      </c>
      <c r="AY93" t="s">
        <v>439</v>
      </c>
      <c r="AZ93">
        <v>0</v>
      </c>
      <c r="BA93">
        <v>0</v>
      </c>
      <c r="BB93">
        <f>1-AZ93/BA93</f>
        <v>0</v>
      </c>
      <c r="BC93">
        <v>0</v>
      </c>
      <c r="BD93" t="s">
        <v>439</v>
      </c>
      <c r="BE93" t="s">
        <v>439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439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$B$13*EG93+$C$13*EH93+$F$13*ES93*(1-EV93)</f>
        <v>0</v>
      </c>
      <c r="DI93">
        <f>DH93*DJ93</f>
        <v>0</v>
      </c>
      <c r="DJ93">
        <f>($B$13*$D$11+$C$13*$D$11+$F$13*((FF93+EX93)/MAX(FF93+EX93+FG93, 0.1)*$I$11+FG93/MAX(FF93+EX93+FG93, 0.1)*$J$11))/($B$13+$C$13+$F$13)</f>
        <v>0</v>
      </c>
      <c r="DK93">
        <f>($B$13*$K$11+$C$13*$K$11+$F$13*((FF93+EX93)/MAX(FF93+EX93+FG93, 0.1)*$P$11+FG93/MAX(FF93+EX93+FG93, 0.1)*$Q$11))/($B$13+$C$13+$F$13)</f>
        <v>0</v>
      </c>
      <c r="DL93">
        <v>1.1</v>
      </c>
      <c r="DM93">
        <v>0.5</v>
      </c>
      <c r="DN93" t="s">
        <v>440</v>
      </c>
      <c r="DO93">
        <v>2</v>
      </c>
      <c r="DP93" t="b">
        <v>1</v>
      </c>
      <c r="DQ93">
        <v>1758642086.814285</v>
      </c>
      <c r="DR93">
        <v>1182.120714285714</v>
      </c>
      <c r="DS93">
        <v>1210.248571428571</v>
      </c>
      <c r="DT93">
        <v>21.95238928571429</v>
      </c>
      <c r="DU93">
        <v>21.27337142857143</v>
      </c>
      <c r="DV93">
        <v>1182.9875</v>
      </c>
      <c r="DW93">
        <v>21.672275</v>
      </c>
      <c r="DX93">
        <v>499.9801785714286</v>
      </c>
      <c r="DY93">
        <v>90.31840000000001</v>
      </c>
      <c r="DZ93">
        <v>0.06743821071428573</v>
      </c>
      <c r="EA93">
        <v>28.78963214285715</v>
      </c>
      <c r="EB93">
        <v>29.98962142857143</v>
      </c>
      <c r="EC93">
        <v>999.9000000000002</v>
      </c>
      <c r="ED93">
        <v>0</v>
      </c>
      <c r="EE93">
        <v>0</v>
      </c>
      <c r="EF93">
        <v>10014.65785714286</v>
      </c>
      <c r="EG93">
        <v>0</v>
      </c>
      <c r="EH93">
        <v>10.05840357142857</v>
      </c>
      <c r="EI93">
        <v>-28.12631785714285</v>
      </c>
      <c r="EJ93">
        <v>1208.653928571429</v>
      </c>
      <c r="EK93">
        <v>1236.554642857143</v>
      </c>
      <c r="EL93">
        <v>0.6790221785714285</v>
      </c>
      <c r="EM93">
        <v>1210.248571428571</v>
      </c>
      <c r="EN93">
        <v>21.27337142857143</v>
      </c>
      <c r="EO93">
        <v>1.982705714285715</v>
      </c>
      <c r="EP93">
        <v>1.921376428571429</v>
      </c>
      <c r="EQ93">
        <v>17.30689642857143</v>
      </c>
      <c r="ER93">
        <v>16.81088571428571</v>
      </c>
      <c r="ES93">
        <v>2000.003571428571</v>
      </c>
      <c r="ET93">
        <v>0.98000225</v>
      </c>
      <c r="EU93">
        <v>0.01999765</v>
      </c>
      <c r="EV93">
        <v>0</v>
      </c>
      <c r="EW93">
        <v>158.3221071428572</v>
      </c>
      <c r="EX93">
        <v>5.00078</v>
      </c>
      <c r="EY93">
        <v>3262.128214285715</v>
      </c>
      <c r="EZ93">
        <v>16379.68928571428</v>
      </c>
      <c r="FA93">
        <v>39.94846428571429</v>
      </c>
      <c r="FB93">
        <v>40.79207142857142</v>
      </c>
      <c r="FC93">
        <v>40.06682142857142</v>
      </c>
      <c r="FD93">
        <v>40.45525</v>
      </c>
      <c r="FE93">
        <v>41.19385714285714</v>
      </c>
      <c r="FF93">
        <v>1955.103571428571</v>
      </c>
      <c r="FG93">
        <v>39.89964285714286</v>
      </c>
      <c r="FH93">
        <v>0</v>
      </c>
      <c r="FI93">
        <v>1758642092.4</v>
      </c>
      <c r="FJ93">
        <v>0</v>
      </c>
      <c r="FK93">
        <v>158.3195769230769</v>
      </c>
      <c r="FL93">
        <v>-0.2429059811464356</v>
      </c>
      <c r="FM93">
        <v>3.817435898154425</v>
      </c>
      <c r="FN93">
        <v>3262.133846153847</v>
      </c>
      <c r="FO93">
        <v>15</v>
      </c>
      <c r="FP93">
        <v>0</v>
      </c>
      <c r="FQ93" t="s">
        <v>441</v>
      </c>
      <c r="FR93">
        <v>1746989605.5</v>
      </c>
      <c r="FS93">
        <v>1746989593.5</v>
      </c>
      <c r="FT93">
        <v>0</v>
      </c>
      <c r="FU93">
        <v>-0.274</v>
      </c>
      <c r="FV93">
        <v>-0.002</v>
      </c>
      <c r="FW93">
        <v>2.549</v>
      </c>
      <c r="FX93">
        <v>0.129</v>
      </c>
      <c r="FY93">
        <v>420</v>
      </c>
      <c r="FZ93">
        <v>17</v>
      </c>
      <c r="GA93">
        <v>0.02</v>
      </c>
      <c r="GB93">
        <v>0.04</v>
      </c>
      <c r="GC93">
        <v>-28.10507</v>
      </c>
      <c r="GD93">
        <v>-0.8265816135084445</v>
      </c>
      <c r="GE93">
        <v>0.09876990482935559</v>
      </c>
      <c r="GF93">
        <v>0</v>
      </c>
      <c r="GG93">
        <v>158.3036176470589</v>
      </c>
      <c r="GH93">
        <v>0.1564094736359324</v>
      </c>
      <c r="GI93">
        <v>0.2358841957533967</v>
      </c>
      <c r="GJ93">
        <v>1</v>
      </c>
      <c r="GK93">
        <v>0.676700475</v>
      </c>
      <c r="GL93">
        <v>0.04197607879924807</v>
      </c>
      <c r="GM93">
        <v>0.004507359531851766</v>
      </c>
      <c r="GN93">
        <v>1</v>
      </c>
      <c r="GO93">
        <v>2</v>
      </c>
      <c r="GP93">
        <v>3</v>
      </c>
      <c r="GQ93" t="s">
        <v>442</v>
      </c>
      <c r="GR93">
        <v>3.10278</v>
      </c>
      <c r="GS93">
        <v>2.72586</v>
      </c>
      <c r="GT93">
        <v>0.180477</v>
      </c>
      <c r="GU93">
        <v>0.18308</v>
      </c>
      <c r="GV93">
        <v>0.100963</v>
      </c>
      <c r="GW93">
        <v>0.100106</v>
      </c>
      <c r="GX93">
        <v>21408.9</v>
      </c>
      <c r="GY93">
        <v>19395.5</v>
      </c>
      <c r="GZ93">
        <v>26688.9</v>
      </c>
      <c r="HA93">
        <v>23966</v>
      </c>
      <c r="HB93">
        <v>38407.3</v>
      </c>
      <c r="HC93">
        <v>31891.5</v>
      </c>
      <c r="HD93">
        <v>46605.6</v>
      </c>
      <c r="HE93">
        <v>37915.8</v>
      </c>
      <c r="HF93">
        <v>1.86397</v>
      </c>
      <c r="HG93">
        <v>1.85195</v>
      </c>
      <c r="HH93">
        <v>0.102162</v>
      </c>
      <c r="HI93">
        <v>0</v>
      </c>
      <c r="HJ93">
        <v>28.3366</v>
      </c>
      <c r="HK93">
        <v>999.9</v>
      </c>
      <c r="HL93">
        <v>51.7</v>
      </c>
      <c r="HM93">
        <v>31.4</v>
      </c>
      <c r="HN93">
        <v>26.4197</v>
      </c>
      <c r="HO93">
        <v>60.8265</v>
      </c>
      <c r="HP93">
        <v>22.5361</v>
      </c>
      <c r="HQ93">
        <v>1</v>
      </c>
      <c r="HR93">
        <v>0.172381</v>
      </c>
      <c r="HS93">
        <v>0.203091</v>
      </c>
      <c r="HT93">
        <v>20.2785</v>
      </c>
      <c r="HU93">
        <v>5.21085</v>
      </c>
      <c r="HV93">
        <v>11.9798</v>
      </c>
      <c r="HW93">
        <v>4.9634</v>
      </c>
      <c r="HX93">
        <v>3.27435</v>
      </c>
      <c r="HY93">
        <v>9999</v>
      </c>
      <c r="HZ93">
        <v>9999</v>
      </c>
      <c r="IA93">
        <v>9999</v>
      </c>
      <c r="IB93">
        <v>999.9</v>
      </c>
      <c r="IC93">
        <v>1.86399</v>
      </c>
      <c r="ID93">
        <v>1.86011</v>
      </c>
      <c r="IE93">
        <v>1.8584</v>
      </c>
      <c r="IF93">
        <v>1.85974</v>
      </c>
      <c r="IG93">
        <v>1.85989</v>
      </c>
      <c r="IH93">
        <v>1.85838</v>
      </c>
      <c r="II93">
        <v>1.85745</v>
      </c>
      <c r="IJ93">
        <v>1.85242</v>
      </c>
      <c r="IK93">
        <v>0</v>
      </c>
      <c r="IL93">
        <v>0</v>
      </c>
      <c r="IM93">
        <v>0</v>
      </c>
      <c r="IN93">
        <v>0</v>
      </c>
      <c r="IO93" t="s">
        <v>443</v>
      </c>
      <c r="IP93" t="s">
        <v>444</v>
      </c>
      <c r="IQ93" t="s">
        <v>445</v>
      </c>
      <c r="IR93" t="s">
        <v>445</v>
      </c>
      <c r="IS93" t="s">
        <v>445</v>
      </c>
      <c r="IT93" t="s">
        <v>445</v>
      </c>
      <c r="IU93">
        <v>0</v>
      </c>
      <c r="IV93">
        <v>100</v>
      </c>
      <c r="IW93">
        <v>100</v>
      </c>
      <c r="IX93">
        <v>-0.85</v>
      </c>
      <c r="IY93">
        <v>0.2802</v>
      </c>
      <c r="IZ93">
        <v>-1.101190050776656</v>
      </c>
      <c r="JA93">
        <v>-0.0009077452495023094</v>
      </c>
      <c r="JB93">
        <v>1.260287539409167E-06</v>
      </c>
      <c r="JC93">
        <v>-2.747980142854786E-10</v>
      </c>
      <c r="JD93">
        <v>0.01164710740424388</v>
      </c>
      <c r="JE93">
        <v>0.002354074995816399</v>
      </c>
      <c r="JF93">
        <v>0.0004967520844642659</v>
      </c>
      <c r="JG93">
        <v>-1.558376616488758E-06</v>
      </c>
      <c r="JH93">
        <v>1</v>
      </c>
      <c r="JI93">
        <v>1955</v>
      </c>
      <c r="JJ93">
        <v>1</v>
      </c>
      <c r="JK93">
        <v>26</v>
      </c>
      <c r="JL93">
        <v>194208.2</v>
      </c>
      <c r="JM93">
        <v>194208.4</v>
      </c>
      <c r="JN93">
        <v>2.75757</v>
      </c>
      <c r="JO93">
        <v>2.6001</v>
      </c>
      <c r="JP93">
        <v>1.49658</v>
      </c>
      <c r="JQ93">
        <v>2.34497</v>
      </c>
      <c r="JR93">
        <v>1.54907</v>
      </c>
      <c r="JS93">
        <v>2.46704</v>
      </c>
      <c r="JT93">
        <v>36.4578</v>
      </c>
      <c r="JU93">
        <v>24.1838</v>
      </c>
      <c r="JV93">
        <v>18</v>
      </c>
      <c r="JW93">
        <v>483.518</v>
      </c>
      <c r="JX93">
        <v>490.451</v>
      </c>
      <c r="JY93">
        <v>27.4047</v>
      </c>
      <c r="JZ93">
        <v>29.4531</v>
      </c>
      <c r="KA93">
        <v>29.9999</v>
      </c>
      <c r="KB93">
        <v>29.6778</v>
      </c>
      <c r="KC93">
        <v>29.6728</v>
      </c>
      <c r="KD93">
        <v>55.326</v>
      </c>
      <c r="KE93">
        <v>22.3843</v>
      </c>
      <c r="KF93">
        <v>70.49550000000001</v>
      </c>
      <c r="KG93">
        <v>27.3862</v>
      </c>
      <c r="KH93">
        <v>1255.68</v>
      </c>
      <c r="KI93">
        <v>21.2787</v>
      </c>
      <c r="KJ93">
        <v>101.899</v>
      </c>
      <c r="KK93">
        <v>91.4397</v>
      </c>
    </row>
    <row r="94" spans="1:297">
      <c r="A94">
        <v>76</v>
      </c>
      <c r="B94">
        <v>1758642099.6</v>
      </c>
      <c r="C94">
        <v>466.5999999046326</v>
      </c>
      <c r="D94" t="s">
        <v>597</v>
      </c>
      <c r="E94" t="s">
        <v>598</v>
      </c>
      <c r="F94">
        <v>5</v>
      </c>
      <c r="G94" t="s">
        <v>437</v>
      </c>
      <c r="H94" t="s">
        <v>438</v>
      </c>
      <c r="I94">
        <v>1758642092.1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(EA94+(U94+2*0.95*5.67E-8*(((EA94+$B$9)+273)^4-(EA94+273)^4)-44100*J94)/(1.84*29.3*R94+8*0.95*5.67E-8*(EA94+273)^3))</f>
        <v>0</v>
      </c>
      <c r="W94">
        <f>($C$9*EB94+$D$9*EC94+$E$9*V94)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2*0.95*5.67E-8*(((EA94+$B$9)+273)^4-(W94+273)^4)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1270.028260774835</v>
      </c>
      <c r="AK94">
        <v>1250.976666666666</v>
      </c>
      <c r="AL94">
        <v>3.441469538424572</v>
      </c>
      <c r="AM94">
        <v>65.17214786254047</v>
      </c>
      <c r="AN94">
        <f>(AP94 - AO94 + DY94*1E3/(8.314*(EA94+273.15)) * AR94/DX94 * AQ94) * DX94/(100*DL94) * 1000/(1000 - AP94)</f>
        <v>0</v>
      </c>
      <c r="AO94">
        <v>21.28061007348089</v>
      </c>
      <c r="AP94">
        <v>21.95766969696969</v>
      </c>
      <c r="AQ94">
        <v>-5.321208492908933E-07</v>
      </c>
      <c r="AR94">
        <v>105.5994654856397</v>
      </c>
      <c r="AS94">
        <v>0</v>
      </c>
      <c r="AT94">
        <v>0</v>
      </c>
      <c r="AU94">
        <f>IF(AS94*$H$15&gt;=AW94,1.0,(AW94/(AW94-AS94*$H$15)))</f>
        <v>0</v>
      </c>
      <c r="AV94">
        <f>(AU94-1)*100</f>
        <v>0</v>
      </c>
      <c r="AW94">
        <f>MAX(0,($B$15+$C$15*EF94)/(1+$D$15*EF94)*DY94/(EA94+273)*$E$15)</f>
        <v>0</v>
      </c>
      <c r="AX94" t="s">
        <v>439</v>
      </c>
      <c r="AY94" t="s">
        <v>439</v>
      </c>
      <c r="AZ94">
        <v>0</v>
      </c>
      <c r="BA94">
        <v>0</v>
      </c>
      <c r="BB94">
        <f>1-AZ94/BA94</f>
        <v>0</v>
      </c>
      <c r="BC94">
        <v>0</v>
      </c>
      <c r="BD94" t="s">
        <v>439</v>
      </c>
      <c r="BE94" t="s">
        <v>439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439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$B$13*EG94+$C$13*EH94+$F$13*ES94*(1-EV94)</f>
        <v>0</v>
      </c>
      <c r="DI94">
        <f>DH94*DJ94</f>
        <v>0</v>
      </c>
      <c r="DJ94">
        <f>($B$13*$D$11+$C$13*$D$11+$F$13*((FF94+EX94)/MAX(FF94+EX94+FG94, 0.1)*$I$11+FG94/MAX(FF94+EX94+FG94, 0.1)*$J$11))/($B$13+$C$13+$F$13)</f>
        <v>0</v>
      </c>
      <c r="DK94">
        <f>($B$13*$K$11+$C$13*$K$11+$F$13*((FF94+EX94)/MAX(FF94+EX94+FG94, 0.1)*$P$11+FG94/MAX(FF94+EX94+FG94, 0.1)*$Q$11))/($B$13+$C$13+$F$13)</f>
        <v>0</v>
      </c>
      <c r="DL94">
        <v>1.1</v>
      </c>
      <c r="DM94">
        <v>0.5</v>
      </c>
      <c r="DN94" t="s">
        <v>440</v>
      </c>
      <c r="DO94">
        <v>2</v>
      </c>
      <c r="DP94" t="b">
        <v>1</v>
      </c>
      <c r="DQ94">
        <v>1758642092.1</v>
      </c>
      <c r="DR94">
        <v>1199.916666666667</v>
      </c>
      <c r="DS94">
        <v>1228.066296296296</v>
      </c>
      <c r="DT94">
        <v>21.95632222222222</v>
      </c>
      <c r="DU94">
        <v>21.27715925925926</v>
      </c>
      <c r="DV94">
        <v>1200.767037037037</v>
      </c>
      <c r="DW94">
        <v>21.67612592592592</v>
      </c>
      <c r="DX94">
        <v>500.0225925925927</v>
      </c>
      <c r="DY94">
        <v>90.31834814814816</v>
      </c>
      <c r="DZ94">
        <v>0.06734956296296296</v>
      </c>
      <c r="EA94">
        <v>28.78942962962963</v>
      </c>
      <c r="EB94">
        <v>29.99523703703704</v>
      </c>
      <c r="EC94">
        <v>999.9000000000001</v>
      </c>
      <c r="ED94">
        <v>0</v>
      </c>
      <c r="EE94">
        <v>0</v>
      </c>
      <c r="EF94">
        <v>10019.25555555556</v>
      </c>
      <c r="EG94">
        <v>0</v>
      </c>
      <c r="EH94">
        <v>10.05315185185185</v>
      </c>
      <c r="EI94">
        <v>-28.14847037037037</v>
      </c>
      <c r="EJ94">
        <v>1226.855185185185</v>
      </c>
      <c r="EK94">
        <v>1254.764074074074</v>
      </c>
      <c r="EL94">
        <v>0.6791764444444445</v>
      </c>
      <c r="EM94">
        <v>1228.066296296296</v>
      </c>
      <c r="EN94">
        <v>21.27715925925926</v>
      </c>
      <c r="EO94">
        <v>1.983059259259259</v>
      </c>
      <c r="EP94">
        <v>1.921716666666667</v>
      </c>
      <c r="EQ94">
        <v>17.30971851851852</v>
      </c>
      <c r="ER94">
        <v>16.81367037037037</v>
      </c>
      <c r="ES94">
        <v>2000.012222222222</v>
      </c>
      <c r="ET94">
        <v>0.9800023333333334</v>
      </c>
      <c r="EU94">
        <v>0.01999756666666666</v>
      </c>
      <c r="EV94">
        <v>0</v>
      </c>
      <c r="EW94">
        <v>158.379</v>
      </c>
      <c r="EX94">
        <v>5.00078</v>
      </c>
      <c r="EY94">
        <v>3262.335185185186</v>
      </c>
      <c r="EZ94">
        <v>16379.75925925926</v>
      </c>
      <c r="FA94">
        <v>39.93274074074074</v>
      </c>
      <c r="FB94">
        <v>40.79133333333333</v>
      </c>
      <c r="FC94">
        <v>40.07855555555555</v>
      </c>
      <c r="FD94">
        <v>40.45814814814815</v>
      </c>
      <c r="FE94">
        <v>41.18718518518517</v>
      </c>
      <c r="FF94">
        <v>1955.112222222222</v>
      </c>
      <c r="FG94">
        <v>39.89925925925926</v>
      </c>
      <c r="FH94">
        <v>0</v>
      </c>
      <c r="FI94">
        <v>1758642097.8</v>
      </c>
      <c r="FJ94">
        <v>0</v>
      </c>
      <c r="FK94">
        <v>158.396</v>
      </c>
      <c r="FL94">
        <v>0.7730769212523163</v>
      </c>
      <c r="FM94">
        <v>2.273846163853225</v>
      </c>
      <c r="FN94">
        <v>3262.3516</v>
      </c>
      <c r="FO94">
        <v>15</v>
      </c>
      <c r="FP94">
        <v>0</v>
      </c>
      <c r="FQ94" t="s">
        <v>441</v>
      </c>
      <c r="FR94">
        <v>1746989605.5</v>
      </c>
      <c r="FS94">
        <v>1746989593.5</v>
      </c>
      <c r="FT94">
        <v>0</v>
      </c>
      <c r="FU94">
        <v>-0.274</v>
      </c>
      <c r="FV94">
        <v>-0.002</v>
      </c>
      <c r="FW94">
        <v>2.549</v>
      </c>
      <c r="FX94">
        <v>0.129</v>
      </c>
      <c r="FY94">
        <v>420</v>
      </c>
      <c r="FZ94">
        <v>17</v>
      </c>
      <c r="GA94">
        <v>0.02</v>
      </c>
      <c r="GB94">
        <v>0.04</v>
      </c>
      <c r="GC94">
        <v>-28.11816585365853</v>
      </c>
      <c r="GD94">
        <v>-0.3751463414634513</v>
      </c>
      <c r="GE94">
        <v>0.09222084471463597</v>
      </c>
      <c r="GF94">
        <v>1</v>
      </c>
      <c r="GG94">
        <v>158.3644411764706</v>
      </c>
      <c r="GH94">
        <v>0.5545454506099305</v>
      </c>
      <c r="GI94">
        <v>0.2373077167353471</v>
      </c>
      <c r="GJ94">
        <v>1</v>
      </c>
      <c r="GK94">
        <v>0.6785142926829268</v>
      </c>
      <c r="GL94">
        <v>0.008095630662022608</v>
      </c>
      <c r="GM94">
        <v>0.001977583919392336</v>
      </c>
      <c r="GN94">
        <v>1</v>
      </c>
      <c r="GO94">
        <v>3</v>
      </c>
      <c r="GP94">
        <v>3</v>
      </c>
      <c r="GQ94" t="s">
        <v>568</v>
      </c>
      <c r="GR94">
        <v>3.10268</v>
      </c>
      <c r="GS94">
        <v>2.72527</v>
      </c>
      <c r="GT94">
        <v>0.182023</v>
      </c>
      <c r="GU94">
        <v>0.184598</v>
      </c>
      <c r="GV94">
        <v>0.100963</v>
      </c>
      <c r="GW94">
        <v>0.100113</v>
      </c>
      <c r="GX94">
        <v>21368.7</v>
      </c>
      <c r="GY94">
        <v>19359.7</v>
      </c>
      <c r="GZ94">
        <v>26689.2</v>
      </c>
      <c r="HA94">
        <v>23966.3</v>
      </c>
      <c r="HB94">
        <v>38407.8</v>
      </c>
      <c r="HC94">
        <v>31891.6</v>
      </c>
      <c r="HD94">
        <v>46605.8</v>
      </c>
      <c r="HE94">
        <v>37916</v>
      </c>
      <c r="HF94">
        <v>1.86383</v>
      </c>
      <c r="HG94">
        <v>1.852</v>
      </c>
      <c r="HH94">
        <v>0.102155</v>
      </c>
      <c r="HI94">
        <v>0</v>
      </c>
      <c r="HJ94">
        <v>28.3366</v>
      </c>
      <c r="HK94">
        <v>999.9</v>
      </c>
      <c r="HL94">
        <v>51.7</v>
      </c>
      <c r="HM94">
        <v>31.4</v>
      </c>
      <c r="HN94">
        <v>26.4217</v>
      </c>
      <c r="HO94">
        <v>60.5665</v>
      </c>
      <c r="HP94">
        <v>22.5881</v>
      </c>
      <c r="HQ94">
        <v>1</v>
      </c>
      <c r="HR94">
        <v>0.172871</v>
      </c>
      <c r="HS94">
        <v>0.232146</v>
      </c>
      <c r="HT94">
        <v>20.2787</v>
      </c>
      <c r="HU94">
        <v>5.2101</v>
      </c>
      <c r="HV94">
        <v>11.98</v>
      </c>
      <c r="HW94">
        <v>4.963</v>
      </c>
      <c r="HX94">
        <v>3.27423</v>
      </c>
      <c r="HY94">
        <v>9999</v>
      </c>
      <c r="HZ94">
        <v>9999</v>
      </c>
      <c r="IA94">
        <v>9999</v>
      </c>
      <c r="IB94">
        <v>999.9</v>
      </c>
      <c r="IC94">
        <v>1.86399</v>
      </c>
      <c r="ID94">
        <v>1.8601</v>
      </c>
      <c r="IE94">
        <v>1.85839</v>
      </c>
      <c r="IF94">
        <v>1.85975</v>
      </c>
      <c r="IG94">
        <v>1.85989</v>
      </c>
      <c r="IH94">
        <v>1.8584</v>
      </c>
      <c r="II94">
        <v>1.85745</v>
      </c>
      <c r="IJ94">
        <v>1.85242</v>
      </c>
      <c r="IK94">
        <v>0</v>
      </c>
      <c r="IL94">
        <v>0</v>
      </c>
      <c r="IM94">
        <v>0</v>
      </c>
      <c r="IN94">
        <v>0</v>
      </c>
      <c r="IO94" t="s">
        <v>443</v>
      </c>
      <c r="IP94" t="s">
        <v>444</v>
      </c>
      <c r="IQ94" t="s">
        <v>445</v>
      </c>
      <c r="IR94" t="s">
        <v>445</v>
      </c>
      <c r="IS94" t="s">
        <v>445</v>
      </c>
      <c r="IT94" t="s">
        <v>445</v>
      </c>
      <c r="IU94">
        <v>0</v>
      </c>
      <c r="IV94">
        <v>100</v>
      </c>
      <c r="IW94">
        <v>100</v>
      </c>
      <c r="IX94">
        <v>-0.82</v>
      </c>
      <c r="IY94">
        <v>0.2803</v>
      </c>
      <c r="IZ94">
        <v>-1.101190050776656</v>
      </c>
      <c r="JA94">
        <v>-0.0009077452495023094</v>
      </c>
      <c r="JB94">
        <v>1.260287539409167E-06</v>
      </c>
      <c r="JC94">
        <v>-2.747980142854786E-10</v>
      </c>
      <c r="JD94">
        <v>0.01164710740424388</v>
      </c>
      <c r="JE94">
        <v>0.002354074995816399</v>
      </c>
      <c r="JF94">
        <v>0.0004967520844642659</v>
      </c>
      <c r="JG94">
        <v>-1.558376616488758E-06</v>
      </c>
      <c r="JH94">
        <v>1</v>
      </c>
      <c r="JI94">
        <v>1955</v>
      </c>
      <c r="JJ94">
        <v>1</v>
      </c>
      <c r="JK94">
        <v>26</v>
      </c>
      <c r="JL94">
        <v>194208.2</v>
      </c>
      <c r="JM94">
        <v>194208.4</v>
      </c>
      <c r="JN94">
        <v>2.7832</v>
      </c>
      <c r="JO94">
        <v>2.61108</v>
      </c>
      <c r="JP94">
        <v>1.49658</v>
      </c>
      <c r="JQ94">
        <v>2.34497</v>
      </c>
      <c r="JR94">
        <v>1.54907</v>
      </c>
      <c r="JS94">
        <v>2.41333</v>
      </c>
      <c r="JT94">
        <v>36.4578</v>
      </c>
      <c r="JU94">
        <v>24.1751</v>
      </c>
      <c r="JV94">
        <v>18</v>
      </c>
      <c r="JW94">
        <v>483.43</v>
      </c>
      <c r="JX94">
        <v>490.484</v>
      </c>
      <c r="JY94">
        <v>27.3921</v>
      </c>
      <c r="JZ94">
        <v>29.4537</v>
      </c>
      <c r="KA94">
        <v>30.0003</v>
      </c>
      <c r="KB94">
        <v>29.6778</v>
      </c>
      <c r="KC94">
        <v>29.6728</v>
      </c>
      <c r="KD94">
        <v>55.9518</v>
      </c>
      <c r="KE94">
        <v>22.3843</v>
      </c>
      <c r="KF94">
        <v>70.49550000000001</v>
      </c>
      <c r="KG94">
        <v>27.391</v>
      </c>
      <c r="KH94">
        <v>1275.73</v>
      </c>
      <c r="KI94">
        <v>21.2787</v>
      </c>
      <c r="KJ94">
        <v>101.899</v>
      </c>
      <c r="KK94">
        <v>91.44029999999999</v>
      </c>
    </row>
    <row r="95" spans="1:297">
      <c r="A95">
        <v>77</v>
      </c>
      <c r="B95">
        <v>1758642104.6</v>
      </c>
      <c r="C95">
        <v>471.5999999046326</v>
      </c>
      <c r="D95" t="s">
        <v>599</v>
      </c>
      <c r="E95" t="s">
        <v>600</v>
      </c>
      <c r="F95">
        <v>5</v>
      </c>
      <c r="G95" t="s">
        <v>437</v>
      </c>
      <c r="H95" t="s">
        <v>438</v>
      </c>
      <c r="I95">
        <v>1758642096.814285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(EA95+(U95+2*0.95*5.67E-8*(((EA95+$B$9)+273)^4-(EA95+273)^4)-44100*J95)/(1.84*29.3*R95+8*0.95*5.67E-8*(EA95+273)^3))</f>
        <v>0</v>
      </c>
      <c r="W95">
        <f>($C$9*EB95+$D$9*EC95+$E$9*V95)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2*0.95*5.67E-8*(((EA95+$B$9)+273)^4-(W95+273)^4)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1287.124361096525</v>
      </c>
      <c r="AK95">
        <v>1268.071636363637</v>
      </c>
      <c r="AL95">
        <v>3.411585538414097</v>
      </c>
      <c r="AM95">
        <v>65.17214786254047</v>
      </c>
      <c r="AN95">
        <f>(AP95 - AO95 + DY95*1E3/(8.314*(EA95+273.15)) * AR95/DX95 * AQ95) * DX95/(100*DL95) * 1000/(1000 - AP95)</f>
        <v>0</v>
      </c>
      <c r="AO95">
        <v>21.28417650780065</v>
      </c>
      <c r="AP95">
        <v>21.9577606060606</v>
      </c>
      <c r="AQ95">
        <v>-3.46263702878931E-05</v>
      </c>
      <c r="AR95">
        <v>105.5994654856397</v>
      </c>
      <c r="AS95">
        <v>0</v>
      </c>
      <c r="AT95">
        <v>0</v>
      </c>
      <c r="AU95">
        <f>IF(AS95*$H$15&gt;=AW95,1.0,(AW95/(AW95-AS95*$H$15)))</f>
        <v>0</v>
      </c>
      <c r="AV95">
        <f>(AU95-1)*100</f>
        <v>0</v>
      </c>
      <c r="AW95">
        <f>MAX(0,($B$15+$C$15*EF95)/(1+$D$15*EF95)*DY95/(EA95+273)*$E$15)</f>
        <v>0</v>
      </c>
      <c r="AX95" t="s">
        <v>439</v>
      </c>
      <c r="AY95" t="s">
        <v>439</v>
      </c>
      <c r="AZ95">
        <v>0</v>
      </c>
      <c r="BA95">
        <v>0</v>
      </c>
      <c r="BB95">
        <f>1-AZ95/BA95</f>
        <v>0</v>
      </c>
      <c r="BC95">
        <v>0</v>
      </c>
      <c r="BD95" t="s">
        <v>439</v>
      </c>
      <c r="BE95" t="s">
        <v>439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439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$B$13*EG95+$C$13*EH95+$F$13*ES95*(1-EV95)</f>
        <v>0</v>
      </c>
      <c r="DI95">
        <f>DH95*DJ95</f>
        <v>0</v>
      </c>
      <c r="DJ95">
        <f>($B$13*$D$11+$C$13*$D$11+$F$13*((FF95+EX95)/MAX(FF95+EX95+FG95, 0.1)*$I$11+FG95/MAX(FF95+EX95+FG95, 0.1)*$J$11))/($B$13+$C$13+$F$13)</f>
        <v>0</v>
      </c>
      <c r="DK95">
        <f>($B$13*$K$11+$C$13*$K$11+$F$13*((FF95+EX95)/MAX(FF95+EX95+FG95, 0.1)*$P$11+FG95/MAX(FF95+EX95+FG95, 0.1)*$Q$11))/($B$13+$C$13+$F$13)</f>
        <v>0</v>
      </c>
      <c r="DL95">
        <v>1.1</v>
      </c>
      <c r="DM95">
        <v>0.5</v>
      </c>
      <c r="DN95" t="s">
        <v>440</v>
      </c>
      <c r="DO95">
        <v>2</v>
      </c>
      <c r="DP95" t="b">
        <v>1</v>
      </c>
      <c r="DQ95">
        <v>1758642096.814285</v>
      </c>
      <c r="DR95">
        <v>1215.784642857143</v>
      </c>
      <c r="DS95">
        <v>1243.894285714286</v>
      </c>
      <c r="DT95">
        <v>21.957875</v>
      </c>
      <c r="DU95">
        <v>21.27997857142857</v>
      </c>
      <c r="DV95">
        <v>1216.619642857143</v>
      </c>
      <c r="DW95">
        <v>21.67762857142858</v>
      </c>
      <c r="DX95">
        <v>500.0430714285715</v>
      </c>
      <c r="DY95">
        <v>90.31857142857145</v>
      </c>
      <c r="DZ95">
        <v>0.067233375</v>
      </c>
      <c r="EA95">
        <v>28.79137142857143</v>
      </c>
      <c r="EB95">
        <v>29.99967857142857</v>
      </c>
      <c r="EC95">
        <v>999.9000000000002</v>
      </c>
      <c r="ED95">
        <v>0</v>
      </c>
      <c r="EE95">
        <v>0</v>
      </c>
      <c r="EF95">
        <v>10015.82607142857</v>
      </c>
      <c r="EG95">
        <v>0</v>
      </c>
      <c r="EH95">
        <v>10.04966071428572</v>
      </c>
      <c r="EI95">
        <v>-28.10841428571428</v>
      </c>
      <c r="EJ95">
        <v>1243.080357142857</v>
      </c>
      <c r="EK95">
        <v>1270.938928571429</v>
      </c>
      <c r="EL95">
        <v>0.6779023214285714</v>
      </c>
      <c r="EM95">
        <v>1243.894285714286</v>
      </c>
      <c r="EN95">
        <v>21.27997857142857</v>
      </c>
      <c r="EO95">
        <v>1.983203214285714</v>
      </c>
      <c r="EP95">
        <v>1.921976071428571</v>
      </c>
      <c r="EQ95">
        <v>17.31086785714286</v>
      </c>
      <c r="ER95">
        <v>16.81579285714286</v>
      </c>
      <c r="ES95">
        <v>2000.007142857143</v>
      </c>
      <c r="ET95">
        <v>0.9800023571428572</v>
      </c>
      <c r="EU95">
        <v>0.01999754285714286</v>
      </c>
      <c r="EV95">
        <v>0</v>
      </c>
      <c r="EW95">
        <v>158.3805</v>
      </c>
      <c r="EX95">
        <v>5.00078</v>
      </c>
      <c r="EY95">
        <v>3262.465357142857</v>
      </c>
      <c r="EZ95">
        <v>16379.72142857143</v>
      </c>
      <c r="FA95">
        <v>39.924</v>
      </c>
      <c r="FB95">
        <v>40.78764285714284</v>
      </c>
      <c r="FC95">
        <v>40.11814285714286</v>
      </c>
      <c r="FD95">
        <v>40.46410714285715</v>
      </c>
      <c r="FE95">
        <v>41.18282142857144</v>
      </c>
      <c r="FF95">
        <v>1955.107142857143</v>
      </c>
      <c r="FG95">
        <v>39.89678571428572</v>
      </c>
      <c r="FH95">
        <v>0</v>
      </c>
      <c r="FI95">
        <v>1758642102.6</v>
      </c>
      <c r="FJ95">
        <v>0</v>
      </c>
      <c r="FK95">
        <v>158.372</v>
      </c>
      <c r="FL95">
        <v>0.4820769144085702</v>
      </c>
      <c r="FM95">
        <v>0.6753846278415025</v>
      </c>
      <c r="FN95">
        <v>3262.5112</v>
      </c>
      <c r="FO95">
        <v>15</v>
      </c>
      <c r="FP95">
        <v>0</v>
      </c>
      <c r="FQ95" t="s">
        <v>441</v>
      </c>
      <c r="FR95">
        <v>1746989605.5</v>
      </c>
      <c r="FS95">
        <v>1746989593.5</v>
      </c>
      <c r="FT95">
        <v>0</v>
      </c>
      <c r="FU95">
        <v>-0.274</v>
      </c>
      <c r="FV95">
        <v>-0.002</v>
      </c>
      <c r="FW95">
        <v>2.549</v>
      </c>
      <c r="FX95">
        <v>0.129</v>
      </c>
      <c r="FY95">
        <v>420</v>
      </c>
      <c r="FZ95">
        <v>17</v>
      </c>
      <c r="GA95">
        <v>0.02</v>
      </c>
      <c r="GB95">
        <v>0.04</v>
      </c>
      <c r="GC95">
        <v>-28.1101275</v>
      </c>
      <c r="GD95">
        <v>0.6163981238275106</v>
      </c>
      <c r="GE95">
        <v>0.1047145023086581</v>
      </c>
      <c r="GF95">
        <v>0</v>
      </c>
      <c r="GG95">
        <v>158.3780882352941</v>
      </c>
      <c r="GH95">
        <v>0.1123147425320992</v>
      </c>
      <c r="GI95">
        <v>0.2408813922985905</v>
      </c>
      <c r="GJ95">
        <v>1</v>
      </c>
      <c r="GK95">
        <v>0.678311875</v>
      </c>
      <c r="GL95">
        <v>-0.01726546716698197</v>
      </c>
      <c r="GM95">
        <v>0.002252355091759509</v>
      </c>
      <c r="GN95">
        <v>1</v>
      </c>
      <c r="GO95">
        <v>2</v>
      </c>
      <c r="GP95">
        <v>3</v>
      </c>
      <c r="GQ95" t="s">
        <v>442</v>
      </c>
      <c r="GR95">
        <v>3.10255</v>
      </c>
      <c r="GS95">
        <v>2.72509</v>
      </c>
      <c r="GT95">
        <v>0.183541</v>
      </c>
      <c r="GU95">
        <v>0.186094</v>
      </c>
      <c r="GV95">
        <v>0.100958</v>
      </c>
      <c r="GW95">
        <v>0.100129</v>
      </c>
      <c r="GX95">
        <v>21328.8</v>
      </c>
      <c r="GY95">
        <v>19324</v>
      </c>
      <c r="GZ95">
        <v>26688.9</v>
      </c>
      <c r="HA95">
        <v>23966.1</v>
      </c>
      <c r="HB95">
        <v>38408.1</v>
      </c>
      <c r="HC95">
        <v>31891</v>
      </c>
      <c r="HD95">
        <v>46605.7</v>
      </c>
      <c r="HE95">
        <v>37915.8</v>
      </c>
      <c r="HF95">
        <v>1.86348</v>
      </c>
      <c r="HG95">
        <v>1.85252</v>
      </c>
      <c r="HH95">
        <v>0.101998</v>
      </c>
      <c r="HI95">
        <v>0</v>
      </c>
      <c r="HJ95">
        <v>28.3366</v>
      </c>
      <c r="HK95">
        <v>999.9</v>
      </c>
      <c r="HL95">
        <v>51.7</v>
      </c>
      <c r="HM95">
        <v>31.4</v>
      </c>
      <c r="HN95">
        <v>26.418</v>
      </c>
      <c r="HO95">
        <v>60.8165</v>
      </c>
      <c r="HP95">
        <v>22.4159</v>
      </c>
      <c r="HQ95">
        <v>1</v>
      </c>
      <c r="HR95">
        <v>0.172693</v>
      </c>
      <c r="HS95">
        <v>0.220264</v>
      </c>
      <c r="HT95">
        <v>20.2785</v>
      </c>
      <c r="HU95">
        <v>5.21025</v>
      </c>
      <c r="HV95">
        <v>11.98</v>
      </c>
      <c r="HW95">
        <v>4.96315</v>
      </c>
      <c r="HX95">
        <v>3.2742</v>
      </c>
      <c r="HY95">
        <v>9999</v>
      </c>
      <c r="HZ95">
        <v>9999</v>
      </c>
      <c r="IA95">
        <v>9999</v>
      </c>
      <c r="IB95">
        <v>999.9</v>
      </c>
      <c r="IC95">
        <v>1.86397</v>
      </c>
      <c r="ID95">
        <v>1.86008</v>
      </c>
      <c r="IE95">
        <v>1.85838</v>
      </c>
      <c r="IF95">
        <v>1.85974</v>
      </c>
      <c r="IG95">
        <v>1.85989</v>
      </c>
      <c r="IH95">
        <v>1.85838</v>
      </c>
      <c r="II95">
        <v>1.85745</v>
      </c>
      <c r="IJ95">
        <v>1.85242</v>
      </c>
      <c r="IK95">
        <v>0</v>
      </c>
      <c r="IL95">
        <v>0</v>
      </c>
      <c r="IM95">
        <v>0</v>
      </c>
      <c r="IN95">
        <v>0</v>
      </c>
      <c r="IO95" t="s">
        <v>443</v>
      </c>
      <c r="IP95" t="s">
        <v>444</v>
      </c>
      <c r="IQ95" t="s">
        <v>445</v>
      </c>
      <c r="IR95" t="s">
        <v>445</v>
      </c>
      <c r="IS95" t="s">
        <v>445</v>
      </c>
      <c r="IT95" t="s">
        <v>445</v>
      </c>
      <c r="IU95">
        <v>0</v>
      </c>
      <c r="IV95">
        <v>100</v>
      </c>
      <c r="IW95">
        <v>100</v>
      </c>
      <c r="IX95">
        <v>-0.8100000000000001</v>
      </c>
      <c r="IY95">
        <v>0.2802</v>
      </c>
      <c r="IZ95">
        <v>-1.101190050776656</v>
      </c>
      <c r="JA95">
        <v>-0.0009077452495023094</v>
      </c>
      <c r="JB95">
        <v>1.260287539409167E-06</v>
      </c>
      <c r="JC95">
        <v>-2.747980142854786E-10</v>
      </c>
      <c r="JD95">
        <v>0.01164710740424388</v>
      </c>
      <c r="JE95">
        <v>0.002354074995816399</v>
      </c>
      <c r="JF95">
        <v>0.0004967520844642659</v>
      </c>
      <c r="JG95">
        <v>-1.558376616488758E-06</v>
      </c>
      <c r="JH95">
        <v>1</v>
      </c>
      <c r="JI95">
        <v>1955</v>
      </c>
      <c r="JJ95">
        <v>1</v>
      </c>
      <c r="JK95">
        <v>26</v>
      </c>
      <c r="JL95">
        <v>194208.3</v>
      </c>
      <c r="JM95">
        <v>194208.5</v>
      </c>
      <c r="JN95">
        <v>2.81738</v>
      </c>
      <c r="JO95">
        <v>2.60376</v>
      </c>
      <c r="JP95">
        <v>1.49658</v>
      </c>
      <c r="JQ95">
        <v>2.34497</v>
      </c>
      <c r="JR95">
        <v>1.54907</v>
      </c>
      <c r="JS95">
        <v>2.43286</v>
      </c>
      <c r="JT95">
        <v>36.4578</v>
      </c>
      <c r="JU95">
        <v>24.1751</v>
      </c>
      <c r="JV95">
        <v>18</v>
      </c>
      <c r="JW95">
        <v>483.225</v>
      </c>
      <c r="JX95">
        <v>490.831</v>
      </c>
      <c r="JY95">
        <v>27.3917</v>
      </c>
      <c r="JZ95">
        <v>29.4556</v>
      </c>
      <c r="KA95">
        <v>30.0001</v>
      </c>
      <c r="KB95">
        <v>29.6778</v>
      </c>
      <c r="KC95">
        <v>29.6728</v>
      </c>
      <c r="KD95">
        <v>56.5124</v>
      </c>
      <c r="KE95">
        <v>22.3843</v>
      </c>
      <c r="KF95">
        <v>70.49550000000001</v>
      </c>
      <c r="KG95">
        <v>27.3913</v>
      </c>
      <c r="KH95">
        <v>1289.11</v>
      </c>
      <c r="KI95">
        <v>21.2787</v>
      </c>
      <c r="KJ95">
        <v>101.899</v>
      </c>
      <c r="KK95">
        <v>91.4397</v>
      </c>
    </row>
    <row r="96" spans="1:297">
      <c r="A96">
        <v>78</v>
      </c>
      <c r="B96">
        <v>1758642109.6</v>
      </c>
      <c r="C96">
        <v>476.5999999046326</v>
      </c>
      <c r="D96" t="s">
        <v>601</v>
      </c>
      <c r="E96" t="s">
        <v>602</v>
      </c>
      <c r="F96">
        <v>5</v>
      </c>
      <c r="G96" t="s">
        <v>437</v>
      </c>
      <c r="H96" t="s">
        <v>438</v>
      </c>
      <c r="I96">
        <v>1758642102.1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(EA96+(U96+2*0.95*5.67E-8*(((EA96+$B$9)+273)^4-(EA96+273)^4)-44100*J96)/(1.84*29.3*R96+8*0.95*5.67E-8*(EA96+273)^3))</f>
        <v>0</v>
      </c>
      <c r="W96">
        <f>($C$9*EB96+$D$9*EC96+$E$9*V96)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2*0.95*5.67E-8*(((EA96+$B$9)+273)^4-(W96+273)^4)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1304.230344035479</v>
      </c>
      <c r="AK96">
        <v>1285.140666666667</v>
      </c>
      <c r="AL96">
        <v>3.429598564120966</v>
      </c>
      <c r="AM96">
        <v>65.17214786254047</v>
      </c>
      <c r="AN96">
        <f>(AP96 - AO96 + DY96*1E3/(8.314*(EA96+273.15)) * AR96/DX96 * AQ96) * DX96/(100*DL96) * 1000/(1000 - AP96)</f>
        <v>0</v>
      </c>
      <c r="AO96">
        <v>21.28581384351752</v>
      </c>
      <c r="AP96">
        <v>21.95405454545454</v>
      </c>
      <c r="AQ96">
        <v>-3.14515381787953E-05</v>
      </c>
      <c r="AR96">
        <v>105.5994654856397</v>
      </c>
      <c r="AS96">
        <v>0</v>
      </c>
      <c r="AT96">
        <v>0</v>
      </c>
      <c r="AU96">
        <f>IF(AS96*$H$15&gt;=AW96,1.0,(AW96/(AW96-AS96*$H$15)))</f>
        <v>0</v>
      </c>
      <c r="AV96">
        <f>(AU96-1)*100</f>
        <v>0</v>
      </c>
      <c r="AW96">
        <f>MAX(0,($B$15+$C$15*EF96)/(1+$D$15*EF96)*DY96/(EA96+273)*$E$15)</f>
        <v>0</v>
      </c>
      <c r="AX96" t="s">
        <v>439</v>
      </c>
      <c r="AY96" t="s">
        <v>439</v>
      </c>
      <c r="AZ96">
        <v>0</v>
      </c>
      <c r="BA96">
        <v>0</v>
      </c>
      <c r="BB96">
        <f>1-AZ96/BA96</f>
        <v>0</v>
      </c>
      <c r="BC96">
        <v>0</v>
      </c>
      <c r="BD96" t="s">
        <v>439</v>
      </c>
      <c r="BE96" t="s">
        <v>439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439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$B$13*EG96+$C$13*EH96+$F$13*ES96*(1-EV96)</f>
        <v>0</v>
      </c>
      <c r="DI96">
        <f>DH96*DJ96</f>
        <v>0</v>
      </c>
      <c r="DJ96">
        <f>($B$13*$D$11+$C$13*$D$11+$F$13*((FF96+EX96)/MAX(FF96+EX96+FG96, 0.1)*$I$11+FG96/MAX(FF96+EX96+FG96, 0.1)*$J$11))/($B$13+$C$13+$F$13)</f>
        <v>0</v>
      </c>
      <c r="DK96">
        <f>($B$13*$K$11+$C$13*$K$11+$F$13*((FF96+EX96)/MAX(FF96+EX96+FG96, 0.1)*$P$11+FG96/MAX(FF96+EX96+FG96, 0.1)*$Q$11))/($B$13+$C$13+$F$13)</f>
        <v>0</v>
      </c>
      <c r="DL96">
        <v>1.1</v>
      </c>
      <c r="DM96">
        <v>0.5</v>
      </c>
      <c r="DN96" t="s">
        <v>440</v>
      </c>
      <c r="DO96">
        <v>2</v>
      </c>
      <c r="DP96" t="b">
        <v>1</v>
      </c>
      <c r="DQ96">
        <v>1758642102.1</v>
      </c>
      <c r="DR96">
        <v>1233.523333333333</v>
      </c>
      <c r="DS96">
        <v>1261.6</v>
      </c>
      <c r="DT96">
        <v>21.9572</v>
      </c>
      <c r="DU96">
        <v>21.28312592592592</v>
      </c>
      <c r="DV96">
        <v>1234.341481481481</v>
      </c>
      <c r="DW96">
        <v>21.67696296296296</v>
      </c>
      <c r="DX96">
        <v>500.0587037037037</v>
      </c>
      <c r="DY96">
        <v>90.31918888888889</v>
      </c>
      <c r="DZ96">
        <v>0.0670173925925926</v>
      </c>
      <c r="EA96">
        <v>28.79351851851852</v>
      </c>
      <c r="EB96">
        <v>30.00084074074073</v>
      </c>
      <c r="EC96">
        <v>999.9000000000001</v>
      </c>
      <c r="ED96">
        <v>0</v>
      </c>
      <c r="EE96">
        <v>0</v>
      </c>
      <c r="EF96">
        <v>10009.63703703704</v>
      </c>
      <c r="EG96">
        <v>0</v>
      </c>
      <c r="EH96">
        <v>10.05433333333333</v>
      </c>
      <c r="EI96">
        <v>-28.07585185185185</v>
      </c>
      <c r="EJ96">
        <v>1261.216296296296</v>
      </c>
      <c r="EK96">
        <v>1289.033703703704</v>
      </c>
      <c r="EL96">
        <v>0.674077037037037</v>
      </c>
      <c r="EM96">
        <v>1261.6</v>
      </c>
      <c r="EN96">
        <v>21.28312592592592</v>
      </c>
      <c r="EO96">
        <v>1.983155185185185</v>
      </c>
      <c r="EP96">
        <v>1.922273703703704</v>
      </c>
      <c r="EQ96">
        <v>17.31047777777778</v>
      </c>
      <c r="ER96">
        <v>16.81822592592593</v>
      </c>
      <c r="ES96">
        <v>2000.004444444444</v>
      </c>
      <c r="ET96">
        <v>0.9800024444444445</v>
      </c>
      <c r="EU96">
        <v>0.01999745555555556</v>
      </c>
      <c r="EV96">
        <v>0</v>
      </c>
      <c r="EW96">
        <v>158.4063703703704</v>
      </c>
      <c r="EX96">
        <v>5.00078</v>
      </c>
      <c r="EY96">
        <v>3262.564074074074</v>
      </c>
      <c r="EZ96">
        <v>16379.69259259259</v>
      </c>
      <c r="FA96">
        <v>39.92814814814815</v>
      </c>
      <c r="FB96">
        <v>40.77985185185185</v>
      </c>
      <c r="FC96">
        <v>40.24751851851851</v>
      </c>
      <c r="FD96">
        <v>40.47662962962963</v>
      </c>
      <c r="FE96">
        <v>41.21977777777778</v>
      </c>
      <c r="FF96">
        <v>1955.104444444445</v>
      </c>
      <c r="FG96">
        <v>39.89333333333334</v>
      </c>
      <c r="FH96">
        <v>0</v>
      </c>
      <c r="FI96">
        <v>1758642107.4</v>
      </c>
      <c r="FJ96">
        <v>0</v>
      </c>
      <c r="FK96">
        <v>158.40868</v>
      </c>
      <c r="FL96">
        <v>-1.010461543508991</v>
      </c>
      <c r="FM96">
        <v>2.09923078317957</v>
      </c>
      <c r="FN96">
        <v>3262.5944</v>
      </c>
      <c r="FO96">
        <v>15</v>
      </c>
      <c r="FP96">
        <v>0</v>
      </c>
      <c r="FQ96" t="s">
        <v>441</v>
      </c>
      <c r="FR96">
        <v>1746989605.5</v>
      </c>
      <c r="FS96">
        <v>1746989593.5</v>
      </c>
      <c r="FT96">
        <v>0</v>
      </c>
      <c r="FU96">
        <v>-0.274</v>
      </c>
      <c r="FV96">
        <v>-0.002</v>
      </c>
      <c r="FW96">
        <v>2.549</v>
      </c>
      <c r="FX96">
        <v>0.129</v>
      </c>
      <c r="FY96">
        <v>420</v>
      </c>
      <c r="FZ96">
        <v>17</v>
      </c>
      <c r="GA96">
        <v>0.02</v>
      </c>
      <c r="GB96">
        <v>0.04</v>
      </c>
      <c r="GC96">
        <v>-28.1191225</v>
      </c>
      <c r="GD96">
        <v>0.4654322701688564</v>
      </c>
      <c r="GE96">
        <v>0.1127370358123271</v>
      </c>
      <c r="GF96">
        <v>1</v>
      </c>
      <c r="GG96">
        <v>158.3627941176471</v>
      </c>
      <c r="GH96">
        <v>-0.02113063825254781</v>
      </c>
      <c r="GI96">
        <v>0.2394713269600035</v>
      </c>
      <c r="GJ96">
        <v>1</v>
      </c>
      <c r="GK96">
        <v>0.675865175</v>
      </c>
      <c r="GL96">
        <v>-0.04191954596623021</v>
      </c>
      <c r="GM96">
        <v>0.004248607888988459</v>
      </c>
      <c r="GN96">
        <v>1</v>
      </c>
      <c r="GO96">
        <v>3</v>
      </c>
      <c r="GP96">
        <v>3</v>
      </c>
      <c r="GQ96" t="s">
        <v>568</v>
      </c>
      <c r="GR96">
        <v>3.10253</v>
      </c>
      <c r="GS96">
        <v>2.72532</v>
      </c>
      <c r="GT96">
        <v>0.185054</v>
      </c>
      <c r="GU96">
        <v>0.187623</v>
      </c>
      <c r="GV96">
        <v>0.10095</v>
      </c>
      <c r="GW96">
        <v>0.100132</v>
      </c>
      <c r="GX96">
        <v>21289.3</v>
      </c>
      <c r="GY96">
        <v>19287.6</v>
      </c>
      <c r="GZ96">
        <v>26688.9</v>
      </c>
      <c r="HA96">
        <v>23965.9</v>
      </c>
      <c r="HB96">
        <v>38408.6</v>
      </c>
      <c r="HC96">
        <v>31890.8</v>
      </c>
      <c r="HD96">
        <v>46605.7</v>
      </c>
      <c r="HE96">
        <v>37915.4</v>
      </c>
      <c r="HF96">
        <v>1.86335</v>
      </c>
      <c r="HG96">
        <v>1.8525</v>
      </c>
      <c r="HH96">
        <v>0.10274</v>
      </c>
      <c r="HI96">
        <v>0</v>
      </c>
      <c r="HJ96">
        <v>28.3391</v>
      </c>
      <c r="HK96">
        <v>999.9</v>
      </c>
      <c r="HL96">
        <v>51.7</v>
      </c>
      <c r="HM96">
        <v>31.4</v>
      </c>
      <c r="HN96">
        <v>26.4184</v>
      </c>
      <c r="HO96">
        <v>60.3165</v>
      </c>
      <c r="HP96">
        <v>22.6002</v>
      </c>
      <c r="HQ96">
        <v>1</v>
      </c>
      <c r="HR96">
        <v>0.172754</v>
      </c>
      <c r="HS96">
        <v>0.225569</v>
      </c>
      <c r="HT96">
        <v>20.2786</v>
      </c>
      <c r="HU96">
        <v>5.2101</v>
      </c>
      <c r="HV96">
        <v>11.9798</v>
      </c>
      <c r="HW96">
        <v>4.9633</v>
      </c>
      <c r="HX96">
        <v>3.27423</v>
      </c>
      <c r="HY96">
        <v>9999</v>
      </c>
      <c r="HZ96">
        <v>9999</v>
      </c>
      <c r="IA96">
        <v>9999</v>
      </c>
      <c r="IB96">
        <v>999.9</v>
      </c>
      <c r="IC96">
        <v>1.86399</v>
      </c>
      <c r="ID96">
        <v>1.86008</v>
      </c>
      <c r="IE96">
        <v>1.85839</v>
      </c>
      <c r="IF96">
        <v>1.85975</v>
      </c>
      <c r="IG96">
        <v>1.85989</v>
      </c>
      <c r="IH96">
        <v>1.85838</v>
      </c>
      <c r="II96">
        <v>1.85745</v>
      </c>
      <c r="IJ96">
        <v>1.85242</v>
      </c>
      <c r="IK96">
        <v>0</v>
      </c>
      <c r="IL96">
        <v>0</v>
      </c>
      <c r="IM96">
        <v>0</v>
      </c>
      <c r="IN96">
        <v>0</v>
      </c>
      <c r="IO96" t="s">
        <v>443</v>
      </c>
      <c r="IP96" t="s">
        <v>444</v>
      </c>
      <c r="IQ96" t="s">
        <v>445</v>
      </c>
      <c r="IR96" t="s">
        <v>445</v>
      </c>
      <c r="IS96" t="s">
        <v>445</v>
      </c>
      <c r="IT96" t="s">
        <v>445</v>
      </c>
      <c r="IU96">
        <v>0</v>
      </c>
      <c r="IV96">
        <v>100</v>
      </c>
      <c r="IW96">
        <v>100</v>
      </c>
      <c r="IX96">
        <v>-0.79</v>
      </c>
      <c r="IY96">
        <v>0.2801</v>
      </c>
      <c r="IZ96">
        <v>-1.101190050776656</v>
      </c>
      <c r="JA96">
        <v>-0.0009077452495023094</v>
      </c>
      <c r="JB96">
        <v>1.260287539409167E-06</v>
      </c>
      <c r="JC96">
        <v>-2.747980142854786E-10</v>
      </c>
      <c r="JD96">
        <v>0.01164710740424388</v>
      </c>
      <c r="JE96">
        <v>0.002354074995816399</v>
      </c>
      <c r="JF96">
        <v>0.0004967520844642659</v>
      </c>
      <c r="JG96">
        <v>-1.558376616488758E-06</v>
      </c>
      <c r="JH96">
        <v>1</v>
      </c>
      <c r="JI96">
        <v>1955</v>
      </c>
      <c r="JJ96">
        <v>1</v>
      </c>
      <c r="JK96">
        <v>26</v>
      </c>
      <c r="JL96">
        <v>194208.4</v>
      </c>
      <c r="JM96">
        <v>194208.6</v>
      </c>
      <c r="JN96">
        <v>2.8418</v>
      </c>
      <c r="JO96">
        <v>2.60986</v>
      </c>
      <c r="JP96">
        <v>1.49658</v>
      </c>
      <c r="JQ96">
        <v>2.34497</v>
      </c>
      <c r="JR96">
        <v>1.54907</v>
      </c>
      <c r="JS96">
        <v>2.41577</v>
      </c>
      <c r="JT96">
        <v>36.4343</v>
      </c>
      <c r="JU96">
        <v>24.1751</v>
      </c>
      <c r="JV96">
        <v>18</v>
      </c>
      <c r="JW96">
        <v>483.152</v>
      </c>
      <c r="JX96">
        <v>490.814</v>
      </c>
      <c r="JY96">
        <v>27.3911</v>
      </c>
      <c r="JZ96">
        <v>29.4556</v>
      </c>
      <c r="KA96">
        <v>30.0001</v>
      </c>
      <c r="KB96">
        <v>29.6778</v>
      </c>
      <c r="KC96">
        <v>29.6728</v>
      </c>
      <c r="KD96">
        <v>57.1278</v>
      </c>
      <c r="KE96">
        <v>22.3843</v>
      </c>
      <c r="KF96">
        <v>70.49550000000001</v>
      </c>
      <c r="KG96">
        <v>27.3875</v>
      </c>
      <c r="KH96">
        <v>1309.14</v>
      </c>
      <c r="KI96">
        <v>21.2787</v>
      </c>
      <c r="KJ96">
        <v>101.899</v>
      </c>
      <c r="KK96">
        <v>91.43899999999999</v>
      </c>
    </row>
    <row r="97" spans="1:297">
      <c r="A97">
        <v>79</v>
      </c>
      <c r="B97">
        <v>1758642114.6</v>
      </c>
      <c r="C97">
        <v>481.5999999046326</v>
      </c>
      <c r="D97" t="s">
        <v>603</v>
      </c>
      <c r="E97" t="s">
        <v>604</v>
      </c>
      <c r="F97">
        <v>5</v>
      </c>
      <c r="G97" t="s">
        <v>437</v>
      </c>
      <c r="H97" t="s">
        <v>438</v>
      </c>
      <c r="I97">
        <v>1758642106.814285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(EA97+(U97+2*0.95*5.67E-8*(((EA97+$B$9)+273)^4-(EA97+273)^4)-44100*J97)/(1.84*29.3*R97+8*0.95*5.67E-8*(EA97+273)^3))</f>
        <v>0</v>
      </c>
      <c r="W97">
        <f>($C$9*EB97+$D$9*EC97+$E$9*V97)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2*0.95*5.67E-8*(((EA97+$B$9)+273)^4-(W97+273)^4)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1321.537132084195</v>
      </c>
      <c r="AK97">
        <v>1302.422909090909</v>
      </c>
      <c r="AL97">
        <v>3.466749435846612</v>
      </c>
      <c r="AM97">
        <v>65.17214786254047</v>
      </c>
      <c r="AN97">
        <f>(AP97 - AO97 + DY97*1E3/(8.314*(EA97+273.15)) * AR97/DX97 * AQ97) * DX97/(100*DL97) * 1000/(1000 - AP97)</f>
        <v>0</v>
      </c>
      <c r="AO97">
        <v>21.287894402746</v>
      </c>
      <c r="AP97">
        <v>21.95237757575758</v>
      </c>
      <c r="AQ97">
        <v>-1.852470176902316E-05</v>
      </c>
      <c r="AR97">
        <v>105.5994654856397</v>
      </c>
      <c r="AS97">
        <v>0</v>
      </c>
      <c r="AT97">
        <v>0</v>
      </c>
      <c r="AU97">
        <f>IF(AS97*$H$15&gt;=AW97,1.0,(AW97/(AW97-AS97*$H$15)))</f>
        <v>0</v>
      </c>
      <c r="AV97">
        <f>(AU97-1)*100</f>
        <v>0</v>
      </c>
      <c r="AW97">
        <f>MAX(0,($B$15+$C$15*EF97)/(1+$D$15*EF97)*DY97/(EA97+273)*$E$15)</f>
        <v>0</v>
      </c>
      <c r="AX97" t="s">
        <v>439</v>
      </c>
      <c r="AY97" t="s">
        <v>439</v>
      </c>
      <c r="AZ97">
        <v>0</v>
      </c>
      <c r="BA97">
        <v>0</v>
      </c>
      <c r="BB97">
        <f>1-AZ97/BA97</f>
        <v>0</v>
      </c>
      <c r="BC97">
        <v>0</v>
      </c>
      <c r="BD97" t="s">
        <v>439</v>
      </c>
      <c r="BE97" t="s">
        <v>439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439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$B$13*EG97+$C$13*EH97+$F$13*ES97*(1-EV97)</f>
        <v>0</v>
      </c>
      <c r="DI97">
        <f>DH97*DJ97</f>
        <v>0</v>
      </c>
      <c r="DJ97">
        <f>($B$13*$D$11+$C$13*$D$11+$F$13*((FF97+EX97)/MAX(FF97+EX97+FG97, 0.1)*$I$11+FG97/MAX(FF97+EX97+FG97, 0.1)*$J$11))/($B$13+$C$13+$F$13)</f>
        <v>0</v>
      </c>
      <c r="DK97">
        <f>($B$13*$K$11+$C$13*$K$11+$F$13*((FF97+EX97)/MAX(FF97+EX97+FG97, 0.1)*$P$11+FG97/MAX(FF97+EX97+FG97, 0.1)*$Q$11))/($B$13+$C$13+$F$13)</f>
        <v>0</v>
      </c>
      <c r="DL97">
        <v>1.1</v>
      </c>
      <c r="DM97">
        <v>0.5</v>
      </c>
      <c r="DN97" t="s">
        <v>440</v>
      </c>
      <c r="DO97">
        <v>2</v>
      </c>
      <c r="DP97" t="b">
        <v>1</v>
      </c>
      <c r="DQ97">
        <v>1758642106.814285</v>
      </c>
      <c r="DR97">
        <v>1249.327142857143</v>
      </c>
      <c r="DS97">
        <v>1277.437142857143</v>
      </c>
      <c r="DT97">
        <v>21.955775</v>
      </c>
      <c r="DU97">
        <v>21.28542857142858</v>
      </c>
      <c r="DV97">
        <v>1250.13</v>
      </c>
      <c r="DW97">
        <v>21.67557500000001</v>
      </c>
      <c r="DX97">
        <v>500.0508928571429</v>
      </c>
      <c r="DY97">
        <v>90.31945357142855</v>
      </c>
      <c r="DZ97">
        <v>0.06693995714285715</v>
      </c>
      <c r="EA97">
        <v>28.7951</v>
      </c>
      <c r="EB97">
        <v>30.00522142857143</v>
      </c>
      <c r="EC97">
        <v>999.9000000000002</v>
      </c>
      <c r="ED97">
        <v>0</v>
      </c>
      <c r="EE97">
        <v>0</v>
      </c>
      <c r="EF97">
        <v>10011.80964285714</v>
      </c>
      <c r="EG97">
        <v>0</v>
      </c>
      <c r="EH97">
        <v>10.05590357142857</v>
      </c>
      <c r="EI97">
        <v>-28.10971785714285</v>
      </c>
      <c r="EJ97">
        <v>1277.372857142857</v>
      </c>
      <c r="EK97">
        <v>1305.218571428572</v>
      </c>
      <c r="EL97">
        <v>0.6703402857142857</v>
      </c>
      <c r="EM97">
        <v>1277.437142857143</v>
      </c>
      <c r="EN97">
        <v>21.28542857142858</v>
      </c>
      <c r="EO97">
        <v>1.983032142857142</v>
      </c>
      <c r="EP97">
        <v>1.922487857142857</v>
      </c>
      <c r="EQ97">
        <v>17.30950357142857</v>
      </c>
      <c r="ER97">
        <v>16.81998928571429</v>
      </c>
      <c r="ES97">
        <v>1999.988928571429</v>
      </c>
      <c r="ET97">
        <v>0.9800023571428572</v>
      </c>
      <c r="EU97">
        <v>0.01999753928571428</v>
      </c>
      <c r="EV97">
        <v>0</v>
      </c>
      <c r="EW97">
        <v>158.3804642857143</v>
      </c>
      <c r="EX97">
        <v>5.00078</v>
      </c>
      <c r="EY97">
        <v>3262.699642857143</v>
      </c>
      <c r="EZ97">
        <v>16379.55714285714</v>
      </c>
      <c r="FA97">
        <v>39.93067857142857</v>
      </c>
      <c r="FB97">
        <v>40.78542857142856</v>
      </c>
      <c r="FC97">
        <v>40.48189285714285</v>
      </c>
      <c r="FD97">
        <v>40.47525</v>
      </c>
      <c r="FE97">
        <v>41.22524999999998</v>
      </c>
      <c r="FF97">
        <v>1955.088928571429</v>
      </c>
      <c r="FG97">
        <v>39.89107142857144</v>
      </c>
      <c r="FH97">
        <v>0</v>
      </c>
      <c r="FI97">
        <v>1758642112.8</v>
      </c>
      <c r="FJ97">
        <v>0</v>
      </c>
      <c r="FK97">
        <v>158.3771538461538</v>
      </c>
      <c r="FL97">
        <v>-0.2054700744948684</v>
      </c>
      <c r="FM97">
        <v>1.792478645329006</v>
      </c>
      <c r="FN97">
        <v>3262.718076923077</v>
      </c>
      <c r="FO97">
        <v>15</v>
      </c>
      <c r="FP97">
        <v>0</v>
      </c>
      <c r="FQ97" t="s">
        <v>441</v>
      </c>
      <c r="FR97">
        <v>1746989605.5</v>
      </c>
      <c r="FS97">
        <v>1746989593.5</v>
      </c>
      <c r="FT97">
        <v>0</v>
      </c>
      <c r="FU97">
        <v>-0.274</v>
      </c>
      <c r="FV97">
        <v>-0.002</v>
      </c>
      <c r="FW97">
        <v>2.549</v>
      </c>
      <c r="FX97">
        <v>0.129</v>
      </c>
      <c r="FY97">
        <v>420</v>
      </c>
      <c r="FZ97">
        <v>17</v>
      </c>
      <c r="GA97">
        <v>0.02</v>
      </c>
      <c r="GB97">
        <v>0.04</v>
      </c>
      <c r="GC97">
        <v>-28.1082975</v>
      </c>
      <c r="GD97">
        <v>-0.4547043151969229</v>
      </c>
      <c r="GE97">
        <v>0.1128196270324892</v>
      </c>
      <c r="GF97">
        <v>1</v>
      </c>
      <c r="GG97">
        <v>158.4159117647059</v>
      </c>
      <c r="GH97">
        <v>-0.1915508040745235</v>
      </c>
      <c r="GI97">
        <v>0.2093122305590166</v>
      </c>
      <c r="GJ97">
        <v>1</v>
      </c>
      <c r="GK97">
        <v>0.6721903499999999</v>
      </c>
      <c r="GL97">
        <v>-0.05087083677298326</v>
      </c>
      <c r="GM97">
        <v>0.005004205139430233</v>
      </c>
      <c r="GN97">
        <v>1</v>
      </c>
      <c r="GO97">
        <v>3</v>
      </c>
      <c r="GP97">
        <v>3</v>
      </c>
      <c r="GQ97" t="s">
        <v>568</v>
      </c>
      <c r="GR97">
        <v>3.10266</v>
      </c>
      <c r="GS97">
        <v>2.72503</v>
      </c>
      <c r="GT97">
        <v>0.186569</v>
      </c>
      <c r="GU97">
        <v>0.189101</v>
      </c>
      <c r="GV97">
        <v>0.100941</v>
      </c>
      <c r="GW97">
        <v>0.100143</v>
      </c>
      <c r="GX97">
        <v>21249.6</v>
      </c>
      <c r="GY97">
        <v>19252.4</v>
      </c>
      <c r="GZ97">
        <v>26688.8</v>
      </c>
      <c r="HA97">
        <v>23965.8</v>
      </c>
      <c r="HB97">
        <v>38408.9</v>
      </c>
      <c r="HC97">
        <v>31890.5</v>
      </c>
      <c r="HD97">
        <v>46605.4</v>
      </c>
      <c r="HE97">
        <v>37915.5</v>
      </c>
      <c r="HF97">
        <v>1.8635</v>
      </c>
      <c r="HG97">
        <v>1.85245</v>
      </c>
      <c r="HH97">
        <v>0.102408</v>
      </c>
      <c r="HI97">
        <v>0</v>
      </c>
      <c r="HJ97">
        <v>28.3407</v>
      </c>
      <c r="HK97">
        <v>999.9</v>
      </c>
      <c r="HL97">
        <v>51.7</v>
      </c>
      <c r="HM97">
        <v>31.4</v>
      </c>
      <c r="HN97">
        <v>26.4198</v>
      </c>
      <c r="HO97">
        <v>60.3865</v>
      </c>
      <c r="HP97">
        <v>22.3438</v>
      </c>
      <c r="HQ97">
        <v>1</v>
      </c>
      <c r="HR97">
        <v>0.17279</v>
      </c>
      <c r="HS97">
        <v>0.246231</v>
      </c>
      <c r="HT97">
        <v>20.2786</v>
      </c>
      <c r="HU97">
        <v>5.2104</v>
      </c>
      <c r="HV97">
        <v>11.98</v>
      </c>
      <c r="HW97">
        <v>4.96345</v>
      </c>
      <c r="HX97">
        <v>3.27423</v>
      </c>
      <c r="HY97">
        <v>9999</v>
      </c>
      <c r="HZ97">
        <v>9999</v>
      </c>
      <c r="IA97">
        <v>9999</v>
      </c>
      <c r="IB97">
        <v>999.9</v>
      </c>
      <c r="IC97">
        <v>1.864</v>
      </c>
      <c r="ID97">
        <v>1.86008</v>
      </c>
      <c r="IE97">
        <v>1.85841</v>
      </c>
      <c r="IF97">
        <v>1.85974</v>
      </c>
      <c r="IG97">
        <v>1.85989</v>
      </c>
      <c r="IH97">
        <v>1.85839</v>
      </c>
      <c r="II97">
        <v>1.85745</v>
      </c>
      <c r="IJ97">
        <v>1.85242</v>
      </c>
      <c r="IK97">
        <v>0</v>
      </c>
      <c r="IL97">
        <v>0</v>
      </c>
      <c r="IM97">
        <v>0</v>
      </c>
      <c r="IN97">
        <v>0</v>
      </c>
      <c r="IO97" t="s">
        <v>443</v>
      </c>
      <c r="IP97" t="s">
        <v>444</v>
      </c>
      <c r="IQ97" t="s">
        <v>445</v>
      </c>
      <c r="IR97" t="s">
        <v>445</v>
      </c>
      <c r="IS97" t="s">
        <v>445</v>
      </c>
      <c r="IT97" t="s">
        <v>445</v>
      </c>
      <c r="IU97">
        <v>0</v>
      </c>
      <c r="IV97">
        <v>100</v>
      </c>
      <c r="IW97">
        <v>100</v>
      </c>
      <c r="IX97">
        <v>-0.78</v>
      </c>
      <c r="IY97">
        <v>0.2801</v>
      </c>
      <c r="IZ97">
        <v>-1.101190050776656</v>
      </c>
      <c r="JA97">
        <v>-0.0009077452495023094</v>
      </c>
      <c r="JB97">
        <v>1.260287539409167E-06</v>
      </c>
      <c r="JC97">
        <v>-2.747980142854786E-10</v>
      </c>
      <c r="JD97">
        <v>0.01164710740424388</v>
      </c>
      <c r="JE97">
        <v>0.002354074995816399</v>
      </c>
      <c r="JF97">
        <v>0.0004967520844642659</v>
      </c>
      <c r="JG97">
        <v>-1.558376616488758E-06</v>
      </c>
      <c r="JH97">
        <v>1</v>
      </c>
      <c r="JI97">
        <v>1955</v>
      </c>
      <c r="JJ97">
        <v>1</v>
      </c>
      <c r="JK97">
        <v>26</v>
      </c>
      <c r="JL97">
        <v>194208.5</v>
      </c>
      <c r="JM97">
        <v>194208.7</v>
      </c>
      <c r="JN97">
        <v>2.87476</v>
      </c>
      <c r="JO97">
        <v>2.61108</v>
      </c>
      <c r="JP97">
        <v>1.49658</v>
      </c>
      <c r="JQ97">
        <v>2.34375</v>
      </c>
      <c r="JR97">
        <v>1.54907</v>
      </c>
      <c r="JS97">
        <v>2.37183</v>
      </c>
      <c r="JT97">
        <v>36.4578</v>
      </c>
      <c r="JU97">
        <v>24.1751</v>
      </c>
      <c r="JV97">
        <v>18</v>
      </c>
      <c r="JW97">
        <v>483.239</v>
      </c>
      <c r="JX97">
        <v>490.781</v>
      </c>
      <c r="JY97">
        <v>27.3875</v>
      </c>
      <c r="JZ97">
        <v>29.4556</v>
      </c>
      <c r="KA97">
        <v>30.0002</v>
      </c>
      <c r="KB97">
        <v>29.6778</v>
      </c>
      <c r="KC97">
        <v>29.6728</v>
      </c>
      <c r="KD97">
        <v>57.6801</v>
      </c>
      <c r="KE97">
        <v>22.3843</v>
      </c>
      <c r="KF97">
        <v>70.49550000000001</v>
      </c>
      <c r="KG97">
        <v>27.3776</v>
      </c>
      <c r="KH97">
        <v>1322.59</v>
      </c>
      <c r="KI97">
        <v>21.2787</v>
      </c>
      <c r="KJ97">
        <v>101.898</v>
      </c>
      <c r="KK97">
        <v>91.4389</v>
      </c>
    </row>
    <row r="98" spans="1:297">
      <c r="A98">
        <v>80</v>
      </c>
      <c r="B98">
        <v>1758642119.6</v>
      </c>
      <c r="C98">
        <v>486.5999999046326</v>
      </c>
      <c r="D98" t="s">
        <v>605</v>
      </c>
      <c r="E98" t="s">
        <v>606</v>
      </c>
      <c r="F98">
        <v>5</v>
      </c>
      <c r="G98" t="s">
        <v>437</v>
      </c>
      <c r="H98" t="s">
        <v>438</v>
      </c>
      <c r="I98">
        <v>1758642112.1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(EA98+(U98+2*0.95*5.67E-8*(((EA98+$B$9)+273)^4-(EA98+273)^4)-44100*J98)/(1.84*29.3*R98+8*0.95*5.67E-8*(EA98+273)^3))</f>
        <v>0</v>
      </c>
      <c r="W98">
        <f>($C$9*EB98+$D$9*EC98+$E$9*V98)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2*0.95*5.67E-8*(((EA98+$B$9)+273)^4-(W98+273)^4)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1338.605602371123</v>
      </c>
      <c r="AK98">
        <v>1319.549454545455</v>
      </c>
      <c r="AL98">
        <v>3.425905179498489</v>
      </c>
      <c r="AM98">
        <v>65.17214786254047</v>
      </c>
      <c r="AN98">
        <f>(AP98 - AO98 + DY98*1E3/(8.314*(EA98+273.15)) * AR98/DX98 * AQ98) * DX98/(100*DL98) * 1000/(1000 - AP98)</f>
        <v>0</v>
      </c>
      <c r="AO98">
        <v>21.29249393909681</v>
      </c>
      <c r="AP98">
        <v>21.95020242424242</v>
      </c>
      <c r="AQ98">
        <v>-1.549770397146942E-05</v>
      </c>
      <c r="AR98">
        <v>105.5994654856397</v>
      </c>
      <c r="AS98">
        <v>0</v>
      </c>
      <c r="AT98">
        <v>0</v>
      </c>
      <c r="AU98">
        <f>IF(AS98*$H$15&gt;=AW98,1.0,(AW98/(AW98-AS98*$H$15)))</f>
        <v>0</v>
      </c>
      <c r="AV98">
        <f>(AU98-1)*100</f>
        <v>0</v>
      </c>
      <c r="AW98">
        <f>MAX(0,($B$15+$C$15*EF98)/(1+$D$15*EF98)*DY98/(EA98+273)*$E$15)</f>
        <v>0</v>
      </c>
      <c r="AX98" t="s">
        <v>439</v>
      </c>
      <c r="AY98" t="s">
        <v>439</v>
      </c>
      <c r="AZ98">
        <v>0</v>
      </c>
      <c r="BA98">
        <v>0</v>
      </c>
      <c r="BB98">
        <f>1-AZ98/BA98</f>
        <v>0</v>
      </c>
      <c r="BC98">
        <v>0</v>
      </c>
      <c r="BD98" t="s">
        <v>439</v>
      </c>
      <c r="BE98" t="s">
        <v>439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439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$B$13*EG98+$C$13*EH98+$F$13*ES98*(1-EV98)</f>
        <v>0</v>
      </c>
      <c r="DI98">
        <f>DH98*DJ98</f>
        <v>0</v>
      </c>
      <c r="DJ98">
        <f>($B$13*$D$11+$C$13*$D$11+$F$13*((FF98+EX98)/MAX(FF98+EX98+FG98, 0.1)*$I$11+FG98/MAX(FF98+EX98+FG98, 0.1)*$J$11))/($B$13+$C$13+$F$13)</f>
        <v>0</v>
      </c>
      <c r="DK98">
        <f>($B$13*$K$11+$C$13*$K$11+$F$13*((FF98+EX98)/MAX(FF98+EX98+FG98, 0.1)*$P$11+FG98/MAX(FF98+EX98+FG98, 0.1)*$Q$11))/($B$13+$C$13+$F$13)</f>
        <v>0</v>
      </c>
      <c r="DL98">
        <v>1.1</v>
      </c>
      <c r="DM98">
        <v>0.5</v>
      </c>
      <c r="DN98" t="s">
        <v>440</v>
      </c>
      <c r="DO98">
        <v>2</v>
      </c>
      <c r="DP98" t="b">
        <v>1</v>
      </c>
      <c r="DQ98">
        <v>1758642112.1</v>
      </c>
      <c r="DR98">
        <v>1267.051851851852</v>
      </c>
      <c r="DS98">
        <v>1295.187407407407</v>
      </c>
      <c r="DT98">
        <v>21.95304814814815</v>
      </c>
      <c r="DU98">
        <v>21.28844074074074</v>
      </c>
      <c r="DV98">
        <v>1267.837407407407</v>
      </c>
      <c r="DW98">
        <v>21.67291481481482</v>
      </c>
      <c r="DX98">
        <v>500.0467037037037</v>
      </c>
      <c r="DY98">
        <v>90.32022592592593</v>
      </c>
      <c r="DZ98">
        <v>0.06691196296296296</v>
      </c>
      <c r="EA98">
        <v>28.7951</v>
      </c>
      <c r="EB98">
        <v>30.00912222222222</v>
      </c>
      <c r="EC98">
        <v>999.9000000000001</v>
      </c>
      <c r="ED98">
        <v>0</v>
      </c>
      <c r="EE98">
        <v>0</v>
      </c>
      <c r="EF98">
        <v>10007.27037037037</v>
      </c>
      <c r="EG98">
        <v>0</v>
      </c>
      <c r="EH98">
        <v>10.05512222222222</v>
      </c>
      <c r="EI98">
        <v>-28.13584444444444</v>
      </c>
      <c r="EJ98">
        <v>1295.492222222222</v>
      </c>
      <c r="EK98">
        <v>1323.359259259259</v>
      </c>
      <c r="EL98">
        <v>0.6645976296296296</v>
      </c>
      <c r="EM98">
        <v>1295.187407407407</v>
      </c>
      <c r="EN98">
        <v>21.28844074074074</v>
      </c>
      <c r="EO98">
        <v>1.982802962962963</v>
      </c>
      <c r="EP98">
        <v>1.922776666666667</v>
      </c>
      <c r="EQ98">
        <v>17.30767777777778</v>
      </c>
      <c r="ER98">
        <v>16.82235925925926</v>
      </c>
      <c r="ES98">
        <v>2000.008148148148</v>
      </c>
      <c r="ET98">
        <v>0.9800025555555556</v>
      </c>
      <c r="EU98">
        <v>0.01999734074074074</v>
      </c>
      <c r="EV98">
        <v>0</v>
      </c>
      <c r="EW98">
        <v>158.3781851851852</v>
      </c>
      <c r="EX98">
        <v>5.00078</v>
      </c>
      <c r="EY98">
        <v>3262.811851851852</v>
      </c>
      <c r="EZ98">
        <v>16379.71481481481</v>
      </c>
      <c r="FA98">
        <v>39.92344444444443</v>
      </c>
      <c r="FB98">
        <v>40.78674074074074</v>
      </c>
      <c r="FC98">
        <v>40.60618518518518</v>
      </c>
      <c r="FD98">
        <v>40.46977777777778</v>
      </c>
      <c r="FE98">
        <v>41.20811111111111</v>
      </c>
      <c r="FF98">
        <v>1955.108148148148</v>
      </c>
      <c r="FG98">
        <v>39.89074074074075</v>
      </c>
      <c r="FH98">
        <v>0</v>
      </c>
      <c r="FI98">
        <v>1758642117.6</v>
      </c>
      <c r="FJ98">
        <v>0</v>
      </c>
      <c r="FK98">
        <v>158.3990769230769</v>
      </c>
      <c r="FL98">
        <v>0.3500854779165677</v>
      </c>
      <c r="FM98">
        <v>-0.281367506738991</v>
      </c>
      <c r="FN98">
        <v>3262.77576923077</v>
      </c>
      <c r="FO98">
        <v>15</v>
      </c>
      <c r="FP98">
        <v>0</v>
      </c>
      <c r="FQ98" t="s">
        <v>441</v>
      </c>
      <c r="FR98">
        <v>1746989605.5</v>
      </c>
      <c r="FS98">
        <v>1746989593.5</v>
      </c>
      <c r="FT98">
        <v>0</v>
      </c>
      <c r="FU98">
        <v>-0.274</v>
      </c>
      <c r="FV98">
        <v>-0.002</v>
      </c>
      <c r="FW98">
        <v>2.549</v>
      </c>
      <c r="FX98">
        <v>0.129</v>
      </c>
      <c r="FY98">
        <v>420</v>
      </c>
      <c r="FZ98">
        <v>17</v>
      </c>
      <c r="GA98">
        <v>0.02</v>
      </c>
      <c r="GB98">
        <v>0.04</v>
      </c>
      <c r="GC98">
        <v>-28.10215121951219</v>
      </c>
      <c r="GD98">
        <v>-0.2963101045296368</v>
      </c>
      <c r="GE98">
        <v>0.1096482249296361</v>
      </c>
      <c r="GF98">
        <v>1</v>
      </c>
      <c r="GG98">
        <v>158.3914705882353</v>
      </c>
      <c r="GH98">
        <v>-0.2841558417227204</v>
      </c>
      <c r="GI98">
        <v>0.2230654395271001</v>
      </c>
      <c r="GJ98">
        <v>1</v>
      </c>
      <c r="GK98">
        <v>0.6682553170731708</v>
      </c>
      <c r="GL98">
        <v>-0.06191908013937177</v>
      </c>
      <c r="GM98">
        <v>0.006169934847420662</v>
      </c>
      <c r="GN98">
        <v>1</v>
      </c>
      <c r="GO98">
        <v>3</v>
      </c>
      <c r="GP98">
        <v>3</v>
      </c>
      <c r="GQ98" t="s">
        <v>568</v>
      </c>
      <c r="GR98">
        <v>3.10245</v>
      </c>
      <c r="GS98">
        <v>2.72504</v>
      </c>
      <c r="GT98">
        <v>0.18806</v>
      </c>
      <c r="GU98">
        <v>0.190569</v>
      </c>
      <c r="GV98">
        <v>0.100935</v>
      </c>
      <c r="GW98">
        <v>0.100157</v>
      </c>
      <c r="GX98">
        <v>21210.7</v>
      </c>
      <c r="GY98">
        <v>19217.6</v>
      </c>
      <c r="GZ98">
        <v>26688.8</v>
      </c>
      <c r="HA98">
        <v>23965.8</v>
      </c>
      <c r="HB98">
        <v>38409.3</v>
      </c>
      <c r="HC98">
        <v>31890.3</v>
      </c>
      <c r="HD98">
        <v>46605.4</v>
      </c>
      <c r="HE98">
        <v>37915.5</v>
      </c>
      <c r="HF98">
        <v>1.86378</v>
      </c>
      <c r="HG98">
        <v>1.8527</v>
      </c>
      <c r="HH98">
        <v>0.102777</v>
      </c>
      <c r="HI98">
        <v>0</v>
      </c>
      <c r="HJ98">
        <v>28.3414</v>
      </c>
      <c r="HK98">
        <v>999.9</v>
      </c>
      <c r="HL98">
        <v>51.7</v>
      </c>
      <c r="HM98">
        <v>31.5</v>
      </c>
      <c r="HN98">
        <v>26.567</v>
      </c>
      <c r="HO98">
        <v>60.6065</v>
      </c>
      <c r="HP98">
        <v>22.6082</v>
      </c>
      <c r="HQ98">
        <v>1</v>
      </c>
      <c r="HR98">
        <v>0.173074</v>
      </c>
      <c r="HS98">
        <v>0.264553</v>
      </c>
      <c r="HT98">
        <v>20.2786</v>
      </c>
      <c r="HU98">
        <v>5.2116</v>
      </c>
      <c r="HV98">
        <v>11.98</v>
      </c>
      <c r="HW98">
        <v>4.96355</v>
      </c>
      <c r="HX98">
        <v>3.27448</v>
      </c>
      <c r="HY98">
        <v>9999</v>
      </c>
      <c r="HZ98">
        <v>9999</v>
      </c>
      <c r="IA98">
        <v>9999</v>
      </c>
      <c r="IB98">
        <v>999.9</v>
      </c>
      <c r="IC98">
        <v>1.864</v>
      </c>
      <c r="ID98">
        <v>1.86011</v>
      </c>
      <c r="IE98">
        <v>1.85838</v>
      </c>
      <c r="IF98">
        <v>1.85974</v>
      </c>
      <c r="IG98">
        <v>1.85989</v>
      </c>
      <c r="IH98">
        <v>1.8584</v>
      </c>
      <c r="II98">
        <v>1.85745</v>
      </c>
      <c r="IJ98">
        <v>1.85242</v>
      </c>
      <c r="IK98">
        <v>0</v>
      </c>
      <c r="IL98">
        <v>0</v>
      </c>
      <c r="IM98">
        <v>0</v>
      </c>
      <c r="IN98">
        <v>0</v>
      </c>
      <c r="IO98" t="s">
        <v>443</v>
      </c>
      <c r="IP98" t="s">
        <v>444</v>
      </c>
      <c r="IQ98" t="s">
        <v>445</v>
      </c>
      <c r="IR98" t="s">
        <v>445</v>
      </c>
      <c r="IS98" t="s">
        <v>445</v>
      </c>
      <c r="IT98" t="s">
        <v>445</v>
      </c>
      <c r="IU98">
        <v>0</v>
      </c>
      <c r="IV98">
        <v>100</v>
      </c>
      <c r="IW98">
        <v>100</v>
      </c>
      <c r="IX98">
        <v>-0.76</v>
      </c>
      <c r="IY98">
        <v>0.28</v>
      </c>
      <c r="IZ98">
        <v>-1.101190050776656</v>
      </c>
      <c r="JA98">
        <v>-0.0009077452495023094</v>
      </c>
      <c r="JB98">
        <v>1.260287539409167E-06</v>
      </c>
      <c r="JC98">
        <v>-2.747980142854786E-10</v>
      </c>
      <c r="JD98">
        <v>0.01164710740424388</v>
      </c>
      <c r="JE98">
        <v>0.002354074995816399</v>
      </c>
      <c r="JF98">
        <v>0.0004967520844642659</v>
      </c>
      <c r="JG98">
        <v>-1.558376616488758E-06</v>
      </c>
      <c r="JH98">
        <v>1</v>
      </c>
      <c r="JI98">
        <v>1955</v>
      </c>
      <c r="JJ98">
        <v>1</v>
      </c>
      <c r="JK98">
        <v>26</v>
      </c>
      <c r="JL98">
        <v>194208.6</v>
      </c>
      <c r="JM98">
        <v>194208.8</v>
      </c>
      <c r="JN98">
        <v>2.90039</v>
      </c>
      <c r="JO98">
        <v>2.60498</v>
      </c>
      <c r="JP98">
        <v>1.49658</v>
      </c>
      <c r="JQ98">
        <v>2.34497</v>
      </c>
      <c r="JR98">
        <v>1.54907</v>
      </c>
      <c r="JS98">
        <v>2.46216</v>
      </c>
      <c r="JT98">
        <v>36.4578</v>
      </c>
      <c r="JU98">
        <v>24.1838</v>
      </c>
      <c r="JV98">
        <v>18</v>
      </c>
      <c r="JW98">
        <v>483.403</v>
      </c>
      <c r="JX98">
        <v>490.946</v>
      </c>
      <c r="JY98">
        <v>27.3781</v>
      </c>
      <c r="JZ98">
        <v>29.4556</v>
      </c>
      <c r="KA98">
        <v>30.0003</v>
      </c>
      <c r="KB98">
        <v>29.6782</v>
      </c>
      <c r="KC98">
        <v>29.6728</v>
      </c>
      <c r="KD98">
        <v>58.3013</v>
      </c>
      <c r="KE98">
        <v>22.3843</v>
      </c>
      <c r="KF98">
        <v>70.12260000000001</v>
      </c>
      <c r="KG98">
        <v>27.3676</v>
      </c>
      <c r="KH98">
        <v>1342.63</v>
      </c>
      <c r="KI98">
        <v>21.2787</v>
      </c>
      <c r="KJ98">
        <v>101.898</v>
      </c>
      <c r="KK98">
        <v>91.43899999999999</v>
      </c>
    </row>
    <row r="99" spans="1:297">
      <c r="A99">
        <v>81</v>
      </c>
      <c r="B99">
        <v>1758642124.6</v>
      </c>
      <c r="C99">
        <v>491.5999999046326</v>
      </c>
      <c r="D99" t="s">
        <v>607</v>
      </c>
      <c r="E99" t="s">
        <v>608</v>
      </c>
      <c r="F99">
        <v>5</v>
      </c>
      <c r="G99" t="s">
        <v>437</v>
      </c>
      <c r="H99" t="s">
        <v>438</v>
      </c>
      <c r="I99">
        <v>1758642116.814285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(EA99+(U99+2*0.95*5.67E-8*(((EA99+$B$9)+273)^4-(EA99+273)^4)-44100*J99)/(1.84*29.3*R99+8*0.95*5.67E-8*(EA99+273)^3))</f>
        <v>0</v>
      </c>
      <c r="W99">
        <f>($C$9*EB99+$D$9*EC99+$E$9*V99)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2*0.95*5.67E-8*(((EA99+$B$9)+273)^4-(W99+273)^4)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1355.655561469957</v>
      </c>
      <c r="AK99">
        <v>1336.569696969697</v>
      </c>
      <c r="AL99">
        <v>3.40620479482983</v>
      </c>
      <c r="AM99">
        <v>65.17214786254047</v>
      </c>
      <c r="AN99">
        <f>(AP99 - AO99 + DY99*1E3/(8.314*(EA99+273.15)) * AR99/DX99 * AQ99) * DX99/(100*DL99) * 1000/(1000 - AP99)</f>
        <v>0</v>
      </c>
      <c r="AO99">
        <v>21.28718854263562</v>
      </c>
      <c r="AP99">
        <v>21.9488703030303</v>
      </c>
      <c r="AQ99">
        <v>-5.520499657463787E-06</v>
      </c>
      <c r="AR99">
        <v>105.5994654856397</v>
      </c>
      <c r="AS99">
        <v>0</v>
      </c>
      <c r="AT99">
        <v>0</v>
      </c>
      <c r="AU99">
        <f>IF(AS99*$H$15&gt;=AW99,1.0,(AW99/(AW99-AS99*$H$15)))</f>
        <v>0</v>
      </c>
      <c r="AV99">
        <f>(AU99-1)*100</f>
        <v>0</v>
      </c>
      <c r="AW99">
        <f>MAX(0,($B$15+$C$15*EF99)/(1+$D$15*EF99)*DY99/(EA99+273)*$E$15)</f>
        <v>0</v>
      </c>
      <c r="AX99" t="s">
        <v>439</v>
      </c>
      <c r="AY99" t="s">
        <v>439</v>
      </c>
      <c r="AZ99">
        <v>0</v>
      </c>
      <c r="BA99">
        <v>0</v>
      </c>
      <c r="BB99">
        <f>1-AZ99/BA99</f>
        <v>0</v>
      </c>
      <c r="BC99">
        <v>0</v>
      </c>
      <c r="BD99" t="s">
        <v>439</v>
      </c>
      <c r="BE99" t="s">
        <v>439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439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$B$13*EG99+$C$13*EH99+$F$13*ES99*(1-EV99)</f>
        <v>0</v>
      </c>
      <c r="DI99">
        <f>DH99*DJ99</f>
        <v>0</v>
      </c>
      <c r="DJ99">
        <f>($B$13*$D$11+$C$13*$D$11+$F$13*((FF99+EX99)/MAX(FF99+EX99+FG99, 0.1)*$I$11+FG99/MAX(FF99+EX99+FG99, 0.1)*$J$11))/($B$13+$C$13+$F$13)</f>
        <v>0</v>
      </c>
      <c r="DK99">
        <f>($B$13*$K$11+$C$13*$K$11+$F$13*((FF99+EX99)/MAX(FF99+EX99+FG99, 0.1)*$P$11+FG99/MAX(FF99+EX99+FG99, 0.1)*$Q$11))/($B$13+$C$13+$F$13)</f>
        <v>0</v>
      </c>
      <c r="DL99">
        <v>1.1</v>
      </c>
      <c r="DM99">
        <v>0.5</v>
      </c>
      <c r="DN99" t="s">
        <v>440</v>
      </c>
      <c r="DO99">
        <v>2</v>
      </c>
      <c r="DP99" t="b">
        <v>1</v>
      </c>
      <c r="DQ99">
        <v>1758642116.814285</v>
      </c>
      <c r="DR99">
        <v>1282.8825</v>
      </c>
      <c r="DS99">
        <v>1311.003928571429</v>
      </c>
      <c r="DT99">
        <v>21.95114999999999</v>
      </c>
      <c r="DU99">
        <v>21.28895714285714</v>
      </c>
      <c r="DV99">
        <v>1283.653214285715</v>
      </c>
      <c r="DW99">
        <v>21.67107142857143</v>
      </c>
      <c r="DX99">
        <v>500.0169642857142</v>
      </c>
      <c r="DY99">
        <v>90.31975357142858</v>
      </c>
      <c r="DZ99">
        <v>0.06691988214285714</v>
      </c>
      <c r="EA99">
        <v>28.79408928571429</v>
      </c>
      <c r="EB99">
        <v>30.01035357142857</v>
      </c>
      <c r="EC99">
        <v>999.9000000000002</v>
      </c>
      <c r="ED99">
        <v>0</v>
      </c>
      <c r="EE99">
        <v>0</v>
      </c>
      <c r="EF99">
        <v>10006.07071428571</v>
      </c>
      <c r="EG99">
        <v>0</v>
      </c>
      <c r="EH99">
        <v>10.053625</v>
      </c>
      <c r="EI99">
        <v>-28.1221</v>
      </c>
      <c r="EJ99">
        <v>1311.675357142857</v>
      </c>
      <c r="EK99">
        <v>1339.521428571428</v>
      </c>
      <c r="EL99">
        <v>0.66219425</v>
      </c>
      <c r="EM99">
        <v>1311.003928571429</v>
      </c>
      <c r="EN99">
        <v>21.28895714285714</v>
      </c>
      <c r="EO99">
        <v>1.982622142857143</v>
      </c>
      <c r="EP99">
        <v>1.9228125</v>
      </c>
      <c r="EQ99">
        <v>17.30623928571429</v>
      </c>
      <c r="ER99">
        <v>16.82265357142857</v>
      </c>
      <c r="ES99">
        <v>2000.017857142857</v>
      </c>
      <c r="ET99">
        <v>0.9800025714285715</v>
      </c>
      <c r="EU99">
        <v>0.019997325</v>
      </c>
      <c r="EV99">
        <v>0</v>
      </c>
      <c r="EW99">
        <v>158.4016785714286</v>
      </c>
      <c r="EX99">
        <v>5.00078</v>
      </c>
      <c r="EY99">
        <v>3262.834642857142</v>
      </c>
      <c r="EZ99">
        <v>16379.78571428571</v>
      </c>
      <c r="FA99">
        <v>39.91946428571428</v>
      </c>
      <c r="FB99">
        <v>40.781</v>
      </c>
      <c r="FC99">
        <v>40.6805</v>
      </c>
      <c r="FD99">
        <v>40.47299999999999</v>
      </c>
      <c r="FE99">
        <v>41.19396428571428</v>
      </c>
      <c r="FF99">
        <v>1955.117857142857</v>
      </c>
      <c r="FG99">
        <v>39.89392857142858</v>
      </c>
      <c r="FH99">
        <v>0</v>
      </c>
      <c r="FI99">
        <v>1758642122.4</v>
      </c>
      <c r="FJ99">
        <v>0</v>
      </c>
      <c r="FK99">
        <v>158.4368076923077</v>
      </c>
      <c r="FL99">
        <v>-0.002358965722555876</v>
      </c>
      <c r="FM99">
        <v>-0.7357264941763705</v>
      </c>
      <c r="FN99">
        <v>3262.792307692308</v>
      </c>
      <c r="FO99">
        <v>15</v>
      </c>
      <c r="FP99">
        <v>0</v>
      </c>
      <c r="FQ99" t="s">
        <v>441</v>
      </c>
      <c r="FR99">
        <v>1746989605.5</v>
      </c>
      <c r="FS99">
        <v>1746989593.5</v>
      </c>
      <c r="FT99">
        <v>0</v>
      </c>
      <c r="FU99">
        <v>-0.274</v>
      </c>
      <c r="FV99">
        <v>-0.002</v>
      </c>
      <c r="FW99">
        <v>2.549</v>
      </c>
      <c r="FX99">
        <v>0.129</v>
      </c>
      <c r="FY99">
        <v>420</v>
      </c>
      <c r="FZ99">
        <v>17</v>
      </c>
      <c r="GA99">
        <v>0.02</v>
      </c>
      <c r="GB99">
        <v>0.04</v>
      </c>
      <c r="GC99">
        <v>-28.11086829268293</v>
      </c>
      <c r="GD99">
        <v>0.1838216027874879</v>
      </c>
      <c r="GE99">
        <v>0.1089912335678703</v>
      </c>
      <c r="GF99">
        <v>1</v>
      </c>
      <c r="GG99">
        <v>158.3893529411765</v>
      </c>
      <c r="GH99">
        <v>0.2733384296538589</v>
      </c>
      <c r="GI99">
        <v>0.2107902333870093</v>
      </c>
      <c r="GJ99">
        <v>1</v>
      </c>
      <c r="GK99">
        <v>0.6640656341463415</v>
      </c>
      <c r="GL99">
        <v>-0.04515248780487622</v>
      </c>
      <c r="GM99">
        <v>0.00545282518743153</v>
      </c>
      <c r="GN99">
        <v>1</v>
      </c>
      <c r="GO99">
        <v>3</v>
      </c>
      <c r="GP99">
        <v>3</v>
      </c>
      <c r="GQ99" t="s">
        <v>568</v>
      </c>
      <c r="GR99">
        <v>3.10244</v>
      </c>
      <c r="GS99">
        <v>2.72511</v>
      </c>
      <c r="GT99">
        <v>0.18952</v>
      </c>
      <c r="GU99">
        <v>0.192045</v>
      </c>
      <c r="GV99">
        <v>0.100923</v>
      </c>
      <c r="GW99">
        <v>0.100068</v>
      </c>
      <c r="GX99">
        <v>21172.6</v>
      </c>
      <c r="GY99">
        <v>19182.5</v>
      </c>
      <c r="GZ99">
        <v>26688.8</v>
      </c>
      <c r="HA99">
        <v>23965.8</v>
      </c>
      <c r="HB99">
        <v>38410.3</v>
      </c>
      <c r="HC99">
        <v>31893.4</v>
      </c>
      <c r="HD99">
        <v>46605.7</v>
      </c>
      <c r="HE99">
        <v>37915.3</v>
      </c>
      <c r="HF99">
        <v>1.8637</v>
      </c>
      <c r="HG99">
        <v>1.85263</v>
      </c>
      <c r="HH99">
        <v>0.101969</v>
      </c>
      <c r="HI99">
        <v>0</v>
      </c>
      <c r="HJ99">
        <v>28.3437</v>
      </c>
      <c r="HK99">
        <v>999.9</v>
      </c>
      <c r="HL99">
        <v>51.7</v>
      </c>
      <c r="HM99">
        <v>31.5</v>
      </c>
      <c r="HN99">
        <v>26.5693</v>
      </c>
      <c r="HO99">
        <v>60.6465</v>
      </c>
      <c r="HP99">
        <v>22.504</v>
      </c>
      <c r="HQ99">
        <v>1</v>
      </c>
      <c r="HR99">
        <v>0.173364</v>
      </c>
      <c r="HS99">
        <v>0.29098</v>
      </c>
      <c r="HT99">
        <v>20.2785</v>
      </c>
      <c r="HU99">
        <v>5.2116</v>
      </c>
      <c r="HV99">
        <v>11.98</v>
      </c>
      <c r="HW99">
        <v>4.96325</v>
      </c>
      <c r="HX99">
        <v>3.2744</v>
      </c>
      <c r="HY99">
        <v>9999</v>
      </c>
      <c r="HZ99">
        <v>9999</v>
      </c>
      <c r="IA99">
        <v>9999</v>
      </c>
      <c r="IB99">
        <v>999.9</v>
      </c>
      <c r="IC99">
        <v>1.86401</v>
      </c>
      <c r="ID99">
        <v>1.8601</v>
      </c>
      <c r="IE99">
        <v>1.85842</v>
      </c>
      <c r="IF99">
        <v>1.85974</v>
      </c>
      <c r="IG99">
        <v>1.85989</v>
      </c>
      <c r="IH99">
        <v>1.85842</v>
      </c>
      <c r="II99">
        <v>1.85745</v>
      </c>
      <c r="IJ99">
        <v>1.85242</v>
      </c>
      <c r="IK99">
        <v>0</v>
      </c>
      <c r="IL99">
        <v>0</v>
      </c>
      <c r="IM99">
        <v>0</v>
      </c>
      <c r="IN99">
        <v>0</v>
      </c>
      <c r="IO99" t="s">
        <v>443</v>
      </c>
      <c r="IP99" t="s">
        <v>444</v>
      </c>
      <c r="IQ99" t="s">
        <v>445</v>
      </c>
      <c r="IR99" t="s">
        <v>445</v>
      </c>
      <c r="IS99" t="s">
        <v>445</v>
      </c>
      <c r="IT99" t="s">
        <v>445</v>
      </c>
      <c r="IU99">
        <v>0</v>
      </c>
      <c r="IV99">
        <v>100</v>
      </c>
      <c r="IW99">
        <v>100</v>
      </c>
      <c r="IX99">
        <v>-0.75</v>
      </c>
      <c r="IY99">
        <v>0.28</v>
      </c>
      <c r="IZ99">
        <v>-1.101190050776656</v>
      </c>
      <c r="JA99">
        <v>-0.0009077452495023094</v>
      </c>
      <c r="JB99">
        <v>1.260287539409167E-06</v>
      </c>
      <c r="JC99">
        <v>-2.747980142854786E-10</v>
      </c>
      <c r="JD99">
        <v>0.01164710740424388</v>
      </c>
      <c r="JE99">
        <v>0.002354074995816399</v>
      </c>
      <c r="JF99">
        <v>0.0004967520844642659</v>
      </c>
      <c r="JG99">
        <v>-1.558376616488758E-06</v>
      </c>
      <c r="JH99">
        <v>1</v>
      </c>
      <c r="JI99">
        <v>1955</v>
      </c>
      <c r="JJ99">
        <v>1</v>
      </c>
      <c r="JK99">
        <v>26</v>
      </c>
      <c r="JL99">
        <v>194208.7</v>
      </c>
      <c r="JM99">
        <v>194208.9</v>
      </c>
      <c r="JN99">
        <v>2.93335</v>
      </c>
      <c r="JO99">
        <v>2.61597</v>
      </c>
      <c r="JP99">
        <v>1.49658</v>
      </c>
      <c r="JQ99">
        <v>2.34497</v>
      </c>
      <c r="JR99">
        <v>1.54907</v>
      </c>
      <c r="JS99">
        <v>2.34375</v>
      </c>
      <c r="JT99">
        <v>36.4578</v>
      </c>
      <c r="JU99">
        <v>24.1751</v>
      </c>
      <c r="JV99">
        <v>18</v>
      </c>
      <c r="JW99">
        <v>483.37</v>
      </c>
      <c r="JX99">
        <v>490.904</v>
      </c>
      <c r="JY99">
        <v>27.3675</v>
      </c>
      <c r="JZ99">
        <v>29.4556</v>
      </c>
      <c r="KA99">
        <v>30.0002</v>
      </c>
      <c r="KB99">
        <v>29.6796</v>
      </c>
      <c r="KC99">
        <v>29.6736</v>
      </c>
      <c r="KD99">
        <v>58.8512</v>
      </c>
      <c r="KE99">
        <v>22.3843</v>
      </c>
      <c r="KF99">
        <v>70.12260000000001</v>
      </c>
      <c r="KG99">
        <v>27.3542</v>
      </c>
      <c r="KH99">
        <v>1356</v>
      </c>
      <c r="KI99">
        <v>21.2787</v>
      </c>
      <c r="KJ99">
        <v>101.899</v>
      </c>
      <c r="KK99">
        <v>91.43859999999999</v>
      </c>
    </row>
    <row r="100" spans="1:297">
      <c r="A100">
        <v>82</v>
      </c>
      <c r="B100">
        <v>1758642129.1</v>
      </c>
      <c r="C100">
        <v>496.0999999046326</v>
      </c>
      <c r="D100" t="s">
        <v>609</v>
      </c>
      <c r="E100" t="s">
        <v>610</v>
      </c>
      <c r="F100">
        <v>5</v>
      </c>
      <c r="G100" t="s">
        <v>437</v>
      </c>
      <c r="H100" t="s">
        <v>438</v>
      </c>
      <c r="I100">
        <v>1758642121.260714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(EA100+(U100+2*0.95*5.67E-8*(((EA100+$B$9)+273)^4-(EA100+273)^4)-44100*J100)/(1.84*29.3*R100+8*0.95*5.67E-8*(EA100+273)^3))</f>
        <v>0</v>
      </c>
      <c r="W100">
        <f>($C$9*EB100+$D$9*EC100+$E$9*V100)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2*0.95*5.67E-8*(((EA100+$B$9)+273)^4-(W100+273)^4)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1371.206369376705</v>
      </c>
      <c r="AK100">
        <v>1352.020424242424</v>
      </c>
      <c r="AL100">
        <v>3.443483538516976</v>
      </c>
      <c r="AM100">
        <v>65.17214786254047</v>
      </c>
      <c r="AN100">
        <f>(AP100 - AO100 + DY100*1E3/(8.314*(EA100+273.15)) * AR100/DX100 * AQ100) * DX100/(100*DL100) * 1000/(1000 - AP100)</f>
        <v>0</v>
      </c>
      <c r="AO100">
        <v>21.2500105984614</v>
      </c>
      <c r="AP100">
        <v>21.92870787878787</v>
      </c>
      <c r="AQ100">
        <v>-0.005082862032035445</v>
      </c>
      <c r="AR100">
        <v>105.5994654856397</v>
      </c>
      <c r="AS100">
        <v>0</v>
      </c>
      <c r="AT100">
        <v>0</v>
      </c>
      <c r="AU100">
        <f>IF(AS100*$H$15&gt;=AW100,1.0,(AW100/(AW100-AS100*$H$15)))</f>
        <v>0</v>
      </c>
      <c r="AV100">
        <f>(AU100-1)*100</f>
        <v>0</v>
      </c>
      <c r="AW100">
        <f>MAX(0,($B$15+$C$15*EF100)/(1+$D$15*EF100)*DY100/(EA100+273)*$E$15)</f>
        <v>0</v>
      </c>
      <c r="AX100" t="s">
        <v>439</v>
      </c>
      <c r="AY100" t="s">
        <v>439</v>
      </c>
      <c r="AZ100">
        <v>0</v>
      </c>
      <c r="BA100">
        <v>0</v>
      </c>
      <c r="BB100">
        <f>1-AZ100/BA100</f>
        <v>0</v>
      </c>
      <c r="BC100">
        <v>0</v>
      </c>
      <c r="BD100" t="s">
        <v>439</v>
      </c>
      <c r="BE100" t="s">
        <v>439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439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$B$13*EG100+$C$13*EH100+$F$13*ES100*(1-EV100)</f>
        <v>0</v>
      </c>
      <c r="DI100">
        <f>DH100*DJ100</f>
        <v>0</v>
      </c>
      <c r="DJ100">
        <f>($B$13*$D$11+$C$13*$D$11+$F$13*((FF100+EX100)/MAX(FF100+EX100+FG100, 0.1)*$I$11+FG100/MAX(FF100+EX100+FG100, 0.1)*$J$11))/($B$13+$C$13+$F$13)</f>
        <v>0</v>
      </c>
      <c r="DK100">
        <f>($B$13*$K$11+$C$13*$K$11+$F$13*((FF100+EX100)/MAX(FF100+EX100+FG100, 0.1)*$P$11+FG100/MAX(FF100+EX100+FG100, 0.1)*$Q$11))/($B$13+$C$13+$F$13)</f>
        <v>0</v>
      </c>
      <c r="DL100">
        <v>1.1</v>
      </c>
      <c r="DM100">
        <v>0.5</v>
      </c>
      <c r="DN100" t="s">
        <v>440</v>
      </c>
      <c r="DO100">
        <v>2</v>
      </c>
      <c r="DP100" t="b">
        <v>1</v>
      </c>
      <c r="DQ100">
        <v>1758642121.260714</v>
      </c>
      <c r="DR100">
        <v>1297.775</v>
      </c>
      <c r="DS100">
        <v>1325.906785714286</v>
      </c>
      <c r="DT100">
        <v>21.94676428571428</v>
      </c>
      <c r="DU100">
        <v>21.27926428571428</v>
      </c>
      <c r="DV100">
        <v>1298.532142857143</v>
      </c>
      <c r="DW100">
        <v>21.66676785714286</v>
      </c>
      <c r="DX100">
        <v>499.9786785714286</v>
      </c>
      <c r="DY100">
        <v>90.31908571428572</v>
      </c>
      <c r="DZ100">
        <v>0.06698097857142858</v>
      </c>
      <c r="EA100">
        <v>28.79354642857143</v>
      </c>
      <c r="EB100">
        <v>30.00948571428571</v>
      </c>
      <c r="EC100">
        <v>999.9000000000002</v>
      </c>
      <c r="ED100">
        <v>0</v>
      </c>
      <c r="EE100">
        <v>0</v>
      </c>
      <c r="EF100">
        <v>10000.15535714286</v>
      </c>
      <c r="EG100">
        <v>0</v>
      </c>
      <c r="EH100">
        <v>10.05340714285714</v>
      </c>
      <c r="EI100">
        <v>-28.13211071428571</v>
      </c>
      <c r="EJ100">
        <v>1326.896071428571</v>
      </c>
      <c r="EK100">
        <v>1354.735</v>
      </c>
      <c r="EL100">
        <v>0.6675050000000001</v>
      </c>
      <c r="EM100">
        <v>1325.906785714286</v>
      </c>
      <c r="EN100">
        <v>21.27926428571428</v>
      </c>
      <c r="EO100">
        <v>1.982211785714286</v>
      </c>
      <c r="EP100">
        <v>1.921922142857143</v>
      </c>
      <c r="EQ100">
        <v>17.30296785714286</v>
      </c>
      <c r="ER100">
        <v>16.81535</v>
      </c>
      <c r="ES100">
        <v>2000.0125</v>
      </c>
      <c r="ET100">
        <v>0.9800024642857144</v>
      </c>
      <c r="EU100">
        <v>0.01999743928571428</v>
      </c>
      <c r="EV100">
        <v>0</v>
      </c>
      <c r="EW100">
        <v>158.3885</v>
      </c>
      <c r="EX100">
        <v>5.00078</v>
      </c>
      <c r="EY100">
        <v>3262.800357142857</v>
      </c>
      <c r="EZ100">
        <v>16379.75</v>
      </c>
      <c r="FA100">
        <v>39.92842857142858</v>
      </c>
      <c r="FB100">
        <v>40.77878571428571</v>
      </c>
      <c r="FC100">
        <v>40.66267857142856</v>
      </c>
      <c r="FD100">
        <v>40.47082142857143</v>
      </c>
      <c r="FE100">
        <v>41.20296428571429</v>
      </c>
      <c r="FF100">
        <v>1955.1125</v>
      </c>
      <c r="FG100">
        <v>39.89642857142858</v>
      </c>
      <c r="FH100">
        <v>0</v>
      </c>
      <c r="FI100">
        <v>1758642127.2</v>
      </c>
      <c r="FJ100">
        <v>0</v>
      </c>
      <c r="FK100">
        <v>158.4145</v>
      </c>
      <c r="FL100">
        <v>0.214188039220152</v>
      </c>
      <c r="FM100">
        <v>-0.5083760737604592</v>
      </c>
      <c r="FN100">
        <v>3262.772692307692</v>
      </c>
      <c r="FO100">
        <v>15</v>
      </c>
      <c r="FP100">
        <v>0</v>
      </c>
      <c r="FQ100" t="s">
        <v>441</v>
      </c>
      <c r="FR100">
        <v>1746989605.5</v>
      </c>
      <c r="FS100">
        <v>1746989593.5</v>
      </c>
      <c r="FT100">
        <v>0</v>
      </c>
      <c r="FU100">
        <v>-0.274</v>
      </c>
      <c r="FV100">
        <v>-0.002</v>
      </c>
      <c r="FW100">
        <v>2.549</v>
      </c>
      <c r="FX100">
        <v>0.129</v>
      </c>
      <c r="FY100">
        <v>420</v>
      </c>
      <c r="FZ100">
        <v>17</v>
      </c>
      <c r="GA100">
        <v>0.02</v>
      </c>
      <c r="GB100">
        <v>0.04</v>
      </c>
      <c r="GC100">
        <v>-28.16493414634146</v>
      </c>
      <c r="GD100">
        <v>-0.05349407665502497</v>
      </c>
      <c r="GE100">
        <v>0.1212166908932123</v>
      </c>
      <c r="GF100">
        <v>1</v>
      </c>
      <c r="GG100">
        <v>158.4152647058824</v>
      </c>
      <c r="GH100">
        <v>0.3480672312146629</v>
      </c>
      <c r="GI100">
        <v>0.2096543806901279</v>
      </c>
      <c r="GJ100">
        <v>1</v>
      </c>
      <c r="GK100">
        <v>0.6665670487804878</v>
      </c>
      <c r="GL100">
        <v>0.03995989547038323</v>
      </c>
      <c r="GM100">
        <v>0.009697896661449689</v>
      </c>
      <c r="GN100">
        <v>1</v>
      </c>
      <c r="GO100">
        <v>3</v>
      </c>
      <c r="GP100">
        <v>3</v>
      </c>
      <c r="GQ100" t="s">
        <v>568</v>
      </c>
      <c r="GR100">
        <v>3.10257</v>
      </c>
      <c r="GS100">
        <v>2.72548</v>
      </c>
      <c r="GT100">
        <v>0.190854</v>
      </c>
      <c r="GU100">
        <v>0.193336</v>
      </c>
      <c r="GV100">
        <v>0.100861</v>
      </c>
      <c r="GW100">
        <v>0.10001</v>
      </c>
      <c r="GX100">
        <v>21137.8</v>
      </c>
      <c r="GY100">
        <v>19151.8</v>
      </c>
      <c r="GZ100">
        <v>26688.9</v>
      </c>
      <c r="HA100">
        <v>23965.8</v>
      </c>
      <c r="HB100">
        <v>38413</v>
      </c>
      <c r="HC100">
        <v>31895.6</v>
      </c>
      <c r="HD100">
        <v>46605.5</v>
      </c>
      <c r="HE100">
        <v>37915.3</v>
      </c>
      <c r="HF100">
        <v>1.8637</v>
      </c>
      <c r="HG100">
        <v>1.85255</v>
      </c>
      <c r="HH100">
        <v>0.101663</v>
      </c>
      <c r="HI100">
        <v>0</v>
      </c>
      <c r="HJ100">
        <v>28.3452</v>
      </c>
      <c r="HK100">
        <v>999.9</v>
      </c>
      <c r="HL100">
        <v>51.6</v>
      </c>
      <c r="HM100">
        <v>31.5</v>
      </c>
      <c r="HN100">
        <v>26.5175</v>
      </c>
      <c r="HO100">
        <v>60.3565</v>
      </c>
      <c r="HP100">
        <v>22.4639</v>
      </c>
      <c r="HQ100">
        <v>1</v>
      </c>
      <c r="HR100">
        <v>0.173369</v>
      </c>
      <c r="HS100">
        <v>0.290842</v>
      </c>
      <c r="HT100">
        <v>20.2785</v>
      </c>
      <c r="HU100">
        <v>5.2113</v>
      </c>
      <c r="HV100">
        <v>11.98</v>
      </c>
      <c r="HW100">
        <v>4.9634</v>
      </c>
      <c r="HX100">
        <v>3.2744</v>
      </c>
      <c r="HY100">
        <v>9999</v>
      </c>
      <c r="HZ100">
        <v>9999</v>
      </c>
      <c r="IA100">
        <v>9999</v>
      </c>
      <c r="IB100">
        <v>999.9</v>
      </c>
      <c r="IC100">
        <v>1.86399</v>
      </c>
      <c r="ID100">
        <v>1.86008</v>
      </c>
      <c r="IE100">
        <v>1.85844</v>
      </c>
      <c r="IF100">
        <v>1.85975</v>
      </c>
      <c r="IG100">
        <v>1.85989</v>
      </c>
      <c r="IH100">
        <v>1.8584</v>
      </c>
      <c r="II100">
        <v>1.85745</v>
      </c>
      <c r="IJ100">
        <v>1.85242</v>
      </c>
      <c r="IK100">
        <v>0</v>
      </c>
      <c r="IL100">
        <v>0</v>
      </c>
      <c r="IM100">
        <v>0</v>
      </c>
      <c r="IN100">
        <v>0</v>
      </c>
      <c r="IO100" t="s">
        <v>443</v>
      </c>
      <c r="IP100" t="s">
        <v>444</v>
      </c>
      <c r="IQ100" t="s">
        <v>445</v>
      </c>
      <c r="IR100" t="s">
        <v>445</v>
      </c>
      <c r="IS100" t="s">
        <v>445</v>
      </c>
      <c r="IT100" t="s">
        <v>445</v>
      </c>
      <c r="IU100">
        <v>0</v>
      </c>
      <c r="IV100">
        <v>100</v>
      </c>
      <c r="IW100">
        <v>100</v>
      </c>
      <c r="IX100">
        <v>-0.73</v>
      </c>
      <c r="IY100">
        <v>0.2796</v>
      </c>
      <c r="IZ100">
        <v>-1.101190050776656</v>
      </c>
      <c r="JA100">
        <v>-0.0009077452495023094</v>
      </c>
      <c r="JB100">
        <v>1.260287539409167E-06</v>
      </c>
      <c r="JC100">
        <v>-2.747980142854786E-10</v>
      </c>
      <c r="JD100">
        <v>0.01164710740424388</v>
      </c>
      <c r="JE100">
        <v>0.002354074995816399</v>
      </c>
      <c r="JF100">
        <v>0.0004967520844642659</v>
      </c>
      <c r="JG100">
        <v>-1.558376616488758E-06</v>
      </c>
      <c r="JH100">
        <v>1</v>
      </c>
      <c r="JI100">
        <v>1955</v>
      </c>
      <c r="JJ100">
        <v>1</v>
      </c>
      <c r="JK100">
        <v>26</v>
      </c>
      <c r="JL100">
        <v>194208.7</v>
      </c>
      <c r="JM100">
        <v>194208.9</v>
      </c>
      <c r="JN100">
        <v>2.95776</v>
      </c>
      <c r="JO100">
        <v>2.61108</v>
      </c>
      <c r="JP100">
        <v>1.49658</v>
      </c>
      <c r="JQ100">
        <v>2.34497</v>
      </c>
      <c r="JR100">
        <v>1.54907</v>
      </c>
      <c r="JS100">
        <v>2.33276</v>
      </c>
      <c r="JT100">
        <v>36.4578</v>
      </c>
      <c r="JU100">
        <v>24.1751</v>
      </c>
      <c r="JV100">
        <v>18</v>
      </c>
      <c r="JW100">
        <v>483.375</v>
      </c>
      <c r="JX100">
        <v>490.863</v>
      </c>
      <c r="JY100">
        <v>27.3538</v>
      </c>
      <c r="JZ100">
        <v>29.4556</v>
      </c>
      <c r="KA100">
        <v>30.0001</v>
      </c>
      <c r="KB100">
        <v>29.6803</v>
      </c>
      <c r="KC100">
        <v>29.6747</v>
      </c>
      <c r="KD100">
        <v>59.3289</v>
      </c>
      <c r="KE100">
        <v>22.3843</v>
      </c>
      <c r="KF100">
        <v>70.12260000000001</v>
      </c>
      <c r="KG100">
        <v>27.3482</v>
      </c>
      <c r="KH100">
        <v>1369.36</v>
      </c>
      <c r="KI100">
        <v>21.2986</v>
      </c>
      <c r="KJ100">
        <v>101.899</v>
      </c>
      <c r="KK100">
        <v>91.43859999999999</v>
      </c>
    </row>
    <row r="101" spans="1:297">
      <c r="A101">
        <v>83</v>
      </c>
      <c r="B101">
        <v>1758642134.1</v>
      </c>
      <c r="C101">
        <v>501.0999999046326</v>
      </c>
      <c r="D101" t="s">
        <v>611</v>
      </c>
      <c r="E101" t="s">
        <v>612</v>
      </c>
      <c r="F101">
        <v>5</v>
      </c>
      <c r="G101" t="s">
        <v>437</v>
      </c>
      <c r="H101" t="s">
        <v>438</v>
      </c>
      <c r="I101">
        <v>1758642126.562963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(EA101+(U101+2*0.95*5.67E-8*(((EA101+$B$9)+273)^4-(EA101+273)^4)-44100*J101)/(1.84*29.3*R101+8*0.95*5.67E-8*(EA101+273)^3))</f>
        <v>0</v>
      </c>
      <c r="W101">
        <f>($C$9*EB101+$D$9*EC101+$E$9*V101)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2*0.95*5.67E-8*(((EA101+$B$9)+273)^4-(W101+273)^4)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1387.705818348621</v>
      </c>
      <c r="AK101">
        <v>1368.829515151515</v>
      </c>
      <c r="AL101">
        <v>3.340780717885229</v>
      </c>
      <c r="AM101">
        <v>65.17214786254047</v>
      </c>
      <c r="AN101">
        <f>(AP101 - AO101 + DY101*1E3/(8.314*(EA101+273.15)) * AR101/DX101 * AQ101) * DX101/(100*DL101) * 1000/(1000 - AP101)</f>
        <v>0</v>
      </c>
      <c r="AO101">
        <v>21.24911493105538</v>
      </c>
      <c r="AP101">
        <v>21.91160181818181</v>
      </c>
      <c r="AQ101">
        <v>-0.0009586883343273286</v>
      </c>
      <c r="AR101">
        <v>105.5994654856397</v>
      </c>
      <c r="AS101">
        <v>0</v>
      </c>
      <c r="AT101">
        <v>0</v>
      </c>
      <c r="AU101">
        <f>IF(AS101*$H$15&gt;=AW101,1.0,(AW101/(AW101-AS101*$H$15)))</f>
        <v>0</v>
      </c>
      <c r="AV101">
        <f>(AU101-1)*100</f>
        <v>0</v>
      </c>
      <c r="AW101">
        <f>MAX(0,($B$15+$C$15*EF101)/(1+$D$15*EF101)*DY101/(EA101+273)*$E$15)</f>
        <v>0</v>
      </c>
      <c r="AX101" t="s">
        <v>439</v>
      </c>
      <c r="AY101" t="s">
        <v>439</v>
      </c>
      <c r="AZ101">
        <v>0</v>
      </c>
      <c r="BA101">
        <v>0</v>
      </c>
      <c r="BB101">
        <f>1-AZ101/BA101</f>
        <v>0</v>
      </c>
      <c r="BC101">
        <v>0</v>
      </c>
      <c r="BD101" t="s">
        <v>439</v>
      </c>
      <c r="BE101" t="s">
        <v>439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439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$B$13*EG101+$C$13*EH101+$F$13*ES101*(1-EV101)</f>
        <v>0</v>
      </c>
      <c r="DI101">
        <f>DH101*DJ101</f>
        <v>0</v>
      </c>
      <c r="DJ101">
        <f>($B$13*$D$11+$C$13*$D$11+$F$13*((FF101+EX101)/MAX(FF101+EX101+FG101, 0.1)*$I$11+FG101/MAX(FF101+EX101+FG101, 0.1)*$J$11))/($B$13+$C$13+$F$13)</f>
        <v>0</v>
      </c>
      <c r="DK101">
        <f>($B$13*$K$11+$C$13*$K$11+$F$13*((FF101+EX101)/MAX(FF101+EX101+FG101, 0.1)*$P$11+FG101/MAX(FF101+EX101+FG101, 0.1)*$Q$11))/($B$13+$C$13+$F$13)</f>
        <v>0</v>
      </c>
      <c r="DL101">
        <v>1.1</v>
      </c>
      <c r="DM101">
        <v>0.5</v>
      </c>
      <c r="DN101" t="s">
        <v>440</v>
      </c>
      <c r="DO101">
        <v>2</v>
      </c>
      <c r="DP101" t="b">
        <v>1</v>
      </c>
      <c r="DQ101">
        <v>1758642126.562963</v>
      </c>
      <c r="DR101">
        <v>1315.49037037037</v>
      </c>
      <c r="DS101">
        <v>1343.516296296296</v>
      </c>
      <c r="DT101">
        <v>21.93560370370371</v>
      </c>
      <c r="DU101">
        <v>21.26474444444444</v>
      </c>
      <c r="DV101">
        <v>1316.230740740741</v>
      </c>
      <c r="DW101">
        <v>21.65584444444444</v>
      </c>
      <c r="DX101">
        <v>499.9869629629629</v>
      </c>
      <c r="DY101">
        <v>90.3185074074074</v>
      </c>
      <c r="DZ101">
        <v>0.06688736296296297</v>
      </c>
      <c r="EA101">
        <v>28.79287777777778</v>
      </c>
      <c r="EB101">
        <v>30.00732592592593</v>
      </c>
      <c r="EC101">
        <v>999.9000000000001</v>
      </c>
      <c r="ED101">
        <v>0</v>
      </c>
      <c r="EE101">
        <v>0</v>
      </c>
      <c r="EF101">
        <v>10010.08777777778</v>
      </c>
      <c r="EG101">
        <v>0</v>
      </c>
      <c r="EH101">
        <v>10.06347777777778</v>
      </c>
      <c r="EI101">
        <v>-28.02560740740741</v>
      </c>
      <c r="EJ101">
        <v>1344.993333333334</v>
      </c>
      <c r="EK101">
        <v>1372.705555555555</v>
      </c>
      <c r="EL101">
        <v>0.6708603333333334</v>
      </c>
      <c r="EM101">
        <v>1343.516296296296</v>
      </c>
      <c r="EN101">
        <v>21.26474444444444</v>
      </c>
      <c r="EO101">
        <v>1.981191111111111</v>
      </c>
      <c r="EP101">
        <v>1.920598888888889</v>
      </c>
      <c r="EQ101">
        <v>17.29481481481481</v>
      </c>
      <c r="ER101">
        <v>16.80450370370371</v>
      </c>
      <c r="ES101">
        <v>2000.024074074074</v>
      </c>
      <c r="ET101">
        <v>0.9800025555555556</v>
      </c>
      <c r="EU101">
        <v>0.01999734814814815</v>
      </c>
      <c r="EV101">
        <v>0</v>
      </c>
      <c r="EW101">
        <v>158.4371111111111</v>
      </c>
      <c r="EX101">
        <v>5.00078</v>
      </c>
      <c r="EY101">
        <v>3262.774074074074</v>
      </c>
      <c r="EZ101">
        <v>16379.84074074074</v>
      </c>
      <c r="FA101">
        <v>39.93737037037037</v>
      </c>
      <c r="FB101">
        <v>40.77066666666666</v>
      </c>
      <c r="FC101">
        <v>40.62711111111111</v>
      </c>
      <c r="FD101">
        <v>40.4604074074074</v>
      </c>
      <c r="FE101">
        <v>41.18037037037037</v>
      </c>
      <c r="FF101">
        <v>1955.124074074074</v>
      </c>
      <c r="FG101">
        <v>39.89740740740741</v>
      </c>
      <c r="FH101">
        <v>0</v>
      </c>
      <c r="FI101">
        <v>1758642132</v>
      </c>
      <c r="FJ101">
        <v>0</v>
      </c>
      <c r="FK101">
        <v>158.4619615384616</v>
      </c>
      <c r="FL101">
        <v>0.009333337964771319</v>
      </c>
      <c r="FM101">
        <v>0.03247862614998393</v>
      </c>
      <c r="FN101">
        <v>3262.731923076924</v>
      </c>
      <c r="FO101">
        <v>15</v>
      </c>
      <c r="FP101">
        <v>0</v>
      </c>
      <c r="FQ101" t="s">
        <v>441</v>
      </c>
      <c r="FR101">
        <v>1746989605.5</v>
      </c>
      <c r="FS101">
        <v>1746989593.5</v>
      </c>
      <c r="FT101">
        <v>0</v>
      </c>
      <c r="FU101">
        <v>-0.274</v>
      </c>
      <c r="FV101">
        <v>-0.002</v>
      </c>
      <c r="FW101">
        <v>2.549</v>
      </c>
      <c r="FX101">
        <v>0.129</v>
      </c>
      <c r="FY101">
        <v>420</v>
      </c>
      <c r="FZ101">
        <v>17</v>
      </c>
      <c r="GA101">
        <v>0.02</v>
      </c>
      <c r="GB101">
        <v>0.04</v>
      </c>
      <c r="GC101">
        <v>-28.050405</v>
      </c>
      <c r="GD101">
        <v>0.7199617260788891</v>
      </c>
      <c r="GE101">
        <v>0.1925134215450966</v>
      </c>
      <c r="GF101">
        <v>0</v>
      </c>
      <c r="GG101">
        <v>158.4168823529412</v>
      </c>
      <c r="GH101">
        <v>0.2785332339192831</v>
      </c>
      <c r="GI101">
        <v>0.1884936829501482</v>
      </c>
      <c r="GJ101">
        <v>1</v>
      </c>
      <c r="GK101">
        <v>0.6681028</v>
      </c>
      <c r="GL101">
        <v>0.06518260412757729</v>
      </c>
      <c r="GM101">
        <v>0.01061604744290454</v>
      </c>
      <c r="GN101">
        <v>1</v>
      </c>
      <c r="GO101">
        <v>2</v>
      </c>
      <c r="GP101">
        <v>3</v>
      </c>
      <c r="GQ101" t="s">
        <v>442</v>
      </c>
      <c r="GR101">
        <v>3.10243</v>
      </c>
      <c r="GS101">
        <v>2.72484</v>
      </c>
      <c r="GT101">
        <v>0.192285</v>
      </c>
      <c r="GU101">
        <v>0.194733</v>
      </c>
      <c r="GV101">
        <v>0.100808</v>
      </c>
      <c r="GW101">
        <v>0.100007</v>
      </c>
      <c r="GX101">
        <v>21100.4</v>
      </c>
      <c r="GY101">
        <v>19118.8</v>
      </c>
      <c r="GZ101">
        <v>26688.9</v>
      </c>
      <c r="HA101">
        <v>23965.9</v>
      </c>
      <c r="HB101">
        <v>38415.4</v>
      </c>
      <c r="HC101">
        <v>31896.1</v>
      </c>
      <c r="HD101">
        <v>46605.5</v>
      </c>
      <c r="HE101">
        <v>37915.7</v>
      </c>
      <c r="HF101">
        <v>1.8632</v>
      </c>
      <c r="HG101">
        <v>1.85273</v>
      </c>
      <c r="HH101">
        <v>0.101492</v>
      </c>
      <c r="HI101">
        <v>0</v>
      </c>
      <c r="HJ101">
        <v>28.3463</v>
      </c>
      <c r="HK101">
        <v>999.9</v>
      </c>
      <c r="HL101">
        <v>51.6</v>
      </c>
      <c r="HM101">
        <v>31.5</v>
      </c>
      <c r="HN101">
        <v>26.5162</v>
      </c>
      <c r="HO101">
        <v>60.7265</v>
      </c>
      <c r="HP101">
        <v>22.516</v>
      </c>
      <c r="HQ101">
        <v>1</v>
      </c>
      <c r="HR101">
        <v>0.173262</v>
      </c>
      <c r="HS101">
        <v>0.277595</v>
      </c>
      <c r="HT101">
        <v>20.2784</v>
      </c>
      <c r="HU101">
        <v>5.2104</v>
      </c>
      <c r="HV101">
        <v>11.98</v>
      </c>
      <c r="HW101">
        <v>4.9632</v>
      </c>
      <c r="HX101">
        <v>3.27445</v>
      </c>
      <c r="HY101">
        <v>9999</v>
      </c>
      <c r="HZ101">
        <v>9999</v>
      </c>
      <c r="IA101">
        <v>9999</v>
      </c>
      <c r="IB101">
        <v>999.9</v>
      </c>
      <c r="IC101">
        <v>1.86399</v>
      </c>
      <c r="ID101">
        <v>1.86008</v>
      </c>
      <c r="IE101">
        <v>1.85839</v>
      </c>
      <c r="IF101">
        <v>1.85974</v>
      </c>
      <c r="IG101">
        <v>1.85989</v>
      </c>
      <c r="IH101">
        <v>1.85839</v>
      </c>
      <c r="II101">
        <v>1.85745</v>
      </c>
      <c r="IJ101">
        <v>1.85242</v>
      </c>
      <c r="IK101">
        <v>0</v>
      </c>
      <c r="IL101">
        <v>0</v>
      </c>
      <c r="IM101">
        <v>0</v>
      </c>
      <c r="IN101">
        <v>0</v>
      </c>
      <c r="IO101" t="s">
        <v>443</v>
      </c>
      <c r="IP101" t="s">
        <v>444</v>
      </c>
      <c r="IQ101" t="s">
        <v>445</v>
      </c>
      <c r="IR101" t="s">
        <v>445</v>
      </c>
      <c r="IS101" t="s">
        <v>445</v>
      </c>
      <c r="IT101" t="s">
        <v>445</v>
      </c>
      <c r="IU101">
        <v>0</v>
      </c>
      <c r="IV101">
        <v>100</v>
      </c>
      <c r="IW101">
        <v>100</v>
      </c>
      <c r="IX101">
        <v>-0.71</v>
      </c>
      <c r="IY101">
        <v>0.2793</v>
      </c>
      <c r="IZ101">
        <v>-1.101190050776656</v>
      </c>
      <c r="JA101">
        <v>-0.0009077452495023094</v>
      </c>
      <c r="JB101">
        <v>1.260287539409167E-06</v>
      </c>
      <c r="JC101">
        <v>-2.747980142854786E-10</v>
      </c>
      <c r="JD101">
        <v>0.01164710740424388</v>
      </c>
      <c r="JE101">
        <v>0.002354074995816399</v>
      </c>
      <c r="JF101">
        <v>0.0004967520844642659</v>
      </c>
      <c r="JG101">
        <v>-1.558376616488758E-06</v>
      </c>
      <c r="JH101">
        <v>1</v>
      </c>
      <c r="JI101">
        <v>1955</v>
      </c>
      <c r="JJ101">
        <v>1</v>
      </c>
      <c r="JK101">
        <v>26</v>
      </c>
      <c r="JL101">
        <v>194208.8</v>
      </c>
      <c r="JM101">
        <v>194209</v>
      </c>
      <c r="JN101">
        <v>2.98584</v>
      </c>
      <c r="JO101">
        <v>2.60498</v>
      </c>
      <c r="JP101">
        <v>1.49658</v>
      </c>
      <c r="JQ101">
        <v>2.34497</v>
      </c>
      <c r="JR101">
        <v>1.54907</v>
      </c>
      <c r="JS101">
        <v>2.47192</v>
      </c>
      <c r="JT101">
        <v>36.4578</v>
      </c>
      <c r="JU101">
        <v>24.1838</v>
      </c>
      <c r="JV101">
        <v>18</v>
      </c>
      <c r="JW101">
        <v>483.083</v>
      </c>
      <c r="JX101">
        <v>490.984</v>
      </c>
      <c r="JY101">
        <v>27.3456</v>
      </c>
      <c r="JZ101">
        <v>29.4571</v>
      </c>
      <c r="KA101">
        <v>30</v>
      </c>
      <c r="KB101">
        <v>29.6803</v>
      </c>
      <c r="KC101">
        <v>29.6753</v>
      </c>
      <c r="KD101">
        <v>59.9032</v>
      </c>
      <c r="KE101">
        <v>22.3843</v>
      </c>
      <c r="KF101">
        <v>70.12260000000001</v>
      </c>
      <c r="KG101">
        <v>27.3444</v>
      </c>
      <c r="KH101">
        <v>1389.4</v>
      </c>
      <c r="KI101">
        <v>21.3188</v>
      </c>
      <c r="KJ101">
        <v>101.898</v>
      </c>
      <c r="KK101">
        <v>91.4393</v>
      </c>
    </row>
    <row r="102" spans="1:297">
      <c r="A102">
        <v>84</v>
      </c>
      <c r="B102">
        <v>1758642139.1</v>
      </c>
      <c r="C102">
        <v>506.0999999046326</v>
      </c>
      <c r="D102" t="s">
        <v>613</v>
      </c>
      <c r="E102" t="s">
        <v>614</v>
      </c>
      <c r="F102">
        <v>5</v>
      </c>
      <c r="G102" t="s">
        <v>437</v>
      </c>
      <c r="H102" t="s">
        <v>438</v>
      </c>
      <c r="I102">
        <v>1758642131.581481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(EA102+(U102+2*0.95*5.67E-8*(((EA102+$B$9)+273)^4-(EA102+273)^4)-44100*J102)/(1.84*29.3*R102+8*0.95*5.67E-8*(EA102+273)^3))</f>
        <v>0</v>
      </c>
      <c r="W102">
        <f>($C$9*EB102+$D$9*EC102+$E$9*V102)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2*0.95*5.67E-8*(((EA102+$B$9)+273)^4-(W102+273)^4)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1404.187007744637</v>
      </c>
      <c r="AK102">
        <v>1385.514727272727</v>
      </c>
      <c r="AL102">
        <v>3.335085205142983</v>
      </c>
      <c r="AM102">
        <v>65.17214786254047</v>
      </c>
      <c r="AN102">
        <f>(AP102 - AO102 + DY102*1E3/(8.314*(EA102+273.15)) * AR102/DX102 * AQ102) * DX102/(100*DL102) * 1000/(1000 - AP102)</f>
        <v>0</v>
      </c>
      <c r="AO102">
        <v>21.24967157358108</v>
      </c>
      <c r="AP102">
        <v>21.90033151515152</v>
      </c>
      <c r="AQ102">
        <v>-0.0003697940975895999</v>
      </c>
      <c r="AR102">
        <v>105.5994654856397</v>
      </c>
      <c r="AS102">
        <v>0</v>
      </c>
      <c r="AT102">
        <v>0</v>
      </c>
      <c r="AU102">
        <f>IF(AS102*$H$15&gt;=AW102,1.0,(AW102/(AW102-AS102*$H$15)))</f>
        <v>0</v>
      </c>
      <c r="AV102">
        <f>(AU102-1)*100</f>
        <v>0</v>
      </c>
      <c r="AW102">
        <f>MAX(0,($B$15+$C$15*EF102)/(1+$D$15*EF102)*DY102/(EA102+273)*$E$15)</f>
        <v>0</v>
      </c>
      <c r="AX102" t="s">
        <v>439</v>
      </c>
      <c r="AY102" t="s">
        <v>439</v>
      </c>
      <c r="AZ102">
        <v>0</v>
      </c>
      <c r="BA102">
        <v>0</v>
      </c>
      <c r="BB102">
        <f>1-AZ102/BA102</f>
        <v>0</v>
      </c>
      <c r="BC102">
        <v>0</v>
      </c>
      <c r="BD102" t="s">
        <v>439</v>
      </c>
      <c r="BE102" t="s">
        <v>439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439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$B$13*EG102+$C$13*EH102+$F$13*ES102*(1-EV102)</f>
        <v>0</v>
      </c>
      <c r="DI102">
        <f>DH102*DJ102</f>
        <v>0</v>
      </c>
      <c r="DJ102">
        <f>($B$13*$D$11+$C$13*$D$11+$F$13*((FF102+EX102)/MAX(FF102+EX102+FG102, 0.1)*$I$11+FG102/MAX(FF102+EX102+FG102, 0.1)*$J$11))/($B$13+$C$13+$F$13)</f>
        <v>0</v>
      </c>
      <c r="DK102">
        <f>($B$13*$K$11+$C$13*$K$11+$F$13*((FF102+EX102)/MAX(FF102+EX102+FG102, 0.1)*$P$11+FG102/MAX(FF102+EX102+FG102, 0.1)*$Q$11))/($B$13+$C$13+$F$13)</f>
        <v>0</v>
      </c>
      <c r="DL102">
        <v>1.1</v>
      </c>
      <c r="DM102">
        <v>0.5</v>
      </c>
      <c r="DN102" t="s">
        <v>440</v>
      </c>
      <c r="DO102">
        <v>2</v>
      </c>
      <c r="DP102" t="b">
        <v>1</v>
      </c>
      <c r="DQ102">
        <v>1758642131.581481</v>
      </c>
      <c r="DR102">
        <v>1332.124444444444</v>
      </c>
      <c r="DS102">
        <v>1359.96962962963</v>
      </c>
      <c r="DT102">
        <v>21.92073703703704</v>
      </c>
      <c r="DU102">
        <v>21.25134074074074</v>
      </c>
      <c r="DV102">
        <v>1332.847407407407</v>
      </c>
      <c r="DW102">
        <v>21.64128518518518</v>
      </c>
      <c r="DX102">
        <v>500.0233333333334</v>
      </c>
      <c r="DY102">
        <v>90.31902962962961</v>
      </c>
      <c r="DZ102">
        <v>0.06686318518518518</v>
      </c>
      <c r="EA102">
        <v>28.79151851851852</v>
      </c>
      <c r="EB102">
        <v>30.00201851851852</v>
      </c>
      <c r="EC102">
        <v>999.9000000000001</v>
      </c>
      <c r="ED102">
        <v>0</v>
      </c>
      <c r="EE102">
        <v>0</v>
      </c>
      <c r="EF102">
        <v>10017.72851851852</v>
      </c>
      <c r="EG102">
        <v>0</v>
      </c>
      <c r="EH102">
        <v>10.07093333333333</v>
      </c>
      <c r="EI102">
        <v>-27.84497407407408</v>
      </c>
      <c r="EJ102">
        <v>1361.978888888889</v>
      </c>
      <c r="EK102">
        <v>1389.497037037037</v>
      </c>
      <c r="EL102">
        <v>0.6693964074074074</v>
      </c>
      <c r="EM102">
        <v>1359.96962962963</v>
      </c>
      <c r="EN102">
        <v>21.25134074074074</v>
      </c>
      <c r="EO102">
        <v>1.979859259259259</v>
      </c>
      <c r="EP102">
        <v>1.919399629629629</v>
      </c>
      <c r="EQ102">
        <v>17.28418888888889</v>
      </c>
      <c r="ER102">
        <v>16.79466666666667</v>
      </c>
      <c r="ES102">
        <v>1999.999629629629</v>
      </c>
      <c r="ET102">
        <v>0.9800023333333334</v>
      </c>
      <c r="EU102">
        <v>0.01999757037037037</v>
      </c>
      <c r="EV102">
        <v>0</v>
      </c>
      <c r="EW102">
        <v>158.4178518518518</v>
      </c>
      <c r="EX102">
        <v>5.00078</v>
      </c>
      <c r="EY102">
        <v>3262.687777777778</v>
      </c>
      <c r="EZ102">
        <v>16379.64814814815</v>
      </c>
      <c r="FA102">
        <v>39.9304074074074</v>
      </c>
      <c r="FB102">
        <v>40.77066666666666</v>
      </c>
      <c r="FC102">
        <v>40.55299999999999</v>
      </c>
      <c r="FD102">
        <v>40.45118518518519</v>
      </c>
      <c r="FE102">
        <v>41.14796296296296</v>
      </c>
      <c r="FF102">
        <v>1955.09962962963</v>
      </c>
      <c r="FG102">
        <v>39.89555555555556</v>
      </c>
      <c r="FH102">
        <v>0</v>
      </c>
      <c r="FI102">
        <v>1758642136.8</v>
      </c>
      <c r="FJ102">
        <v>0</v>
      </c>
      <c r="FK102">
        <v>158.4426153846154</v>
      </c>
      <c r="FL102">
        <v>-0.0659145234151948</v>
      </c>
      <c r="FM102">
        <v>-0.6878632437396579</v>
      </c>
      <c r="FN102">
        <v>3262.651538461539</v>
      </c>
      <c r="FO102">
        <v>15</v>
      </c>
      <c r="FP102">
        <v>0</v>
      </c>
      <c r="FQ102" t="s">
        <v>441</v>
      </c>
      <c r="FR102">
        <v>1746989605.5</v>
      </c>
      <c r="FS102">
        <v>1746989593.5</v>
      </c>
      <c r="FT102">
        <v>0</v>
      </c>
      <c r="FU102">
        <v>-0.274</v>
      </c>
      <c r="FV102">
        <v>-0.002</v>
      </c>
      <c r="FW102">
        <v>2.549</v>
      </c>
      <c r="FX102">
        <v>0.129</v>
      </c>
      <c r="FY102">
        <v>420</v>
      </c>
      <c r="FZ102">
        <v>17</v>
      </c>
      <c r="GA102">
        <v>0.02</v>
      </c>
      <c r="GB102">
        <v>0.04</v>
      </c>
      <c r="GC102">
        <v>-27.9266925</v>
      </c>
      <c r="GD102">
        <v>2.18933470919327</v>
      </c>
      <c r="GE102">
        <v>0.2815673066848316</v>
      </c>
      <c r="GF102">
        <v>0</v>
      </c>
      <c r="GG102">
        <v>158.4431764705882</v>
      </c>
      <c r="GH102">
        <v>-0.3459129086568914</v>
      </c>
      <c r="GI102">
        <v>0.1737343256727225</v>
      </c>
      <c r="GJ102">
        <v>1</v>
      </c>
      <c r="GK102">
        <v>0.66729755</v>
      </c>
      <c r="GL102">
        <v>-0.01637304315197166</v>
      </c>
      <c r="GM102">
        <v>0.011410022997238</v>
      </c>
      <c r="GN102">
        <v>1</v>
      </c>
      <c r="GO102">
        <v>2</v>
      </c>
      <c r="GP102">
        <v>3</v>
      </c>
      <c r="GQ102" t="s">
        <v>442</v>
      </c>
      <c r="GR102">
        <v>3.10285</v>
      </c>
      <c r="GS102">
        <v>2.72485</v>
      </c>
      <c r="GT102">
        <v>0.193702</v>
      </c>
      <c r="GU102">
        <v>0.196109</v>
      </c>
      <c r="GV102">
        <v>0.100773</v>
      </c>
      <c r="GW102">
        <v>0.100016</v>
      </c>
      <c r="GX102">
        <v>21063.4</v>
      </c>
      <c r="GY102">
        <v>19086</v>
      </c>
      <c r="GZ102">
        <v>26688.9</v>
      </c>
      <c r="HA102">
        <v>23965.8</v>
      </c>
      <c r="HB102">
        <v>38417.1</v>
      </c>
      <c r="HC102">
        <v>31895.8</v>
      </c>
      <c r="HD102">
        <v>46605.4</v>
      </c>
      <c r="HE102">
        <v>37915.5</v>
      </c>
      <c r="HF102">
        <v>1.8639</v>
      </c>
      <c r="HG102">
        <v>1.85207</v>
      </c>
      <c r="HH102">
        <v>0.101723</v>
      </c>
      <c r="HI102">
        <v>0</v>
      </c>
      <c r="HJ102">
        <v>28.3463</v>
      </c>
      <c r="HK102">
        <v>999.9</v>
      </c>
      <c r="HL102">
        <v>51.6</v>
      </c>
      <c r="HM102">
        <v>31.5</v>
      </c>
      <c r="HN102">
        <v>26.5173</v>
      </c>
      <c r="HO102">
        <v>60.6465</v>
      </c>
      <c r="HP102">
        <v>22.512</v>
      </c>
      <c r="HQ102">
        <v>1</v>
      </c>
      <c r="HR102">
        <v>0.1733</v>
      </c>
      <c r="HS102">
        <v>0.236667</v>
      </c>
      <c r="HT102">
        <v>20.2787</v>
      </c>
      <c r="HU102">
        <v>5.21055</v>
      </c>
      <c r="HV102">
        <v>11.98</v>
      </c>
      <c r="HW102">
        <v>4.96315</v>
      </c>
      <c r="HX102">
        <v>3.2744</v>
      </c>
      <c r="HY102">
        <v>9999</v>
      </c>
      <c r="HZ102">
        <v>9999</v>
      </c>
      <c r="IA102">
        <v>9999</v>
      </c>
      <c r="IB102">
        <v>999.9</v>
      </c>
      <c r="IC102">
        <v>1.864</v>
      </c>
      <c r="ID102">
        <v>1.86011</v>
      </c>
      <c r="IE102">
        <v>1.8584</v>
      </c>
      <c r="IF102">
        <v>1.85976</v>
      </c>
      <c r="IG102">
        <v>1.85989</v>
      </c>
      <c r="IH102">
        <v>1.85839</v>
      </c>
      <c r="II102">
        <v>1.85745</v>
      </c>
      <c r="IJ102">
        <v>1.85242</v>
      </c>
      <c r="IK102">
        <v>0</v>
      </c>
      <c r="IL102">
        <v>0</v>
      </c>
      <c r="IM102">
        <v>0</v>
      </c>
      <c r="IN102">
        <v>0</v>
      </c>
      <c r="IO102" t="s">
        <v>443</v>
      </c>
      <c r="IP102" t="s">
        <v>444</v>
      </c>
      <c r="IQ102" t="s">
        <v>445</v>
      </c>
      <c r="IR102" t="s">
        <v>445</v>
      </c>
      <c r="IS102" t="s">
        <v>445</v>
      </c>
      <c r="IT102" t="s">
        <v>445</v>
      </c>
      <c r="IU102">
        <v>0</v>
      </c>
      <c r="IV102">
        <v>100</v>
      </c>
      <c r="IW102">
        <v>100</v>
      </c>
      <c r="IX102">
        <v>-0.7</v>
      </c>
      <c r="IY102">
        <v>0.279</v>
      </c>
      <c r="IZ102">
        <v>-1.101190050776656</v>
      </c>
      <c r="JA102">
        <v>-0.0009077452495023094</v>
      </c>
      <c r="JB102">
        <v>1.260287539409167E-06</v>
      </c>
      <c r="JC102">
        <v>-2.747980142854786E-10</v>
      </c>
      <c r="JD102">
        <v>0.01164710740424388</v>
      </c>
      <c r="JE102">
        <v>0.002354074995816399</v>
      </c>
      <c r="JF102">
        <v>0.0004967520844642659</v>
      </c>
      <c r="JG102">
        <v>-1.558376616488758E-06</v>
      </c>
      <c r="JH102">
        <v>1</v>
      </c>
      <c r="JI102">
        <v>1955</v>
      </c>
      <c r="JJ102">
        <v>1</v>
      </c>
      <c r="JK102">
        <v>26</v>
      </c>
      <c r="JL102">
        <v>194208.9</v>
      </c>
      <c r="JM102">
        <v>194209.1</v>
      </c>
      <c r="JN102">
        <v>3.0127</v>
      </c>
      <c r="JO102">
        <v>2.60864</v>
      </c>
      <c r="JP102">
        <v>1.49658</v>
      </c>
      <c r="JQ102">
        <v>2.34497</v>
      </c>
      <c r="JR102">
        <v>1.54907</v>
      </c>
      <c r="JS102">
        <v>2.39746</v>
      </c>
      <c r="JT102">
        <v>36.4578</v>
      </c>
      <c r="JU102">
        <v>24.1751</v>
      </c>
      <c r="JV102">
        <v>18</v>
      </c>
      <c r="JW102">
        <v>483.493</v>
      </c>
      <c r="JX102">
        <v>490.555</v>
      </c>
      <c r="JY102">
        <v>27.3417</v>
      </c>
      <c r="JZ102">
        <v>29.4582</v>
      </c>
      <c r="KA102">
        <v>30.0001</v>
      </c>
      <c r="KB102">
        <v>29.6803</v>
      </c>
      <c r="KC102">
        <v>29.6753</v>
      </c>
      <c r="KD102">
        <v>60.4406</v>
      </c>
      <c r="KE102">
        <v>22.3843</v>
      </c>
      <c r="KF102">
        <v>70.12260000000001</v>
      </c>
      <c r="KG102">
        <v>27.3666</v>
      </c>
      <c r="KH102">
        <v>1402.76</v>
      </c>
      <c r="KI102">
        <v>21.3421</v>
      </c>
      <c r="KJ102">
        <v>101.899</v>
      </c>
      <c r="KK102">
        <v>91.4389</v>
      </c>
    </row>
    <row r="103" spans="1:297">
      <c r="A103">
        <v>85</v>
      </c>
      <c r="B103">
        <v>1758642144.1</v>
      </c>
      <c r="C103">
        <v>511.0999999046326</v>
      </c>
      <c r="D103" t="s">
        <v>615</v>
      </c>
      <c r="E103" t="s">
        <v>616</v>
      </c>
      <c r="F103">
        <v>5</v>
      </c>
      <c r="G103" t="s">
        <v>437</v>
      </c>
      <c r="H103" t="s">
        <v>438</v>
      </c>
      <c r="I103">
        <v>1758642136.6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(EA103+(U103+2*0.95*5.67E-8*(((EA103+$B$9)+273)^4-(EA103+273)^4)-44100*J103)/(1.84*29.3*R103+8*0.95*5.67E-8*(EA103+273)^3))</f>
        <v>0</v>
      </c>
      <c r="W103">
        <f>($C$9*EB103+$D$9*EC103+$E$9*V103)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2*0.95*5.67E-8*(((EA103+$B$9)+273)^4-(W103+273)^4)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1420.920450733143</v>
      </c>
      <c r="AK103">
        <v>1402.200181818182</v>
      </c>
      <c r="AL103">
        <v>3.329062076884916</v>
      </c>
      <c r="AM103">
        <v>65.17214786254047</v>
      </c>
      <c r="AN103">
        <f>(AP103 - AO103 + DY103*1E3/(8.314*(EA103+273.15)) * AR103/DX103 * AQ103) * DX103/(100*DL103) * 1000/(1000 - AP103)</f>
        <v>0</v>
      </c>
      <c r="AO103">
        <v>21.25342649185426</v>
      </c>
      <c r="AP103">
        <v>21.89332787878788</v>
      </c>
      <c r="AQ103">
        <v>-0.0001669204594960158</v>
      </c>
      <c r="AR103">
        <v>105.5994654856397</v>
      </c>
      <c r="AS103">
        <v>0</v>
      </c>
      <c r="AT103">
        <v>0</v>
      </c>
      <c r="AU103">
        <f>IF(AS103*$H$15&gt;=AW103,1.0,(AW103/(AW103-AS103*$H$15)))</f>
        <v>0</v>
      </c>
      <c r="AV103">
        <f>(AU103-1)*100</f>
        <v>0</v>
      </c>
      <c r="AW103">
        <f>MAX(0,($B$15+$C$15*EF103)/(1+$D$15*EF103)*DY103/(EA103+273)*$E$15)</f>
        <v>0</v>
      </c>
      <c r="AX103" t="s">
        <v>439</v>
      </c>
      <c r="AY103" t="s">
        <v>439</v>
      </c>
      <c r="AZ103">
        <v>0</v>
      </c>
      <c r="BA103">
        <v>0</v>
      </c>
      <c r="BB103">
        <f>1-AZ103/BA103</f>
        <v>0</v>
      </c>
      <c r="BC103">
        <v>0</v>
      </c>
      <c r="BD103" t="s">
        <v>439</v>
      </c>
      <c r="BE103" t="s">
        <v>439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439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$B$13*EG103+$C$13*EH103+$F$13*ES103*(1-EV103)</f>
        <v>0</v>
      </c>
      <c r="DI103">
        <f>DH103*DJ103</f>
        <v>0</v>
      </c>
      <c r="DJ103">
        <f>($B$13*$D$11+$C$13*$D$11+$F$13*((FF103+EX103)/MAX(FF103+EX103+FG103, 0.1)*$I$11+FG103/MAX(FF103+EX103+FG103, 0.1)*$J$11))/($B$13+$C$13+$F$13)</f>
        <v>0</v>
      </c>
      <c r="DK103">
        <f>($B$13*$K$11+$C$13*$K$11+$F$13*((FF103+EX103)/MAX(FF103+EX103+FG103, 0.1)*$P$11+FG103/MAX(FF103+EX103+FG103, 0.1)*$Q$11))/($B$13+$C$13+$F$13)</f>
        <v>0</v>
      </c>
      <c r="DL103">
        <v>1.1</v>
      </c>
      <c r="DM103">
        <v>0.5</v>
      </c>
      <c r="DN103" t="s">
        <v>440</v>
      </c>
      <c r="DO103">
        <v>2</v>
      </c>
      <c r="DP103" t="b">
        <v>1</v>
      </c>
      <c r="DQ103">
        <v>1758642136.6</v>
      </c>
      <c r="DR103">
        <v>1348.652222222222</v>
      </c>
      <c r="DS103">
        <v>1376.25962962963</v>
      </c>
      <c r="DT103">
        <v>21.9064037037037</v>
      </c>
      <c r="DU103">
        <v>21.25084074074074</v>
      </c>
      <c r="DV103">
        <v>1349.358148148148</v>
      </c>
      <c r="DW103">
        <v>21.62726666666667</v>
      </c>
      <c r="DX103">
        <v>500.0420740740741</v>
      </c>
      <c r="DY103">
        <v>90.31949629629629</v>
      </c>
      <c r="DZ103">
        <v>0.06683528148148148</v>
      </c>
      <c r="EA103">
        <v>28.78944444444445</v>
      </c>
      <c r="EB103">
        <v>30.00515555555555</v>
      </c>
      <c r="EC103">
        <v>999.9000000000001</v>
      </c>
      <c r="ED103">
        <v>0</v>
      </c>
      <c r="EE103">
        <v>0</v>
      </c>
      <c r="EF103">
        <v>10010.59962962963</v>
      </c>
      <c r="EG103">
        <v>0</v>
      </c>
      <c r="EH103">
        <v>10.07391481481481</v>
      </c>
      <c r="EI103">
        <v>-27.60822962962963</v>
      </c>
      <c r="EJ103">
        <v>1378.855925925926</v>
      </c>
      <c r="EK103">
        <v>1406.14037037037</v>
      </c>
      <c r="EL103">
        <v>0.6555632222222222</v>
      </c>
      <c r="EM103">
        <v>1376.25962962963</v>
      </c>
      <c r="EN103">
        <v>21.25084074074074</v>
      </c>
      <c r="EO103">
        <v>1.978575185185185</v>
      </c>
      <c r="EP103">
        <v>1.919364814814815</v>
      </c>
      <c r="EQ103">
        <v>17.27392962962963</v>
      </c>
      <c r="ER103">
        <v>16.79438148148148</v>
      </c>
      <c r="ES103">
        <v>1999.987037037037</v>
      </c>
      <c r="ET103">
        <v>0.9800022222222223</v>
      </c>
      <c r="EU103">
        <v>0.01999767777777778</v>
      </c>
      <c r="EV103">
        <v>0</v>
      </c>
      <c r="EW103">
        <v>158.4048148148148</v>
      </c>
      <c r="EX103">
        <v>5.00078</v>
      </c>
      <c r="EY103">
        <v>3262.569629629629</v>
      </c>
      <c r="EZ103">
        <v>16379.53703703704</v>
      </c>
      <c r="FA103">
        <v>39.93037037037037</v>
      </c>
      <c r="FB103">
        <v>40.76837037037036</v>
      </c>
      <c r="FC103">
        <v>40.55533333333333</v>
      </c>
      <c r="FD103">
        <v>40.4511111111111</v>
      </c>
      <c r="FE103">
        <v>41.1224074074074</v>
      </c>
      <c r="FF103">
        <v>1955.087037037037</v>
      </c>
      <c r="FG103">
        <v>39.89481481481481</v>
      </c>
      <c r="FH103">
        <v>0</v>
      </c>
      <c r="FI103">
        <v>1758642142.2</v>
      </c>
      <c r="FJ103">
        <v>0</v>
      </c>
      <c r="FK103">
        <v>158.41836</v>
      </c>
      <c r="FL103">
        <v>-0.5595384636291283</v>
      </c>
      <c r="FM103">
        <v>-1.244615364986621</v>
      </c>
      <c r="FN103">
        <v>3262.5872</v>
      </c>
      <c r="FO103">
        <v>15</v>
      </c>
      <c r="FP103">
        <v>0</v>
      </c>
      <c r="FQ103" t="s">
        <v>441</v>
      </c>
      <c r="FR103">
        <v>1746989605.5</v>
      </c>
      <c r="FS103">
        <v>1746989593.5</v>
      </c>
      <c r="FT103">
        <v>0</v>
      </c>
      <c r="FU103">
        <v>-0.274</v>
      </c>
      <c r="FV103">
        <v>-0.002</v>
      </c>
      <c r="FW103">
        <v>2.549</v>
      </c>
      <c r="FX103">
        <v>0.129</v>
      </c>
      <c r="FY103">
        <v>420</v>
      </c>
      <c r="FZ103">
        <v>17</v>
      </c>
      <c r="GA103">
        <v>0.02</v>
      </c>
      <c r="GB103">
        <v>0.04</v>
      </c>
      <c r="GC103">
        <v>-27.796415</v>
      </c>
      <c r="GD103">
        <v>2.934412007504742</v>
      </c>
      <c r="GE103">
        <v>0.3192539432411135</v>
      </c>
      <c r="GF103">
        <v>0</v>
      </c>
      <c r="GG103">
        <v>158.4120882352941</v>
      </c>
      <c r="GH103">
        <v>-0.2733231462678974</v>
      </c>
      <c r="GI103">
        <v>0.1703730107815444</v>
      </c>
      <c r="GJ103">
        <v>1</v>
      </c>
      <c r="GK103">
        <v>0.663977175</v>
      </c>
      <c r="GL103">
        <v>-0.1491790806754235</v>
      </c>
      <c r="GM103">
        <v>0.01502597883481722</v>
      </c>
      <c r="GN103">
        <v>0</v>
      </c>
      <c r="GO103">
        <v>1</v>
      </c>
      <c r="GP103">
        <v>3</v>
      </c>
      <c r="GQ103" t="s">
        <v>448</v>
      </c>
      <c r="GR103">
        <v>3.10244</v>
      </c>
      <c r="GS103">
        <v>2.72532</v>
      </c>
      <c r="GT103">
        <v>0.1951</v>
      </c>
      <c r="GU103">
        <v>0.197513</v>
      </c>
      <c r="GV103">
        <v>0.100748</v>
      </c>
      <c r="GW103">
        <v>0.10006</v>
      </c>
      <c r="GX103">
        <v>21026.9</v>
      </c>
      <c r="GY103">
        <v>19052.6</v>
      </c>
      <c r="GZ103">
        <v>26688.9</v>
      </c>
      <c r="HA103">
        <v>23965.7</v>
      </c>
      <c r="HB103">
        <v>38418.2</v>
      </c>
      <c r="HC103">
        <v>31894.3</v>
      </c>
      <c r="HD103">
        <v>46605.3</v>
      </c>
      <c r="HE103">
        <v>37915.4</v>
      </c>
      <c r="HF103">
        <v>1.86332</v>
      </c>
      <c r="HG103">
        <v>1.85282</v>
      </c>
      <c r="HH103">
        <v>0.10179</v>
      </c>
      <c r="HI103">
        <v>0</v>
      </c>
      <c r="HJ103">
        <v>28.347</v>
      </c>
      <c r="HK103">
        <v>999.9</v>
      </c>
      <c r="HL103">
        <v>51.6</v>
      </c>
      <c r="HM103">
        <v>31.5</v>
      </c>
      <c r="HN103">
        <v>26.5195</v>
      </c>
      <c r="HO103">
        <v>60.2965</v>
      </c>
      <c r="HP103">
        <v>22.3878</v>
      </c>
      <c r="HQ103">
        <v>1</v>
      </c>
      <c r="HR103">
        <v>0.172635</v>
      </c>
      <c r="HS103">
        <v>0.196318</v>
      </c>
      <c r="HT103">
        <v>20.2787</v>
      </c>
      <c r="HU103">
        <v>5.21085</v>
      </c>
      <c r="HV103">
        <v>11.98</v>
      </c>
      <c r="HW103">
        <v>4.9633</v>
      </c>
      <c r="HX103">
        <v>3.2743</v>
      </c>
      <c r="HY103">
        <v>9999</v>
      </c>
      <c r="HZ103">
        <v>9999</v>
      </c>
      <c r="IA103">
        <v>9999</v>
      </c>
      <c r="IB103">
        <v>999.9</v>
      </c>
      <c r="IC103">
        <v>1.86401</v>
      </c>
      <c r="ID103">
        <v>1.8601</v>
      </c>
      <c r="IE103">
        <v>1.85843</v>
      </c>
      <c r="IF103">
        <v>1.85977</v>
      </c>
      <c r="IG103">
        <v>1.85989</v>
      </c>
      <c r="IH103">
        <v>1.85839</v>
      </c>
      <c r="II103">
        <v>1.85745</v>
      </c>
      <c r="IJ103">
        <v>1.85242</v>
      </c>
      <c r="IK103">
        <v>0</v>
      </c>
      <c r="IL103">
        <v>0</v>
      </c>
      <c r="IM103">
        <v>0</v>
      </c>
      <c r="IN103">
        <v>0</v>
      </c>
      <c r="IO103" t="s">
        <v>443</v>
      </c>
      <c r="IP103" t="s">
        <v>444</v>
      </c>
      <c r="IQ103" t="s">
        <v>445</v>
      </c>
      <c r="IR103" t="s">
        <v>445</v>
      </c>
      <c r="IS103" t="s">
        <v>445</v>
      </c>
      <c r="IT103" t="s">
        <v>445</v>
      </c>
      <c r="IU103">
        <v>0</v>
      </c>
      <c r="IV103">
        <v>100</v>
      </c>
      <c r="IW103">
        <v>100</v>
      </c>
      <c r="IX103">
        <v>-0.6899999999999999</v>
      </c>
      <c r="IY103">
        <v>0.2788</v>
      </c>
      <c r="IZ103">
        <v>-1.101190050776656</v>
      </c>
      <c r="JA103">
        <v>-0.0009077452495023094</v>
      </c>
      <c r="JB103">
        <v>1.260287539409167E-06</v>
      </c>
      <c r="JC103">
        <v>-2.747980142854786E-10</v>
      </c>
      <c r="JD103">
        <v>0.01164710740424388</v>
      </c>
      <c r="JE103">
        <v>0.002354074995816399</v>
      </c>
      <c r="JF103">
        <v>0.0004967520844642659</v>
      </c>
      <c r="JG103">
        <v>-1.558376616488758E-06</v>
      </c>
      <c r="JH103">
        <v>1</v>
      </c>
      <c r="JI103">
        <v>1955</v>
      </c>
      <c r="JJ103">
        <v>1</v>
      </c>
      <c r="JK103">
        <v>26</v>
      </c>
      <c r="JL103">
        <v>194209</v>
      </c>
      <c r="JM103">
        <v>194209.2</v>
      </c>
      <c r="JN103">
        <v>3.04321</v>
      </c>
      <c r="JO103">
        <v>2.60376</v>
      </c>
      <c r="JP103">
        <v>1.49658</v>
      </c>
      <c r="JQ103">
        <v>2.34497</v>
      </c>
      <c r="JR103">
        <v>1.54907</v>
      </c>
      <c r="JS103">
        <v>2.43286</v>
      </c>
      <c r="JT103">
        <v>36.4578</v>
      </c>
      <c r="JU103">
        <v>24.1838</v>
      </c>
      <c r="JV103">
        <v>18</v>
      </c>
      <c r="JW103">
        <v>483.156</v>
      </c>
      <c r="JX103">
        <v>491.05</v>
      </c>
      <c r="JY103">
        <v>27.3603</v>
      </c>
      <c r="JZ103">
        <v>29.4582</v>
      </c>
      <c r="KA103">
        <v>29.9999</v>
      </c>
      <c r="KB103">
        <v>29.6803</v>
      </c>
      <c r="KC103">
        <v>29.6753</v>
      </c>
      <c r="KD103">
        <v>61.0445</v>
      </c>
      <c r="KE103">
        <v>22.0756</v>
      </c>
      <c r="KF103">
        <v>70.12260000000001</v>
      </c>
      <c r="KG103">
        <v>27.3615</v>
      </c>
      <c r="KH103">
        <v>1422.8</v>
      </c>
      <c r="KI103">
        <v>21.3616</v>
      </c>
      <c r="KJ103">
        <v>101.898</v>
      </c>
      <c r="KK103">
        <v>91.4388</v>
      </c>
    </row>
    <row r="104" spans="1:297">
      <c r="A104">
        <v>86</v>
      </c>
      <c r="B104">
        <v>1758642149.1</v>
      </c>
      <c r="C104">
        <v>516.0999999046326</v>
      </c>
      <c r="D104" t="s">
        <v>617</v>
      </c>
      <c r="E104" t="s">
        <v>618</v>
      </c>
      <c r="F104">
        <v>5</v>
      </c>
      <c r="G104" t="s">
        <v>437</v>
      </c>
      <c r="H104" t="s">
        <v>438</v>
      </c>
      <c r="I104">
        <v>1758642141.314285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(EA104+(U104+2*0.95*5.67E-8*(((EA104+$B$9)+273)^4-(EA104+273)^4)-44100*J104)/(1.84*29.3*R104+8*0.95*5.67E-8*(EA104+273)^3))</f>
        <v>0</v>
      </c>
      <c r="W104">
        <f>($C$9*EB104+$D$9*EC104+$E$9*V104)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2*0.95*5.67E-8*(((EA104+$B$9)+273)^4-(W104+273)^4)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1437.82473778916</v>
      </c>
      <c r="AK104">
        <v>1418.954848484847</v>
      </c>
      <c r="AL104">
        <v>3.348339846186665</v>
      </c>
      <c r="AM104">
        <v>65.17214786254047</v>
      </c>
      <c r="AN104">
        <f>(AP104 - AO104 + DY104*1E3/(8.314*(EA104+273.15)) * AR104/DX104 * AQ104) * DX104/(100*DL104) * 1000/(1000 - AP104)</f>
        <v>0</v>
      </c>
      <c r="AO104">
        <v>21.29713990424472</v>
      </c>
      <c r="AP104">
        <v>21.90118545454544</v>
      </c>
      <c r="AQ104">
        <v>0.0002287195658708814</v>
      </c>
      <c r="AR104">
        <v>105.5994654856397</v>
      </c>
      <c r="AS104">
        <v>0</v>
      </c>
      <c r="AT104">
        <v>0</v>
      </c>
      <c r="AU104">
        <f>IF(AS104*$H$15&gt;=AW104,1.0,(AW104/(AW104-AS104*$H$15)))</f>
        <v>0</v>
      </c>
      <c r="AV104">
        <f>(AU104-1)*100</f>
        <v>0</v>
      </c>
      <c r="AW104">
        <f>MAX(0,($B$15+$C$15*EF104)/(1+$D$15*EF104)*DY104/(EA104+273)*$E$15)</f>
        <v>0</v>
      </c>
      <c r="AX104" t="s">
        <v>439</v>
      </c>
      <c r="AY104" t="s">
        <v>439</v>
      </c>
      <c r="AZ104">
        <v>0</v>
      </c>
      <c r="BA104">
        <v>0</v>
      </c>
      <c r="BB104">
        <f>1-AZ104/BA104</f>
        <v>0</v>
      </c>
      <c r="BC104">
        <v>0</v>
      </c>
      <c r="BD104" t="s">
        <v>439</v>
      </c>
      <c r="BE104" t="s">
        <v>439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439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$B$13*EG104+$C$13*EH104+$F$13*ES104*(1-EV104)</f>
        <v>0</v>
      </c>
      <c r="DI104">
        <f>DH104*DJ104</f>
        <v>0</v>
      </c>
      <c r="DJ104">
        <f>($B$13*$D$11+$C$13*$D$11+$F$13*((FF104+EX104)/MAX(FF104+EX104+FG104, 0.1)*$I$11+FG104/MAX(FF104+EX104+FG104, 0.1)*$J$11))/($B$13+$C$13+$F$13)</f>
        <v>0</v>
      </c>
      <c r="DK104">
        <f>($B$13*$K$11+$C$13*$K$11+$F$13*((FF104+EX104)/MAX(FF104+EX104+FG104, 0.1)*$P$11+FG104/MAX(FF104+EX104+FG104, 0.1)*$Q$11))/($B$13+$C$13+$F$13)</f>
        <v>0</v>
      </c>
      <c r="DL104">
        <v>1.1</v>
      </c>
      <c r="DM104">
        <v>0.5</v>
      </c>
      <c r="DN104" t="s">
        <v>440</v>
      </c>
      <c r="DO104">
        <v>2</v>
      </c>
      <c r="DP104" t="b">
        <v>1</v>
      </c>
      <c r="DQ104">
        <v>1758642141.314285</v>
      </c>
      <c r="DR104">
        <v>1364.053928571429</v>
      </c>
      <c r="DS104">
        <v>1391.683928571429</v>
      </c>
      <c r="DT104">
        <v>21.89940714285714</v>
      </c>
      <c r="DU104">
        <v>21.26393214285715</v>
      </c>
      <c r="DV104">
        <v>1364.744642857143</v>
      </c>
      <c r="DW104">
        <v>21.62041071428572</v>
      </c>
      <c r="DX104">
        <v>500.0023571428571</v>
      </c>
      <c r="DY104">
        <v>90.3202857142857</v>
      </c>
      <c r="DZ104">
        <v>0.06704297499999999</v>
      </c>
      <c r="EA104">
        <v>28.788525</v>
      </c>
      <c r="EB104">
        <v>30.00529642857143</v>
      </c>
      <c r="EC104">
        <v>999.9000000000002</v>
      </c>
      <c r="ED104">
        <v>0</v>
      </c>
      <c r="EE104">
        <v>0</v>
      </c>
      <c r="EF104">
        <v>9996.385</v>
      </c>
      <c r="EG104">
        <v>0</v>
      </c>
      <c r="EH104">
        <v>10.070625</v>
      </c>
      <c r="EI104">
        <v>-27.63052142857143</v>
      </c>
      <c r="EJ104">
        <v>1394.592857142857</v>
      </c>
      <c r="EK104">
        <v>1421.918928571429</v>
      </c>
      <c r="EL104">
        <v>0.6354767499999999</v>
      </c>
      <c r="EM104">
        <v>1391.683928571429</v>
      </c>
      <c r="EN104">
        <v>21.26393214285715</v>
      </c>
      <c r="EO104">
        <v>1.977960714285714</v>
      </c>
      <c r="EP104">
        <v>1.920563571428572</v>
      </c>
      <c r="EQ104">
        <v>17.26901071428572</v>
      </c>
      <c r="ER104">
        <v>16.80420714285714</v>
      </c>
      <c r="ES104">
        <v>1999.987857142857</v>
      </c>
      <c r="ET104">
        <v>0.98000225</v>
      </c>
      <c r="EU104">
        <v>0.01999765</v>
      </c>
      <c r="EV104">
        <v>0</v>
      </c>
      <c r="EW104">
        <v>158.3241785714286</v>
      </c>
      <c r="EX104">
        <v>5.00078</v>
      </c>
      <c r="EY104">
        <v>3262.436785714286</v>
      </c>
      <c r="EZ104">
        <v>16379.55714285714</v>
      </c>
      <c r="FA104">
        <v>39.92614285714285</v>
      </c>
      <c r="FB104">
        <v>40.76771428571429</v>
      </c>
      <c r="FC104">
        <v>40.52428571428571</v>
      </c>
      <c r="FD104">
        <v>40.45957142857143</v>
      </c>
      <c r="FE104">
        <v>41.12024999999999</v>
      </c>
      <c r="FF104">
        <v>1955.087857142858</v>
      </c>
      <c r="FG104">
        <v>39.89357142857143</v>
      </c>
      <c r="FH104">
        <v>0</v>
      </c>
      <c r="FI104">
        <v>1758642147</v>
      </c>
      <c r="FJ104">
        <v>0</v>
      </c>
      <c r="FK104">
        <v>158.32776</v>
      </c>
      <c r="FL104">
        <v>-0.8247692294104407</v>
      </c>
      <c r="FM104">
        <v>-1.122307673613071</v>
      </c>
      <c r="FN104">
        <v>3262.4612</v>
      </c>
      <c r="FO104">
        <v>15</v>
      </c>
      <c r="FP104">
        <v>0</v>
      </c>
      <c r="FQ104" t="s">
        <v>441</v>
      </c>
      <c r="FR104">
        <v>1746989605.5</v>
      </c>
      <c r="FS104">
        <v>1746989593.5</v>
      </c>
      <c r="FT104">
        <v>0</v>
      </c>
      <c r="FU104">
        <v>-0.274</v>
      </c>
      <c r="FV104">
        <v>-0.002</v>
      </c>
      <c r="FW104">
        <v>2.549</v>
      </c>
      <c r="FX104">
        <v>0.129</v>
      </c>
      <c r="FY104">
        <v>420</v>
      </c>
      <c r="FZ104">
        <v>17</v>
      </c>
      <c r="GA104">
        <v>0.02</v>
      </c>
      <c r="GB104">
        <v>0.04</v>
      </c>
      <c r="GC104">
        <v>-27.6693756097561</v>
      </c>
      <c r="GD104">
        <v>0.1071533101044945</v>
      </c>
      <c r="GE104">
        <v>0.1659071938346607</v>
      </c>
      <c r="GF104">
        <v>1</v>
      </c>
      <c r="GG104">
        <v>158.3709411764706</v>
      </c>
      <c r="GH104">
        <v>-0.5736592803340614</v>
      </c>
      <c r="GI104">
        <v>0.1948595182019859</v>
      </c>
      <c r="GJ104">
        <v>1</v>
      </c>
      <c r="GK104">
        <v>0.6450664146341464</v>
      </c>
      <c r="GL104">
        <v>-0.2364467247386761</v>
      </c>
      <c r="GM104">
        <v>0.02423182396824635</v>
      </c>
      <c r="GN104">
        <v>0</v>
      </c>
      <c r="GO104">
        <v>2</v>
      </c>
      <c r="GP104">
        <v>3</v>
      </c>
      <c r="GQ104" t="s">
        <v>442</v>
      </c>
      <c r="GR104">
        <v>3.10237</v>
      </c>
      <c r="GS104">
        <v>2.72523</v>
      </c>
      <c r="GT104">
        <v>0.196499</v>
      </c>
      <c r="GU104">
        <v>0.198938</v>
      </c>
      <c r="GV104">
        <v>0.100781</v>
      </c>
      <c r="GW104">
        <v>0.100189</v>
      </c>
      <c r="GX104">
        <v>20990.3</v>
      </c>
      <c r="GY104">
        <v>19018.9</v>
      </c>
      <c r="GZ104">
        <v>26688.9</v>
      </c>
      <c r="HA104">
        <v>23965.9</v>
      </c>
      <c r="HB104">
        <v>38417.2</v>
      </c>
      <c r="HC104">
        <v>31890.1</v>
      </c>
      <c r="HD104">
        <v>46605.5</v>
      </c>
      <c r="HE104">
        <v>37915.7</v>
      </c>
      <c r="HF104">
        <v>1.8632</v>
      </c>
      <c r="HG104">
        <v>1.85303</v>
      </c>
      <c r="HH104">
        <v>0.101417</v>
      </c>
      <c r="HI104">
        <v>0</v>
      </c>
      <c r="HJ104">
        <v>28.3487</v>
      </c>
      <c r="HK104">
        <v>999.9</v>
      </c>
      <c r="HL104">
        <v>51.6</v>
      </c>
      <c r="HM104">
        <v>31.5</v>
      </c>
      <c r="HN104">
        <v>26.5159</v>
      </c>
      <c r="HO104">
        <v>60.8765</v>
      </c>
      <c r="HP104">
        <v>22.6322</v>
      </c>
      <c r="HQ104">
        <v>1</v>
      </c>
      <c r="HR104">
        <v>0.172896</v>
      </c>
      <c r="HS104">
        <v>0.233622</v>
      </c>
      <c r="HT104">
        <v>20.2787</v>
      </c>
      <c r="HU104">
        <v>5.21115</v>
      </c>
      <c r="HV104">
        <v>11.98</v>
      </c>
      <c r="HW104">
        <v>4.96335</v>
      </c>
      <c r="HX104">
        <v>3.27415</v>
      </c>
      <c r="HY104">
        <v>9999</v>
      </c>
      <c r="HZ104">
        <v>9999</v>
      </c>
      <c r="IA104">
        <v>9999</v>
      </c>
      <c r="IB104">
        <v>999.9</v>
      </c>
      <c r="IC104">
        <v>1.86401</v>
      </c>
      <c r="ID104">
        <v>1.86011</v>
      </c>
      <c r="IE104">
        <v>1.85839</v>
      </c>
      <c r="IF104">
        <v>1.85979</v>
      </c>
      <c r="IG104">
        <v>1.85989</v>
      </c>
      <c r="IH104">
        <v>1.85843</v>
      </c>
      <c r="II104">
        <v>1.85746</v>
      </c>
      <c r="IJ104">
        <v>1.85242</v>
      </c>
      <c r="IK104">
        <v>0</v>
      </c>
      <c r="IL104">
        <v>0</v>
      </c>
      <c r="IM104">
        <v>0</v>
      </c>
      <c r="IN104">
        <v>0</v>
      </c>
      <c r="IO104" t="s">
        <v>443</v>
      </c>
      <c r="IP104" t="s">
        <v>444</v>
      </c>
      <c r="IQ104" t="s">
        <v>445</v>
      </c>
      <c r="IR104" t="s">
        <v>445</v>
      </c>
      <c r="IS104" t="s">
        <v>445</v>
      </c>
      <c r="IT104" t="s">
        <v>445</v>
      </c>
      <c r="IU104">
        <v>0</v>
      </c>
      <c r="IV104">
        <v>100</v>
      </c>
      <c r="IW104">
        <v>100</v>
      </c>
      <c r="IX104">
        <v>-0.66</v>
      </c>
      <c r="IY104">
        <v>0.279</v>
      </c>
      <c r="IZ104">
        <v>-1.101190050776656</v>
      </c>
      <c r="JA104">
        <v>-0.0009077452495023094</v>
      </c>
      <c r="JB104">
        <v>1.260287539409167E-06</v>
      </c>
      <c r="JC104">
        <v>-2.747980142854786E-10</v>
      </c>
      <c r="JD104">
        <v>0.01164710740424388</v>
      </c>
      <c r="JE104">
        <v>0.002354074995816399</v>
      </c>
      <c r="JF104">
        <v>0.0004967520844642659</v>
      </c>
      <c r="JG104">
        <v>-1.558376616488758E-06</v>
      </c>
      <c r="JH104">
        <v>1</v>
      </c>
      <c r="JI104">
        <v>1955</v>
      </c>
      <c r="JJ104">
        <v>1</v>
      </c>
      <c r="JK104">
        <v>26</v>
      </c>
      <c r="JL104">
        <v>194209.1</v>
      </c>
      <c r="JM104">
        <v>194209.3</v>
      </c>
      <c r="JN104">
        <v>3.07007</v>
      </c>
      <c r="JO104">
        <v>2.60376</v>
      </c>
      <c r="JP104">
        <v>1.49658</v>
      </c>
      <c r="JQ104">
        <v>2.34497</v>
      </c>
      <c r="JR104">
        <v>1.54907</v>
      </c>
      <c r="JS104">
        <v>2.41577</v>
      </c>
      <c r="JT104">
        <v>36.4578</v>
      </c>
      <c r="JU104">
        <v>24.1751</v>
      </c>
      <c r="JV104">
        <v>18</v>
      </c>
      <c r="JW104">
        <v>483.083</v>
      </c>
      <c r="JX104">
        <v>491.182</v>
      </c>
      <c r="JY104">
        <v>27.3628</v>
      </c>
      <c r="JZ104">
        <v>29.4582</v>
      </c>
      <c r="KA104">
        <v>30.0002</v>
      </c>
      <c r="KB104">
        <v>29.6803</v>
      </c>
      <c r="KC104">
        <v>29.6753</v>
      </c>
      <c r="KD104">
        <v>61.5814</v>
      </c>
      <c r="KE104">
        <v>22.0756</v>
      </c>
      <c r="KF104">
        <v>70.12260000000001</v>
      </c>
      <c r="KG104">
        <v>27.356</v>
      </c>
      <c r="KH104">
        <v>1436.15</v>
      </c>
      <c r="KI104">
        <v>21.3652</v>
      </c>
      <c r="KJ104">
        <v>101.899</v>
      </c>
      <c r="KK104">
        <v>91.4393</v>
      </c>
    </row>
    <row r="105" spans="1:297">
      <c r="A105">
        <v>87</v>
      </c>
      <c r="B105">
        <v>1758642154.1</v>
      </c>
      <c r="C105">
        <v>521.0999999046326</v>
      </c>
      <c r="D105" t="s">
        <v>619</v>
      </c>
      <c r="E105" t="s">
        <v>620</v>
      </c>
      <c r="F105">
        <v>5</v>
      </c>
      <c r="G105" t="s">
        <v>437</v>
      </c>
      <c r="H105" t="s">
        <v>438</v>
      </c>
      <c r="I105">
        <v>1758642146.6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(EA105+(U105+2*0.95*5.67E-8*(((EA105+$B$9)+273)^4-(EA105+273)^4)-44100*J105)/(1.84*29.3*R105+8*0.95*5.67E-8*(EA105+273)^3))</f>
        <v>0</v>
      </c>
      <c r="W105">
        <f>($C$9*EB105+$D$9*EC105+$E$9*V105)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2*0.95*5.67E-8*(((EA105+$B$9)+273)^4-(W105+273)^4)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1455.156137101028</v>
      </c>
      <c r="AK105">
        <v>1436.013757575757</v>
      </c>
      <c r="AL105">
        <v>3.419684256456625</v>
      </c>
      <c r="AM105">
        <v>65.17214786254047</v>
      </c>
      <c r="AN105">
        <f>(AP105 - AO105 + DY105*1E3/(8.314*(EA105+273.15)) * AR105/DX105 * AQ105) * DX105/(100*DL105) * 1000/(1000 - AP105)</f>
        <v>0</v>
      </c>
      <c r="AO105">
        <v>21.30502978295675</v>
      </c>
      <c r="AP105">
        <v>21.91233030303029</v>
      </c>
      <c r="AQ105">
        <v>0.000159221822042344</v>
      </c>
      <c r="AR105">
        <v>105.5994654856397</v>
      </c>
      <c r="AS105">
        <v>0</v>
      </c>
      <c r="AT105">
        <v>0</v>
      </c>
      <c r="AU105">
        <f>IF(AS105*$H$15&gt;=AW105,1.0,(AW105/(AW105-AS105*$H$15)))</f>
        <v>0</v>
      </c>
      <c r="AV105">
        <f>(AU105-1)*100</f>
        <v>0</v>
      </c>
      <c r="AW105">
        <f>MAX(0,($B$15+$C$15*EF105)/(1+$D$15*EF105)*DY105/(EA105+273)*$E$15)</f>
        <v>0</v>
      </c>
      <c r="AX105" t="s">
        <v>439</v>
      </c>
      <c r="AY105" t="s">
        <v>439</v>
      </c>
      <c r="AZ105">
        <v>0</v>
      </c>
      <c r="BA105">
        <v>0</v>
      </c>
      <c r="BB105">
        <f>1-AZ105/BA105</f>
        <v>0</v>
      </c>
      <c r="BC105">
        <v>0</v>
      </c>
      <c r="BD105" t="s">
        <v>439</v>
      </c>
      <c r="BE105" t="s">
        <v>439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439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$B$13*EG105+$C$13*EH105+$F$13*ES105*(1-EV105)</f>
        <v>0</v>
      </c>
      <c r="DI105">
        <f>DH105*DJ105</f>
        <v>0</v>
      </c>
      <c r="DJ105">
        <f>($B$13*$D$11+$C$13*$D$11+$F$13*((FF105+EX105)/MAX(FF105+EX105+FG105, 0.1)*$I$11+FG105/MAX(FF105+EX105+FG105, 0.1)*$J$11))/($B$13+$C$13+$F$13)</f>
        <v>0</v>
      </c>
      <c r="DK105">
        <f>($B$13*$K$11+$C$13*$K$11+$F$13*((FF105+EX105)/MAX(FF105+EX105+FG105, 0.1)*$P$11+FG105/MAX(FF105+EX105+FG105, 0.1)*$Q$11))/($B$13+$C$13+$F$13)</f>
        <v>0</v>
      </c>
      <c r="DL105">
        <v>1.1</v>
      </c>
      <c r="DM105">
        <v>0.5</v>
      </c>
      <c r="DN105" t="s">
        <v>440</v>
      </c>
      <c r="DO105">
        <v>2</v>
      </c>
      <c r="DP105" t="b">
        <v>1</v>
      </c>
      <c r="DQ105">
        <v>1758642146.6</v>
      </c>
      <c r="DR105">
        <v>1381.390740740741</v>
      </c>
      <c r="DS105">
        <v>1409.203703703704</v>
      </c>
      <c r="DT105">
        <v>21.90008148148148</v>
      </c>
      <c r="DU105">
        <v>21.28293333333334</v>
      </c>
      <c r="DV105">
        <v>1382.064074074074</v>
      </c>
      <c r="DW105">
        <v>21.62107407407407</v>
      </c>
      <c r="DX105">
        <v>500.0194814814815</v>
      </c>
      <c r="DY105">
        <v>90.32022962962962</v>
      </c>
      <c r="DZ105">
        <v>0.06706544814814815</v>
      </c>
      <c r="EA105">
        <v>28.78824444444445</v>
      </c>
      <c r="EB105">
        <v>30.0061962962963</v>
      </c>
      <c r="EC105">
        <v>999.9000000000001</v>
      </c>
      <c r="ED105">
        <v>0</v>
      </c>
      <c r="EE105">
        <v>0</v>
      </c>
      <c r="EF105">
        <v>9994.071481481482</v>
      </c>
      <c r="EG105">
        <v>0</v>
      </c>
      <c r="EH105">
        <v>10.06697407407407</v>
      </c>
      <c r="EI105">
        <v>-27.81378518518518</v>
      </c>
      <c r="EJ105">
        <v>1412.31962962963</v>
      </c>
      <c r="EK105">
        <v>1439.848518518518</v>
      </c>
      <c r="EL105">
        <v>0.6171549999999999</v>
      </c>
      <c r="EM105">
        <v>1409.203703703704</v>
      </c>
      <c r="EN105">
        <v>21.28293333333334</v>
      </c>
      <c r="EO105">
        <v>1.97802037037037</v>
      </c>
      <c r="EP105">
        <v>1.922278148148148</v>
      </c>
      <c r="EQ105">
        <v>17.26947777777778</v>
      </c>
      <c r="ER105">
        <v>16.81826666666667</v>
      </c>
      <c r="ES105">
        <v>1999.994074074074</v>
      </c>
      <c r="ET105">
        <v>0.9800023333333334</v>
      </c>
      <c r="EU105">
        <v>0.01999756666666666</v>
      </c>
      <c r="EV105">
        <v>0</v>
      </c>
      <c r="EW105">
        <v>158.3091851851852</v>
      </c>
      <c r="EX105">
        <v>5.00078</v>
      </c>
      <c r="EY105">
        <v>3262.213333333333</v>
      </c>
      <c r="EZ105">
        <v>16379.60740740741</v>
      </c>
      <c r="FA105">
        <v>39.93266666666666</v>
      </c>
      <c r="FB105">
        <v>40.76607407407408</v>
      </c>
      <c r="FC105">
        <v>40.56914814814814</v>
      </c>
      <c r="FD105">
        <v>40.45577777777777</v>
      </c>
      <c r="FE105">
        <v>41.14788888888889</v>
      </c>
      <c r="FF105">
        <v>1955.094074074074</v>
      </c>
      <c r="FG105">
        <v>39.8925925925926</v>
      </c>
      <c r="FH105">
        <v>0</v>
      </c>
      <c r="FI105">
        <v>1758642151.8</v>
      </c>
      <c r="FJ105">
        <v>0</v>
      </c>
      <c r="FK105">
        <v>158.3278</v>
      </c>
      <c r="FL105">
        <v>0.4205384582454449</v>
      </c>
      <c r="FM105">
        <v>-4.116923069763342</v>
      </c>
      <c r="FN105">
        <v>3262.2512</v>
      </c>
      <c r="FO105">
        <v>15</v>
      </c>
      <c r="FP105">
        <v>0</v>
      </c>
      <c r="FQ105" t="s">
        <v>441</v>
      </c>
      <c r="FR105">
        <v>1746989605.5</v>
      </c>
      <c r="FS105">
        <v>1746989593.5</v>
      </c>
      <c r="FT105">
        <v>0</v>
      </c>
      <c r="FU105">
        <v>-0.274</v>
      </c>
      <c r="FV105">
        <v>-0.002</v>
      </c>
      <c r="FW105">
        <v>2.549</v>
      </c>
      <c r="FX105">
        <v>0.129</v>
      </c>
      <c r="FY105">
        <v>420</v>
      </c>
      <c r="FZ105">
        <v>17</v>
      </c>
      <c r="GA105">
        <v>0.02</v>
      </c>
      <c r="GB105">
        <v>0.04</v>
      </c>
      <c r="GC105">
        <v>-27.74231219512195</v>
      </c>
      <c r="GD105">
        <v>-1.95320069686407</v>
      </c>
      <c r="GE105">
        <v>0.2463982025939372</v>
      </c>
      <c r="GF105">
        <v>0</v>
      </c>
      <c r="GG105">
        <v>158.3546470588235</v>
      </c>
      <c r="GH105">
        <v>-0.1900687579554335</v>
      </c>
      <c r="GI105">
        <v>0.2387750457886027</v>
      </c>
      <c r="GJ105">
        <v>1</v>
      </c>
      <c r="GK105">
        <v>0.6282794634146341</v>
      </c>
      <c r="GL105">
        <v>-0.2270719233449477</v>
      </c>
      <c r="GM105">
        <v>0.02372886051358243</v>
      </c>
      <c r="GN105">
        <v>0</v>
      </c>
      <c r="GO105">
        <v>1</v>
      </c>
      <c r="GP105">
        <v>3</v>
      </c>
      <c r="GQ105" t="s">
        <v>448</v>
      </c>
      <c r="GR105">
        <v>3.10285</v>
      </c>
      <c r="GS105">
        <v>2.72507</v>
      </c>
      <c r="GT105">
        <v>0.197905</v>
      </c>
      <c r="GU105">
        <v>0.200314</v>
      </c>
      <c r="GV105">
        <v>0.100814</v>
      </c>
      <c r="GW105">
        <v>0.100198</v>
      </c>
      <c r="GX105">
        <v>20953.6</v>
      </c>
      <c r="GY105">
        <v>18986</v>
      </c>
      <c r="GZ105">
        <v>26688.9</v>
      </c>
      <c r="HA105">
        <v>23965.5</v>
      </c>
      <c r="HB105">
        <v>38416</v>
      </c>
      <c r="HC105">
        <v>31889.6</v>
      </c>
      <c r="HD105">
        <v>46605.6</v>
      </c>
      <c r="HE105">
        <v>37915.3</v>
      </c>
      <c r="HF105">
        <v>1.864</v>
      </c>
      <c r="HG105">
        <v>1.85245</v>
      </c>
      <c r="HH105">
        <v>0.101388</v>
      </c>
      <c r="HI105">
        <v>0</v>
      </c>
      <c r="HJ105">
        <v>28.3487</v>
      </c>
      <c r="HK105">
        <v>999.9</v>
      </c>
      <c r="HL105">
        <v>51.6</v>
      </c>
      <c r="HM105">
        <v>31.5</v>
      </c>
      <c r="HN105">
        <v>26.5159</v>
      </c>
      <c r="HO105">
        <v>60.5865</v>
      </c>
      <c r="HP105">
        <v>22.3197</v>
      </c>
      <c r="HQ105">
        <v>1</v>
      </c>
      <c r="HR105">
        <v>0.173224</v>
      </c>
      <c r="HS105">
        <v>0.243034</v>
      </c>
      <c r="HT105">
        <v>20.2786</v>
      </c>
      <c r="HU105">
        <v>5.2101</v>
      </c>
      <c r="HV105">
        <v>11.98</v>
      </c>
      <c r="HW105">
        <v>4.9631</v>
      </c>
      <c r="HX105">
        <v>3.27433</v>
      </c>
      <c r="HY105">
        <v>9999</v>
      </c>
      <c r="HZ105">
        <v>9999</v>
      </c>
      <c r="IA105">
        <v>9999</v>
      </c>
      <c r="IB105">
        <v>999.9</v>
      </c>
      <c r="IC105">
        <v>1.864</v>
      </c>
      <c r="ID105">
        <v>1.86014</v>
      </c>
      <c r="IE105">
        <v>1.8584</v>
      </c>
      <c r="IF105">
        <v>1.85979</v>
      </c>
      <c r="IG105">
        <v>1.85989</v>
      </c>
      <c r="IH105">
        <v>1.85843</v>
      </c>
      <c r="II105">
        <v>1.85747</v>
      </c>
      <c r="IJ105">
        <v>1.85242</v>
      </c>
      <c r="IK105">
        <v>0</v>
      </c>
      <c r="IL105">
        <v>0</v>
      </c>
      <c r="IM105">
        <v>0</v>
      </c>
      <c r="IN105">
        <v>0</v>
      </c>
      <c r="IO105" t="s">
        <v>443</v>
      </c>
      <c r="IP105" t="s">
        <v>444</v>
      </c>
      <c r="IQ105" t="s">
        <v>445</v>
      </c>
      <c r="IR105" t="s">
        <v>445</v>
      </c>
      <c r="IS105" t="s">
        <v>445</v>
      </c>
      <c r="IT105" t="s">
        <v>445</v>
      </c>
      <c r="IU105">
        <v>0</v>
      </c>
      <c r="IV105">
        <v>100</v>
      </c>
      <c r="IW105">
        <v>100</v>
      </c>
      <c r="IX105">
        <v>-0.65</v>
      </c>
      <c r="IY105">
        <v>0.2793</v>
      </c>
      <c r="IZ105">
        <v>-1.101190050776656</v>
      </c>
      <c r="JA105">
        <v>-0.0009077452495023094</v>
      </c>
      <c r="JB105">
        <v>1.260287539409167E-06</v>
      </c>
      <c r="JC105">
        <v>-2.747980142854786E-10</v>
      </c>
      <c r="JD105">
        <v>0.01164710740424388</v>
      </c>
      <c r="JE105">
        <v>0.002354074995816399</v>
      </c>
      <c r="JF105">
        <v>0.0004967520844642659</v>
      </c>
      <c r="JG105">
        <v>-1.558376616488758E-06</v>
      </c>
      <c r="JH105">
        <v>1</v>
      </c>
      <c r="JI105">
        <v>1955</v>
      </c>
      <c r="JJ105">
        <v>1</v>
      </c>
      <c r="JK105">
        <v>26</v>
      </c>
      <c r="JL105">
        <v>194209.1</v>
      </c>
      <c r="JM105">
        <v>194209.3</v>
      </c>
      <c r="JN105">
        <v>3.09937</v>
      </c>
      <c r="JO105">
        <v>2.6062</v>
      </c>
      <c r="JP105">
        <v>1.49658</v>
      </c>
      <c r="JQ105">
        <v>2.34375</v>
      </c>
      <c r="JR105">
        <v>1.54907</v>
      </c>
      <c r="JS105">
        <v>2.3999</v>
      </c>
      <c r="JT105">
        <v>36.4578</v>
      </c>
      <c r="JU105">
        <v>24.1751</v>
      </c>
      <c r="JV105">
        <v>18</v>
      </c>
      <c r="JW105">
        <v>483.551</v>
      </c>
      <c r="JX105">
        <v>490.803</v>
      </c>
      <c r="JY105">
        <v>27.3583</v>
      </c>
      <c r="JZ105">
        <v>29.4582</v>
      </c>
      <c r="KA105">
        <v>30.0001</v>
      </c>
      <c r="KB105">
        <v>29.6803</v>
      </c>
      <c r="KC105">
        <v>29.6753</v>
      </c>
      <c r="KD105">
        <v>62.1856</v>
      </c>
      <c r="KE105">
        <v>22.0756</v>
      </c>
      <c r="KF105">
        <v>70.12260000000001</v>
      </c>
      <c r="KG105">
        <v>27.3604</v>
      </c>
      <c r="KH105">
        <v>1456.19</v>
      </c>
      <c r="KI105">
        <v>21.3725</v>
      </c>
      <c r="KJ105">
        <v>101.899</v>
      </c>
      <c r="KK105">
        <v>91.43819999999999</v>
      </c>
    </row>
    <row r="106" spans="1:297">
      <c r="A106">
        <v>88</v>
      </c>
      <c r="B106">
        <v>1758642159.1</v>
      </c>
      <c r="C106">
        <v>526.0999999046326</v>
      </c>
      <c r="D106" t="s">
        <v>621</v>
      </c>
      <c r="E106" t="s">
        <v>622</v>
      </c>
      <c r="F106">
        <v>5</v>
      </c>
      <c r="G106" t="s">
        <v>437</v>
      </c>
      <c r="H106" t="s">
        <v>438</v>
      </c>
      <c r="I106">
        <v>1758642151.314285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(EA106+(U106+2*0.95*5.67E-8*(((EA106+$B$9)+273)^4-(EA106+273)^4)-44100*J106)/(1.84*29.3*R106+8*0.95*5.67E-8*(EA106+273)^3))</f>
        <v>0</v>
      </c>
      <c r="W106">
        <f>($C$9*EB106+$D$9*EC106+$E$9*V106)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2*0.95*5.67E-8*(((EA106+$B$9)+273)^4-(W106+273)^4)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1472.048209741428</v>
      </c>
      <c r="AK106">
        <v>1452.934303030303</v>
      </c>
      <c r="AL106">
        <v>3.377730692321813</v>
      </c>
      <c r="AM106">
        <v>65.17214786254047</v>
      </c>
      <c r="AN106">
        <f>(AP106 - AO106 + DY106*1E3/(8.314*(EA106+273.15)) * AR106/DX106 * AQ106) * DX106/(100*DL106) * 1000/(1000 - AP106)</f>
        <v>0</v>
      </c>
      <c r="AO106">
        <v>21.30689797844645</v>
      </c>
      <c r="AP106">
        <v>21.91711272727272</v>
      </c>
      <c r="AQ106">
        <v>6.534592103091396E-05</v>
      </c>
      <c r="AR106">
        <v>105.5994654856397</v>
      </c>
      <c r="AS106">
        <v>0</v>
      </c>
      <c r="AT106">
        <v>0</v>
      </c>
      <c r="AU106">
        <f>IF(AS106*$H$15&gt;=AW106,1.0,(AW106/(AW106-AS106*$H$15)))</f>
        <v>0</v>
      </c>
      <c r="AV106">
        <f>(AU106-1)*100</f>
        <v>0</v>
      </c>
      <c r="AW106">
        <f>MAX(0,($B$15+$C$15*EF106)/(1+$D$15*EF106)*DY106/(EA106+273)*$E$15)</f>
        <v>0</v>
      </c>
      <c r="AX106" t="s">
        <v>439</v>
      </c>
      <c r="AY106" t="s">
        <v>439</v>
      </c>
      <c r="AZ106">
        <v>0</v>
      </c>
      <c r="BA106">
        <v>0</v>
      </c>
      <c r="BB106">
        <f>1-AZ106/BA106</f>
        <v>0</v>
      </c>
      <c r="BC106">
        <v>0</v>
      </c>
      <c r="BD106" t="s">
        <v>439</v>
      </c>
      <c r="BE106" t="s">
        <v>439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439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$B$13*EG106+$C$13*EH106+$F$13*ES106*(1-EV106)</f>
        <v>0</v>
      </c>
      <c r="DI106">
        <f>DH106*DJ106</f>
        <v>0</v>
      </c>
      <c r="DJ106">
        <f>($B$13*$D$11+$C$13*$D$11+$F$13*((FF106+EX106)/MAX(FF106+EX106+FG106, 0.1)*$I$11+FG106/MAX(FF106+EX106+FG106, 0.1)*$J$11))/($B$13+$C$13+$F$13)</f>
        <v>0</v>
      </c>
      <c r="DK106">
        <f>($B$13*$K$11+$C$13*$K$11+$F$13*((FF106+EX106)/MAX(FF106+EX106+FG106, 0.1)*$P$11+FG106/MAX(FF106+EX106+FG106, 0.1)*$Q$11))/($B$13+$C$13+$F$13)</f>
        <v>0</v>
      </c>
      <c r="DL106">
        <v>1.1</v>
      </c>
      <c r="DM106">
        <v>0.5</v>
      </c>
      <c r="DN106" t="s">
        <v>440</v>
      </c>
      <c r="DO106">
        <v>2</v>
      </c>
      <c r="DP106" t="b">
        <v>1</v>
      </c>
      <c r="DQ106">
        <v>1758642151.314285</v>
      </c>
      <c r="DR106">
        <v>1396.941785714285</v>
      </c>
      <c r="DS106">
        <v>1424.917857142857</v>
      </c>
      <c r="DT106">
        <v>21.90587857142857</v>
      </c>
      <c r="DU106">
        <v>21.29915357142857</v>
      </c>
      <c r="DV106">
        <v>1397.6</v>
      </c>
      <c r="DW106">
        <v>21.62675</v>
      </c>
      <c r="DX106">
        <v>499.9598214285714</v>
      </c>
      <c r="DY106">
        <v>90.32067857142856</v>
      </c>
      <c r="DZ106">
        <v>0.06725104642857142</v>
      </c>
      <c r="EA106">
        <v>28.78763571428571</v>
      </c>
      <c r="EB106">
        <v>30.00218571428571</v>
      </c>
      <c r="EC106">
        <v>999.9000000000002</v>
      </c>
      <c r="ED106">
        <v>0</v>
      </c>
      <c r="EE106">
        <v>0</v>
      </c>
      <c r="EF106">
        <v>9991.048214285713</v>
      </c>
      <c r="EG106">
        <v>0</v>
      </c>
      <c r="EH106">
        <v>10.06163928571429</v>
      </c>
      <c r="EI106">
        <v>-27.97562857142857</v>
      </c>
      <c r="EJ106">
        <v>1428.228214285714</v>
      </c>
      <c r="EK106">
        <v>1455.927857142857</v>
      </c>
      <c r="EL106">
        <v>0.6067243214285714</v>
      </c>
      <c r="EM106">
        <v>1424.917857142857</v>
      </c>
      <c r="EN106">
        <v>21.29915357142857</v>
      </c>
      <c r="EO106">
        <v>1.978552857142857</v>
      </c>
      <c r="EP106">
        <v>1.923753571428571</v>
      </c>
      <c r="EQ106">
        <v>17.27373571428571</v>
      </c>
      <c r="ER106">
        <v>16.83035714285714</v>
      </c>
      <c r="ES106">
        <v>2000.006071428571</v>
      </c>
      <c r="ET106">
        <v>0.9800024642857144</v>
      </c>
      <c r="EU106">
        <v>0.01999743571428571</v>
      </c>
      <c r="EV106">
        <v>0</v>
      </c>
      <c r="EW106">
        <v>158.3361071428571</v>
      </c>
      <c r="EX106">
        <v>5.00078</v>
      </c>
      <c r="EY106">
        <v>3261.903928571429</v>
      </c>
      <c r="EZ106">
        <v>16379.71785714286</v>
      </c>
      <c r="FA106">
        <v>39.92164285714286</v>
      </c>
      <c r="FB106">
        <v>40.7655</v>
      </c>
      <c r="FC106">
        <v>40.62017857142857</v>
      </c>
      <c r="FD106">
        <v>40.43957142857142</v>
      </c>
      <c r="FE106">
        <v>41.13367857142856</v>
      </c>
      <c r="FF106">
        <v>1955.106071428572</v>
      </c>
      <c r="FG106">
        <v>39.89178571428572</v>
      </c>
      <c r="FH106">
        <v>0</v>
      </c>
      <c r="FI106">
        <v>1758642157.2</v>
      </c>
      <c r="FJ106">
        <v>0</v>
      </c>
      <c r="FK106">
        <v>158.3718076923077</v>
      </c>
      <c r="FL106">
        <v>1.201196571228015</v>
      </c>
      <c r="FM106">
        <v>-5.170598282463479</v>
      </c>
      <c r="FN106">
        <v>3261.89</v>
      </c>
      <c r="FO106">
        <v>15</v>
      </c>
      <c r="FP106">
        <v>0</v>
      </c>
      <c r="FQ106" t="s">
        <v>441</v>
      </c>
      <c r="FR106">
        <v>1746989605.5</v>
      </c>
      <c r="FS106">
        <v>1746989593.5</v>
      </c>
      <c r="FT106">
        <v>0</v>
      </c>
      <c r="FU106">
        <v>-0.274</v>
      </c>
      <c r="FV106">
        <v>-0.002</v>
      </c>
      <c r="FW106">
        <v>2.549</v>
      </c>
      <c r="FX106">
        <v>0.129</v>
      </c>
      <c r="FY106">
        <v>420</v>
      </c>
      <c r="FZ106">
        <v>17</v>
      </c>
      <c r="GA106">
        <v>0.02</v>
      </c>
      <c r="GB106">
        <v>0.04</v>
      </c>
      <c r="GC106">
        <v>-27.82033658536585</v>
      </c>
      <c r="GD106">
        <v>-2.276592334494815</v>
      </c>
      <c r="GE106">
        <v>0.2555418086704879</v>
      </c>
      <c r="GF106">
        <v>0</v>
      </c>
      <c r="GG106">
        <v>158.3415</v>
      </c>
      <c r="GH106">
        <v>0.1425057234893865</v>
      </c>
      <c r="GI106">
        <v>0.2379608531819012</v>
      </c>
      <c r="GJ106">
        <v>1</v>
      </c>
      <c r="GK106">
        <v>0.6183388536585366</v>
      </c>
      <c r="GL106">
        <v>-0.1580853867595805</v>
      </c>
      <c r="GM106">
        <v>0.01912272666872788</v>
      </c>
      <c r="GN106">
        <v>0</v>
      </c>
      <c r="GO106">
        <v>1</v>
      </c>
      <c r="GP106">
        <v>3</v>
      </c>
      <c r="GQ106" t="s">
        <v>448</v>
      </c>
      <c r="GR106">
        <v>3.10251</v>
      </c>
      <c r="GS106">
        <v>2.72574</v>
      </c>
      <c r="GT106">
        <v>0.199302</v>
      </c>
      <c r="GU106">
        <v>0.201729</v>
      </c>
      <c r="GV106">
        <v>0.100831</v>
      </c>
      <c r="GW106">
        <v>0.100208</v>
      </c>
      <c r="GX106">
        <v>20917.1</v>
      </c>
      <c r="GY106">
        <v>18952.3</v>
      </c>
      <c r="GZ106">
        <v>26689</v>
      </c>
      <c r="HA106">
        <v>23965.5</v>
      </c>
      <c r="HB106">
        <v>38415.7</v>
      </c>
      <c r="HC106">
        <v>31889.3</v>
      </c>
      <c r="HD106">
        <v>46605.9</v>
      </c>
      <c r="HE106">
        <v>37915.2</v>
      </c>
      <c r="HF106">
        <v>1.86348</v>
      </c>
      <c r="HG106">
        <v>1.85298</v>
      </c>
      <c r="HH106">
        <v>0.101045</v>
      </c>
      <c r="HI106">
        <v>0</v>
      </c>
      <c r="HJ106">
        <v>28.3494</v>
      </c>
      <c r="HK106">
        <v>999.9</v>
      </c>
      <c r="HL106">
        <v>51.6</v>
      </c>
      <c r="HM106">
        <v>31.5</v>
      </c>
      <c r="HN106">
        <v>26.5198</v>
      </c>
      <c r="HO106">
        <v>61.0765</v>
      </c>
      <c r="HP106">
        <v>22.5761</v>
      </c>
      <c r="HQ106">
        <v>1</v>
      </c>
      <c r="HR106">
        <v>0.172861</v>
      </c>
      <c r="HS106">
        <v>0.231168</v>
      </c>
      <c r="HT106">
        <v>20.2785</v>
      </c>
      <c r="HU106">
        <v>5.2104</v>
      </c>
      <c r="HV106">
        <v>11.98</v>
      </c>
      <c r="HW106">
        <v>4.96325</v>
      </c>
      <c r="HX106">
        <v>3.27428</v>
      </c>
      <c r="HY106">
        <v>9999</v>
      </c>
      <c r="HZ106">
        <v>9999</v>
      </c>
      <c r="IA106">
        <v>9999</v>
      </c>
      <c r="IB106">
        <v>999.9</v>
      </c>
      <c r="IC106">
        <v>1.86399</v>
      </c>
      <c r="ID106">
        <v>1.86009</v>
      </c>
      <c r="IE106">
        <v>1.85841</v>
      </c>
      <c r="IF106">
        <v>1.85978</v>
      </c>
      <c r="IG106">
        <v>1.85989</v>
      </c>
      <c r="IH106">
        <v>1.85841</v>
      </c>
      <c r="II106">
        <v>1.85746</v>
      </c>
      <c r="IJ106">
        <v>1.85242</v>
      </c>
      <c r="IK106">
        <v>0</v>
      </c>
      <c r="IL106">
        <v>0</v>
      </c>
      <c r="IM106">
        <v>0</v>
      </c>
      <c r="IN106">
        <v>0</v>
      </c>
      <c r="IO106" t="s">
        <v>443</v>
      </c>
      <c r="IP106" t="s">
        <v>444</v>
      </c>
      <c r="IQ106" t="s">
        <v>445</v>
      </c>
      <c r="IR106" t="s">
        <v>445</v>
      </c>
      <c r="IS106" t="s">
        <v>445</v>
      </c>
      <c r="IT106" t="s">
        <v>445</v>
      </c>
      <c r="IU106">
        <v>0</v>
      </c>
      <c r="IV106">
        <v>100</v>
      </c>
      <c r="IW106">
        <v>100</v>
      </c>
      <c r="IX106">
        <v>-0.63</v>
      </c>
      <c r="IY106">
        <v>0.2794</v>
      </c>
      <c r="IZ106">
        <v>-1.101190050776656</v>
      </c>
      <c r="JA106">
        <v>-0.0009077452495023094</v>
      </c>
      <c r="JB106">
        <v>1.260287539409167E-06</v>
      </c>
      <c r="JC106">
        <v>-2.747980142854786E-10</v>
      </c>
      <c r="JD106">
        <v>0.01164710740424388</v>
      </c>
      <c r="JE106">
        <v>0.002354074995816399</v>
      </c>
      <c r="JF106">
        <v>0.0004967520844642659</v>
      </c>
      <c r="JG106">
        <v>-1.558376616488758E-06</v>
      </c>
      <c r="JH106">
        <v>1</v>
      </c>
      <c r="JI106">
        <v>1955</v>
      </c>
      <c r="JJ106">
        <v>1</v>
      </c>
      <c r="JK106">
        <v>26</v>
      </c>
      <c r="JL106">
        <v>194209.2</v>
      </c>
      <c r="JM106">
        <v>194209.4</v>
      </c>
      <c r="JN106">
        <v>3.12622</v>
      </c>
      <c r="JO106">
        <v>2.59888</v>
      </c>
      <c r="JP106">
        <v>1.49658</v>
      </c>
      <c r="JQ106">
        <v>2.34375</v>
      </c>
      <c r="JR106">
        <v>1.54907</v>
      </c>
      <c r="JS106">
        <v>2.44751</v>
      </c>
      <c r="JT106">
        <v>36.4578</v>
      </c>
      <c r="JU106">
        <v>24.1751</v>
      </c>
      <c r="JV106">
        <v>18</v>
      </c>
      <c r="JW106">
        <v>483.244</v>
      </c>
      <c r="JX106">
        <v>491.149</v>
      </c>
      <c r="JY106">
        <v>27.3598</v>
      </c>
      <c r="JZ106">
        <v>29.4582</v>
      </c>
      <c r="KA106">
        <v>30.0001</v>
      </c>
      <c r="KB106">
        <v>29.6803</v>
      </c>
      <c r="KC106">
        <v>29.6753</v>
      </c>
      <c r="KD106">
        <v>62.721</v>
      </c>
      <c r="KE106">
        <v>22.0756</v>
      </c>
      <c r="KF106">
        <v>70.12260000000001</v>
      </c>
      <c r="KG106">
        <v>27.3598</v>
      </c>
      <c r="KH106">
        <v>1469.55</v>
      </c>
      <c r="KI106">
        <v>21.3769</v>
      </c>
      <c r="KJ106">
        <v>101.899</v>
      </c>
      <c r="KK106">
        <v>91.43810000000001</v>
      </c>
    </row>
    <row r="107" spans="1:297">
      <c r="A107">
        <v>89</v>
      </c>
      <c r="B107">
        <v>1758642164.1</v>
      </c>
      <c r="C107">
        <v>531.0999999046326</v>
      </c>
      <c r="D107" t="s">
        <v>623</v>
      </c>
      <c r="E107" t="s">
        <v>624</v>
      </c>
      <c r="F107">
        <v>5</v>
      </c>
      <c r="G107" t="s">
        <v>437</v>
      </c>
      <c r="H107" t="s">
        <v>438</v>
      </c>
      <c r="I107">
        <v>1758642156.6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(EA107+(U107+2*0.95*5.67E-8*(((EA107+$B$9)+273)^4-(EA107+273)^4)-44100*J107)/(1.84*29.3*R107+8*0.95*5.67E-8*(EA107+273)^3))</f>
        <v>0</v>
      </c>
      <c r="W107">
        <f>($C$9*EB107+$D$9*EC107+$E$9*V107)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2*0.95*5.67E-8*(((EA107+$B$9)+273)^4-(W107+273)^4)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1489.26808113679</v>
      </c>
      <c r="AK107">
        <v>1470.061454545454</v>
      </c>
      <c r="AL107">
        <v>3.43585679486236</v>
      </c>
      <c r="AM107">
        <v>65.17214786254047</v>
      </c>
      <c r="AN107">
        <f>(AP107 - AO107 + DY107*1E3/(8.314*(EA107+273.15)) * AR107/DX107 * AQ107) * DX107/(100*DL107) * 1000/(1000 - AP107)</f>
        <v>0</v>
      </c>
      <c r="AO107">
        <v>21.31030729254801</v>
      </c>
      <c r="AP107">
        <v>21.91812</v>
      </c>
      <c r="AQ107">
        <v>1.133242292006391E-05</v>
      </c>
      <c r="AR107">
        <v>105.5994654856397</v>
      </c>
      <c r="AS107">
        <v>0</v>
      </c>
      <c r="AT107">
        <v>0</v>
      </c>
      <c r="AU107">
        <f>IF(AS107*$H$15&gt;=AW107,1.0,(AW107/(AW107-AS107*$H$15)))</f>
        <v>0</v>
      </c>
      <c r="AV107">
        <f>(AU107-1)*100</f>
        <v>0</v>
      </c>
      <c r="AW107">
        <f>MAX(0,($B$15+$C$15*EF107)/(1+$D$15*EF107)*DY107/(EA107+273)*$E$15)</f>
        <v>0</v>
      </c>
      <c r="AX107" t="s">
        <v>439</v>
      </c>
      <c r="AY107" t="s">
        <v>439</v>
      </c>
      <c r="AZ107">
        <v>0</v>
      </c>
      <c r="BA107">
        <v>0</v>
      </c>
      <c r="BB107">
        <f>1-AZ107/BA107</f>
        <v>0</v>
      </c>
      <c r="BC107">
        <v>0</v>
      </c>
      <c r="BD107" t="s">
        <v>439</v>
      </c>
      <c r="BE107" t="s">
        <v>439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439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$B$13*EG107+$C$13*EH107+$F$13*ES107*(1-EV107)</f>
        <v>0</v>
      </c>
      <c r="DI107">
        <f>DH107*DJ107</f>
        <v>0</v>
      </c>
      <c r="DJ107">
        <f>($B$13*$D$11+$C$13*$D$11+$F$13*((FF107+EX107)/MAX(FF107+EX107+FG107, 0.1)*$I$11+FG107/MAX(FF107+EX107+FG107, 0.1)*$J$11))/($B$13+$C$13+$F$13)</f>
        <v>0</v>
      </c>
      <c r="DK107">
        <f>($B$13*$K$11+$C$13*$K$11+$F$13*((FF107+EX107)/MAX(FF107+EX107+FG107, 0.1)*$P$11+FG107/MAX(FF107+EX107+FG107, 0.1)*$Q$11))/($B$13+$C$13+$F$13)</f>
        <v>0</v>
      </c>
      <c r="DL107">
        <v>1.1</v>
      </c>
      <c r="DM107">
        <v>0.5</v>
      </c>
      <c r="DN107" t="s">
        <v>440</v>
      </c>
      <c r="DO107">
        <v>2</v>
      </c>
      <c r="DP107" t="b">
        <v>1</v>
      </c>
      <c r="DQ107">
        <v>1758642156.6</v>
      </c>
      <c r="DR107">
        <v>1414.484074074074</v>
      </c>
      <c r="DS107">
        <v>1442.627037037037</v>
      </c>
      <c r="DT107">
        <v>21.91358888888888</v>
      </c>
      <c r="DU107">
        <v>21.30735185185185</v>
      </c>
      <c r="DV107">
        <v>1415.124444444444</v>
      </c>
      <c r="DW107">
        <v>21.6343</v>
      </c>
      <c r="DX107">
        <v>500.0178518518519</v>
      </c>
      <c r="DY107">
        <v>90.32103703703703</v>
      </c>
      <c r="DZ107">
        <v>0.06724368518518518</v>
      </c>
      <c r="EA107">
        <v>28.78605555555555</v>
      </c>
      <c r="EB107">
        <v>29.99862592592593</v>
      </c>
      <c r="EC107">
        <v>999.9000000000001</v>
      </c>
      <c r="ED107">
        <v>0</v>
      </c>
      <c r="EE107">
        <v>0</v>
      </c>
      <c r="EF107">
        <v>9999.026296296297</v>
      </c>
      <c r="EG107">
        <v>0</v>
      </c>
      <c r="EH107">
        <v>10.05538888888889</v>
      </c>
      <c r="EI107">
        <v>-28.14307407407408</v>
      </c>
      <c r="EJ107">
        <v>1446.174444444445</v>
      </c>
      <c r="EK107">
        <v>1474.034814814815</v>
      </c>
      <c r="EL107">
        <v>0.6062414444444445</v>
      </c>
      <c r="EM107">
        <v>1442.627037037037</v>
      </c>
      <c r="EN107">
        <v>21.30735185185185</v>
      </c>
      <c r="EO107">
        <v>1.979257037037037</v>
      </c>
      <c r="EP107">
        <v>1.924501481481482</v>
      </c>
      <c r="EQ107">
        <v>17.27937037037037</v>
      </c>
      <c r="ER107">
        <v>16.83648148148148</v>
      </c>
      <c r="ES107">
        <v>1999.992592592592</v>
      </c>
      <c r="ET107">
        <v>0.9800022222222223</v>
      </c>
      <c r="EU107">
        <v>0.01999767407407407</v>
      </c>
      <c r="EV107">
        <v>0</v>
      </c>
      <c r="EW107">
        <v>158.3514074074074</v>
      </c>
      <c r="EX107">
        <v>5.00078</v>
      </c>
      <c r="EY107">
        <v>3261.535185185185</v>
      </c>
      <c r="EZ107">
        <v>16379.5962962963</v>
      </c>
      <c r="FA107">
        <v>39.92103703703702</v>
      </c>
      <c r="FB107">
        <v>40.75918518518519</v>
      </c>
      <c r="FC107">
        <v>40.70333333333333</v>
      </c>
      <c r="FD107">
        <v>40.43037037037037</v>
      </c>
      <c r="FE107">
        <v>41.15248148148147</v>
      </c>
      <c r="FF107">
        <v>1955.092592592593</v>
      </c>
      <c r="FG107">
        <v>39.89518518518519</v>
      </c>
      <c r="FH107">
        <v>0</v>
      </c>
      <c r="FI107">
        <v>1758642162</v>
      </c>
      <c r="FJ107">
        <v>0</v>
      </c>
      <c r="FK107">
        <v>158.3598461538462</v>
      </c>
      <c r="FL107">
        <v>-0.1791453084128703</v>
      </c>
      <c r="FM107">
        <v>-5.774017077020641</v>
      </c>
      <c r="FN107">
        <v>3261.49423076923</v>
      </c>
      <c r="FO107">
        <v>15</v>
      </c>
      <c r="FP107">
        <v>0</v>
      </c>
      <c r="FQ107" t="s">
        <v>441</v>
      </c>
      <c r="FR107">
        <v>1746989605.5</v>
      </c>
      <c r="FS107">
        <v>1746989593.5</v>
      </c>
      <c r="FT107">
        <v>0</v>
      </c>
      <c r="FU107">
        <v>-0.274</v>
      </c>
      <c r="FV107">
        <v>-0.002</v>
      </c>
      <c r="FW107">
        <v>2.549</v>
      </c>
      <c r="FX107">
        <v>0.129</v>
      </c>
      <c r="FY107">
        <v>420</v>
      </c>
      <c r="FZ107">
        <v>17</v>
      </c>
      <c r="GA107">
        <v>0.02</v>
      </c>
      <c r="GB107">
        <v>0.04</v>
      </c>
      <c r="GC107">
        <v>-28.03364</v>
      </c>
      <c r="GD107">
        <v>-1.774489305816096</v>
      </c>
      <c r="GE107">
        <v>0.2056405696840971</v>
      </c>
      <c r="GF107">
        <v>0</v>
      </c>
      <c r="GG107">
        <v>158.3514117647059</v>
      </c>
      <c r="GH107">
        <v>0.2597096998055817</v>
      </c>
      <c r="GI107">
        <v>0.251494020236134</v>
      </c>
      <c r="GJ107">
        <v>1</v>
      </c>
      <c r="GK107">
        <v>0.6072561750000001</v>
      </c>
      <c r="GL107">
        <v>-0.01186107692307888</v>
      </c>
      <c r="GM107">
        <v>0.007199049280590811</v>
      </c>
      <c r="GN107">
        <v>1</v>
      </c>
      <c r="GO107">
        <v>2</v>
      </c>
      <c r="GP107">
        <v>3</v>
      </c>
      <c r="GQ107" t="s">
        <v>442</v>
      </c>
      <c r="GR107">
        <v>3.1027</v>
      </c>
      <c r="GS107">
        <v>2.72522</v>
      </c>
      <c r="GT107">
        <v>0.200704</v>
      </c>
      <c r="GU107">
        <v>0.203116</v>
      </c>
      <c r="GV107">
        <v>0.100836</v>
      </c>
      <c r="GW107">
        <v>0.100242</v>
      </c>
      <c r="GX107">
        <v>20880.5</v>
      </c>
      <c r="GY107">
        <v>18919.5</v>
      </c>
      <c r="GZ107">
        <v>26689</v>
      </c>
      <c r="HA107">
        <v>23965.6</v>
      </c>
      <c r="HB107">
        <v>38415.8</v>
      </c>
      <c r="HC107">
        <v>31888.2</v>
      </c>
      <c r="HD107">
        <v>46606.1</v>
      </c>
      <c r="HE107">
        <v>37915.2</v>
      </c>
      <c r="HF107">
        <v>1.86357</v>
      </c>
      <c r="HG107">
        <v>1.85292</v>
      </c>
      <c r="HH107">
        <v>0.10141</v>
      </c>
      <c r="HI107">
        <v>0</v>
      </c>
      <c r="HJ107">
        <v>28.3511</v>
      </c>
      <c r="HK107">
        <v>999.9</v>
      </c>
      <c r="HL107">
        <v>51.6</v>
      </c>
      <c r="HM107">
        <v>31.5</v>
      </c>
      <c r="HN107">
        <v>26.5154</v>
      </c>
      <c r="HO107">
        <v>60.7565</v>
      </c>
      <c r="HP107">
        <v>22.4599</v>
      </c>
      <c r="HQ107">
        <v>1</v>
      </c>
      <c r="HR107">
        <v>0.172973</v>
      </c>
      <c r="HS107">
        <v>0.23384</v>
      </c>
      <c r="HT107">
        <v>20.2785</v>
      </c>
      <c r="HU107">
        <v>5.21115</v>
      </c>
      <c r="HV107">
        <v>11.98</v>
      </c>
      <c r="HW107">
        <v>4.96335</v>
      </c>
      <c r="HX107">
        <v>3.27425</v>
      </c>
      <c r="HY107">
        <v>9999</v>
      </c>
      <c r="HZ107">
        <v>9999</v>
      </c>
      <c r="IA107">
        <v>9999</v>
      </c>
      <c r="IB107">
        <v>999.9</v>
      </c>
      <c r="IC107">
        <v>1.86401</v>
      </c>
      <c r="ID107">
        <v>1.86009</v>
      </c>
      <c r="IE107">
        <v>1.85839</v>
      </c>
      <c r="IF107">
        <v>1.85977</v>
      </c>
      <c r="IG107">
        <v>1.85989</v>
      </c>
      <c r="IH107">
        <v>1.8584</v>
      </c>
      <c r="II107">
        <v>1.85745</v>
      </c>
      <c r="IJ107">
        <v>1.85242</v>
      </c>
      <c r="IK107">
        <v>0</v>
      </c>
      <c r="IL107">
        <v>0</v>
      </c>
      <c r="IM107">
        <v>0</v>
      </c>
      <c r="IN107">
        <v>0</v>
      </c>
      <c r="IO107" t="s">
        <v>443</v>
      </c>
      <c r="IP107" t="s">
        <v>444</v>
      </c>
      <c r="IQ107" t="s">
        <v>445</v>
      </c>
      <c r="IR107" t="s">
        <v>445</v>
      </c>
      <c r="IS107" t="s">
        <v>445</v>
      </c>
      <c r="IT107" t="s">
        <v>445</v>
      </c>
      <c r="IU107">
        <v>0</v>
      </c>
      <c r="IV107">
        <v>100</v>
      </c>
      <c r="IW107">
        <v>100</v>
      </c>
      <c r="IX107">
        <v>-0.61</v>
      </c>
      <c r="IY107">
        <v>0.2794</v>
      </c>
      <c r="IZ107">
        <v>-1.101190050776656</v>
      </c>
      <c r="JA107">
        <v>-0.0009077452495023094</v>
      </c>
      <c r="JB107">
        <v>1.260287539409167E-06</v>
      </c>
      <c r="JC107">
        <v>-2.747980142854786E-10</v>
      </c>
      <c r="JD107">
        <v>0.01164710740424388</v>
      </c>
      <c r="JE107">
        <v>0.002354074995816399</v>
      </c>
      <c r="JF107">
        <v>0.0004967520844642659</v>
      </c>
      <c r="JG107">
        <v>-1.558376616488758E-06</v>
      </c>
      <c r="JH107">
        <v>1</v>
      </c>
      <c r="JI107">
        <v>1955</v>
      </c>
      <c r="JJ107">
        <v>1</v>
      </c>
      <c r="JK107">
        <v>26</v>
      </c>
      <c r="JL107">
        <v>194209.3</v>
      </c>
      <c r="JM107">
        <v>194209.5</v>
      </c>
      <c r="JN107">
        <v>3.15674</v>
      </c>
      <c r="JO107">
        <v>2.6123</v>
      </c>
      <c r="JP107">
        <v>1.49658</v>
      </c>
      <c r="JQ107">
        <v>2.34375</v>
      </c>
      <c r="JR107">
        <v>1.54907</v>
      </c>
      <c r="JS107">
        <v>2.33887</v>
      </c>
      <c r="JT107">
        <v>36.4814</v>
      </c>
      <c r="JU107">
        <v>24.1751</v>
      </c>
      <c r="JV107">
        <v>18</v>
      </c>
      <c r="JW107">
        <v>483.302</v>
      </c>
      <c r="JX107">
        <v>491.116</v>
      </c>
      <c r="JY107">
        <v>27.3598</v>
      </c>
      <c r="JZ107">
        <v>29.4582</v>
      </c>
      <c r="KA107">
        <v>30</v>
      </c>
      <c r="KB107">
        <v>29.6803</v>
      </c>
      <c r="KC107">
        <v>29.6753</v>
      </c>
      <c r="KD107">
        <v>63.3236</v>
      </c>
      <c r="KE107">
        <v>21.8032</v>
      </c>
      <c r="KF107">
        <v>70.12260000000001</v>
      </c>
      <c r="KG107">
        <v>27.3598</v>
      </c>
      <c r="KH107">
        <v>1489.58</v>
      </c>
      <c r="KI107">
        <v>21.3837</v>
      </c>
      <c r="KJ107">
        <v>101.9</v>
      </c>
      <c r="KK107">
        <v>91.43810000000001</v>
      </c>
    </row>
    <row r="108" spans="1:297">
      <c r="A108">
        <v>90</v>
      </c>
      <c r="B108">
        <v>1758642169.1</v>
      </c>
      <c r="C108">
        <v>536.0999999046326</v>
      </c>
      <c r="D108" t="s">
        <v>625</v>
      </c>
      <c r="E108" t="s">
        <v>626</v>
      </c>
      <c r="F108">
        <v>5</v>
      </c>
      <c r="G108" t="s">
        <v>437</v>
      </c>
      <c r="H108" t="s">
        <v>438</v>
      </c>
      <c r="I108">
        <v>1758642161.314285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(EA108+(U108+2*0.95*5.67E-8*(((EA108+$B$9)+273)^4-(EA108+273)^4)-44100*J108)/(1.84*29.3*R108+8*0.95*5.67E-8*(EA108+273)^3))</f>
        <v>0</v>
      </c>
      <c r="W108">
        <f>($C$9*EB108+$D$9*EC108+$E$9*V108)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2*0.95*5.67E-8*(((EA108+$B$9)+273)^4-(W108+273)^4)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1506.400021769616</v>
      </c>
      <c r="AK108">
        <v>1487.244606060606</v>
      </c>
      <c r="AL108">
        <v>3.440352076857608</v>
      </c>
      <c r="AM108">
        <v>65.17214786254047</v>
      </c>
      <c r="AN108">
        <f>(AP108 - AO108 + DY108*1E3/(8.314*(EA108+273.15)) * AR108/DX108 * AQ108) * DX108/(100*DL108) * 1000/(1000 - AP108)</f>
        <v>0</v>
      </c>
      <c r="AO108">
        <v>21.37725614472948</v>
      </c>
      <c r="AP108">
        <v>21.93414606060605</v>
      </c>
      <c r="AQ108">
        <v>0.000224061727374554</v>
      </c>
      <c r="AR108">
        <v>105.5994654856397</v>
      </c>
      <c r="AS108">
        <v>0</v>
      </c>
      <c r="AT108">
        <v>0</v>
      </c>
      <c r="AU108">
        <f>IF(AS108*$H$15&gt;=AW108,1.0,(AW108/(AW108-AS108*$H$15)))</f>
        <v>0</v>
      </c>
      <c r="AV108">
        <f>(AU108-1)*100</f>
        <v>0</v>
      </c>
      <c r="AW108">
        <f>MAX(0,($B$15+$C$15*EF108)/(1+$D$15*EF108)*DY108/(EA108+273)*$E$15)</f>
        <v>0</v>
      </c>
      <c r="AX108" t="s">
        <v>439</v>
      </c>
      <c r="AY108" t="s">
        <v>439</v>
      </c>
      <c r="AZ108">
        <v>0</v>
      </c>
      <c r="BA108">
        <v>0</v>
      </c>
      <c r="BB108">
        <f>1-AZ108/BA108</f>
        <v>0</v>
      </c>
      <c r="BC108">
        <v>0</v>
      </c>
      <c r="BD108" t="s">
        <v>439</v>
      </c>
      <c r="BE108" t="s">
        <v>439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439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$B$13*EG108+$C$13*EH108+$F$13*ES108*(1-EV108)</f>
        <v>0</v>
      </c>
      <c r="DI108">
        <f>DH108*DJ108</f>
        <v>0</v>
      </c>
      <c r="DJ108">
        <f>($B$13*$D$11+$C$13*$D$11+$F$13*((FF108+EX108)/MAX(FF108+EX108+FG108, 0.1)*$I$11+FG108/MAX(FF108+EX108+FG108, 0.1)*$J$11))/($B$13+$C$13+$F$13)</f>
        <v>0</v>
      </c>
      <c r="DK108">
        <f>($B$13*$K$11+$C$13*$K$11+$F$13*((FF108+EX108)/MAX(FF108+EX108+FG108, 0.1)*$P$11+FG108/MAX(FF108+EX108+FG108, 0.1)*$Q$11))/($B$13+$C$13+$F$13)</f>
        <v>0</v>
      </c>
      <c r="DL108">
        <v>1.1</v>
      </c>
      <c r="DM108">
        <v>0.5</v>
      </c>
      <c r="DN108" t="s">
        <v>440</v>
      </c>
      <c r="DO108">
        <v>2</v>
      </c>
      <c r="DP108" t="b">
        <v>1</v>
      </c>
      <c r="DQ108">
        <v>1758642161.314285</v>
      </c>
      <c r="DR108">
        <v>1430.226785714286</v>
      </c>
      <c r="DS108">
        <v>1458.383928571429</v>
      </c>
      <c r="DT108">
        <v>21.91877142857142</v>
      </c>
      <c r="DU108">
        <v>21.32667142857142</v>
      </c>
      <c r="DV108">
        <v>1430.852142857143</v>
      </c>
      <c r="DW108">
        <v>21.63936785714285</v>
      </c>
      <c r="DX108">
        <v>499.9979285714285</v>
      </c>
      <c r="DY108">
        <v>90.32160357142857</v>
      </c>
      <c r="DZ108">
        <v>0.06728448571428572</v>
      </c>
      <c r="EA108">
        <v>28.78536785714286</v>
      </c>
      <c r="EB108">
        <v>29.99936428571429</v>
      </c>
      <c r="EC108">
        <v>999.9000000000002</v>
      </c>
      <c r="ED108">
        <v>0</v>
      </c>
      <c r="EE108">
        <v>0</v>
      </c>
      <c r="EF108">
        <v>9997.384999999998</v>
      </c>
      <c r="EG108">
        <v>0</v>
      </c>
      <c r="EH108">
        <v>10.05221428571429</v>
      </c>
      <c r="EI108">
        <v>-28.15730357142857</v>
      </c>
      <c r="EJ108">
        <v>1462.278571428571</v>
      </c>
      <c r="EK108">
        <v>1490.164642857143</v>
      </c>
      <c r="EL108">
        <v>0.5920994642857142</v>
      </c>
      <c r="EM108">
        <v>1458.383928571429</v>
      </c>
      <c r="EN108">
        <v>21.32667142857142</v>
      </c>
      <c r="EO108">
        <v>1.979737857142857</v>
      </c>
      <c r="EP108">
        <v>1.926258928571429</v>
      </c>
      <c r="EQ108">
        <v>17.28320714285714</v>
      </c>
      <c r="ER108">
        <v>16.85085357142857</v>
      </c>
      <c r="ES108">
        <v>2000.000714285714</v>
      </c>
      <c r="ET108">
        <v>0.9800022500000001</v>
      </c>
      <c r="EU108">
        <v>0.01999764642857143</v>
      </c>
      <c r="EV108">
        <v>0</v>
      </c>
      <c r="EW108">
        <v>158.3288571428571</v>
      </c>
      <c r="EX108">
        <v>5.00078</v>
      </c>
      <c r="EY108">
        <v>3261.123928571429</v>
      </c>
      <c r="EZ108">
        <v>16379.66428571429</v>
      </c>
      <c r="FA108">
        <v>39.92157142857143</v>
      </c>
      <c r="FB108">
        <v>40.75442857142857</v>
      </c>
      <c r="FC108">
        <v>40.6982857142857</v>
      </c>
      <c r="FD108">
        <v>40.43064285714286</v>
      </c>
      <c r="FE108">
        <v>41.15814285714284</v>
      </c>
      <c r="FF108">
        <v>1955.100714285715</v>
      </c>
      <c r="FG108">
        <v>39.89678571428572</v>
      </c>
      <c r="FH108">
        <v>0</v>
      </c>
      <c r="FI108">
        <v>1758642166.8</v>
      </c>
      <c r="FJ108">
        <v>0</v>
      </c>
      <c r="FK108">
        <v>158.3414230769231</v>
      </c>
      <c r="FL108">
        <v>-1.067931632411947</v>
      </c>
      <c r="FM108">
        <v>-4.39931624008485</v>
      </c>
      <c r="FN108">
        <v>3261.080769230769</v>
      </c>
      <c r="FO108">
        <v>15</v>
      </c>
      <c r="FP108">
        <v>0</v>
      </c>
      <c r="FQ108" t="s">
        <v>441</v>
      </c>
      <c r="FR108">
        <v>1746989605.5</v>
      </c>
      <c r="FS108">
        <v>1746989593.5</v>
      </c>
      <c r="FT108">
        <v>0</v>
      </c>
      <c r="FU108">
        <v>-0.274</v>
      </c>
      <c r="FV108">
        <v>-0.002</v>
      </c>
      <c r="FW108">
        <v>2.549</v>
      </c>
      <c r="FX108">
        <v>0.129</v>
      </c>
      <c r="FY108">
        <v>420</v>
      </c>
      <c r="FZ108">
        <v>17</v>
      </c>
      <c r="GA108">
        <v>0.02</v>
      </c>
      <c r="GB108">
        <v>0.04</v>
      </c>
      <c r="GC108">
        <v>-28.13988000000001</v>
      </c>
      <c r="GD108">
        <v>-0.5472247654783551</v>
      </c>
      <c r="GE108">
        <v>0.1145369639024885</v>
      </c>
      <c r="GF108">
        <v>0</v>
      </c>
      <c r="GG108">
        <v>158.3457647058824</v>
      </c>
      <c r="GH108">
        <v>-0.4784110054805303</v>
      </c>
      <c r="GI108">
        <v>0.2397323334377361</v>
      </c>
      <c r="GJ108">
        <v>1</v>
      </c>
      <c r="GK108">
        <v>0.596950825</v>
      </c>
      <c r="GL108">
        <v>-0.1200813996247678</v>
      </c>
      <c r="GM108">
        <v>0.01944535621412925</v>
      </c>
      <c r="GN108">
        <v>0</v>
      </c>
      <c r="GO108">
        <v>1</v>
      </c>
      <c r="GP108">
        <v>3</v>
      </c>
      <c r="GQ108" t="s">
        <v>448</v>
      </c>
      <c r="GR108">
        <v>3.10249</v>
      </c>
      <c r="GS108">
        <v>2.72557</v>
      </c>
      <c r="GT108">
        <v>0.20209</v>
      </c>
      <c r="GU108">
        <v>0.204492</v>
      </c>
      <c r="GV108">
        <v>0.100896</v>
      </c>
      <c r="GW108">
        <v>0.100509</v>
      </c>
      <c r="GX108">
        <v>20844.3</v>
      </c>
      <c r="GY108">
        <v>18886.7</v>
      </c>
      <c r="GZ108">
        <v>26689</v>
      </c>
      <c r="HA108">
        <v>23965.4</v>
      </c>
      <c r="HB108">
        <v>38413.4</v>
      </c>
      <c r="HC108">
        <v>31878.7</v>
      </c>
      <c r="HD108">
        <v>46606.1</v>
      </c>
      <c r="HE108">
        <v>37915.1</v>
      </c>
      <c r="HF108">
        <v>1.86345</v>
      </c>
      <c r="HG108">
        <v>1.85312</v>
      </c>
      <c r="HH108">
        <v>0.101157</v>
      </c>
      <c r="HI108">
        <v>0</v>
      </c>
      <c r="HJ108">
        <v>28.3492</v>
      </c>
      <c r="HK108">
        <v>999.9</v>
      </c>
      <c r="HL108">
        <v>51.5</v>
      </c>
      <c r="HM108">
        <v>31.5</v>
      </c>
      <c r="HN108">
        <v>26.4672</v>
      </c>
      <c r="HO108">
        <v>60.8865</v>
      </c>
      <c r="HP108">
        <v>22.508</v>
      </c>
      <c r="HQ108">
        <v>1</v>
      </c>
      <c r="HR108">
        <v>0.173112</v>
      </c>
      <c r="HS108">
        <v>0.233333</v>
      </c>
      <c r="HT108">
        <v>20.2786</v>
      </c>
      <c r="HU108">
        <v>5.2119</v>
      </c>
      <c r="HV108">
        <v>11.98</v>
      </c>
      <c r="HW108">
        <v>4.96345</v>
      </c>
      <c r="HX108">
        <v>3.27445</v>
      </c>
      <c r="HY108">
        <v>9999</v>
      </c>
      <c r="HZ108">
        <v>9999</v>
      </c>
      <c r="IA108">
        <v>9999</v>
      </c>
      <c r="IB108">
        <v>999.9</v>
      </c>
      <c r="IC108">
        <v>1.86401</v>
      </c>
      <c r="ID108">
        <v>1.8601</v>
      </c>
      <c r="IE108">
        <v>1.85842</v>
      </c>
      <c r="IF108">
        <v>1.85977</v>
      </c>
      <c r="IG108">
        <v>1.85989</v>
      </c>
      <c r="IH108">
        <v>1.85844</v>
      </c>
      <c r="II108">
        <v>1.85746</v>
      </c>
      <c r="IJ108">
        <v>1.85242</v>
      </c>
      <c r="IK108">
        <v>0</v>
      </c>
      <c r="IL108">
        <v>0</v>
      </c>
      <c r="IM108">
        <v>0</v>
      </c>
      <c r="IN108">
        <v>0</v>
      </c>
      <c r="IO108" t="s">
        <v>443</v>
      </c>
      <c r="IP108" t="s">
        <v>444</v>
      </c>
      <c r="IQ108" t="s">
        <v>445</v>
      </c>
      <c r="IR108" t="s">
        <v>445</v>
      </c>
      <c r="IS108" t="s">
        <v>445</v>
      </c>
      <c r="IT108" t="s">
        <v>445</v>
      </c>
      <c r="IU108">
        <v>0</v>
      </c>
      <c r="IV108">
        <v>100</v>
      </c>
      <c r="IW108">
        <v>100</v>
      </c>
      <c r="IX108">
        <v>-0.6</v>
      </c>
      <c r="IY108">
        <v>0.2798</v>
      </c>
      <c r="IZ108">
        <v>-1.101190050776656</v>
      </c>
      <c r="JA108">
        <v>-0.0009077452495023094</v>
      </c>
      <c r="JB108">
        <v>1.260287539409167E-06</v>
      </c>
      <c r="JC108">
        <v>-2.747980142854786E-10</v>
      </c>
      <c r="JD108">
        <v>0.01164710740424388</v>
      </c>
      <c r="JE108">
        <v>0.002354074995816399</v>
      </c>
      <c r="JF108">
        <v>0.0004967520844642659</v>
      </c>
      <c r="JG108">
        <v>-1.558376616488758E-06</v>
      </c>
      <c r="JH108">
        <v>1</v>
      </c>
      <c r="JI108">
        <v>1955</v>
      </c>
      <c r="JJ108">
        <v>1</v>
      </c>
      <c r="JK108">
        <v>26</v>
      </c>
      <c r="JL108">
        <v>194209.4</v>
      </c>
      <c r="JM108">
        <v>194209.6</v>
      </c>
      <c r="JN108">
        <v>3.18237</v>
      </c>
      <c r="JO108">
        <v>2.59644</v>
      </c>
      <c r="JP108">
        <v>1.49658</v>
      </c>
      <c r="JQ108">
        <v>2.34497</v>
      </c>
      <c r="JR108">
        <v>1.54907</v>
      </c>
      <c r="JS108">
        <v>2.46948</v>
      </c>
      <c r="JT108">
        <v>36.4814</v>
      </c>
      <c r="JU108">
        <v>24.1838</v>
      </c>
      <c r="JV108">
        <v>18</v>
      </c>
      <c r="JW108">
        <v>483.229</v>
      </c>
      <c r="JX108">
        <v>491.248</v>
      </c>
      <c r="JY108">
        <v>27.3597</v>
      </c>
      <c r="JZ108">
        <v>29.4582</v>
      </c>
      <c r="KA108">
        <v>30.0001</v>
      </c>
      <c r="KB108">
        <v>29.6803</v>
      </c>
      <c r="KC108">
        <v>29.6753</v>
      </c>
      <c r="KD108">
        <v>63.8545</v>
      </c>
      <c r="KE108">
        <v>21.8032</v>
      </c>
      <c r="KF108">
        <v>70.12260000000001</v>
      </c>
      <c r="KG108">
        <v>27.3598</v>
      </c>
      <c r="KH108">
        <v>1502.94</v>
      </c>
      <c r="KI108">
        <v>21.3719</v>
      </c>
      <c r="KJ108">
        <v>101.899</v>
      </c>
      <c r="KK108">
        <v>91.43770000000001</v>
      </c>
    </row>
    <row r="109" spans="1:297">
      <c r="A109">
        <v>91</v>
      </c>
      <c r="B109">
        <v>1758642174.1</v>
      </c>
      <c r="C109">
        <v>541.0999999046326</v>
      </c>
      <c r="D109" t="s">
        <v>627</v>
      </c>
      <c r="E109" t="s">
        <v>628</v>
      </c>
      <c r="F109">
        <v>5</v>
      </c>
      <c r="G109" t="s">
        <v>437</v>
      </c>
      <c r="H109" t="s">
        <v>438</v>
      </c>
      <c r="I109">
        <v>1758642166.6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(EA109+(U109+2*0.95*5.67E-8*(((EA109+$B$9)+273)^4-(EA109+273)^4)-44100*J109)/(1.84*29.3*R109+8*0.95*5.67E-8*(EA109+273)^3))</f>
        <v>0</v>
      </c>
      <c r="W109">
        <f>($C$9*EB109+$D$9*EC109+$E$9*V109)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2*0.95*5.67E-8*(((EA109+$B$9)+273)^4-(W109+273)^4)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1523.717037857632</v>
      </c>
      <c r="AK109">
        <v>1504.390545454545</v>
      </c>
      <c r="AL109">
        <v>3.427813461501862</v>
      </c>
      <c r="AM109">
        <v>65.17214786254047</v>
      </c>
      <c r="AN109">
        <f>(AP109 - AO109 + DY109*1E3/(8.314*(EA109+273.15)) * AR109/DX109 * AQ109) * DX109/(100*DL109) * 1000/(1000 - AP109)</f>
        <v>0</v>
      </c>
      <c r="AO109">
        <v>21.4092752496633</v>
      </c>
      <c r="AP109">
        <v>21.96257151515151</v>
      </c>
      <c r="AQ109">
        <v>0.005251618387521447</v>
      </c>
      <c r="AR109">
        <v>105.5994654856397</v>
      </c>
      <c r="AS109">
        <v>0</v>
      </c>
      <c r="AT109">
        <v>0</v>
      </c>
      <c r="AU109">
        <f>IF(AS109*$H$15&gt;=AW109,1.0,(AW109/(AW109-AS109*$H$15)))</f>
        <v>0</v>
      </c>
      <c r="AV109">
        <f>(AU109-1)*100</f>
        <v>0</v>
      </c>
      <c r="AW109">
        <f>MAX(0,($B$15+$C$15*EF109)/(1+$D$15*EF109)*DY109/(EA109+273)*$E$15)</f>
        <v>0</v>
      </c>
      <c r="AX109" t="s">
        <v>439</v>
      </c>
      <c r="AY109" t="s">
        <v>439</v>
      </c>
      <c r="AZ109">
        <v>0</v>
      </c>
      <c r="BA109">
        <v>0</v>
      </c>
      <c r="BB109">
        <f>1-AZ109/BA109</f>
        <v>0</v>
      </c>
      <c r="BC109">
        <v>0</v>
      </c>
      <c r="BD109" t="s">
        <v>439</v>
      </c>
      <c r="BE109" t="s">
        <v>439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439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$B$13*EG109+$C$13*EH109+$F$13*ES109*(1-EV109)</f>
        <v>0</v>
      </c>
      <c r="DI109">
        <f>DH109*DJ109</f>
        <v>0</v>
      </c>
      <c r="DJ109">
        <f>($B$13*$D$11+$C$13*$D$11+$F$13*((FF109+EX109)/MAX(FF109+EX109+FG109, 0.1)*$I$11+FG109/MAX(FF109+EX109+FG109, 0.1)*$J$11))/($B$13+$C$13+$F$13)</f>
        <v>0</v>
      </c>
      <c r="DK109">
        <f>($B$13*$K$11+$C$13*$K$11+$F$13*((FF109+EX109)/MAX(FF109+EX109+FG109, 0.1)*$P$11+FG109/MAX(FF109+EX109+FG109, 0.1)*$Q$11))/($B$13+$C$13+$F$13)</f>
        <v>0</v>
      </c>
      <c r="DL109">
        <v>1.1</v>
      </c>
      <c r="DM109">
        <v>0.5</v>
      </c>
      <c r="DN109" t="s">
        <v>440</v>
      </c>
      <c r="DO109">
        <v>2</v>
      </c>
      <c r="DP109" t="b">
        <v>1</v>
      </c>
      <c r="DQ109">
        <v>1758642166.6</v>
      </c>
      <c r="DR109">
        <v>1447.91037037037</v>
      </c>
      <c r="DS109">
        <v>1476.136296296296</v>
      </c>
      <c r="DT109">
        <v>21.9314</v>
      </c>
      <c r="DU109">
        <v>21.36102592592593</v>
      </c>
      <c r="DV109">
        <v>1448.517777777778</v>
      </c>
      <c r="DW109">
        <v>21.65172592592593</v>
      </c>
      <c r="DX109">
        <v>500.0804444444445</v>
      </c>
      <c r="DY109">
        <v>90.32141111111112</v>
      </c>
      <c r="DZ109">
        <v>0.06718857777777779</v>
      </c>
      <c r="EA109">
        <v>28.7850037037037</v>
      </c>
      <c r="EB109">
        <v>30.00041851851852</v>
      </c>
      <c r="EC109">
        <v>999.9000000000001</v>
      </c>
      <c r="ED109">
        <v>0</v>
      </c>
      <c r="EE109">
        <v>0</v>
      </c>
      <c r="EF109">
        <v>10004.53555555556</v>
      </c>
      <c r="EG109">
        <v>0</v>
      </c>
      <c r="EH109">
        <v>10.05213703703704</v>
      </c>
      <c r="EI109">
        <v>-28.22592222222222</v>
      </c>
      <c r="EJ109">
        <v>1480.377037037037</v>
      </c>
      <c r="EK109">
        <v>1508.356666666667</v>
      </c>
      <c r="EL109">
        <v>0.5703727777777777</v>
      </c>
      <c r="EM109">
        <v>1476.136296296296</v>
      </c>
      <c r="EN109">
        <v>21.36102592592593</v>
      </c>
      <c r="EO109">
        <v>1.980875185185185</v>
      </c>
      <c r="EP109">
        <v>1.929358148148148</v>
      </c>
      <c r="EQ109">
        <v>17.29228148148148</v>
      </c>
      <c r="ER109">
        <v>16.87618148148148</v>
      </c>
      <c r="ES109">
        <v>2000</v>
      </c>
      <c r="ET109">
        <v>0.9800023333333334</v>
      </c>
      <c r="EU109">
        <v>0.01999756296296296</v>
      </c>
      <c r="EV109">
        <v>0</v>
      </c>
      <c r="EW109">
        <v>158.2546296296296</v>
      </c>
      <c r="EX109">
        <v>5.00078</v>
      </c>
      <c r="EY109">
        <v>3260.727777777778</v>
      </c>
      <c r="EZ109">
        <v>16379.65555555556</v>
      </c>
      <c r="FA109">
        <v>39.92329629629629</v>
      </c>
      <c r="FB109">
        <v>40.76148148148148</v>
      </c>
      <c r="FC109">
        <v>40.51129629629629</v>
      </c>
      <c r="FD109">
        <v>40.442</v>
      </c>
      <c r="FE109">
        <v>41.17337037037037</v>
      </c>
      <c r="FF109">
        <v>1955.1</v>
      </c>
      <c r="FG109">
        <v>39.89555555555556</v>
      </c>
      <c r="FH109">
        <v>0</v>
      </c>
      <c r="FI109">
        <v>1758642172.2</v>
      </c>
      <c r="FJ109">
        <v>0</v>
      </c>
      <c r="FK109">
        <v>158.25728</v>
      </c>
      <c r="FL109">
        <v>-0.0999999966993477</v>
      </c>
      <c r="FM109">
        <v>-4.139230768796469</v>
      </c>
      <c r="FN109">
        <v>3260.694</v>
      </c>
      <c r="FO109">
        <v>15</v>
      </c>
      <c r="FP109">
        <v>0</v>
      </c>
      <c r="FQ109" t="s">
        <v>441</v>
      </c>
      <c r="FR109">
        <v>1746989605.5</v>
      </c>
      <c r="FS109">
        <v>1746989593.5</v>
      </c>
      <c r="FT109">
        <v>0</v>
      </c>
      <c r="FU109">
        <v>-0.274</v>
      </c>
      <c r="FV109">
        <v>-0.002</v>
      </c>
      <c r="FW109">
        <v>2.549</v>
      </c>
      <c r="FX109">
        <v>0.129</v>
      </c>
      <c r="FY109">
        <v>420</v>
      </c>
      <c r="FZ109">
        <v>17</v>
      </c>
      <c r="GA109">
        <v>0.02</v>
      </c>
      <c r="GB109">
        <v>0.04</v>
      </c>
      <c r="GC109">
        <v>-28.1758075</v>
      </c>
      <c r="GD109">
        <v>-0.7056686679173604</v>
      </c>
      <c r="GE109">
        <v>0.1116254683920742</v>
      </c>
      <c r="GF109">
        <v>0</v>
      </c>
      <c r="GG109">
        <v>158.3140588235294</v>
      </c>
      <c r="GH109">
        <v>-0.7151107761227654</v>
      </c>
      <c r="GI109">
        <v>0.2081314546678269</v>
      </c>
      <c r="GJ109">
        <v>1</v>
      </c>
      <c r="GK109">
        <v>0.58195715</v>
      </c>
      <c r="GL109">
        <v>-0.2749855834896844</v>
      </c>
      <c r="GM109">
        <v>0.03002433093138796</v>
      </c>
      <c r="GN109">
        <v>0</v>
      </c>
      <c r="GO109">
        <v>1</v>
      </c>
      <c r="GP109">
        <v>3</v>
      </c>
      <c r="GQ109" t="s">
        <v>448</v>
      </c>
      <c r="GR109">
        <v>3.10274</v>
      </c>
      <c r="GS109">
        <v>2.72476</v>
      </c>
      <c r="GT109">
        <v>0.203469</v>
      </c>
      <c r="GU109">
        <v>0.205851</v>
      </c>
      <c r="GV109">
        <v>0.100984</v>
      </c>
      <c r="GW109">
        <v>0.100548</v>
      </c>
      <c r="GX109">
        <v>20808.3</v>
      </c>
      <c r="GY109">
        <v>18854.5</v>
      </c>
      <c r="GZ109">
        <v>26688.9</v>
      </c>
      <c r="HA109">
        <v>23965.5</v>
      </c>
      <c r="HB109">
        <v>38409.4</v>
      </c>
      <c r="HC109">
        <v>31877.5</v>
      </c>
      <c r="HD109">
        <v>46605.7</v>
      </c>
      <c r="HE109">
        <v>37915.1</v>
      </c>
      <c r="HF109">
        <v>1.8639</v>
      </c>
      <c r="HG109">
        <v>1.85285</v>
      </c>
      <c r="HH109">
        <v>0.101909</v>
      </c>
      <c r="HI109">
        <v>0</v>
      </c>
      <c r="HJ109">
        <v>28.3487</v>
      </c>
      <c r="HK109">
        <v>999.9</v>
      </c>
      <c r="HL109">
        <v>51.5</v>
      </c>
      <c r="HM109">
        <v>31.5</v>
      </c>
      <c r="HN109">
        <v>26.4664</v>
      </c>
      <c r="HO109">
        <v>60.3565</v>
      </c>
      <c r="HP109">
        <v>22.5481</v>
      </c>
      <c r="HQ109">
        <v>1</v>
      </c>
      <c r="HR109">
        <v>0.172904</v>
      </c>
      <c r="HS109">
        <v>0.236419</v>
      </c>
      <c r="HT109">
        <v>20.2786</v>
      </c>
      <c r="HU109">
        <v>5.21175</v>
      </c>
      <c r="HV109">
        <v>11.9797</v>
      </c>
      <c r="HW109">
        <v>4.96335</v>
      </c>
      <c r="HX109">
        <v>3.27428</v>
      </c>
      <c r="HY109">
        <v>9999</v>
      </c>
      <c r="HZ109">
        <v>9999</v>
      </c>
      <c r="IA109">
        <v>9999</v>
      </c>
      <c r="IB109">
        <v>999.9</v>
      </c>
      <c r="IC109">
        <v>1.86401</v>
      </c>
      <c r="ID109">
        <v>1.8601</v>
      </c>
      <c r="IE109">
        <v>1.85841</v>
      </c>
      <c r="IF109">
        <v>1.85976</v>
      </c>
      <c r="IG109">
        <v>1.85989</v>
      </c>
      <c r="IH109">
        <v>1.8584</v>
      </c>
      <c r="II109">
        <v>1.85745</v>
      </c>
      <c r="IJ109">
        <v>1.85242</v>
      </c>
      <c r="IK109">
        <v>0</v>
      </c>
      <c r="IL109">
        <v>0</v>
      </c>
      <c r="IM109">
        <v>0</v>
      </c>
      <c r="IN109">
        <v>0</v>
      </c>
      <c r="IO109" t="s">
        <v>443</v>
      </c>
      <c r="IP109" t="s">
        <v>444</v>
      </c>
      <c r="IQ109" t="s">
        <v>445</v>
      </c>
      <c r="IR109" t="s">
        <v>445</v>
      </c>
      <c r="IS109" t="s">
        <v>445</v>
      </c>
      <c r="IT109" t="s">
        <v>445</v>
      </c>
      <c r="IU109">
        <v>0</v>
      </c>
      <c r="IV109">
        <v>100</v>
      </c>
      <c r="IW109">
        <v>100</v>
      </c>
      <c r="IX109">
        <v>-0.58</v>
      </c>
      <c r="IY109">
        <v>0.2804</v>
      </c>
      <c r="IZ109">
        <v>-1.101190050776656</v>
      </c>
      <c r="JA109">
        <v>-0.0009077452495023094</v>
      </c>
      <c r="JB109">
        <v>1.260287539409167E-06</v>
      </c>
      <c r="JC109">
        <v>-2.747980142854786E-10</v>
      </c>
      <c r="JD109">
        <v>0.01164710740424388</v>
      </c>
      <c r="JE109">
        <v>0.002354074995816399</v>
      </c>
      <c r="JF109">
        <v>0.0004967520844642659</v>
      </c>
      <c r="JG109">
        <v>-1.558376616488758E-06</v>
      </c>
      <c r="JH109">
        <v>1</v>
      </c>
      <c r="JI109">
        <v>1955</v>
      </c>
      <c r="JJ109">
        <v>1</v>
      </c>
      <c r="JK109">
        <v>26</v>
      </c>
      <c r="JL109">
        <v>194209.5</v>
      </c>
      <c r="JM109">
        <v>194209.7</v>
      </c>
      <c r="JN109">
        <v>3.21289</v>
      </c>
      <c r="JO109">
        <v>2.61108</v>
      </c>
      <c r="JP109">
        <v>1.49658</v>
      </c>
      <c r="JQ109">
        <v>2.34375</v>
      </c>
      <c r="JR109">
        <v>1.54907</v>
      </c>
      <c r="JS109">
        <v>2.39868</v>
      </c>
      <c r="JT109">
        <v>36.4814</v>
      </c>
      <c r="JU109">
        <v>24.1751</v>
      </c>
      <c r="JV109">
        <v>18</v>
      </c>
      <c r="JW109">
        <v>483.493</v>
      </c>
      <c r="JX109">
        <v>491.067</v>
      </c>
      <c r="JY109">
        <v>27.3596</v>
      </c>
      <c r="JZ109">
        <v>29.4582</v>
      </c>
      <c r="KA109">
        <v>30.0002</v>
      </c>
      <c r="KB109">
        <v>29.6803</v>
      </c>
      <c r="KC109">
        <v>29.6753</v>
      </c>
      <c r="KD109">
        <v>64.4496</v>
      </c>
      <c r="KE109">
        <v>21.8032</v>
      </c>
      <c r="KF109">
        <v>70.12260000000001</v>
      </c>
      <c r="KG109">
        <v>27.3566</v>
      </c>
      <c r="KH109">
        <v>1522.98</v>
      </c>
      <c r="KI109">
        <v>21.3719</v>
      </c>
      <c r="KJ109">
        <v>101.899</v>
      </c>
      <c r="KK109">
        <v>91.4379</v>
      </c>
    </row>
    <row r="110" spans="1:297">
      <c r="A110">
        <v>92</v>
      </c>
      <c r="B110">
        <v>1758642179.1</v>
      </c>
      <c r="C110">
        <v>546.0999999046326</v>
      </c>
      <c r="D110" t="s">
        <v>629</v>
      </c>
      <c r="E110" t="s">
        <v>630</v>
      </c>
      <c r="F110">
        <v>5</v>
      </c>
      <c r="G110" t="s">
        <v>437</v>
      </c>
      <c r="H110" t="s">
        <v>438</v>
      </c>
      <c r="I110">
        <v>1758642171.314285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(EA110+(U110+2*0.95*5.67E-8*(((EA110+$B$9)+273)^4-(EA110+273)^4)-44100*J110)/(1.84*29.3*R110+8*0.95*5.67E-8*(EA110+273)^3))</f>
        <v>0</v>
      </c>
      <c r="W110">
        <f>($C$9*EB110+$D$9*EC110+$E$9*V110)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2*0.95*5.67E-8*(((EA110+$B$9)+273)^4-(W110+273)^4)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1540.674899454715</v>
      </c>
      <c r="AK110">
        <v>1521.415999999999</v>
      </c>
      <c r="AL110">
        <v>3.412650538454737</v>
      </c>
      <c r="AM110">
        <v>65.17214786254047</v>
      </c>
      <c r="AN110">
        <f>(AP110 - AO110 + DY110*1E3/(8.314*(EA110+273.15)) * AR110/DX110 * AQ110) * DX110/(100*DL110) * 1000/(1000 - AP110)</f>
        <v>0</v>
      </c>
      <c r="AO110">
        <v>21.41283589335638</v>
      </c>
      <c r="AP110">
        <v>21.97849575757575</v>
      </c>
      <c r="AQ110">
        <v>0.0009180576302524247</v>
      </c>
      <c r="AR110">
        <v>105.5994654856397</v>
      </c>
      <c r="AS110">
        <v>0</v>
      </c>
      <c r="AT110">
        <v>0</v>
      </c>
      <c r="AU110">
        <f>IF(AS110*$H$15&gt;=AW110,1.0,(AW110/(AW110-AS110*$H$15)))</f>
        <v>0</v>
      </c>
      <c r="AV110">
        <f>(AU110-1)*100</f>
        <v>0</v>
      </c>
      <c r="AW110">
        <f>MAX(0,($B$15+$C$15*EF110)/(1+$D$15*EF110)*DY110/(EA110+273)*$E$15)</f>
        <v>0</v>
      </c>
      <c r="AX110" t="s">
        <v>439</v>
      </c>
      <c r="AY110" t="s">
        <v>439</v>
      </c>
      <c r="AZ110">
        <v>0</v>
      </c>
      <c r="BA110">
        <v>0</v>
      </c>
      <c r="BB110">
        <f>1-AZ110/BA110</f>
        <v>0</v>
      </c>
      <c r="BC110">
        <v>0</v>
      </c>
      <c r="BD110" t="s">
        <v>439</v>
      </c>
      <c r="BE110" t="s">
        <v>439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439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$B$13*EG110+$C$13*EH110+$F$13*ES110*(1-EV110)</f>
        <v>0</v>
      </c>
      <c r="DI110">
        <f>DH110*DJ110</f>
        <v>0</v>
      </c>
      <c r="DJ110">
        <f>($B$13*$D$11+$C$13*$D$11+$F$13*((FF110+EX110)/MAX(FF110+EX110+FG110, 0.1)*$I$11+FG110/MAX(FF110+EX110+FG110, 0.1)*$J$11))/($B$13+$C$13+$F$13)</f>
        <v>0</v>
      </c>
      <c r="DK110">
        <f>($B$13*$K$11+$C$13*$K$11+$F$13*((FF110+EX110)/MAX(FF110+EX110+FG110, 0.1)*$P$11+FG110/MAX(FF110+EX110+FG110, 0.1)*$Q$11))/($B$13+$C$13+$F$13)</f>
        <v>0</v>
      </c>
      <c r="DL110">
        <v>1.1</v>
      </c>
      <c r="DM110">
        <v>0.5</v>
      </c>
      <c r="DN110" t="s">
        <v>440</v>
      </c>
      <c r="DO110">
        <v>2</v>
      </c>
      <c r="DP110" t="b">
        <v>1</v>
      </c>
      <c r="DQ110">
        <v>1758642171.314285</v>
      </c>
      <c r="DR110">
        <v>1463.683571428571</v>
      </c>
      <c r="DS110">
        <v>1491.904642857143</v>
      </c>
      <c r="DT110">
        <v>21.94856428571429</v>
      </c>
      <c r="DU110">
        <v>21.39224285714286</v>
      </c>
      <c r="DV110">
        <v>1464.274642857143</v>
      </c>
      <c r="DW110">
        <v>21.66852857142857</v>
      </c>
      <c r="DX110">
        <v>500.0083214285714</v>
      </c>
      <c r="DY110">
        <v>90.32151785714287</v>
      </c>
      <c r="DZ110">
        <v>0.06712408214285714</v>
      </c>
      <c r="EA110">
        <v>28.78450714285714</v>
      </c>
      <c r="EB110">
        <v>30.00133928571429</v>
      </c>
      <c r="EC110">
        <v>999.9000000000002</v>
      </c>
      <c r="ED110">
        <v>0</v>
      </c>
      <c r="EE110">
        <v>0</v>
      </c>
      <c r="EF110">
        <v>9993.278214285714</v>
      </c>
      <c r="EG110">
        <v>0</v>
      </c>
      <c r="EH110">
        <v>10.05188928571429</v>
      </c>
      <c r="EI110">
        <v>-28.22069285714286</v>
      </c>
      <c r="EJ110">
        <v>1496.530714285715</v>
      </c>
      <c r="EK110">
        <v>1524.518928571428</v>
      </c>
      <c r="EL110">
        <v>0.5563273214285714</v>
      </c>
      <c r="EM110">
        <v>1491.904642857143</v>
      </c>
      <c r="EN110">
        <v>21.39224285714286</v>
      </c>
      <c r="EO110">
        <v>1.982428214285714</v>
      </c>
      <c r="EP110">
        <v>1.932179285714285</v>
      </c>
      <c r="EQ110">
        <v>17.304675</v>
      </c>
      <c r="ER110">
        <v>16.89924285714286</v>
      </c>
      <c r="ES110">
        <v>1999.9725</v>
      </c>
      <c r="ET110">
        <v>0.9800022500000001</v>
      </c>
      <c r="EU110">
        <v>0.01999765</v>
      </c>
      <c r="EV110">
        <v>0</v>
      </c>
      <c r="EW110">
        <v>158.2370357142857</v>
      </c>
      <c r="EX110">
        <v>5.00078</v>
      </c>
      <c r="EY110">
        <v>3260.25</v>
      </c>
      <c r="EZ110">
        <v>16379.425</v>
      </c>
      <c r="FA110">
        <v>39.90596428571428</v>
      </c>
      <c r="FB110">
        <v>40.76549999999999</v>
      </c>
      <c r="FC110">
        <v>40.37471428571428</v>
      </c>
      <c r="FD110">
        <v>40.43292857142857</v>
      </c>
      <c r="FE110">
        <v>41.14271428571428</v>
      </c>
      <c r="FF110">
        <v>1955.0725</v>
      </c>
      <c r="FG110">
        <v>39.89250000000001</v>
      </c>
      <c r="FH110">
        <v>0</v>
      </c>
      <c r="FI110">
        <v>1758642177</v>
      </c>
      <c r="FJ110">
        <v>0</v>
      </c>
      <c r="FK110">
        <v>158.26976</v>
      </c>
      <c r="FL110">
        <v>0.04107692290707261</v>
      </c>
      <c r="FM110">
        <v>-4.984615381254773</v>
      </c>
      <c r="FN110">
        <v>3260.2976</v>
      </c>
      <c r="FO110">
        <v>15</v>
      </c>
      <c r="FP110">
        <v>0</v>
      </c>
      <c r="FQ110" t="s">
        <v>441</v>
      </c>
      <c r="FR110">
        <v>1746989605.5</v>
      </c>
      <c r="FS110">
        <v>1746989593.5</v>
      </c>
      <c r="FT110">
        <v>0</v>
      </c>
      <c r="FU110">
        <v>-0.274</v>
      </c>
      <c r="FV110">
        <v>-0.002</v>
      </c>
      <c r="FW110">
        <v>2.549</v>
      </c>
      <c r="FX110">
        <v>0.129</v>
      </c>
      <c r="FY110">
        <v>420</v>
      </c>
      <c r="FZ110">
        <v>17</v>
      </c>
      <c r="GA110">
        <v>0.02</v>
      </c>
      <c r="GB110">
        <v>0.04</v>
      </c>
      <c r="GC110">
        <v>-28.22925853658537</v>
      </c>
      <c r="GD110">
        <v>-0.03019442508713987</v>
      </c>
      <c r="GE110">
        <v>0.0540419032342078</v>
      </c>
      <c r="GF110">
        <v>1</v>
      </c>
      <c r="GG110">
        <v>158.2762352941176</v>
      </c>
      <c r="GH110">
        <v>-0.5085714261379936</v>
      </c>
      <c r="GI110">
        <v>0.1802584841478111</v>
      </c>
      <c r="GJ110">
        <v>1</v>
      </c>
      <c r="GK110">
        <v>0.5694058292682926</v>
      </c>
      <c r="GL110">
        <v>-0.197255937282231</v>
      </c>
      <c r="GM110">
        <v>0.02672618538191358</v>
      </c>
      <c r="GN110">
        <v>0</v>
      </c>
      <c r="GO110">
        <v>2</v>
      </c>
      <c r="GP110">
        <v>3</v>
      </c>
      <c r="GQ110" t="s">
        <v>442</v>
      </c>
      <c r="GR110">
        <v>3.10261</v>
      </c>
      <c r="GS110">
        <v>2.72465</v>
      </c>
      <c r="GT110">
        <v>0.204831</v>
      </c>
      <c r="GU110">
        <v>0.207218</v>
      </c>
      <c r="GV110">
        <v>0.101034</v>
      </c>
      <c r="GW110">
        <v>0.100556</v>
      </c>
      <c r="GX110">
        <v>20772.6</v>
      </c>
      <c r="GY110">
        <v>18822</v>
      </c>
      <c r="GZ110">
        <v>26688.9</v>
      </c>
      <c r="HA110">
        <v>23965.5</v>
      </c>
      <c r="HB110">
        <v>38407.3</v>
      </c>
      <c r="HC110">
        <v>31877.2</v>
      </c>
      <c r="HD110">
        <v>46605.6</v>
      </c>
      <c r="HE110">
        <v>37914.9</v>
      </c>
      <c r="HF110">
        <v>1.86353</v>
      </c>
      <c r="HG110">
        <v>1.85303</v>
      </c>
      <c r="HH110">
        <v>0.100501</v>
      </c>
      <c r="HI110">
        <v>0</v>
      </c>
      <c r="HJ110">
        <v>28.35</v>
      </c>
      <c r="HK110">
        <v>999.9</v>
      </c>
      <c r="HL110">
        <v>51.5</v>
      </c>
      <c r="HM110">
        <v>31.5</v>
      </c>
      <c r="HN110">
        <v>26.4668</v>
      </c>
      <c r="HO110">
        <v>60.7865</v>
      </c>
      <c r="HP110">
        <v>22.3197</v>
      </c>
      <c r="HQ110">
        <v>1</v>
      </c>
      <c r="HR110">
        <v>0.173092</v>
      </c>
      <c r="HS110">
        <v>0.242437</v>
      </c>
      <c r="HT110">
        <v>20.2784</v>
      </c>
      <c r="HU110">
        <v>5.2107</v>
      </c>
      <c r="HV110">
        <v>11.98</v>
      </c>
      <c r="HW110">
        <v>4.96255</v>
      </c>
      <c r="HX110">
        <v>3.27443</v>
      </c>
      <c r="HY110">
        <v>9999</v>
      </c>
      <c r="HZ110">
        <v>9999</v>
      </c>
      <c r="IA110">
        <v>9999</v>
      </c>
      <c r="IB110">
        <v>999.9</v>
      </c>
      <c r="IC110">
        <v>1.86401</v>
      </c>
      <c r="ID110">
        <v>1.86011</v>
      </c>
      <c r="IE110">
        <v>1.8584</v>
      </c>
      <c r="IF110">
        <v>1.85976</v>
      </c>
      <c r="IG110">
        <v>1.85989</v>
      </c>
      <c r="IH110">
        <v>1.8584</v>
      </c>
      <c r="II110">
        <v>1.85745</v>
      </c>
      <c r="IJ110">
        <v>1.85242</v>
      </c>
      <c r="IK110">
        <v>0</v>
      </c>
      <c r="IL110">
        <v>0</v>
      </c>
      <c r="IM110">
        <v>0</v>
      </c>
      <c r="IN110">
        <v>0</v>
      </c>
      <c r="IO110" t="s">
        <v>443</v>
      </c>
      <c r="IP110" t="s">
        <v>444</v>
      </c>
      <c r="IQ110" t="s">
        <v>445</v>
      </c>
      <c r="IR110" t="s">
        <v>445</v>
      </c>
      <c r="IS110" t="s">
        <v>445</v>
      </c>
      <c r="IT110" t="s">
        <v>445</v>
      </c>
      <c r="IU110">
        <v>0</v>
      </c>
      <c r="IV110">
        <v>100</v>
      </c>
      <c r="IW110">
        <v>100</v>
      </c>
      <c r="IX110">
        <v>-0.57</v>
      </c>
      <c r="IY110">
        <v>0.2807</v>
      </c>
      <c r="IZ110">
        <v>-1.101190050776656</v>
      </c>
      <c r="JA110">
        <v>-0.0009077452495023094</v>
      </c>
      <c r="JB110">
        <v>1.260287539409167E-06</v>
      </c>
      <c r="JC110">
        <v>-2.747980142854786E-10</v>
      </c>
      <c r="JD110">
        <v>0.01164710740424388</v>
      </c>
      <c r="JE110">
        <v>0.002354074995816399</v>
      </c>
      <c r="JF110">
        <v>0.0004967520844642659</v>
      </c>
      <c r="JG110">
        <v>-1.558376616488758E-06</v>
      </c>
      <c r="JH110">
        <v>1</v>
      </c>
      <c r="JI110">
        <v>1955</v>
      </c>
      <c r="JJ110">
        <v>1</v>
      </c>
      <c r="JK110">
        <v>26</v>
      </c>
      <c r="JL110">
        <v>194209.6</v>
      </c>
      <c r="JM110">
        <v>194209.8</v>
      </c>
      <c r="JN110">
        <v>3.23853</v>
      </c>
      <c r="JO110">
        <v>2.59766</v>
      </c>
      <c r="JP110">
        <v>1.49658</v>
      </c>
      <c r="JQ110">
        <v>2.34497</v>
      </c>
      <c r="JR110">
        <v>1.54907</v>
      </c>
      <c r="JS110">
        <v>2.43896</v>
      </c>
      <c r="JT110">
        <v>36.4814</v>
      </c>
      <c r="JU110">
        <v>24.1751</v>
      </c>
      <c r="JV110">
        <v>18</v>
      </c>
      <c r="JW110">
        <v>483.273</v>
      </c>
      <c r="JX110">
        <v>491.182</v>
      </c>
      <c r="JY110">
        <v>27.3571</v>
      </c>
      <c r="JZ110">
        <v>29.4582</v>
      </c>
      <c r="KA110">
        <v>30</v>
      </c>
      <c r="KB110">
        <v>29.6803</v>
      </c>
      <c r="KC110">
        <v>29.6753</v>
      </c>
      <c r="KD110">
        <v>64.9744</v>
      </c>
      <c r="KE110">
        <v>21.8032</v>
      </c>
      <c r="KF110">
        <v>70.12260000000001</v>
      </c>
      <c r="KG110">
        <v>27.3558</v>
      </c>
      <c r="KH110">
        <v>1536.34</v>
      </c>
      <c r="KI110">
        <v>21.3719</v>
      </c>
      <c r="KJ110">
        <v>101.899</v>
      </c>
      <c r="KK110">
        <v>91.4375</v>
      </c>
    </row>
    <row r="111" spans="1:297">
      <c r="A111">
        <v>93</v>
      </c>
      <c r="B111">
        <v>1758642184.1</v>
      </c>
      <c r="C111">
        <v>551.0999999046326</v>
      </c>
      <c r="D111" t="s">
        <v>631</v>
      </c>
      <c r="E111" t="s">
        <v>632</v>
      </c>
      <c r="F111">
        <v>5</v>
      </c>
      <c r="G111" t="s">
        <v>437</v>
      </c>
      <c r="H111" t="s">
        <v>438</v>
      </c>
      <c r="I111">
        <v>1758642176.6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(EA111+(U111+2*0.95*5.67E-8*(((EA111+$B$9)+273)^4-(EA111+273)^4)-44100*J111)/(1.84*29.3*R111+8*0.95*5.67E-8*(EA111+273)^3))</f>
        <v>0</v>
      </c>
      <c r="W111">
        <f>($C$9*EB111+$D$9*EC111+$E$9*V111)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2*0.95*5.67E-8*(((EA111+$B$9)+273)^4-(W111+273)^4)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1558.058000809005</v>
      </c>
      <c r="AK111">
        <v>1538.630666666666</v>
      </c>
      <c r="AL111">
        <v>3.44223297436337</v>
      </c>
      <c r="AM111">
        <v>65.17214786254047</v>
      </c>
      <c r="AN111">
        <f>(AP111 - AO111 + DY111*1E3/(8.314*(EA111+273.15)) * AR111/DX111 * AQ111) * DX111/(100*DL111) * 1000/(1000 - AP111)</f>
        <v>0</v>
      </c>
      <c r="AO111">
        <v>21.4161614551252</v>
      </c>
      <c r="AP111">
        <v>21.98684363636363</v>
      </c>
      <c r="AQ111">
        <v>0.0001925528687111726</v>
      </c>
      <c r="AR111">
        <v>105.5994654856397</v>
      </c>
      <c r="AS111">
        <v>0</v>
      </c>
      <c r="AT111">
        <v>0</v>
      </c>
      <c r="AU111">
        <f>IF(AS111*$H$15&gt;=AW111,1.0,(AW111/(AW111-AS111*$H$15)))</f>
        <v>0</v>
      </c>
      <c r="AV111">
        <f>(AU111-1)*100</f>
        <v>0</v>
      </c>
      <c r="AW111">
        <f>MAX(0,($B$15+$C$15*EF111)/(1+$D$15*EF111)*DY111/(EA111+273)*$E$15)</f>
        <v>0</v>
      </c>
      <c r="AX111" t="s">
        <v>439</v>
      </c>
      <c r="AY111" t="s">
        <v>439</v>
      </c>
      <c r="AZ111">
        <v>0</v>
      </c>
      <c r="BA111">
        <v>0</v>
      </c>
      <c r="BB111">
        <f>1-AZ111/BA111</f>
        <v>0</v>
      </c>
      <c r="BC111">
        <v>0</v>
      </c>
      <c r="BD111" t="s">
        <v>439</v>
      </c>
      <c r="BE111" t="s">
        <v>439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439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$B$13*EG111+$C$13*EH111+$F$13*ES111*(1-EV111)</f>
        <v>0</v>
      </c>
      <c r="DI111">
        <f>DH111*DJ111</f>
        <v>0</v>
      </c>
      <c r="DJ111">
        <f>($B$13*$D$11+$C$13*$D$11+$F$13*((FF111+EX111)/MAX(FF111+EX111+FG111, 0.1)*$I$11+FG111/MAX(FF111+EX111+FG111, 0.1)*$J$11))/($B$13+$C$13+$F$13)</f>
        <v>0</v>
      </c>
      <c r="DK111">
        <f>($B$13*$K$11+$C$13*$K$11+$F$13*((FF111+EX111)/MAX(FF111+EX111+FG111, 0.1)*$P$11+FG111/MAX(FF111+EX111+FG111, 0.1)*$Q$11))/($B$13+$C$13+$F$13)</f>
        <v>0</v>
      </c>
      <c r="DL111">
        <v>1.1</v>
      </c>
      <c r="DM111">
        <v>0.5</v>
      </c>
      <c r="DN111" t="s">
        <v>440</v>
      </c>
      <c r="DO111">
        <v>2</v>
      </c>
      <c r="DP111" t="b">
        <v>1</v>
      </c>
      <c r="DQ111">
        <v>1758642176.6</v>
      </c>
      <c r="DR111">
        <v>1481.352592592592</v>
      </c>
      <c r="DS111">
        <v>1509.668148148148</v>
      </c>
      <c r="DT111">
        <v>21.96979629629629</v>
      </c>
      <c r="DU111">
        <v>21.4120925925926</v>
      </c>
      <c r="DV111">
        <v>1481.925555555556</v>
      </c>
      <c r="DW111">
        <v>21.68931111111111</v>
      </c>
      <c r="DX111">
        <v>500.0068518518518</v>
      </c>
      <c r="DY111">
        <v>90.32117037037035</v>
      </c>
      <c r="DZ111">
        <v>0.06699460370370372</v>
      </c>
      <c r="EA111">
        <v>28.78294814814814</v>
      </c>
      <c r="EB111">
        <v>29.9995</v>
      </c>
      <c r="EC111">
        <v>999.9000000000001</v>
      </c>
      <c r="ED111">
        <v>0</v>
      </c>
      <c r="EE111">
        <v>0</v>
      </c>
      <c r="EF111">
        <v>9991.274814814815</v>
      </c>
      <c r="EG111">
        <v>0</v>
      </c>
      <c r="EH111">
        <v>10.05572592592593</v>
      </c>
      <c r="EI111">
        <v>-28.3154</v>
      </c>
      <c r="EJ111">
        <v>1514.628888888889</v>
      </c>
      <c r="EK111">
        <v>1542.701481481482</v>
      </c>
      <c r="EL111">
        <v>0.5576987037037037</v>
      </c>
      <c r="EM111">
        <v>1509.668148148148</v>
      </c>
      <c r="EN111">
        <v>21.4120925925926</v>
      </c>
      <c r="EO111">
        <v>1.984337777777778</v>
      </c>
      <c r="EP111">
        <v>1.933965555555555</v>
      </c>
      <c r="EQ111">
        <v>17.31990370370371</v>
      </c>
      <c r="ER111">
        <v>16.91381481481481</v>
      </c>
      <c r="ES111">
        <v>1999.977037037037</v>
      </c>
      <c r="ET111">
        <v>0.9800024444444445</v>
      </c>
      <c r="EU111">
        <v>0.01999745555555556</v>
      </c>
      <c r="EV111">
        <v>0</v>
      </c>
      <c r="EW111">
        <v>158.2227407407407</v>
      </c>
      <c r="EX111">
        <v>5.00078</v>
      </c>
      <c r="EY111">
        <v>3259.842592592593</v>
      </c>
      <c r="EZ111">
        <v>16379.45925925926</v>
      </c>
      <c r="FA111">
        <v>39.92107407407407</v>
      </c>
      <c r="FB111">
        <v>40.77525925925925</v>
      </c>
      <c r="FC111">
        <v>40.41414814814815</v>
      </c>
      <c r="FD111">
        <v>40.43511111111111</v>
      </c>
      <c r="FE111">
        <v>41.13185185185185</v>
      </c>
      <c r="FF111">
        <v>1955.077037037037</v>
      </c>
      <c r="FG111">
        <v>39.89000000000001</v>
      </c>
      <c r="FH111">
        <v>0</v>
      </c>
      <c r="FI111">
        <v>1758642181.8</v>
      </c>
      <c r="FJ111">
        <v>0</v>
      </c>
      <c r="FK111">
        <v>158.2586</v>
      </c>
      <c r="FL111">
        <v>-0.04207691841262932</v>
      </c>
      <c r="FM111">
        <v>-5.291538466586486</v>
      </c>
      <c r="FN111">
        <v>3259.923200000001</v>
      </c>
      <c r="FO111">
        <v>15</v>
      </c>
      <c r="FP111">
        <v>0</v>
      </c>
      <c r="FQ111" t="s">
        <v>441</v>
      </c>
      <c r="FR111">
        <v>1746989605.5</v>
      </c>
      <c r="FS111">
        <v>1746989593.5</v>
      </c>
      <c r="FT111">
        <v>0</v>
      </c>
      <c r="FU111">
        <v>-0.274</v>
      </c>
      <c r="FV111">
        <v>-0.002</v>
      </c>
      <c r="FW111">
        <v>2.549</v>
      </c>
      <c r="FX111">
        <v>0.129</v>
      </c>
      <c r="FY111">
        <v>420</v>
      </c>
      <c r="FZ111">
        <v>17</v>
      </c>
      <c r="GA111">
        <v>0.02</v>
      </c>
      <c r="GB111">
        <v>0.04</v>
      </c>
      <c r="GC111">
        <v>-28.27075853658536</v>
      </c>
      <c r="GD111">
        <v>-0.8758390243903131</v>
      </c>
      <c r="GE111">
        <v>0.1094593943546762</v>
      </c>
      <c r="GF111">
        <v>0</v>
      </c>
      <c r="GG111">
        <v>158.2570882352941</v>
      </c>
      <c r="GH111">
        <v>-0.02452253550750925</v>
      </c>
      <c r="GI111">
        <v>0.1504024733148975</v>
      </c>
      <c r="GJ111">
        <v>1</v>
      </c>
      <c r="GK111">
        <v>0.5598171951219512</v>
      </c>
      <c r="GL111">
        <v>0.005905442508711174</v>
      </c>
      <c r="GM111">
        <v>0.01619516979815882</v>
      </c>
      <c r="GN111">
        <v>1</v>
      </c>
      <c r="GO111">
        <v>2</v>
      </c>
      <c r="GP111">
        <v>3</v>
      </c>
      <c r="GQ111" t="s">
        <v>442</v>
      </c>
      <c r="GR111">
        <v>3.10267</v>
      </c>
      <c r="GS111">
        <v>2.72526</v>
      </c>
      <c r="GT111">
        <v>0.206203</v>
      </c>
      <c r="GU111">
        <v>0.208565</v>
      </c>
      <c r="GV111">
        <v>0.101061</v>
      </c>
      <c r="GW111">
        <v>0.100569</v>
      </c>
      <c r="GX111">
        <v>20736.9</v>
      </c>
      <c r="GY111">
        <v>18789.8</v>
      </c>
      <c r="GZ111">
        <v>26688.9</v>
      </c>
      <c r="HA111">
        <v>23965.2</v>
      </c>
      <c r="HB111">
        <v>38406.4</v>
      </c>
      <c r="HC111">
        <v>31876.7</v>
      </c>
      <c r="HD111">
        <v>46605.7</v>
      </c>
      <c r="HE111">
        <v>37914.7</v>
      </c>
      <c r="HF111">
        <v>1.86332</v>
      </c>
      <c r="HG111">
        <v>1.85303</v>
      </c>
      <c r="HH111">
        <v>0.101417</v>
      </c>
      <c r="HI111">
        <v>0</v>
      </c>
      <c r="HJ111">
        <v>28.3505</v>
      </c>
      <c r="HK111">
        <v>999.9</v>
      </c>
      <c r="HL111">
        <v>51.5</v>
      </c>
      <c r="HM111">
        <v>31.5</v>
      </c>
      <c r="HN111">
        <v>26.4626</v>
      </c>
      <c r="HO111">
        <v>60.5865</v>
      </c>
      <c r="HP111">
        <v>22.524</v>
      </c>
      <c r="HQ111">
        <v>1</v>
      </c>
      <c r="HR111">
        <v>0.17312</v>
      </c>
      <c r="HS111">
        <v>0.236073</v>
      </c>
      <c r="HT111">
        <v>20.2784</v>
      </c>
      <c r="HU111">
        <v>5.211</v>
      </c>
      <c r="HV111">
        <v>11.98</v>
      </c>
      <c r="HW111">
        <v>4.96335</v>
      </c>
      <c r="HX111">
        <v>3.27448</v>
      </c>
      <c r="HY111">
        <v>9999</v>
      </c>
      <c r="HZ111">
        <v>9999</v>
      </c>
      <c r="IA111">
        <v>9999</v>
      </c>
      <c r="IB111">
        <v>999.9</v>
      </c>
      <c r="IC111">
        <v>1.86399</v>
      </c>
      <c r="ID111">
        <v>1.86008</v>
      </c>
      <c r="IE111">
        <v>1.85842</v>
      </c>
      <c r="IF111">
        <v>1.85977</v>
      </c>
      <c r="IG111">
        <v>1.85989</v>
      </c>
      <c r="IH111">
        <v>1.8584</v>
      </c>
      <c r="II111">
        <v>1.85745</v>
      </c>
      <c r="IJ111">
        <v>1.85242</v>
      </c>
      <c r="IK111">
        <v>0</v>
      </c>
      <c r="IL111">
        <v>0</v>
      </c>
      <c r="IM111">
        <v>0</v>
      </c>
      <c r="IN111">
        <v>0</v>
      </c>
      <c r="IO111" t="s">
        <v>443</v>
      </c>
      <c r="IP111" t="s">
        <v>444</v>
      </c>
      <c r="IQ111" t="s">
        <v>445</v>
      </c>
      <c r="IR111" t="s">
        <v>445</v>
      </c>
      <c r="IS111" t="s">
        <v>445</v>
      </c>
      <c r="IT111" t="s">
        <v>445</v>
      </c>
      <c r="IU111">
        <v>0</v>
      </c>
      <c r="IV111">
        <v>100</v>
      </c>
      <c r="IW111">
        <v>100</v>
      </c>
      <c r="IX111">
        <v>-0.55</v>
      </c>
      <c r="IY111">
        <v>0.2809</v>
      </c>
      <c r="IZ111">
        <v>-1.101190050776656</v>
      </c>
      <c r="JA111">
        <v>-0.0009077452495023094</v>
      </c>
      <c r="JB111">
        <v>1.260287539409167E-06</v>
      </c>
      <c r="JC111">
        <v>-2.747980142854786E-10</v>
      </c>
      <c r="JD111">
        <v>0.01164710740424388</v>
      </c>
      <c r="JE111">
        <v>0.002354074995816399</v>
      </c>
      <c r="JF111">
        <v>0.0004967520844642659</v>
      </c>
      <c r="JG111">
        <v>-1.558376616488758E-06</v>
      </c>
      <c r="JH111">
        <v>1</v>
      </c>
      <c r="JI111">
        <v>1955</v>
      </c>
      <c r="JJ111">
        <v>1</v>
      </c>
      <c r="JK111">
        <v>26</v>
      </c>
      <c r="JL111">
        <v>194209.6</v>
      </c>
      <c r="JM111">
        <v>194209.8</v>
      </c>
      <c r="JN111">
        <v>3.26782</v>
      </c>
      <c r="JO111">
        <v>2.63916</v>
      </c>
      <c r="JP111">
        <v>1.49658</v>
      </c>
      <c r="JQ111">
        <v>2.34375</v>
      </c>
      <c r="JR111">
        <v>1.54907</v>
      </c>
      <c r="JS111">
        <v>2.46216</v>
      </c>
      <c r="JT111">
        <v>36.4814</v>
      </c>
      <c r="JU111">
        <v>24.1751</v>
      </c>
      <c r="JV111">
        <v>18</v>
      </c>
      <c r="JW111">
        <v>483.156</v>
      </c>
      <c r="JX111">
        <v>491.182</v>
      </c>
      <c r="JY111">
        <v>27.3555</v>
      </c>
      <c r="JZ111">
        <v>29.4584</v>
      </c>
      <c r="KA111">
        <v>30.0002</v>
      </c>
      <c r="KB111">
        <v>29.6803</v>
      </c>
      <c r="KC111">
        <v>29.6753</v>
      </c>
      <c r="KD111">
        <v>65.56310000000001</v>
      </c>
      <c r="KE111">
        <v>21.8032</v>
      </c>
      <c r="KF111">
        <v>70.12260000000001</v>
      </c>
      <c r="KG111">
        <v>27.3577</v>
      </c>
      <c r="KH111">
        <v>1556.38</v>
      </c>
      <c r="KI111">
        <v>21.3719</v>
      </c>
      <c r="KJ111">
        <v>101.899</v>
      </c>
      <c r="KK111">
        <v>91.43680000000001</v>
      </c>
    </row>
    <row r="112" spans="1:297">
      <c r="A112">
        <v>94</v>
      </c>
      <c r="B112">
        <v>1758642189.1</v>
      </c>
      <c r="C112">
        <v>556.0999999046326</v>
      </c>
      <c r="D112" t="s">
        <v>633</v>
      </c>
      <c r="E112" t="s">
        <v>634</v>
      </c>
      <c r="F112">
        <v>5</v>
      </c>
      <c r="G112" t="s">
        <v>437</v>
      </c>
      <c r="H112" t="s">
        <v>438</v>
      </c>
      <c r="I112">
        <v>1758642181.314285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(EA112+(U112+2*0.95*5.67E-8*(((EA112+$B$9)+273)^4-(EA112+273)^4)-44100*J112)/(1.84*29.3*R112+8*0.95*5.67E-8*(EA112+273)^3))</f>
        <v>0</v>
      </c>
      <c r="W112">
        <f>($C$9*EB112+$D$9*EC112+$E$9*V112)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2*0.95*5.67E-8*(((EA112+$B$9)+273)^4-(W112+273)^4)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1574.874126562838</v>
      </c>
      <c r="AK112">
        <v>1555.817757575757</v>
      </c>
      <c r="AL112">
        <v>3.43338676924496</v>
      </c>
      <c r="AM112">
        <v>65.17214786254047</v>
      </c>
      <c r="AN112">
        <f>(AP112 - AO112 + DY112*1E3/(8.314*(EA112+273.15)) * AR112/DX112 * AQ112) * DX112/(100*DL112) * 1000/(1000 - AP112)</f>
        <v>0</v>
      </c>
      <c r="AO112">
        <v>21.41912835057025</v>
      </c>
      <c r="AP112">
        <v>21.99140848484848</v>
      </c>
      <c r="AQ112">
        <v>5.549693175262254E-05</v>
      </c>
      <c r="AR112">
        <v>105.5994654856397</v>
      </c>
      <c r="AS112">
        <v>0</v>
      </c>
      <c r="AT112">
        <v>0</v>
      </c>
      <c r="AU112">
        <f>IF(AS112*$H$15&gt;=AW112,1.0,(AW112/(AW112-AS112*$H$15)))</f>
        <v>0</v>
      </c>
      <c r="AV112">
        <f>(AU112-1)*100</f>
        <v>0</v>
      </c>
      <c r="AW112">
        <f>MAX(0,($B$15+$C$15*EF112)/(1+$D$15*EF112)*DY112/(EA112+273)*$E$15)</f>
        <v>0</v>
      </c>
      <c r="AX112" t="s">
        <v>439</v>
      </c>
      <c r="AY112" t="s">
        <v>439</v>
      </c>
      <c r="AZ112">
        <v>0</v>
      </c>
      <c r="BA112">
        <v>0</v>
      </c>
      <c r="BB112">
        <f>1-AZ112/BA112</f>
        <v>0</v>
      </c>
      <c r="BC112">
        <v>0</v>
      </c>
      <c r="BD112" t="s">
        <v>439</v>
      </c>
      <c r="BE112" t="s">
        <v>439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439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$B$13*EG112+$C$13*EH112+$F$13*ES112*(1-EV112)</f>
        <v>0</v>
      </c>
      <c r="DI112">
        <f>DH112*DJ112</f>
        <v>0</v>
      </c>
      <c r="DJ112">
        <f>($B$13*$D$11+$C$13*$D$11+$F$13*((FF112+EX112)/MAX(FF112+EX112+FG112, 0.1)*$I$11+FG112/MAX(FF112+EX112+FG112, 0.1)*$J$11))/($B$13+$C$13+$F$13)</f>
        <v>0</v>
      </c>
      <c r="DK112">
        <f>($B$13*$K$11+$C$13*$K$11+$F$13*((FF112+EX112)/MAX(FF112+EX112+FG112, 0.1)*$P$11+FG112/MAX(FF112+EX112+FG112, 0.1)*$Q$11))/($B$13+$C$13+$F$13)</f>
        <v>0</v>
      </c>
      <c r="DL112">
        <v>1.1</v>
      </c>
      <c r="DM112">
        <v>0.5</v>
      </c>
      <c r="DN112" t="s">
        <v>440</v>
      </c>
      <c r="DO112">
        <v>2</v>
      </c>
      <c r="DP112" t="b">
        <v>1</v>
      </c>
      <c r="DQ112">
        <v>1758642181.314285</v>
      </c>
      <c r="DR112">
        <v>1497.133214285714</v>
      </c>
      <c r="DS112">
        <v>1525.398928571429</v>
      </c>
      <c r="DT112">
        <v>21.98190714285715</v>
      </c>
      <c r="DU112">
        <v>21.41560357142857</v>
      </c>
      <c r="DV112">
        <v>1497.690714285714</v>
      </c>
      <c r="DW112">
        <v>21.70116071428572</v>
      </c>
      <c r="DX112">
        <v>499.98375</v>
      </c>
      <c r="DY112">
        <v>90.32271428571427</v>
      </c>
      <c r="DZ112">
        <v>0.06707095</v>
      </c>
      <c r="EA112">
        <v>28.78283214285714</v>
      </c>
      <c r="EB112">
        <v>29.99836071428572</v>
      </c>
      <c r="EC112">
        <v>999.9000000000002</v>
      </c>
      <c r="ED112">
        <v>0</v>
      </c>
      <c r="EE112">
        <v>0</v>
      </c>
      <c r="EF112">
        <v>9984.2875</v>
      </c>
      <c r="EG112">
        <v>0</v>
      </c>
      <c r="EH112">
        <v>10.18864285714286</v>
      </c>
      <c r="EI112">
        <v>-28.26621785714286</v>
      </c>
      <c r="EJ112">
        <v>1530.783214285714</v>
      </c>
      <c r="EK112">
        <v>1558.7825</v>
      </c>
      <c r="EL112">
        <v>0.5663019642857142</v>
      </c>
      <c r="EM112">
        <v>1525.398928571429</v>
      </c>
      <c r="EN112">
        <v>21.41560357142857</v>
      </c>
      <c r="EO112">
        <v>1.985465357142857</v>
      </c>
      <c r="EP112">
        <v>1.934314642857143</v>
      </c>
      <c r="EQ112">
        <v>17.32888928571429</v>
      </c>
      <c r="ER112">
        <v>16.91666785714286</v>
      </c>
      <c r="ES112">
        <v>1999.991785714286</v>
      </c>
      <c r="ET112">
        <v>0.9800025714285715</v>
      </c>
      <c r="EU112">
        <v>0.01999733214285714</v>
      </c>
      <c r="EV112">
        <v>0</v>
      </c>
      <c r="EW112">
        <v>158.2157857142857</v>
      </c>
      <c r="EX112">
        <v>5.00078</v>
      </c>
      <c r="EY112">
        <v>3259.437857142857</v>
      </c>
      <c r="EZ112">
        <v>16379.58571428571</v>
      </c>
      <c r="FA112">
        <v>39.92167857142856</v>
      </c>
      <c r="FB112">
        <v>40.76992857142857</v>
      </c>
      <c r="FC112">
        <v>40.435</v>
      </c>
      <c r="FD112">
        <v>40.43510714285714</v>
      </c>
      <c r="FE112">
        <v>41.13375</v>
      </c>
      <c r="FF112">
        <v>1955.091785714286</v>
      </c>
      <c r="FG112">
        <v>39.89000000000001</v>
      </c>
      <c r="FH112">
        <v>0</v>
      </c>
      <c r="FI112">
        <v>1758642187.2</v>
      </c>
      <c r="FJ112">
        <v>0</v>
      </c>
      <c r="FK112">
        <v>158.2580384615385</v>
      </c>
      <c r="FL112">
        <v>-0.1824615298909916</v>
      </c>
      <c r="FM112">
        <v>-5.709401717198511</v>
      </c>
      <c r="FN112">
        <v>3259.447692307692</v>
      </c>
      <c r="FO112">
        <v>15</v>
      </c>
      <c r="FP112">
        <v>0</v>
      </c>
      <c r="FQ112" t="s">
        <v>441</v>
      </c>
      <c r="FR112">
        <v>1746989605.5</v>
      </c>
      <c r="FS112">
        <v>1746989593.5</v>
      </c>
      <c r="FT112">
        <v>0</v>
      </c>
      <c r="FU112">
        <v>-0.274</v>
      </c>
      <c r="FV112">
        <v>-0.002</v>
      </c>
      <c r="FW112">
        <v>2.549</v>
      </c>
      <c r="FX112">
        <v>0.129</v>
      </c>
      <c r="FY112">
        <v>420</v>
      </c>
      <c r="FZ112">
        <v>17</v>
      </c>
      <c r="GA112">
        <v>0.02</v>
      </c>
      <c r="GB112">
        <v>0.04</v>
      </c>
      <c r="GC112">
        <v>-28.26248536585366</v>
      </c>
      <c r="GD112">
        <v>-0.09368571428574633</v>
      </c>
      <c r="GE112">
        <v>0.1219972441931366</v>
      </c>
      <c r="GF112">
        <v>1</v>
      </c>
      <c r="GG112">
        <v>158.2498529411765</v>
      </c>
      <c r="GH112">
        <v>-0.1280519440052317</v>
      </c>
      <c r="GI112">
        <v>0.1511485697531007</v>
      </c>
      <c r="GJ112">
        <v>1</v>
      </c>
      <c r="GK112">
        <v>0.5585758780487805</v>
      </c>
      <c r="GL112">
        <v>0.1203484599303134</v>
      </c>
      <c r="GM112">
        <v>0.01230821167528672</v>
      </c>
      <c r="GN112">
        <v>0</v>
      </c>
      <c r="GO112">
        <v>2</v>
      </c>
      <c r="GP112">
        <v>3</v>
      </c>
      <c r="GQ112" t="s">
        <v>442</v>
      </c>
      <c r="GR112">
        <v>3.10259</v>
      </c>
      <c r="GS112">
        <v>2.72549</v>
      </c>
      <c r="GT112">
        <v>0.207553</v>
      </c>
      <c r="GU112">
        <v>0.209888</v>
      </c>
      <c r="GV112">
        <v>0.101071</v>
      </c>
      <c r="GW112">
        <v>0.100573</v>
      </c>
      <c r="GX112">
        <v>20701.6</v>
      </c>
      <c r="GY112">
        <v>18758.2</v>
      </c>
      <c r="GZ112">
        <v>26688.9</v>
      </c>
      <c r="HA112">
        <v>23964.9</v>
      </c>
      <c r="HB112">
        <v>38406.1</v>
      </c>
      <c r="HC112">
        <v>31876.4</v>
      </c>
      <c r="HD112">
        <v>46605.7</v>
      </c>
      <c r="HE112">
        <v>37914.4</v>
      </c>
      <c r="HF112">
        <v>1.8635</v>
      </c>
      <c r="HG112">
        <v>1.8534</v>
      </c>
      <c r="HH112">
        <v>0.101529</v>
      </c>
      <c r="HI112">
        <v>0</v>
      </c>
      <c r="HJ112">
        <v>28.3492</v>
      </c>
      <c r="HK112">
        <v>999.9</v>
      </c>
      <c r="HL112">
        <v>51.5</v>
      </c>
      <c r="HM112">
        <v>31.5</v>
      </c>
      <c r="HN112">
        <v>26.4619</v>
      </c>
      <c r="HO112">
        <v>60.8065</v>
      </c>
      <c r="HP112">
        <v>22.3798</v>
      </c>
      <c r="HQ112">
        <v>1</v>
      </c>
      <c r="HR112">
        <v>0.172785</v>
      </c>
      <c r="HS112">
        <v>0.230708</v>
      </c>
      <c r="HT112">
        <v>20.2785</v>
      </c>
      <c r="HU112">
        <v>5.21055</v>
      </c>
      <c r="HV112">
        <v>11.98</v>
      </c>
      <c r="HW112">
        <v>4.96335</v>
      </c>
      <c r="HX112">
        <v>3.2743</v>
      </c>
      <c r="HY112">
        <v>9999</v>
      </c>
      <c r="HZ112">
        <v>9999</v>
      </c>
      <c r="IA112">
        <v>9999</v>
      </c>
      <c r="IB112">
        <v>999.9</v>
      </c>
      <c r="IC112">
        <v>1.86399</v>
      </c>
      <c r="ID112">
        <v>1.86011</v>
      </c>
      <c r="IE112">
        <v>1.85841</v>
      </c>
      <c r="IF112">
        <v>1.85977</v>
      </c>
      <c r="IG112">
        <v>1.85989</v>
      </c>
      <c r="IH112">
        <v>1.85838</v>
      </c>
      <c r="II112">
        <v>1.85745</v>
      </c>
      <c r="IJ112">
        <v>1.85242</v>
      </c>
      <c r="IK112">
        <v>0</v>
      </c>
      <c r="IL112">
        <v>0</v>
      </c>
      <c r="IM112">
        <v>0</v>
      </c>
      <c r="IN112">
        <v>0</v>
      </c>
      <c r="IO112" t="s">
        <v>443</v>
      </c>
      <c r="IP112" t="s">
        <v>444</v>
      </c>
      <c r="IQ112" t="s">
        <v>445</v>
      </c>
      <c r="IR112" t="s">
        <v>445</v>
      </c>
      <c r="IS112" t="s">
        <v>445</v>
      </c>
      <c r="IT112" t="s">
        <v>445</v>
      </c>
      <c r="IU112">
        <v>0</v>
      </c>
      <c r="IV112">
        <v>100</v>
      </c>
      <c r="IW112">
        <v>100</v>
      </c>
      <c r="IX112">
        <v>-0.53</v>
      </c>
      <c r="IY112">
        <v>0.2809</v>
      </c>
      <c r="IZ112">
        <v>-1.101190050776656</v>
      </c>
      <c r="JA112">
        <v>-0.0009077452495023094</v>
      </c>
      <c r="JB112">
        <v>1.260287539409167E-06</v>
      </c>
      <c r="JC112">
        <v>-2.747980142854786E-10</v>
      </c>
      <c r="JD112">
        <v>0.01164710740424388</v>
      </c>
      <c r="JE112">
        <v>0.002354074995816399</v>
      </c>
      <c r="JF112">
        <v>0.0004967520844642659</v>
      </c>
      <c r="JG112">
        <v>-1.558376616488758E-06</v>
      </c>
      <c r="JH112">
        <v>1</v>
      </c>
      <c r="JI112">
        <v>1955</v>
      </c>
      <c r="JJ112">
        <v>1</v>
      </c>
      <c r="JK112">
        <v>26</v>
      </c>
      <c r="JL112">
        <v>194209.7</v>
      </c>
      <c r="JM112">
        <v>194209.9</v>
      </c>
      <c r="JN112">
        <v>3.29346</v>
      </c>
      <c r="JO112">
        <v>2.60376</v>
      </c>
      <c r="JP112">
        <v>1.49658</v>
      </c>
      <c r="JQ112">
        <v>2.34497</v>
      </c>
      <c r="JR112">
        <v>1.54907</v>
      </c>
      <c r="JS112">
        <v>2.37671</v>
      </c>
      <c r="JT112">
        <v>36.4814</v>
      </c>
      <c r="JU112">
        <v>24.1751</v>
      </c>
      <c r="JV112">
        <v>18</v>
      </c>
      <c r="JW112">
        <v>483.258</v>
      </c>
      <c r="JX112">
        <v>491.43</v>
      </c>
      <c r="JY112">
        <v>27.3568</v>
      </c>
      <c r="JZ112">
        <v>29.4588</v>
      </c>
      <c r="KA112">
        <v>30</v>
      </c>
      <c r="KB112">
        <v>29.6803</v>
      </c>
      <c r="KC112">
        <v>29.6753</v>
      </c>
      <c r="KD112">
        <v>66.0913</v>
      </c>
      <c r="KE112">
        <v>21.8032</v>
      </c>
      <c r="KF112">
        <v>70.12260000000001</v>
      </c>
      <c r="KG112">
        <v>27.3571</v>
      </c>
      <c r="KH112">
        <v>1569.74</v>
      </c>
      <c r="KI112">
        <v>21.3719</v>
      </c>
      <c r="KJ112">
        <v>101.899</v>
      </c>
      <c r="KK112">
        <v>91.43600000000001</v>
      </c>
    </row>
    <row r="113" spans="1:297">
      <c r="A113">
        <v>95</v>
      </c>
      <c r="B113">
        <v>1758642194.1</v>
      </c>
      <c r="C113">
        <v>561.0999999046326</v>
      </c>
      <c r="D113" t="s">
        <v>635</v>
      </c>
      <c r="E113" t="s">
        <v>636</v>
      </c>
      <c r="F113">
        <v>5</v>
      </c>
      <c r="G113" t="s">
        <v>437</v>
      </c>
      <c r="H113" t="s">
        <v>438</v>
      </c>
      <c r="I113">
        <v>1758642186.6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(EA113+(U113+2*0.95*5.67E-8*(((EA113+$B$9)+273)^4-(EA113+273)^4)-44100*J113)/(1.84*29.3*R113+8*0.95*5.67E-8*(EA113+273)^3))</f>
        <v>0</v>
      </c>
      <c r="W113">
        <f>($C$9*EB113+$D$9*EC113+$E$9*V113)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2*0.95*5.67E-8*(((EA113+$B$9)+273)^4-(W113+273)^4)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1592.217661581611</v>
      </c>
      <c r="AK113">
        <v>1573.025575757576</v>
      </c>
      <c r="AL113">
        <v>3.424131153815866</v>
      </c>
      <c r="AM113">
        <v>65.17214786254047</v>
      </c>
      <c r="AN113">
        <f>(AP113 - AO113 + DY113*1E3/(8.314*(EA113+273.15)) * AR113/DX113 * AQ113) * DX113/(100*DL113) * 1000/(1000 - AP113)</f>
        <v>0</v>
      </c>
      <c r="AO113">
        <v>21.4215790509771</v>
      </c>
      <c r="AP113">
        <v>21.9918696969697</v>
      </c>
      <c r="AQ113">
        <v>-2.965874267338245E-05</v>
      </c>
      <c r="AR113">
        <v>105.5994654856397</v>
      </c>
      <c r="AS113">
        <v>0</v>
      </c>
      <c r="AT113">
        <v>0</v>
      </c>
      <c r="AU113">
        <f>IF(AS113*$H$15&gt;=AW113,1.0,(AW113/(AW113-AS113*$H$15)))</f>
        <v>0</v>
      </c>
      <c r="AV113">
        <f>(AU113-1)*100</f>
        <v>0</v>
      </c>
      <c r="AW113">
        <f>MAX(0,($B$15+$C$15*EF113)/(1+$D$15*EF113)*DY113/(EA113+273)*$E$15)</f>
        <v>0</v>
      </c>
      <c r="AX113" t="s">
        <v>439</v>
      </c>
      <c r="AY113" t="s">
        <v>439</v>
      </c>
      <c r="AZ113">
        <v>0</v>
      </c>
      <c r="BA113">
        <v>0</v>
      </c>
      <c r="BB113">
        <f>1-AZ113/BA113</f>
        <v>0</v>
      </c>
      <c r="BC113">
        <v>0</v>
      </c>
      <c r="BD113" t="s">
        <v>439</v>
      </c>
      <c r="BE113" t="s">
        <v>439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439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$B$13*EG113+$C$13*EH113+$F$13*ES113*(1-EV113)</f>
        <v>0</v>
      </c>
      <c r="DI113">
        <f>DH113*DJ113</f>
        <v>0</v>
      </c>
      <c r="DJ113">
        <f>($B$13*$D$11+$C$13*$D$11+$F$13*((FF113+EX113)/MAX(FF113+EX113+FG113, 0.1)*$I$11+FG113/MAX(FF113+EX113+FG113, 0.1)*$J$11))/($B$13+$C$13+$F$13)</f>
        <v>0</v>
      </c>
      <c r="DK113">
        <f>($B$13*$K$11+$C$13*$K$11+$F$13*((FF113+EX113)/MAX(FF113+EX113+FG113, 0.1)*$P$11+FG113/MAX(FF113+EX113+FG113, 0.1)*$Q$11))/($B$13+$C$13+$F$13)</f>
        <v>0</v>
      </c>
      <c r="DL113">
        <v>1.1</v>
      </c>
      <c r="DM113">
        <v>0.5</v>
      </c>
      <c r="DN113" t="s">
        <v>440</v>
      </c>
      <c r="DO113">
        <v>2</v>
      </c>
      <c r="DP113" t="b">
        <v>1</v>
      </c>
      <c r="DQ113">
        <v>1758642186.6</v>
      </c>
      <c r="DR113">
        <v>1514.898888888889</v>
      </c>
      <c r="DS113">
        <v>1543.154814814814</v>
      </c>
      <c r="DT113">
        <v>21.98932222222222</v>
      </c>
      <c r="DU113">
        <v>21.41858518518518</v>
      </c>
      <c r="DV113">
        <v>1515.438888888889</v>
      </c>
      <c r="DW113">
        <v>21.70841851851852</v>
      </c>
      <c r="DX113">
        <v>500.0168888888889</v>
      </c>
      <c r="DY113">
        <v>90.32207037037038</v>
      </c>
      <c r="DZ113">
        <v>0.06708873333333333</v>
      </c>
      <c r="EA113">
        <v>28.78201481481481</v>
      </c>
      <c r="EB113">
        <v>30.00071481481481</v>
      </c>
      <c r="EC113">
        <v>999.9000000000001</v>
      </c>
      <c r="ED113">
        <v>0</v>
      </c>
      <c r="EE113">
        <v>0</v>
      </c>
      <c r="EF113">
        <v>10000.85925925926</v>
      </c>
      <c r="EG113">
        <v>0</v>
      </c>
      <c r="EH113">
        <v>10.58319259259259</v>
      </c>
      <c r="EI113">
        <v>-28.25630740740741</v>
      </c>
      <c r="EJ113">
        <v>1548.959629629629</v>
      </c>
      <c r="EK113">
        <v>1576.930740740741</v>
      </c>
      <c r="EL113">
        <v>0.5707308148148148</v>
      </c>
      <c r="EM113">
        <v>1543.154814814814</v>
      </c>
      <c r="EN113">
        <v>21.41858518518518</v>
      </c>
      <c r="EO113">
        <v>1.986120740740741</v>
      </c>
      <c r="EP113">
        <v>1.93457</v>
      </c>
      <c r="EQ113">
        <v>17.33411111111111</v>
      </c>
      <c r="ER113">
        <v>16.91874444444444</v>
      </c>
      <c r="ES113">
        <v>1999.999259259259</v>
      </c>
      <c r="ET113">
        <v>0.9800025555555556</v>
      </c>
      <c r="EU113">
        <v>0.01999734814814815</v>
      </c>
      <c r="EV113">
        <v>0</v>
      </c>
      <c r="EW113">
        <v>158.1887407407407</v>
      </c>
      <c r="EX113">
        <v>5.00078</v>
      </c>
      <c r="EY113">
        <v>3258.985555555555</v>
      </c>
      <c r="EZ113">
        <v>16379.65925925926</v>
      </c>
      <c r="FA113">
        <v>39.93266666666667</v>
      </c>
      <c r="FB113">
        <v>40.76377777777778</v>
      </c>
      <c r="FC113">
        <v>40.5252962962963</v>
      </c>
      <c r="FD113">
        <v>40.45581481481481</v>
      </c>
      <c r="FE113">
        <v>41.15025925925925</v>
      </c>
      <c r="FF113">
        <v>1955.099259259259</v>
      </c>
      <c r="FG113">
        <v>39.89000000000001</v>
      </c>
      <c r="FH113">
        <v>0</v>
      </c>
      <c r="FI113">
        <v>1758642192</v>
      </c>
      <c r="FJ113">
        <v>0</v>
      </c>
      <c r="FK113">
        <v>158.2270384615384</v>
      </c>
      <c r="FL113">
        <v>-0.4686153755059733</v>
      </c>
      <c r="FM113">
        <v>-5.897777772823853</v>
      </c>
      <c r="FN113">
        <v>3259.036538461538</v>
      </c>
      <c r="FO113">
        <v>15</v>
      </c>
      <c r="FP113">
        <v>0</v>
      </c>
      <c r="FQ113" t="s">
        <v>441</v>
      </c>
      <c r="FR113">
        <v>1746989605.5</v>
      </c>
      <c r="FS113">
        <v>1746989593.5</v>
      </c>
      <c r="FT113">
        <v>0</v>
      </c>
      <c r="FU113">
        <v>-0.274</v>
      </c>
      <c r="FV113">
        <v>-0.002</v>
      </c>
      <c r="FW113">
        <v>2.549</v>
      </c>
      <c r="FX113">
        <v>0.129</v>
      </c>
      <c r="FY113">
        <v>420</v>
      </c>
      <c r="FZ113">
        <v>17</v>
      </c>
      <c r="GA113">
        <v>0.02</v>
      </c>
      <c r="GB113">
        <v>0.04</v>
      </c>
      <c r="GC113">
        <v>-28.242505</v>
      </c>
      <c r="GD113">
        <v>0.4668247654784828</v>
      </c>
      <c r="GE113">
        <v>0.1474500151746347</v>
      </c>
      <c r="GF113">
        <v>1</v>
      </c>
      <c r="GG113">
        <v>158.229205882353</v>
      </c>
      <c r="GH113">
        <v>-0.504094723840664</v>
      </c>
      <c r="GI113">
        <v>0.1686469998358488</v>
      </c>
      <c r="GJ113">
        <v>1</v>
      </c>
      <c r="GK113">
        <v>0.56729965</v>
      </c>
      <c r="GL113">
        <v>0.0549646604127564</v>
      </c>
      <c r="GM113">
        <v>0.006078537256404702</v>
      </c>
      <c r="GN113">
        <v>1</v>
      </c>
      <c r="GO113">
        <v>3</v>
      </c>
      <c r="GP113">
        <v>3</v>
      </c>
      <c r="GQ113" t="s">
        <v>568</v>
      </c>
      <c r="GR113">
        <v>3.10255</v>
      </c>
      <c r="GS113">
        <v>2.72547</v>
      </c>
      <c r="GT113">
        <v>0.208893</v>
      </c>
      <c r="GU113">
        <v>0.211236</v>
      </c>
      <c r="GV113">
        <v>0.101067</v>
      </c>
      <c r="GW113">
        <v>0.100579</v>
      </c>
      <c r="GX113">
        <v>20666.4</v>
      </c>
      <c r="GY113">
        <v>18726.3</v>
      </c>
      <c r="GZ113">
        <v>26688.7</v>
      </c>
      <c r="HA113">
        <v>23965</v>
      </c>
      <c r="HB113">
        <v>38406.1</v>
      </c>
      <c r="HC113">
        <v>31876.3</v>
      </c>
      <c r="HD113">
        <v>46605.2</v>
      </c>
      <c r="HE113">
        <v>37914.3</v>
      </c>
      <c r="HF113">
        <v>1.86343</v>
      </c>
      <c r="HG113">
        <v>1.85333</v>
      </c>
      <c r="HH113">
        <v>0.102028</v>
      </c>
      <c r="HI113">
        <v>0</v>
      </c>
      <c r="HJ113">
        <v>28.3487</v>
      </c>
      <c r="HK113">
        <v>999.9</v>
      </c>
      <c r="HL113">
        <v>51.5</v>
      </c>
      <c r="HM113">
        <v>31.5</v>
      </c>
      <c r="HN113">
        <v>26.4648</v>
      </c>
      <c r="HO113">
        <v>61.0265</v>
      </c>
      <c r="HP113">
        <v>22.4599</v>
      </c>
      <c r="HQ113">
        <v>1</v>
      </c>
      <c r="HR113">
        <v>0.173214</v>
      </c>
      <c r="HS113">
        <v>0.237742</v>
      </c>
      <c r="HT113">
        <v>20.2785</v>
      </c>
      <c r="HU113">
        <v>5.21055</v>
      </c>
      <c r="HV113">
        <v>11.9798</v>
      </c>
      <c r="HW113">
        <v>4.96325</v>
      </c>
      <c r="HX113">
        <v>3.27428</v>
      </c>
      <c r="HY113">
        <v>9999</v>
      </c>
      <c r="HZ113">
        <v>9999</v>
      </c>
      <c r="IA113">
        <v>9999</v>
      </c>
      <c r="IB113">
        <v>999.9</v>
      </c>
      <c r="IC113">
        <v>1.86401</v>
      </c>
      <c r="ID113">
        <v>1.86008</v>
      </c>
      <c r="IE113">
        <v>1.85842</v>
      </c>
      <c r="IF113">
        <v>1.85977</v>
      </c>
      <c r="IG113">
        <v>1.85989</v>
      </c>
      <c r="IH113">
        <v>1.85838</v>
      </c>
      <c r="II113">
        <v>1.85745</v>
      </c>
      <c r="IJ113">
        <v>1.85242</v>
      </c>
      <c r="IK113">
        <v>0</v>
      </c>
      <c r="IL113">
        <v>0</v>
      </c>
      <c r="IM113">
        <v>0</v>
      </c>
      <c r="IN113">
        <v>0</v>
      </c>
      <c r="IO113" t="s">
        <v>443</v>
      </c>
      <c r="IP113" t="s">
        <v>444</v>
      </c>
      <c r="IQ113" t="s">
        <v>445</v>
      </c>
      <c r="IR113" t="s">
        <v>445</v>
      </c>
      <c r="IS113" t="s">
        <v>445</v>
      </c>
      <c r="IT113" t="s">
        <v>445</v>
      </c>
      <c r="IU113">
        <v>0</v>
      </c>
      <c r="IV113">
        <v>100</v>
      </c>
      <c r="IW113">
        <v>100</v>
      </c>
      <c r="IX113">
        <v>-0.52</v>
      </c>
      <c r="IY113">
        <v>0.281</v>
      </c>
      <c r="IZ113">
        <v>-1.101190050776656</v>
      </c>
      <c r="JA113">
        <v>-0.0009077452495023094</v>
      </c>
      <c r="JB113">
        <v>1.260287539409167E-06</v>
      </c>
      <c r="JC113">
        <v>-2.747980142854786E-10</v>
      </c>
      <c r="JD113">
        <v>0.01164710740424388</v>
      </c>
      <c r="JE113">
        <v>0.002354074995816399</v>
      </c>
      <c r="JF113">
        <v>0.0004967520844642659</v>
      </c>
      <c r="JG113">
        <v>-1.558376616488758E-06</v>
      </c>
      <c r="JH113">
        <v>1</v>
      </c>
      <c r="JI113">
        <v>1955</v>
      </c>
      <c r="JJ113">
        <v>1</v>
      </c>
      <c r="JK113">
        <v>26</v>
      </c>
      <c r="JL113">
        <v>194209.8</v>
      </c>
      <c r="JM113">
        <v>194210</v>
      </c>
      <c r="JN113">
        <v>3.32275</v>
      </c>
      <c r="JO113">
        <v>2.6001</v>
      </c>
      <c r="JP113">
        <v>1.49658</v>
      </c>
      <c r="JQ113">
        <v>2.34375</v>
      </c>
      <c r="JR113">
        <v>1.54907</v>
      </c>
      <c r="JS113">
        <v>2.47681</v>
      </c>
      <c r="JT113">
        <v>36.4814</v>
      </c>
      <c r="JU113">
        <v>24.1751</v>
      </c>
      <c r="JV113">
        <v>18</v>
      </c>
      <c r="JW113">
        <v>483.215</v>
      </c>
      <c r="JX113">
        <v>491.38</v>
      </c>
      <c r="JY113">
        <v>27.3569</v>
      </c>
      <c r="JZ113">
        <v>29.4598</v>
      </c>
      <c r="KA113">
        <v>30.0001</v>
      </c>
      <c r="KB113">
        <v>29.6803</v>
      </c>
      <c r="KC113">
        <v>29.6753</v>
      </c>
      <c r="KD113">
        <v>66.6726</v>
      </c>
      <c r="KE113">
        <v>21.8032</v>
      </c>
      <c r="KF113">
        <v>70.12260000000001</v>
      </c>
      <c r="KG113">
        <v>27.3521</v>
      </c>
      <c r="KH113">
        <v>1589.78</v>
      </c>
      <c r="KI113">
        <v>21.3719</v>
      </c>
      <c r="KJ113">
        <v>101.898</v>
      </c>
      <c r="KK113">
        <v>91.43600000000001</v>
      </c>
    </row>
    <row r="114" spans="1:297">
      <c r="A114">
        <v>96</v>
      </c>
      <c r="B114">
        <v>1758642199.1</v>
      </c>
      <c r="C114">
        <v>566.0999999046326</v>
      </c>
      <c r="D114" t="s">
        <v>637</v>
      </c>
      <c r="E114" t="s">
        <v>638</v>
      </c>
      <c r="F114">
        <v>5</v>
      </c>
      <c r="G114" t="s">
        <v>437</v>
      </c>
      <c r="H114" t="s">
        <v>438</v>
      </c>
      <c r="I114">
        <v>1758642191.314285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(EA114+(U114+2*0.95*5.67E-8*(((EA114+$B$9)+273)^4-(EA114+273)^4)-44100*J114)/(1.84*29.3*R114+8*0.95*5.67E-8*(EA114+273)^3))</f>
        <v>0</v>
      </c>
      <c r="W114">
        <f>($C$9*EB114+$D$9*EC114+$E$9*V114)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2*0.95*5.67E-8*(((EA114+$B$9)+273)^4-(W114+273)^4)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1609.358437105642</v>
      </c>
      <c r="AK114">
        <v>1590.251878787878</v>
      </c>
      <c r="AL114">
        <v>3.430881564047575</v>
      </c>
      <c r="AM114">
        <v>65.17214786254047</v>
      </c>
      <c r="AN114">
        <f>(AP114 - AO114 + DY114*1E3/(8.314*(EA114+273.15)) * AR114/DX114 * AQ114) * DX114/(100*DL114) * 1000/(1000 - AP114)</f>
        <v>0</v>
      </c>
      <c r="AO114">
        <v>21.42417340601901</v>
      </c>
      <c r="AP114">
        <v>21.99020121212122</v>
      </c>
      <c r="AQ114">
        <v>-2.275922410307077E-05</v>
      </c>
      <c r="AR114">
        <v>105.5994654856397</v>
      </c>
      <c r="AS114">
        <v>0</v>
      </c>
      <c r="AT114">
        <v>0</v>
      </c>
      <c r="AU114">
        <f>IF(AS114*$H$15&gt;=AW114,1.0,(AW114/(AW114-AS114*$H$15)))</f>
        <v>0</v>
      </c>
      <c r="AV114">
        <f>(AU114-1)*100</f>
        <v>0</v>
      </c>
      <c r="AW114">
        <f>MAX(0,($B$15+$C$15*EF114)/(1+$D$15*EF114)*DY114/(EA114+273)*$E$15)</f>
        <v>0</v>
      </c>
      <c r="AX114" t="s">
        <v>439</v>
      </c>
      <c r="AY114" t="s">
        <v>439</v>
      </c>
      <c r="AZ114">
        <v>0</v>
      </c>
      <c r="BA114">
        <v>0</v>
      </c>
      <c r="BB114">
        <f>1-AZ114/BA114</f>
        <v>0</v>
      </c>
      <c r="BC114">
        <v>0</v>
      </c>
      <c r="BD114" t="s">
        <v>439</v>
      </c>
      <c r="BE114" t="s">
        <v>439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439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$B$13*EG114+$C$13*EH114+$F$13*ES114*(1-EV114)</f>
        <v>0</v>
      </c>
      <c r="DI114">
        <f>DH114*DJ114</f>
        <v>0</v>
      </c>
      <c r="DJ114">
        <f>($B$13*$D$11+$C$13*$D$11+$F$13*((FF114+EX114)/MAX(FF114+EX114+FG114, 0.1)*$I$11+FG114/MAX(FF114+EX114+FG114, 0.1)*$J$11))/($B$13+$C$13+$F$13)</f>
        <v>0</v>
      </c>
      <c r="DK114">
        <f>($B$13*$K$11+$C$13*$K$11+$F$13*((FF114+EX114)/MAX(FF114+EX114+FG114, 0.1)*$P$11+FG114/MAX(FF114+EX114+FG114, 0.1)*$Q$11))/($B$13+$C$13+$F$13)</f>
        <v>0</v>
      </c>
      <c r="DL114">
        <v>1.1</v>
      </c>
      <c r="DM114">
        <v>0.5</v>
      </c>
      <c r="DN114" t="s">
        <v>440</v>
      </c>
      <c r="DO114">
        <v>2</v>
      </c>
      <c r="DP114" t="b">
        <v>1</v>
      </c>
      <c r="DQ114">
        <v>1758642191.314285</v>
      </c>
      <c r="DR114">
        <v>1530.7775</v>
      </c>
      <c r="DS114">
        <v>1558.948214285714</v>
      </c>
      <c r="DT114">
        <v>21.9912</v>
      </c>
      <c r="DU114">
        <v>21.421025</v>
      </c>
      <c r="DV114">
        <v>1531.300714285715</v>
      </c>
      <c r="DW114">
        <v>21.71025357142857</v>
      </c>
      <c r="DX114">
        <v>500.0138571428571</v>
      </c>
      <c r="DY114">
        <v>90.32213571428572</v>
      </c>
      <c r="DZ114">
        <v>0.06724718214285715</v>
      </c>
      <c r="EA114">
        <v>28.78148928571428</v>
      </c>
      <c r="EB114">
        <v>30.00441071428572</v>
      </c>
      <c r="EC114">
        <v>999.9000000000002</v>
      </c>
      <c r="ED114">
        <v>0</v>
      </c>
      <c r="EE114">
        <v>0</v>
      </c>
      <c r="EF114">
        <v>10002.59357142857</v>
      </c>
      <c r="EG114">
        <v>0</v>
      </c>
      <c r="EH114">
        <v>10.83681071428572</v>
      </c>
      <c r="EI114">
        <v>-28.17116071428571</v>
      </c>
      <c r="EJ114">
        <v>1565.1975</v>
      </c>
      <c r="EK114">
        <v>1593.073571428571</v>
      </c>
      <c r="EL114">
        <v>0.5701787500000001</v>
      </c>
      <c r="EM114">
        <v>1558.948214285714</v>
      </c>
      <c r="EN114">
        <v>21.421025</v>
      </c>
      <c r="EO114">
        <v>1.986291428571429</v>
      </c>
      <c r="EP114">
        <v>1.934790714285714</v>
      </c>
      <c r="EQ114">
        <v>17.33548214285714</v>
      </c>
      <c r="ER114">
        <v>16.92055</v>
      </c>
      <c r="ES114">
        <v>1999.982142857143</v>
      </c>
      <c r="ET114">
        <v>0.9800023571428572</v>
      </c>
      <c r="EU114">
        <v>0.01999754642857143</v>
      </c>
      <c r="EV114">
        <v>0</v>
      </c>
      <c r="EW114">
        <v>158.1845</v>
      </c>
      <c r="EX114">
        <v>5.00078</v>
      </c>
      <c r="EY114">
        <v>3258.452857142857</v>
      </c>
      <c r="EZ114">
        <v>16379.50714285714</v>
      </c>
      <c r="FA114">
        <v>39.91271428571429</v>
      </c>
      <c r="FB114">
        <v>40.75660714285713</v>
      </c>
      <c r="FC114">
        <v>40.53099999999999</v>
      </c>
      <c r="FD114">
        <v>40.44842857142857</v>
      </c>
      <c r="FE114">
        <v>41.15825</v>
      </c>
      <c r="FF114">
        <v>1955.082142857143</v>
      </c>
      <c r="FG114">
        <v>39.89000000000001</v>
      </c>
      <c r="FH114">
        <v>0</v>
      </c>
      <c r="FI114">
        <v>1758642196.8</v>
      </c>
      <c r="FJ114">
        <v>0</v>
      </c>
      <c r="FK114">
        <v>158.2057307692308</v>
      </c>
      <c r="FL114">
        <v>0.2058461616282702</v>
      </c>
      <c r="FM114">
        <v>-6.766153853008904</v>
      </c>
      <c r="FN114">
        <v>3258.471153846154</v>
      </c>
      <c r="FO114">
        <v>15</v>
      </c>
      <c r="FP114">
        <v>0</v>
      </c>
      <c r="FQ114" t="s">
        <v>441</v>
      </c>
      <c r="FR114">
        <v>1746989605.5</v>
      </c>
      <c r="FS114">
        <v>1746989593.5</v>
      </c>
      <c r="FT114">
        <v>0</v>
      </c>
      <c r="FU114">
        <v>-0.274</v>
      </c>
      <c r="FV114">
        <v>-0.002</v>
      </c>
      <c r="FW114">
        <v>2.549</v>
      </c>
      <c r="FX114">
        <v>0.129</v>
      </c>
      <c r="FY114">
        <v>420</v>
      </c>
      <c r="FZ114">
        <v>17</v>
      </c>
      <c r="GA114">
        <v>0.02</v>
      </c>
      <c r="GB114">
        <v>0.04</v>
      </c>
      <c r="GC114">
        <v>-28.23201219512195</v>
      </c>
      <c r="GD114">
        <v>0.7502759581882233</v>
      </c>
      <c r="GE114">
        <v>0.1499914569845635</v>
      </c>
      <c r="GF114">
        <v>0</v>
      </c>
      <c r="GG114">
        <v>158.2250588235294</v>
      </c>
      <c r="GH114">
        <v>-0.2324216918929577</v>
      </c>
      <c r="GI114">
        <v>0.1701628875651152</v>
      </c>
      <c r="GJ114">
        <v>1</v>
      </c>
      <c r="GK114">
        <v>0.5696919024390243</v>
      </c>
      <c r="GL114">
        <v>-0.00205791637630577</v>
      </c>
      <c r="GM114">
        <v>0.002360340744364305</v>
      </c>
      <c r="GN114">
        <v>1</v>
      </c>
      <c r="GO114">
        <v>2</v>
      </c>
      <c r="GP114">
        <v>3</v>
      </c>
      <c r="GQ114" t="s">
        <v>442</v>
      </c>
      <c r="GR114">
        <v>3.10283</v>
      </c>
      <c r="GS114">
        <v>2.72517</v>
      </c>
      <c r="GT114">
        <v>0.210238</v>
      </c>
      <c r="GU114">
        <v>0.212566</v>
      </c>
      <c r="GV114">
        <v>0.101067</v>
      </c>
      <c r="GW114">
        <v>0.100593</v>
      </c>
      <c r="GX114">
        <v>20631.2</v>
      </c>
      <c r="GY114">
        <v>18694.9</v>
      </c>
      <c r="GZ114">
        <v>26688.7</v>
      </c>
      <c r="HA114">
        <v>23965.3</v>
      </c>
      <c r="HB114">
        <v>38406.2</v>
      </c>
      <c r="HC114">
        <v>31876.2</v>
      </c>
      <c r="HD114">
        <v>46605.2</v>
      </c>
      <c r="HE114">
        <v>37914.6</v>
      </c>
      <c r="HF114">
        <v>1.86397</v>
      </c>
      <c r="HG114">
        <v>1.85282</v>
      </c>
      <c r="HH114">
        <v>0.102051</v>
      </c>
      <c r="HI114">
        <v>0</v>
      </c>
      <c r="HJ114">
        <v>28.3462</v>
      </c>
      <c r="HK114">
        <v>999.9</v>
      </c>
      <c r="HL114">
        <v>51.5</v>
      </c>
      <c r="HM114">
        <v>31.5</v>
      </c>
      <c r="HN114">
        <v>26.4654</v>
      </c>
      <c r="HO114">
        <v>60.7365</v>
      </c>
      <c r="HP114">
        <v>22.488</v>
      </c>
      <c r="HQ114">
        <v>1</v>
      </c>
      <c r="HR114">
        <v>0.173008</v>
      </c>
      <c r="HS114">
        <v>0.253467</v>
      </c>
      <c r="HT114">
        <v>20.2786</v>
      </c>
      <c r="HU114">
        <v>5.21025</v>
      </c>
      <c r="HV114">
        <v>11.98</v>
      </c>
      <c r="HW114">
        <v>4.9632</v>
      </c>
      <c r="HX114">
        <v>3.27425</v>
      </c>
      <c r="HY114">
        <v>9999</v>
      </c>
      <c r="HZ114">
        <v>9999</v>
      </c>
      <c r="IA114">
        <v>9999</v>
      </c>
      <c r="IB114">
        <v>999.9</v>
      </c>
      <c r="IC114">
        <v>1.864</v>
      </c>
      <c r="ID114">
        <v>1.86008</v>
      </c>
      <c r="IE114">
        <v>1.85839</v>
      </c>
      <c r="IF114">
        <v>1.85976</v>
      </c>
      <c r="IG114">
        <v>1.85989</v>
      </c>
      <c r="IH114">
        <v>1.85838</v>
      </c>
      <c r="II114">
        <v>1.85746</v>
      </c>
      <c r="IJ114">
        <v>1.85242</v>
      </c>
      <c r="IK114">
        <v>0</v>
      </c>
      <c r="IL114">
        <v>0</v>
      </c>
      <c r="IM114">
        <v>0</v>
      </c>
      <c r="IN114">
        <v>0</v>
      </c>
      <c r="IO114" t="s">
        <v>443</v>
      </c>
      <c r="IP114" t="s">
        <v>444</v>
      </c>
      <c r="IQ114" t="s">
        <v>445</v>
      </c>
      <c r="IR114" t="s">
        <v>445</v>
      </c>
      <c r="IS114" t="s">
        <v>445</v>
      </c>
      <c r="IT114" t="s">
        <v>445</v>
      </c>
      <c r="IU114">
        <v>0</v>
      </c>
      <c r="IV114">
        <v>100</v>
      </c>
      <c r="IW114">
        <v>100</v>
      </c>
      <c r="IX114">
        <v>-0.5</v>
      </c>
      <c r="IY114">
        <v>0.2809</v>
      </c>
      <c r="IZ114">
        <v>-1.101190050776656</v>
      </c>
      <c r="JA114">
        <v>-0.0009077452495023094</v>
      </c>
      <c r="JB114">
        <v>1.260287539409167E-06</v>
      </c>
      <c r="JC114">
        <v>-2.747980142854786E-10</v>
      </c>
      <c r="JD114">
        <v>0.01164710740424388</v>
      </c>
      <c r="JE114">
        <v>0.002354074995816399</v>
      </c>
      <c r="JF114">
        <v>0.0004967520844642659</v>
      </c>
      <c r="JG114">
        <v>-1.558376616488758E-06</v>
      </c>
      <c r="JH114">
        <v>1</v>
      </c>
      <c r="JI114">
        <v>1955</v>
      </c>
      <c r="JJ114">
        <v>1</v>
      </c>
      <c r="JK114">
        <v>26</v>
      </c>
      <c r="JL114">
        <v>194209.9</v>
      </c>
      <c r="JM114">
        <v>194210.1</v>
      </c>
      <c r="JN114">
        <v>3.34961</v>
      </c>
      <c r="JO114">
        <v>2.60742</v>
      </c>
      <c r="JP114">
        <v>1.49658</v>
      </c>
      <c r="JQ114">
        <v>2.34497</v>
      </c>
      <c r="JR114">
        <v>1.54907</v>
      </c>
      <c r="JS114">
        <v>2.38037</v>
      </c>
      <c r="JT114">
        <v>36.4814</v>
      </c>
      <c r="JU114">
        <v>24.1751</v>
      </c>
      <c r="JV114">
        <v>18</v>
      </c>
      <c r="JW114">
        <v>483.537</v>
      </c>
      <c r="JX114">
        <v>491.05</v>
      </c>
      <c r="JY114">
        <v>27.3526</v>
      </c>
      <c r="JZ114">
        <v>29.4601</v>
      </c>
      <c r="KA114">
        <v>30.0001</v>
      </c>
      <c r="KB114">
        <v>29.6803</v>
      </c>
      <c r="KC114">
        <v>29.6753</v>
      </c>
      <c r="KD114">
        <v>67.18689999999999</v>
      </c>
      <c r="KE114">
        <v>21.8032</v>
      </c>
      <c r="KF114">
        <v>69.752</v>
      </c>
      <c r="KG114">
        <v>27.3445</v>
      </c>
      <c r="KH114">
        <v>1603.13</v>
      </c>
      <c r="KI114">
        <v>21.3719</v>
      </c>
      <c r="KJ114">
        <v>101.898</v>
      </c>
      <c r="KK114">
        <v>91.43680000000001</v>
      </c>
    </row>
    <row r="115" spans="1:297">
      <c r="A115">
        <v>97</v>
      </c>
      <c r="B115">
        <v>1758643876.5</v>
      </c>
      <c r="C115">
        <v>2243.5</v>
      </c>
      <c r="D115" t="s">
        <v>639</v>
      </c>
      <c r="E115" t="s">
        <v>640</v>
      </c>
      <c r="F115">
        <v>5</v>
      </c>
      <c r="G115" t="s">
        <v>641</v>
      </c>
      <c r="H115" t="s">
        <v>438</v>
      </c>
      <c r="I115">
        <v>1758643868.5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(EA115+(U115+2*0.95*5.67E-8*(((EA115+$B$9)+273)^4-(EA115+273)^4)-44100*J115)/(1.84*29.3*R115+8*0.95*5.67E-8*(EA115+273)^3))</f>
        <v>0</v>
      </c>
      <c r="W115">
        <f>($C$9*EB115+$D$9*EC115+$E$9*V115)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2*0.95*5.67E-8*(((EA115+$B$9)+273)^4-(W115+273)^4)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429.1177549511493</v>
      </c>
      <c r="AK115">
        <v>426.1219333333331</v>
      </c>
      <c r="AL115">
        <v>0.0005094248138551261</v>
      </c>
      <c r="AM115">
        <v>65.18617333017276</v>
      </c>
      <c r="AN115">
        <f>(AP115 - AO115 + DY115*1E3/(8.314*(EA115+273.15)) * AR115/DX115 * AQ115) * DX115/(100*DL115) * 1000/(1000 - AP115)</f>
        <v>0</v>
      </c>
      <c r="AO115">
        <v>21.19858328459519</v>
      </c>
      <c r="AP115">
        <v>22.17931393939394</v>
      </c>
      <c r="AQ115">
        <v>-7.061860375559877E-06</v>
      </c>
      <c r="AR115">
        <v>105.4183411861966</v>
      </c>
      <c r="AS115">
        <v>0</v>
      </c>
      <c r="AT115">
        <v>0</v>
      </c>
      <c r="AU115">
        <f>IF(AS115*$H$15&gt;=AW115,1.0,(AW115/(AW115-AS115*$H$15)))</f>
        <v>0</v>
      </c>
      <c r="AV115">
        <f>(AU115-1)*100</f>
        <v>0</v>
      </c>
      <c r="AW115">
        <f>MAX(0,($B$15+$C$15*EF115)/(1+$D$15*EF115)*DY115/(EA115+273)*$E$15)</f>
        <v>0</v>
      </c>
      <c r="AX115" t="s">
        <v>439</v>
      </c>
      <c r="AY115" t="s">
        <v>439</v>
      </c>
      <c r="AZ115">
        <v>0</v>
      </c>
      <c r="BA115">
        <v>0</v>
      </c>
      <c r="BB115">
        <f>1-AZ115/BA115</f>
        <v>0</v>
      </c>
      <c r="BC115">
        <v>0</v>
      </c>
      <c r="BD115" t="s">
        <v>439</v>
      </c>
      <c r="BE115" t="s">
        <v>439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439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$B$13*EG115+$C$13*EH115+$F$13*ES115*(1-EV115)</f>
        <v>0</v>
      </c>
      <c r="DI115">
        <f>DH115*DJ115</f>
        <v>0</v>
      </c>
      <c r="DJ115">
        <f>($B$13*$D$11+$C$13*$D$11+$F$13*((FF115+EX115)/MAX(FF115+EX115+FG115, 0.1)*$I$11+FG115/MAX(FF115+EX115+FG115, 0.1)*$J$11))/($B$13+$C$13+$F$13)</f>
        <v>0</v>
      </c>
      <c r="DK115">
        <f>($B$13*$K$11+$C$13*$K$11+$F$13*((FF115+EX115)/MAX(FF115+EX115+FG115, 0.1)*$P$11+FG115/MAX(FF115+EX115+FG115, 0.1)*$Q$11))/($B$13+$C$13+$F$13)</f>
        <v>0</v>
      </c>
      <c r="DL115">
        <v>1.1</v>
      </c>
      <c r="DM115">
        <v>0.5</v>
      </c>
      <c r="DN115" t="s">
        <v>440</v>
      </c>
      <c r="DO115">
        <v>2</v>
      </c>
      <c r="DP115" t="b">
        <v>1</v>
      </c>
      <c r="DQ115">
        <v>1758643868.5</v>
      </c>
      <c r="DR115">
        <v>416.6341612903227</v>
      </c>
      <c r="DS115">
        <v>420.0316129032258</v>
      </c>
      <c r="DT115">
        <v>22.18161612903226</v>
      </c>
      <c r="DU115">
        <v>21.19971612903226</v>
      </c>
      <c r="DV115">
        <v>417.9147096774194</v>
      </c>
      <c r="DW115">
        <v>21.8966129032258</v>
      </c>
      <c r="DX115">
        <v>499.9781612903226</v>
      </c>
      <c r="DY115">
        <v>90.34163225806452</v>
      </c>
      <c r="DZ115">
        <v>0.06699939677419356</v>
      </c>
      <c r="EA115">
        <v>28.99217419354838</v>
      </c>
      <c r="EB115">
        <v>30.01000645161291</v>
      </c>
      <c r="EC115">
        <v>999.9000000000003</v>
      </c>
      <c r="ED115">
        <v>0</v>
      </c>
      <c r="EE115">
        <v>0</v>
      </c>
      <c r="EF115">
        <v>9998.566774193549</v>
      </c>
      <c r="EG115">
        <v>0</v>
      </c>
      <c r="EH115">
        <v>10.168</v>
      </c>
      <c r="EI115">
        <v>-3.397328709677419</v>
      </c>
      <c r="EJ115">
        <v>426.0855483870968</v>
      </c>
      <c r="EK115">
        <v>429.1289677419355</v>
      </c>
      <c r="EL115">
        <v>0.9819073225806452</v>
      </c>
      <c r="EM115">
        <v>420.0316129032258</v>
      </c>
      <c r="EN115">
        <v>21.19971612903226</v>
      </c>
      <c r="EO115">
        <v>2.003923225806451</v>
      </c>
      <c r="EP115">
        <v>1.915215806451613</v>
      </c>
      <c r="EQ115">
        <v>17.47536774193548</v>
      </c>
      <c r="ER115">
        <v>16.76028709677419</v>
      </c>
      <c r="ES115">
        <v>1999.996451612903</v>
      </c>
      <c r="ET115">
        <v>0.9799937096774194</v>
      </c>
      <c r="EU115">
        <v>0.02000629032258064</v>
      </c>
      <c r="EV115">
        <v>0</v>
      </c>
      <c r="EW115">
        <v>226.3348064516129</v>
      </c>
      <c r="EX115">
        <v>5.000779999999999</v>
      </c>
      <c r="EY115">
        <v>4615.835806451612</v>
      </c>
      <c r="EZ115">
        <v>16379.57741935484</v>
      </c>
      <c r="FA115">
        <v>38.75590322580644</v>
      </c>
      <c r="FB115">
        <v>39.55799999999999</v>
      </c>
      <c r="FC115">
        <v>38.92509677419354</v>
      </c>
      <c r="FD115">
        <v>39.23377419354839</v>
      </c>
      <c r="FE115">
        <v>39.96751612903225</v>
      </c>
      <c r="FF115">
        <v>1955.086451612903</v>
      </c>
      <c r="FG115">
        <v>39.91000000000001</v>
      </c>
      <c r="FH115">
        <v>0</v>
      </c>
      <c r="FI115">
        <v>1758643875</v>
      </c>
      <c r="FJ115">
        <v>0</v>
      </c>
      <c r="FK115">
        <v>226.2852</v>
      </c>
      <c r="FL115">
        <v>-2.886230771676703</v>
      </c>
      <c r="FM115">
        <v>-60.90230760227704</v>
      </c>
      <c r="FN115">
        <v>4614.543200000001</v>
      </c>
      <c r="FO115">
        <v>15</v>
      </c>
      <c r="FP115">
        <v>0</v>
      </c>
      <c r="FQ115" t="s">
        <v>441</v>
      </c>
      <c r="FR115">
        <v>1746989605.5</v>
      </c>
      <c r="FS115">
        <v>1746989593.5</v>
      </c>
      <c r="FT115">
        <v>0</v>
      </c>
      <c r="FU115">
        <v>-0.274</v>
      </c>
      <c r="FV115">
        <v>-0.002</v>
      </c>
      <c r="FW115">
        <v>2.549</v>
      </c>
      <c r="FX115">
        <v>0.129</v>
      </c>
      <c r="FY115">
        <v>420</v>
      </c>
      <c r="FZ115">
        <v>17</v>
      </c>
      <c r="GA115">
        <v>0.02</v>
      </c>
      <c r="GB115">
        <v>0.04</v>
      </c>
      <c r="GC115">
        <v>-3.404034146341463</v>
      </c>
      <c r="GD115">
        <v>0.1569183972125466</v>
      </c>
      <c r="GE115">
        <v>0.04265739589181768</v>
      </c>
      <c r="GF115">
        <v>1</v>
      </c>
      <c r="GG115">
        <v>226.4938823529412</v>
      </c>
      <c r="GH115">
        <v>-3.138976318971332</v>
      </c>
      <c r="GI115">
        <v>0.3721489079502743</v>
      </c>
      <c r="GJ115">
        <v>0</v>
      </c>
      <c r="GK115">
        <v>0.981275</v>
      </c>
      <c r="GL115">
        <v>0.009098236933797825</v>
      </c>
      <c r="GM115">
        <v>0.001603724567313501</v>
      </c>
      <c r="GN115">
        <v>1</v>
      </c>
      <c r="GO115">
        <v>2</v>
      </c>
      <c r="GP115">
        <v>3</v>
      </c>
      <c r="GQ115" t="s">
        <v>442</v>
      </c>
      <c r="GR115">
        <v>3.10239</v>
      </c>
      <c r="GS115">
        <v>2.72484</v>
      </c>
      <c r="GT115">
        <v>0.0875785</v>
      </c>
      <c r="GU115">
        <v>0.0879413</v>
      </c>
      <c r="GV115">
        <v>0.101904</v>
      </c>
      <c r="GW115">
        <v>0.100057</v>
      </c>
      <c r="GX115">
        <v>23872.1</v>
      </c>
      <c r="GY115">
        <v>21673.7</v>
      </c>
      <c r="GZ115">
        <v>26727</v>
      </c>
      <c r="HA115">
        <v>23984.2</v>
      </c>
      <c r="HB115">
        <v>38408</v>
      </c>
      <c r="HC115">
        <v>31900</v>
      </c>
      <c r="HD115">
        <v>46672.8</v>
      </c>
      <c r="HE115">
        <v>37936.8</v>
      </c>
      <c r="HF115">
        <v>1.87245</v>
      </c>
      <c r="HG115">
        <v>1.8637</v>
      </c>
      <c r="HH115">
        <v>0.115145</v>
      </c>
      <c r="HI115">
        <v>0</v>
      </c>
      <c r="HJ115">
        <v>28.1182</v>
      </c>
      <c r="HK115">
        <v>999.9</v>
      </c>
      <c r="HL115">
        <v>49</v>
      </c>
      <c r="HM115">
        <v>31.7</v>
      </c>
      <c r="HN115">
        <v>25.4623</v>
      </c>
      <c r="HO115">
        <v>61.0965</v>
      </c>
      <c r="HP115">
        <v>22.5521</v>
      </c>
      <c r="HQ115">
        <v>1</v>
      </c>
      <c r="HR115">
        <v>0.0974898</v>
      </c>
      <c r="HS115">
        <v>-0.427797</v>
      </c>
      <c r="HT115">
        <v>20.2792</v>
      </c>
      <c r="HU115">
        <v>5.21579</v>
      </c>
      <c r="HV115">
        <v>11.9782</v>
      </c>
      <c r="HW115">
        <v>4.9644</v>
      </c>
      <c r="HX115">
        <v>3.27523</v>
      </c>
      <c r="HY115">
        <v>9999</v>
      </c>
      <c r="HZ115">
        <v>9999</v>
      </c>
      <c r="IA115">
        <v>9999</v>
      </c>
      <c r="IB115">
        <v>999.9</v>
      </c>
      <c r="IC115">
        <v>1.86398</v>
      </c>
      <c r="ID115">
        <v>1.86006</v>
      </c>
      <c r="IE115">
        <v>1.85844</v>
      </c>
      <c r="IF115">
        <v>1.85976</v>
      </c>
      <c r="IG115">
        <v>1.85989</v>
      </c>
      <c r="IH115">
        <v>1.85837</v>
      </c>
      <c r="II115">
        <v>1.85745</v>
      </c>
      <c r="IJ115">
        <v>1.85242</v>
      </c>
      <c r="IK115">
        <v>0</v>
      </c>
      <c r="IL115">
        <v>0</v>
      </c>
      <c r="IM115">
        <v>0</v>
      </c>
      <c r="IN115">
        <v>0</v>
      </c>
      <c r="IO115" t="s">
        <v>443</v>
      </c>
      <c r="IP115" t="s">
        <v>444</v>
      </c>
      <c r="IQ115" t="s">
        <v>445</v>
      </c>
      <c r="IR115" t="s">
        <v>445</v>
      </c>
      <c r="IS115" t="s">
        <v>445</v>
      </c>
      <c r="IT115" t="s">
        <v>445</v>
      </c>
      <c r="IU115">
        <v>0</v>
      </c>
      <c r="IV115">
        <v>100</v>
      </c>
      <c r="IW115">
        <v>100</v>
      </c>
      <c r="IX115">
        <v>-1.281</v>
      </c>
      <c r="IY115">
        <v>0.2849</v>
      </c>
      <c r="IZ115">
        <v>-1.101190050776656</v>
      </c>
      <c r="JA115">
        <v>-0.0009077452495023094</v>
      </c>
      <c r="JB115">
        <v>1.260287539409167E-06</v>
      </c>
      <c r="JC115">
        <v>-2.747980142854786E-10</v>
      </c>
      <c r="JD115">
        <v>0.01164710740424388</v>
      </c>
      <c r="JE115">
        <v>0.002354074995816399</v>
      </c>
      <c r="JF115">
        <v>0.0004967520844642659</v>
      </c>
      <c r="JG115">
        <v>-1.558376616488758E-06</v>
      </c>
      <c r="JH115">
        <v>1</v>
      </c>
      <c r="JI115">
        <v>1955</v>
      </c>
      <c r="JJ115">
        <v>1</v>
      </c>
      <c r="JK115">
        <v>26</v>
      </c>
      <c r="JL115">
        <v>194237.9</v>
      </c>
      <c r="JM115">
        <v>194238</v>
      </c>
      <c r="JN115">
        <v>1.14746</v>
      </c>
      <c r="JO115">
        <v>2.62207</v>
      </c>
      <c r="JP115">
        <v>1.49658</v>
      </c>
      <c r="JQ115">
        <v>2.34497</v>
      </c>
      <c r="JR115">
        <v>1.54907</v>
      </c>
      <c r="JS115">
        <v>2.42188</v>
      </c>
      <c r="JT115">
        <v>36.1989</v>
      </c>
      <c r="JU115">
        <v>24.1751</v>
      </c>
      <c r="JV115">
        <v>18</v>
      </c>
      <c r="JW115">
        <v>481.97</v>
      </c>
      <c r="JX115">
        <v>491.161</v>
      </c>
      <c r="JY115">
        <v>28.0608</v>
      </c>
      <c r="JZ115">
        <v>28.5289</v>
      </c>
      <c r="KA115">
        <v>29.9999</v>
      </c>
      <c r="KB115">
        <v>28.8115</v>
      </c>
      <c r="KC115">
        <v>28.8228</v>
      </c>
      <c r="KD115">
        <v>23.0663</v>
      </c>
      <c r="KE115">
        <v>18.6725</v>
      </c>
      <c r="KF115">
        <v>68.6476</v>
      </c>
      <c r="KG115">
        <v>28.0576</v>
      </c>
      <c r="KH115">
        <v>413.35</v>
      </c>
      <c r="KI115">
        <v>21.1783</v>
      </c>
      <c r="KJ115">
        <v>102.045</v>
      </c>
      <c r="KK115">
        <v>91.49760000000001</v>
      </c>
    </row>
    <row r="116" spans="1:297">
      <c r="A116">
        <v>98</v>
      </c>
      <c r="B116">
        <v>1758643881.5</v>
      </c>
      <c r="C116">
        <v>2248.5</v>
      </c>
      <c r="D116" t="s">
        <v>642</v>
      </c>
      <c r="E116" t="s">
        <v>643</v>
      </c>
      <c r="F116">
        <v>5</v>
      </c>
      <c r="G116" t="s">
        <v>641</v>
      </c>
      <c r="H116" t="s">
        <v>438</v>
      </c>
      <c r="I116">
        <v>1758643873.655172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(EA116+(U116+2*0.95*5.67E-8*(((EA116+$B$9)+273)^4-(EA116+273)^4)-44100*J116)/(1.84*29.3*R116+8*0.95*5.67E-8*(EA116+273)^3))</f>
        <v>0</v>
      </c>
      <c r="W116">
        <f>($C$9*EB116+$D$9*EC116+$E$9*V116)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2*0.95*5.67E-8*(((EA116+$B$9)+273)^4-(W116+273)^4)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429.0782864142587</v>
      </c>
      <c r="AK116">
        <v>426.0362666666664</v>
      </c>
      <c r="AL116">
        <v>-0.001105801508736815</v>
      </c>
      <c r="AM116">
        <v>65.18617333017276</v>
      </c>
      <c r="AN116">
        <f>(AP116 - AO116 + DY116*1E3/(8.314*(EA116+273.15)) * AR116/DX116 * AQ116) * DX116/(100*DL116) * 1000/(1000 - AP116)</f>
        <v>0</v>
      </c>
      <c r="AO116">
        <v>21.19519525256759</v>
      </c>
      <c r="AP116">
        <v>22.17854</v>
      </c>
      <c r="AQ116">
        <v>9.839103698699349E-07</v>
      </c>
      <c r="AR116">
        <v>105.4183411861966</v>
      </c>
      <c r="AS116">
        <v>0</v>
      </c>
      <c r="AT116">
        <v>0</v>
      </c>
      <c r="AU116">
        <f>IF(AS116*$H$15&gt;=AW116,1.0,(AW116/(AW116-AS116*$H$15)))</f>
        <v>0</v>
      </c>
      <c r="AV116">
        <f>(AU116-1)*100</f>
        <v>0</v>
      </c>
      <c r="AW116">
        <f>MAX(0,($B$15+$C$15*EF116)/(1+$D$15*EF116)*DY116/(EA116+273)*$E$15)</f>
        <v>0</v>
      </c>
      <c r="AX116" t="s">
        <v>439</v>
      </c>
      <c r="AY116" t="s">
        <v>439</v>
      </c>
      <c r="AZ116">
        <v>0</v>
      </c>
      <c r="BA116">
        <v>0</v>
      </c>
      <c r="BB116">
        <f>1-AZ116/BA116</f>
        <v>0</v>
      </c>
      <c r="BC116">
        <v>0</v>
      </c>
      <c r="BD116" t="s">
        <v>439</v>
      </c>
      <c r="BE116" t="s">
        <v>439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439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$B$13*EG116+$C$13*EH116+$F$13*ES116*(1-EV116)</f>
        <v>0</v>
      </c>
      <c r="DI116">
        <f>DH116*DJ116</f>
        <v>0</v>
      </c>
      <c r="DJ116">
        <f>($B$13*$D$11+$C$13*$D$11+$F$13*((FF116+EX116)/MAX(FF116+EX116+FG116, 0.1)*$I$11+FG116/MAX(FF116+EX116+FG116, 0.1)*$J$11))/($B$13+$C$13+$F$13)</f>
        <v>0</v>
      </c>
      <c r="DK116">
        <f>($B$13*$K$11+$C$13*$K$11+$F$13*((FF116+EX116)/MAX(FF116+EX116+FG116, 0.1)*$P$11+FG116/MAX(FF116+EX116+FG116, 0.1)*$Q$11))/($B$13+$C$13+$F$13)</f>
        <v>0</v>
      </c>
      <c r="DL116">
        <v>1.1</v>
      </c>
      <c r="DM116">
        <v>0.5</v>
      </c>
      <c r="DN116" t="s">
        <v>440</v>
      </c>
      <c r="DO116">
        <v>2</v>
      </c>
      <c r="DP116" t="b">
        <v>1</v>
      </c>
      <c r="DQ116">
        <v>1758643873.655172</v>
      </c>
      <c r="DR116">
        <v>416.6345862068966</v>
      </c>
      <c r="DS116">
        <v>419.8936206896553</v>
      </c>
      <c r="DT116">
        <v>22.18050689655173</v>
      </c>
      <c r="DU116">
        <v>21.19804482758621</v>
      </c>
      <c r="DV116">
        <v>417.9150689655172</v>
      </c>
      <c r="DW116">
        <v>21.89553103448275</v>
      </c>
      <c r="DX116">
        <v>499.9781379310345</v>
      </c>
      <c r="DY116">
        <v>90.34215172413793</v>
      </c>
      <c r="DZ116">
        <v>0.06688298275862069</v>
      </c>
      <c r="EA116">
        <v>28.99059310344828</v>
      </c>
      <c r="EB116">
        <v>30.00406551724138</v>
      </c>
      <c r="EC116">
        <v>999.9000000000002</v>
      </c>
      <c r="ED116">
        <v>0</v>
      </c>
      <c r="EE116">
        <v>0</v>
      </c>
      <c r="EF116">
        <v>9995.880689655174</v>
      </c>
      <c r="EG116">
        <v>0</v>
      </c>
      <c r="EH116">
        <v>10.17421379310345</v>
      </c>
      <c r="EI116">
        <v>-3.258972758620689</v>
      </c>
      <c r="EJ116">
        <v>426.0854827586207</v>
      </c>
      <c r="EK116">
        <v>428.9872413793104</v>
      </c>
      <c r="EL116">
        <v>0.9824708275862067</v>
      </c>
      <c r="EM116">
        <v>419.8936206896553</v>
      </c>
      <c r="EN116">
        <v>21.19804482758621</v>
      </c>
      <c r="EO116">
        <v>2.003834827586207</v>
      </c>
      <c r="EP116">
        <v>1.915076551724138</v>
      </c>
      <c r="EQ116">
        <v>17.47466551724138</v>
      </c>
      <c r="ER116">
        <v>16.75913448275862</v>
      </c>
      <c r="ES116">
        <v>1999.998965517241</v>
      </c>
      <c r="ET116">
        <v>0.9799937931034485</v>
      </c>
      <c r="EU116">
        <v>0.02000620689655172</v>
      </c>
      <c r="EV116">
        <v>0</v>
      </c>
      <c r="EW116">
        <v>226.0691379310344</v>
      </c>
      <c r="EX116">
        <v>5.00078</v>
      </c>
      <c r="EY116">
        <v>4610.55448275862</v>
      </c>
      <c r="EZ116">
        <v>16379.58275862069</v>
      </c>
      <c r="FA116">
        <v>38.73906896551723</v>
      </c>
      <c r="FB116">
        <v>39.56199999999998</v>
      </c>
      <c r="FC116">
        <v>38.90489655172413</v>
      </c>
      <c r="FD116">
        <v>39.224</v>
      </c>
      <c r="FE116">
        <v>39.98041379310345</v>
      </c>
      <c r="FF116">
        <v>1955.088965517241</v>
      </c>
      <c r="FG116">
        <v>39.91</v>
      </c>
      <c r="FH116">
        <v>0</v>
      </c>
      <c r="FI116">
        <v>1758643879.8</v>
      </c>
      <c r="FJ116">
        <v>0</v>
      </c>
      <c r="FK116">
        <v>226.0632</v>
      </c>
      <c r="FL116">
        <v>-2.442846161043856</v>
      </c>
      <c r="FM116">
        <v>-61.34923086016358</v>
      </c>
      <c r="FN116">
        <v>4609.5976</v>
      </c>
      <c r="FO116">
        <v>15</v>
      </c>
      <c r="FP116">
        <v>0</v>
      </c>
      <c r="FQ116" t="s">
        <v>441</v>
      </c>
      <c r="FR116">
        <v>1746989605.5</v>
      </c>
      <c r="FS116">
        <v>1746989593.5</v>
      </c>
      <c r="FT116">
        <v>0</v>
      </c>
      <c r="FU116">
        <v>-0.274</v>
      </c>
      <c r="FV116">
        <v>-0.002</v>
      </c>
      <c r="FW116">
        <v>2.549</v>
      </c>
      <c r="FX116">
        <v>0.129</v>
      </c>
      <c r="FY116">
        <v>420</v>
      </c>
      <c r="FZ116">
        <v>17</v>
      </c>
      <c r="GA116">
        <v>0.02</v>
      </c>
      <c r="GB116">
        <v>0.04</v>
      </c>
      <c r="GC116">
        <v>-3.358604390243902</v>
      </c>
      <c r="GD116">
        <v>0.6038734494773492</v>
      </c>
      <c r="GE116">
        <v>0.1292884301700957</v>
      </c>
      <c r="GF116">
        <v>0</v>
      </c>
      <c r="GG116">
        <v>226.2933529411765</v>
      </c>
      <c r="GH116">
        <v>-3.065057297130626</v>
      </c>
      <c r="GI116">
        <v>0.3604060522401801</v>
      </c>
      <c r="GJ116">
        <v>0</v>
      </c>
      <c r="GK116">
        <v>0.9818313170731708</v>
      </c>
      <c r="GL116">
        <v>0.004359052264807067</v>
      </c>
      <c r="GM116">
        <v>0.001361022489357829</v>
      </c>
      <c r="GN116">
        <v>1</v>
      </c>
      <c r="GO116">
        <v>1</v>
      </c>
      <c r="GP116">
        <v>3</v>
      </c>
      <c r="GQ116" t="s">
        <v>448</v>
      </c>
      <c r="GR116">
        <v>3.10239</v>
      </c>
      <c r="GS116">
        <v>2.72501</v>
      </c>
      <c r="GT116">
        <v>0.0875543</v>
      </c>
      <c r="GU116">
        <v>0.087573</v>
      </c>
      <c r="GV116">
        <v>0.101903</v>
      </c>
      <c r="GW116">
        <v>0.100042</v>
      </c>
      <c r="GX116">
        <v>23872.6</v>
      </c>
      <c r="GY116">
        <v>21682.4</v>
      </c>
      <c r="GZ116">
        <v>26726.8</v>
      </c>
      <c r="HA116">
        <v>23984.3</v>
      </c>
      <c r="HB116">
        <v>38407.9</v>
      </c>
      <c r="HC116">
        <v>31900.4</v>
      </c>
      <c r="HD116">
        <v>46672.6</v>
      </c>
      <c r="HE116">
        <v>37936.6</v>
      </c>
      <c r="HF116">
        <v>1.87237</v>
      </c>
      <c r="HG116">
        <v>1.86392</v>
      </c>
      <c r="HH116">
        <v>0.115104</v>
      </c>
      <c r="HI116">
        <v>0</v>
      </c>
      <c r="HJ116">
        <v>28.1197</v>
      </c>
      <c r="HK116">
        <v>999.9</v>
      </c>
      <c r="HL116">
        <v>49</v>
      </c>
      <c r="HM116">
        <v>31.7</v>
      </c>
      <c r="HN116">
        <v>25.46</v>
      </c>
      <c r="HO116">
        <v>61.0165</v>
      </c>
      <c r="HP116">
        <v>22.6482</v>
      </c>
      <c r="HQ116">
        <v>1</v>
      </c>
      <c r="HR116">
        <v>0.09690550000000001</v>
      </c>
      <c r="HS116">
        <v>-0.425839</v>
      </c>
      <c r="HT116">
        <v>20.2785</v>
      </c>
      <c r="HU116">
        <v>5.21145</v>
      </c>
      <c r="HV116">
        <v>11.9764</v>
      </c>
      <c r="HW116">
        <v>4.96365</v>
      </c>
      <c r="HX116">
        <v>3.27438</v>
      </c>
      <c r="HY116">
        <v>9999</v>
      </c>
      <c r="HZ116">
        <v>9999</v>
      </c>
      <c r="IA116">
        <v>9999</v>
      </c>
      <c r="IB116">
        <v>999.9</v>
      </c>
      <c r="IC116">
        <v>1.86399</v>
      </c>
      <c r="ID116">
        <v>1.86008</v>
      </c>
      <c r="IE116">
        <v>1.85846</v>
      </c>
      <c r="IF116">
        <v>1.85977</v>
      </c>
      <c r="IG116">
        <v>1.85989</v>
      </c>
      <c r="IH116">
        <v>1.85837</v>
      </c>
      <c r="II116">
        <v>1.85745</v>
      </c>
      <c r="IJ116">
        <v>1.85242</v>
      </c>
      <c r="IK116">
        <v>0</v>
      </c>
      <c r="IL116">
        <v>0</v>
      </c>
      <c r="IM116">
        <v>0</v>
      </c>
      <c r="IN116">
        <v>0</v>
      </c>
      <c r="IO116" t="s">
        <v>443</v>
      </c>
      <c r="IP116" t="s">
        <v>444</v>
      </c>
      <c r="IQ116" t="s">
        <v>445</v>
      </c>
      <c r="IR116" t="s">
        <v>445</v>
      </c>
      <c r="IS116" t="s">
        <v>445</v>
      </c>
      <c r="IT116" t="s">
        <v>445</v>
      </c>
      <c r="IU116">
        <v>0</v>
      </c>
      <c r="IV116">
        <v>100</v>
      </c>
      <c r="IW116">
        <v>100</v>
      </c>
      <c r="IX116">
        <v>-1.281</v>
      </c>
      <c r="IY116">
        <v>0.2849</v>
      </c>
      <c r="IZ116">
        <v>-1.101190050776656</v>
      </c>
      <c r="JA116">
        <v>-0.0009077452495023094</v>
      </c>
      <c r="JB116">
        <v>1.260287539409167E-06</v>
      </c>
      <c r="JC116">
        <v>-2.747980142854786E-10</v>
      </c>
      <c r="JD116">
        <v>0.01164710740424388</v>
      </c>
      <c r="JE116">
        <v>0.002354074995816399</v>
      </c>
      <c r="JF116">
        <v>0.0004967520844642659</v>
      </c>
      <c r="JG116">
        <v>-1.558376616488758E-06</v>
      </c>
      <c r="JH116">
        <v>1</v>
      </c>
      <c r="JI116">
        <v>1955</v>
      </c>
      <c r="JJ116">
        <v>1</v>
      </c>
      <c r="JK116">
        <v>26</v>
      </c>
      <c r="JL116">
        <v>194237.9</v>
      </c>
      <c r="JM116">
        <v>194238.1</v>
      </c>
      <c r="JN116">
        <v>1.12061</v>
      </c>
      <c r="JO116">
        <v>2.61719</v>
      </c>
      <c r="JP116">
        <v>1.49658</v>
      </c>
      <c r="JQ116">
        <v>2.34497</v>
      </c>
      <c r="JR116">
        <v>1.54907</v>
      </c>
      <c r="JS116">
        <v>2.39258</v>
      </c>
      <c r="JT116">
        <v>36.1989</v>
      </c>
      <c r="JU116">
        <v>24.1751</v>
      </c>
      <c r="JV116">
        <v>18</v>
      </c>
      <c r="JW116">
        <v>481.908</v>
      </c>
      <c r="JX116">
        <v>491.283</v>
      </c>
      <c r="JY116">
        <v>28.0517</v>
      </c>
      <c r="JZ116">
        <v>28.5265</v>
      </c>
      <c r="KA116">
        <v>29.9999</v>
      </c>
      <c r="KB116">
        <v>28.809</v>
      </c>
      <c r="KC116">
        <v>28.8197</v>
      </c>
      <c r="KD116">
        <v>22.5301</v>
      </c>
      <c r="KE116">
        <v>18.6725</v>
      </c>
      <c r="KF116">
        <v>68.6476</v>
      </c>
      <c r="KG116">
        <v>28.05</v>
      </c>
      <c r="KH116">
        <v>399.962</v>
      </c>
      <c r="KI116">
        <v>21.1783</v>
      </c>
      <c r="KJ116">
        <v>102.045</v>
      </c>
      <c r="KK116">
        <v>91.4974</v>
      </c>
    </row>
    <row r="117" spans="1:297">
      <c r="A117">
        <v>99</v>
      </c>
      <c r="B117">
        <v>1758643886.5</v>
      </c>
      <c r="C117">
        <v>2253.5</v>
      </c>
      <c r="D117" t="s">
        <v>644</v>
      </c>
      <c r="E117" t="s">
        <v>645</v>
      </c>
      <c r="F117">
        <v>5</v>
      </c>
      <c r="G117" t="s">
        <v>641</v>
      </c>
      <c r="H117" t="s">
        <v>438</v>
      </c>
      <c r="I117">
        <v>1758643878.732143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(EA117+(U117+2*0.95*5.67E-8*(((EA117+$B$9)+273)^4-(EA117+273)^4)-44100*J117)/(1.84*29.3*R117+8*0.95*5.67E-8*(EA117+273)^3))</f>
        <v>0</v>
      </c>
      <c r="W117">
        <f>($C$9*EB117+$D$9*EC117+$E$9*V117)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2*0.95*5.67E-8*(((EA117+$B$9)+273)^4-(W117+273)^4)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422.5818772190959</v>
      </c>
      <c r="AK117">
        <v>423.103509090909</v>
      </c>
      <c r="AL117">
        <v>-0.7228334297044616</v>
      </c>
      <c r="AM117">
        <v>65.18617333017276</v>
      </c>
      <c r="AN117">
        <f>(AP117 - AO117 + DY117*1E3/(8.314*(EA117+273.15)) * AR117/DX117 * AQ117) * DX117/(100*DL117) * 1000/(1000 - AP117)</f>
        <v>0</v>
      </c>
      <c r="AO117">
        <v>21.19007674619023</v>
      </c>
      <c r="AP117">
        <v>22.17761454545455</v>
      </c>
      <c r="AQ117">
        <v>5.674077177028589E-06</v>
      </c>
      <c r="AR117">
        <v>105.4183411861966</v>
      </c>
      <c r="AS117">
        <v>0</v>
      </c>
      <c r="AT117">
        <v>0</v>
      </c>
      <c r="AU117">
        <f>IF(AS117*$H$15&gt;=AW117,1.0,(AW117/(AW117-AS117*$H$15)))</f>
        <v>0</v>
      </c>
      <c r="AV117">
        <f>(AU117-1)*100</f>
        <v>0</v>
      </c>
      <c r="AW117">
        <f>MAX(0,($B$15+$C$15*EF117)/(1+$D$15*EF117)*DY117/(EA117+273)*$E$15)</f>
        <v>0</v>
      </c>
      <c r="AX117" t="s">
        <v>439</v>
      </c>
      <c r="AY117" t="s">
        <v>439</v>
      </c>
      <c r="AZ117">
        <v>0</v>
      </c>
      <c r="BA117">
        <v>0</v>
      </c>
      <c r="BB117">
        <f>1-AZ117/BA117</f>
        <v>0</v>
      </c>
      <c r="BC117">
        <v>0</v>
      </c>
      <c r="BD117" t="s">
        <v>439</v>
      </c>
      <c r="BE117" t="s">
        <v>439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439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$B$13*EG117+$C$13*EH117+$F$13*ES117*(1-EV117)</f>
        <v>0</v>
      </c>
      <c r="DI117">
        <f>DH117*DJ117</f>
        <v>0</v>
      </c>
      <c r="DJ117">
        <f>($B$13*$D$11+$C$13*$D$11+$F$13*((FF117+EX117)/MAX(FF117+EX117+FG117, 0.1)*$I$11+FG117/MAX(FF117+EX117+FG117, 0.1)*$J$11))/($B$13+$C$13+$F$13)</f>
        <v>0</v>
      </c>
      <c r="DK117">
        <f>($B$13*$K$11+$C$13*$K$11+$F$13*((FF117+EX117)/MAX(FF117+EX117+FG117, 0.1)*$P$11+FG117/MAX(FF117+EX117+FG117, 0.1)*$Q$11))/($B$13+$C$13+$F$13)</f>
        <v>0</v>
      </c>
      <c r="DL117">
        <v>1.1</v>
      </c>
      <c r="DM117">
        <v>0.5</v>
      </c>
      <c r="DN117" t="s">
        <v>440</v>
      </c>
      <c r="DO117">
        <v>2</v>
      </c>
      <c r="DP117" t="b">
        <v>1</v>
      </c>
      <c r="DQ117">
        <v>1758643878.732143</v>
      </c>
      <c r="DR117">
        <v>416.2235357142857</v>
      </c>
      <c r="DS117">
        <v>417.3994642857143</v>
      </c>
      <c r="DT117">
        <v>22.1786</v>
      </c>
      <c r="DU117">
        <v>21.19510714285715</v>
      </c>
      <c r="DV117">
        <v>417.5039642857143</v>
      </c>
      <c r="DW117">
        <v>21.89366071428572</v>
      </c>
      <c r="DX117">
        <v>499.9826785714285</v>
      </c>
      <c r="DY117">
        <v>90.34216785714287</v>
      </c>
      <c r="DZ117">
        <v>0.06665953928571429</v>
      </c>
      <c r="EA117">
        <v>28.98858571428571</v>
      </c>
      <c r="EB117">
        <v>29.99971428571429</v>
      </c>
      <c r="EC117">
        <v>999.9000000000002</v>
      </c>
      <c r="ED117">
        <v>0</v>
      </c>
      <c r="EE117">
        <v>0</v>
      </c>
      <c r="EF117">
        <v>10002.72464285714</v>
      </c>
      <c r="EG117">
        <v>0</v>
      </c>
      <c r="EH117">
        <v>10.181975</v>
      </c>
      <c r="EI117">
        <v>-1.175936178571429</v>
      </c>
      <c r="EJ117">
        <v>425.6642142857143</v>
      </c>
      <c r="EK117">
        <v>426.4378571428571</v>
      </c>
      <c r="EL117">
        <v>0.9834955357142857</v>
      </c>
      <c r="EM117">
        <v>417.3994642857143</v>
      </c>
      <c r="EN117">
        <v>21.19510714285715</v>
      </c>
      <c r="EO117">
        <v>2.003661071428571</v>
      </c>
      <c r="EP117">
        <v>1.914811785714286</v>
      </c>
      <c r="EQ117">
        <v>17.47330357142857</v>
      </c>
      <c r="ER117">
        <v>16.75695</v>
      </c>
      <c r="ES117">
        <v>2000.001428571429</v>
      </c>
      <c r="ET117">
        <v>0.9799937857142859</v>
      </c>
      <c r="EU117">
        <v>0.02000621428571428</v>
      </c>
      <c r="EV117">
        <v>0</v>
      </c>
      <c r="EW117">
        <v>225.8654285714285</v>
      </c>
      <c r="EX117">
        <v>5.00078</v>
      </c>
      <c r="EY117">
        <v>4605.322142857143</v>
      </c>
      <c r="EZ117">
        <v>16379.60357142858</v>
      </c>
      <c r="FA117">
        <v>38.70957142857143</v>
      </c>
      <c r="FB117">
        <v>39.55757142857142</v>
      </c>
      <c r="FC117">
        <v>38.91485714285714</v>
      </c>
      <c r="FD117">
        <v>39.20071428571428</v>
      </c>
      <c r="FE117">
        <v>39.97525</v>
      </c>
      <c r="FF117">
        <v>1955.091428571428</v>
      </c>
      <c r="FG117">
        <v>39.91</v>
      </c>
      <c r="FH117">
        <v>0</v>
      </c>
      <c r="FI117">
        <v>1758643884.6</v>
      </c>
      <c r="FJ117">
        <v>0</v>
      </c>
      <c r="FK117">
        <v>225.82624</v>
      </c>
      <c r="FL117">
        <v>-2.723615376612128</v>
      </c>
      <c r="FM117">
        <v>-62.98230778548404</v>
      </c>
      <c r="FN117">
        <v>4604.6712</v>
      </c>
      <c r="FO117">
        <v>15</v>
      </c>
      <c r="FP117">
        <v>0</v>
      </c>
      <c r="FQ117" t="s">
        <v>441</v>
      </c>
      <c r="FR117">
        <v>1746989605.5</v>
      </c>
      <c r="FS117">
        <v>1746989593.5</v>
      </c>
      <c r="FT117">
        <v>0</v>
      </c>
      <c r="FU117">
        <v>-0.274</v>
      </c>
      <c r="FV117">
        <v>-0.002</v>
      </c>
      <c r="FW117">
        <v>2.549</v>
      </c>
      <c r="FX117">
        <v>0.129</v>
      </c>
      <c r="FY117">
        <v>420</v>
      </c>
      <c r="FZ117">
        <v>17</v>
      </c>
      <c r="GA117">
        <v>0.02</v>
      </c>
      <c r="GB117">
        <v>0.04</v>
      </c>
      <c r="GC117">
        <v>-1.836134463414634</v>
      </c>
      <c r="GD117">
        <v>21.80099682229964</v>
      </c>
      <c r="GE117">
        <v>2.824971755091386</v>
      </c>
      <c r="GF117">
        <v>0</v>
      </c>
      <c r="GG117">
        <v>225.9960882352941</v>
      </c>
      <c r="GH117">
        <v>-2.598212375745502</v>
      </c>
      <c r="GI117">
        <v>0.3081478223999413</v>
      </c>
      <c r="GJ117">
        <v>0</v>
      </c>
      <c r="GK117">
        <v>0.9834488780487807</v>
      </c>
      <c r="GL117">
        <v>0.01242033449477524</v>
      </c>
      <c r="GM117">
        <v>0.002066639208781796</v>
      </c>
      <c r="GN117">
        <v>1</v>
      </c>
      <c r="GO117">
        <v>1</v>
      </c>
      <c r="GP117">
        <v>3</v>
      </c>
      <c r="GQ117" t="s">
        <v>448</v>
      </c>
      <c r="GR117">
        <v>3.10252</v>
      </c>
      <c r="GS117">
        <v>2.72474</v>
      </c>
      <c r="GT117">
        <v>0.0870112</v>
      </c>
      <c r="GU117">
        <v>0.0856609</v>
      </c>
      <c r="GV117">
        <v>0.101901</v>
      </c>
      <c r="GW117">
        <v>0.100036</v>
      </c>
      <c r="GX117">
        <v>23887.1</v>
      </c>
      <c r="GY117">
        <v>21727.9</v>
      </c>
      <c r="GZ117">
        <v>26727.1</v>
      </c>
      <c r="HA117">
        <v>23984.3</v>
      </c>
      <c r="HB117">
        <v>38408.1</v>
      </c>
      <c r="HC117">
        <v>31900.6</v>
      </c>
      <c r="HD117">
        <v>46672.9</v>
      </c>
      <c r="HE117">
        <v>37936.9</v>
      </c>
      <c r="HF117">
        <v>1.873</v>
      </c>
      <c r="HG117">
        <v>1.8635</v>
      </c>
      <c r="HH117">
        <v>0.114731</v>
      </c>
      <c r="HI117">
        <v>0</v>
      </c>
      <c r="HJ117">
        <v>28.1221</v>
      </c>
      <c r="HK117">
        <v>999.9</v>
      </c>
      <c r="HL117">
        <v>48.9</v>
      </c>
      <c r="HM117">
        <v>31.7</v>
      </c>
      <c r="HN117">
        <v>25.4101</v>
      </c>
      <c r="HO117">
        <v>61.1765</v>
      </c>
      <c r="HP117">
        <v>22.8085</v>
      </c>
      <c r="HQ117">
        <v>1</v>
      </c>
      <c r="HR117">
        <v>0.0969284</v>
      </c>
      <c r="HS117">
        <v>-0.574099</v>
      </c>
      <c r="HT117">
        <v>20.2782</v>
      </c>
      <c r="HU117">
        <v>5.2116</v>
      </c>
      <c r="HV117">
        <v>11.9775</v>
      </c>
      <c r="HW117">
        <v>4.9637</v>
      </c>
      <c r="HX117">
        <v>3.27448</v>
      </c>
      <c r="HY117">
        <v>9999</v>
      </c>
      <c r="HZ117">
        <v>9999</v>
      </c>
      <c r="IA117">
        <v>9999</v>
      </c>
      <c r="IB117">
        <v>999.9</v>
      </c>
      <c r="IC117">
        <v>1.86401</v>
      </c>
      <c r="ID117">
        <v>1.86006</v>
      </c>
      <c r="IE117">
        <v>1.85849</v>
      </c>
      <c r="IF117">
        <v>1.85977</v>
      </c>
      <c r="IG117">
        <v>1.85989</v>
      </c>
      <c r="IH117">
        <v>1.85838</v>
      </c>
      <c r="II117">
        <v>1.85745</v>
      </c>
      <c r="IJ117">
        <v>1.85242</v>
      </c>
      <c r="IK117">
        <v>0</v>
      </c>
      <c r="IL117">
        <v>0</v>
      </c>
      <c r="IM117">
        <v>0</v>
      </c>
      <c r="IN117">
        <v>0</v>
      </c>
      <c r="IO117" t="s">
        <v>443</v>
      </c>
      <c r="IP117" t="s">
        <v>444</v>
      </c>
      <c r="IQ117" t="s">
        <v>445</v>
      </c>
      <c r="IR117" t="s">
        <v>445</v>
      </c>
      <c r="IS117" t="s">
        <v>445</v>
      </c>
      <c r="IT117" t="s">
        <v>445</v>
      </c>
      <c r="IU117">
        <v>0</v>
      </c>
      <c r="IV117">
        <v>100</v>
      </c>
      <c r="IW117">
        <v>100</v>
      </c>
      <c r="IX117">
        <v>-1.28</v>
      </c>
      <c r="IY117">
        <v>0.285</v>
      </c>
      <c r="IZ117">
        <v>-1.101190050776656</v>
      </c>
      <c r="JA117">
        <v>-0.0009077452495023094</v>
      </c>
      <c r="JB117">
        <v>1.260287539409167E-06</v>
      </c>
      <c r="JC117">
        <v>-2.747980142854786E-10</v>
      </c>
      <c r="JD117">
        <v>0.01164710740424388</v>
      </c>
      <c r="JE117">
        <v>0.002354074995816399</v>
      </c>
      <c r="JF117">
        <v>0.0004967520844642659</v>
      </c>
      <c r="JG117">
        <v>-1.558376616488758E-06</v>
      </c>
      <c r="JH117">
        <v>1</v>
      </c>
      <c r="JI117">
        <v>1955</v>
      </c>
      <c r="JJ117">
        <v>1</v>
      </c>
      <c r="JK117">
        <v>26</v>
      </c>
      <c r="JL117">
        <v>194238</v>
      </c>
      <c r="JM117">
        <v>194238.2</v>
      </c>
      <c r="JN117">
        <v>1.08887</v>
      </c>
      <c r="JO117">
        <v>2.61597</v>
      </c>
      <c r="JP117">
        <v>1.49658</v>
      </c>
      <c r="JQ117">
        <v>2.34497</v>
      </c>
      <c r="JR117">
        <v>1.54907</v>
      </c>
      <c r="JS117">
        <v>2.46094</v>
      </c>
      <c r="JT117">
        <v>36.1989</v>
      </c>
      <c r="JU117">
        <v>24.1838</v>
      </c>
      <c r="JV117">
        <v>18</v>
      </c>
      <c r="JW117">
        <v>482.248</v>
      </c>
      <c r="JX117">
        <v>490.981</v>
      </c>
      <c r="JY117">
        <v>28.0647</v>
      </c>
      <c r="JZ117">
        <v>28.5241</v>
      </c>
      <c r="KA117">
        <v>29.9999</v>
      </c>
      <c r="KB117">
        <v>28.8059</v>
      </c>
      <c r="KC117">
        <v>28.817</v>
      </c>
      <c r="KD117">
        <v>21.9027</v>
      </c>
      <c r="KE117">
        <v>18.6725</v>
      </c>
      <c r="KF117">
        <v>68.6476</v>
      </c>
      <c r="KG117">
        <v>28.0828</v>
      </c>
      <c r="KH117">
        <v>379.928</v>
      </c>
      <c r="KI117">
        <v>21.1783</v>
      </c>
      <c r="KJ117">
        <v>102.045</v>
      </c>
      <c r="KK117">
        <v>91.4978</v>
      </c>
    </row>
    <row r="118" spans="1:297">
      <c r="A118">
        <v>100</v>
      </c>
      <c r="B118">
        <v>1758643891.5</v>
      </c>
      <c r="C118">
        <v>2258.5</v>
      </c>
      <c r="D118" t="s">
        <v>646</v>
      </c>
      <c r="E118" t="s">
        <v>647</v>
      </c>
      <c r="F118">
        <v>5</v>
      </c>
      <c r="G118" t="s">
        <v>641</v>
      </c>
      <c r="H118" t="s">
        <v>438</v>
      </c>
      <c r="I118">
        <v>1758643884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(EA118+(U118+2*0.95*5.67E-8*(((EA118+$B$9)+273)^4-(EA118+273)^4)-44100*J118)/(1.84*29.3*R118+8*0.95*5.67E-8*(EA118+273)^3))</f>
        <v>0</v>
      </c>
      <c r="W118">
        <f>($C$9*EB118+$D$9*EC118+$E$9*V118)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2*0.95*5.67E-8*(((EA118+$B$9)+273)^4-(W118+273)^4)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408.3514996833284</v>
      </c>
      <c r="AK118">
        <v>414.3555757575758</v>
      </c>
      <c r="AL118">
        <v>-1.89546408936195</v>
      </c>
      <c r="AM118">
        <v>65.18617333017276</v>
      </c>
      <c r="AN118">
        <f>(AP118 - AO118 + DY118*1E3/(8.314*(EA118+273.15)) * AR118/DX118 * AQ118) * DX118/(100*DL118) * 1000/(1000 - AP118)</f>
        <v>0</v>
      </c>
      <c r="AO118">
        <v>21.18942229534017</v>
      </c>
      <c r="AP118">
        <v>22.17582303030303</v>
      </c>
      <c r="AQ118">
        <v>-1.392882368950208E-05</v>
      </c>
      <c r="AR118">
        <v>105.4183411861966</v>
      </c>
      <c r="AS118">
        <v>0</v>
      </c>
      <c r="AT118">
        <v>0</v>
      </c>
      <c r="AU118">
        <f>IF(AS118*$H$15&gt;=AW118,1.0,(AW118/(AW118-AS118*$H$15)))</f>
        <v>0</v>
      </c>
      <c r="AV118">
        <f>(AU118-1)*100</f>
        <v>0</v>
      </c>
      <c r="AW118">
        <f>MAX(0,($B$15+$C$15*EF118)/(1+$D$15*EF118)*DY118/(EA118+273)*$E$15)</f>
        <v>0</v>
      </c>
      <c r="AX118" t="s">
        <v>439</v>
      </c>
      <c r="AY118" t="s">
        <v>439</v>
      </c>
      <c r="AZ118">
        <v>0</v>
      </c>
      <c r="BA118">
        <v>0</v>
      </c>
      <c r="BB118">
        <f>1-AZ118/BA118</f>
        <v>0</v>
      </c>
      <c r="BC118">
        <v>0</v>
      </c>
      <c r="BD118" t="s">
        <v>439</v>
      </c>
      <c r="BE118" t="s">
        <v>439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439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$B$13*EG118+$C$13*EH118+$F$13*ES118*(1-EV118)</f>
        <v>0</v>
      </c>
      <c r="DI118">
        <f>DH118*DJ118</f>
        <v>0</v>
      </c>
      <c r="DJ118">
        <f>($B$13*$D$11+$C$13*$D$11+$F$13*((FF118+EX118)/MAX(FF118+EX118+FG118, 0.1)*$I$11+FG118/MAX(FF118+EX118+FG118, 0.1)*$J$11))/($B$13+$C$13+$F$13)</f>
        <v>0</v>
      </c>
      <c r="DK118">
        <f>($B$13*$K$11+$C$13*$K$11+$F$13*((FF118+EX118)/MAX(FF118+EX118+FG118, 0.1)*$P$11+FG118/MAX(FF118+EX118+FG118, 0.1)*$Q$11))/($B$13+$C$13+$F$13)</f>
        <v>0</v>
      </c>
      <c r="DL118">
        <v>1.1</v>
      </c>
      <c r="DM118">
        <v>0.5</v>
      </c>
      <c r="DN118" t="s">
        <v>440</v>
      </c>
      <c r="DO118">
        <v>2</v>
      </c>
      <c r="DP118" t="b">
        <v>1</v>
      </c>
      <c r="DQ118">
        <v>1758643884</v>
      </c>
      <c r="DR118">
        <v>413.6643333333334</v>
      </c>
      <c r="DS118">
        <v>410.0414074074075</v>
      </c>
      <c r="DT118">
        <v>22.17766296296296</v>
      </c>
      <c r="DU118">
        <v>21.19195555555556</v>
      </c>
      <c r="DV118">
        <v>414.9447407407407</v>
      </c>
      <c r="DW118">
        <v>21.89274444444444</v>
      </c>
      <c r="DX118">
        <v>499.968111111111</v>
      </c>
      <c r="DY118">
        <v>90.3423962962963</v>
      </c>
      <c r="DZ118">
        <v>0.06654003333333335</v>
      </c>
      <c r="EA118">
        <v>28.98562592592592</v>
      </c>
      <c r="EB118">
        <v>29.99030740740741</v>
      </c>
      <c r="EC118">
        <v>999.9000000000001</v>
      </c>
      <c r="ED118">
        <v>0</v>
      </c>
      <c r="EE118">
        <v>0</v>
      </c>
      <c r="EF118">
        <v>10012.36148148148</v>
      </c>
      <c r="EG118">
        <v>0</v>
      </c>
      <c r="EH118">
        <v>10.17145925925926</v>
      </c>
      <c r="EI118">
        <v>3.62289137037037</v>
      </c>
      <c r="EJ118">
        <v>423.0464814814815</v>
      </c>
      <c r="EK118">
        <v>418.919111111111</v>
      </c>
      <c r="EL118">
        <v>0.9857087037037039</v>
      </c>
      <c r="EM118">
        <v>410.0414074074075</v>
      </c>
      <c r="EN118">
        <v>21.19195555555556</v>
      </c>
      <c r="EO118">
        <v>2.003581111111111</v>
      </c>
      <c r="EP118">
        <v>1.914531851851852</v>
      </c>
      <c r="EQ118">
        <v>17.47267777777778</v>
      </c>
      <c r="ER118">
        <v>16.75464444444444</v>
      </c>
      <c r="ES118">
        <v>2000.016666666667</v>
      </c>
      <c r="ET118">
        <v>0.9799938888888889</v>
      </c>
      <c r="EU118">
        <v>0.02000611111111111</v>
      </c>
      <c r="EV118">
        <v>0</v>
      </c>
      <c r="EW118">
        <v>225.6116296296296</v>
      </c>
      <c r="EX118">
        <v>5.00078</v>
      </c>
      <c r="EY118">
        <v>4599.868148148148</v>
      </c>
      <c r="EZ118">
        <v>16379.73333333334</v>
      </c>
      <c r="FA118">
        <v>38.70577777777778</v>
      </c>
      <c r="FB118">
        <v>39.5574074074074</v>
      </c>
      <c r="FC118">
        <v>38.96025925925927</v>
      </c>
      <c r="FD118">
        <v>39.20807407407407</v>
      </c>
      <c r="FE118">
        <v>40.00444444444444</v>
      </c>
      <c r="FF118">
        <v>1955.106666666667</v>
      </c>
      <c r="FG118">
        <v>39.91</v>
      </c>
      <c r="FH118">
        <v>0</v>
      </c>
      <c r="FI118">
        <v>1758643889.4</v>
      </c>
      <c r="FJ118">
        <v>0</v>
      </c>
      <c r="FK118">
        <v>225.58352</v>
      </c>
      <c r="FL118">
        <v>-3.878538443538284</v>
      </c>
      <c r="FM118">
        <v>-61.31923067067448</v>
      </c>
      <c r="FN118">
        <v>4599.7244</v>
      </c>
      <c r="FO118">
        <v>15</v>
      </c>
      <c r="FP118">
        <v>0</v>
      </c>
      <c r="FQ118" t="s">
        <v>441</v>
      </c>
      <c r="FR118">
        <v>1746989605.5</v>
      </c>
      <c r="FS118">
        <v>1746989593.5</v>
      </c>
      <c r="FT118">
        <v>0</v>
      </c>
      <c r="FU118">
        <v>-0.274</v>
      </c>
      <c r="FV118">
        <v>-0.002</v>
      </c>
      <c r="FW118">
        <v>2.549</v>
      </c>
      <c r="FX118">
        <v>0.129</v>
      </c>
      <c r="FY118">
        <v>420</v>
      </c>
      <c r="FZ118">
        <v>17</v>
      </c>
      <c r="GA118">
        <v>0.02</v>
      </c>
      <c r="GB118">
        <v>0.04</v>
      </c>
      <c r="GC118">
        <v>0.7569252926829269</v>
      </c>
      <c r="GD118">
        <v>48.07581119163763</v>
      </c>
      <c r="GE118">
        <v>5.278601209429922</v>
      </c>
      <c r="GF118">
        <v>0</v>
      </c>
      <c r="GG118">
        <v>225.7813235294118</v>
      </c>
      <c r="GH118">
        <v>-3.075553853724723</v>
      </c>
      <c r="GI118">
        <v>0.3475930447239751</v>
      </c>
      <c r="GJ118">
        <v>0</v>
      </c>
      <c r="GK118">
        <v>0.9842060731707315</v>
      </c>
      <c r="GL118">
        <v>0.02356737282229987</v>
      </c>
      <c r="GM118">
        <v>0.002592355867905788</v>
      </c>
      <c r="GN118">
        <v>1</v>
      </c>
      <c r="GO118">
        <v>1</v>
      </c>
      <c r="GP118">
        <v>3</v>
      </c>
      <c r="GQ118" t="s">
        <v>448</v>
      </c>
      <c r="GR118">
        <v>3.1025</v>
      </c>
      <c r="GS118">
        <v>2.72465</v>
      </c>
      <c r="GT118">
        <v>0.0855702</v>
      </c>
      <c r="GU118">
        <v>0.0831935</v>
      </c>
      <c r="GV118">
        <v>0.101899</v>
      </c>
      <c r="GW118">
        <v>0.100027</v>
      </c>
      <c r="GX118">
        <v>23924.5</v>
      </c>
      <c r="GY118">
        <v>21786.6</v>
      </c>
      <c r="GZ118">
        <v>26726.8</v>
      </c>
      <c r="HA118">
        <v>23984.4</v>
      </c>
      <c r="HB118">
        <v>38408.2</v>
      </c>
      <c r="HC118">
        <v>31900.6</v>
      </c>
      <c r="HD118">
        <v>46673</v>
      </c>
      <c r="HE118">
        <v>37936.9</v>
      </c>
      <c r="HF118">
        <v>1.8727</v>
      </c>
      <c r="HG118">
        <v>1.86337</v>
      </c>
      <c r="HH118">
        <v>0.114448</v>
      </c>
      <c r="HI118">
        <v>0</v>
      </c>
      <c r="HJ118">
        <v>28.1225</v>
      </c>
      <c r="HK118">
        <v>999.9</v>
      </c>
      <c r="HL118">
        <v>48.9</v>
      </c>
      <c r="HM118">
        <v>31.7</v>
      </c>
      <c r="HN118">
        <v>25.4114</v>
      </c>
      <c r="HO118">
        <v>61.0065</v>
      </c>
      <c r="HP118">
        <v>22.7965</v>
      </c>
      <c r="HQ118">
        <v>1</v>
      </c>
      <c r="HR118">
        <v>0.0963948</v>
      </c>
      <c r="HS118">
        <v>-0.53848</v>
      </c>
      <c r="HT118">
        <v>20.2783</v>
      </c>
      <c r="HU118">
        <v>5.211</v>
      </c>
      <c r="HV118">
        <v>11.9785</v>
      </c>
      <c r="HW118">
        <v>4.96325</v>
      </c>
      <c r="HX118">
        <v>3.27423</v>
      </c>
      <c r="HY118">
        <v>9999</v>
      </c>
      <c r="HZ118">
        <v>9999</v>
      </c>
      <c r="IA118">
        <v>9999</v>
      </c>
      <c r="IB118">
        <v>999.9</v>
      </c>
      <c r="IC118">
        <v>1.86401</v>
      </c>
      <c r="ID118">
        <v>1.86007</v>
      </c>
      <c r="IE118">
        <v>1.85845</v>
      </c>
      <c r="IF118">
        <v>1.85976</v>
      </c>
      <c r="IG118">
        <v>1.85989</v>
      </c>
      <c r="IH118">
        <v>1.85837</v>
      </c>
      <c r="II118">
        <v>1.85745</v>
      </c>
      <c r="IJ118">
        <v>1.85242</v>
      </c>
      <c r="IK118">
        <v>0</v>
      </c>
      <c r="IL118">
        <v>0</v>
      </c>
      <c r="IM118">
        <v>0</v>
      </c>
      <c r="IN118">
        <v>0</v>
      </c>
      <c r="IO118" t="s">
        <v>443</v>
      </c>
      <c r="IP118" t="s">
        <v>444</v>
      </c>
      <c r="IQ118" t="s">
        <v>445</v>
      </c>
      <c r="IR118" t="s">
        <v>445</v>
      </c>
      <c r="IS118" t="s">
        <v>445</v>
      </c>
      <c r="IT118" t="s">
        <v>445</v>
      </c>
      <c r="IU118">
        <v>0</v>
      </c>
      <c r="IV118">
        <v>100</v>
      </c>
      <c r="IW118">
        <v>100</v>
      </c>
      <c r="IX118">
        <v>-1.281</v>
      </c>
      <c r="IY118">
        <v>0.2849</v>
      </c>
      <c r="IZ118">
        <v>-1.101190050776656</v>
      </c>
      <c r="JA118">
        <v>-0.0009077452495023094</v>
      </c>
      <c r="JB118">
        <v>1.260287539409167E-06</v>
      </c>
      <c r="JC118">
        <v>-2.747980142854786E-10</v>
      </c>
      <c r="JD118">
        <v>0.01164710740424388</v>
      </c>
      <c r="JE118">
        <v>0.002354074995816399</v>
      </c>
      <c r="JF118">
        <v>0.0004967520844642659</v>
      </c>
      <c r="JG118">
        <v>-1.558376616488758E-06</v>
      </c>
      <c r="JH118">
        <v>1</v>
      </c>
      <c r="JI118">
        <v>1955</v>
      </c>
      <c r="JJ118">
        <v>1</v>
      </c>
      <c r="JK118">
        <v>26</v>
      </c>
      <c r="JL118">
        <v>194238.1</v>
      </c>
      <c r="JM118">
        <v>194238.3</v>
      </c>
      <c r="JN118">
        <v>1.05103</v>
      </c>
      <c r="JO118">
        <v>2.63062</v>
      </c>
      <c r="JP118">
        <v>1.49658</v>
      </c>
      <c r="JQ118">
        <v>2.34497</v>
      </c>
      <c r="JR118">
        <v>1.54907</v>
      </c>
      <c r="JS118">
        <v>2.4231</v>
      </c>
      <c r="JT118">
        <v>36.1989</v>
      </c>
      <c r="JU118">
        <v>24.1751</v>
      </c>
      <c r="JV118">
        <v>18</v>
      </c>
      <c r="JW118">
        <v>482.053</v>
      </c>
      <c r="JX118">
        <v>490.876</v>
      </c>
      <c r="JY118">
        <v>28.0857</v>
      </c>
      <c r="JZ118">
        <v>28.5216</v>
      </c>
      <c r="KA118">
        <v>29.9999</v>
      </c>
      <c r="KB118">
        <v>28.8034</v>
      </c>
      <c r="KC118">
        <v>28.8142</v>
      </c>
      <c r="KD118">
        <v>21.1449</v>
      </c>
      <c r="KE118">
        <v>18.6725</v>
      </c>
      <c r="KF118">
        <v>68.6476</v>
      </c>
      <c r="KG118">
        <v>28.0882</v>
      </c>
      <c r="KH118">
        <v>366.555</v>
      </c>
      <c r="KI118">
        <v>21.1783</v>
      </c>
      <c r="KJ118">
        <v>102.045</v>
      </c>
      <c r="KK118">
        <v>91.498</v>
      </c>
    </row>
    <row r="119" spans="1:297">
      <c r="A119">
        <v>101</v>
      </c>
      <c r="B119">
        <v>1758643896.5</v>
      </c>
      <c r="C119">
        <v>2263.5</v>
      </c>
      <c r="D119" t="s">
        <v>648</v>
      </c>
      <c r="E119" t="s">
        <v>649</v>
      </c>
      <c r="F119">
        <v>5</v>
      </c>
      <c r="G119" t="s">
        <v>641</v>
      </c>
      <c r="H119" t="s">
        <v>438</v>
      </c>
      <c r="I119">
        <v>1758643888.714286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(EA119+(U119+2*0.95*5.67E-8*(((EA119+$B$9)+273)^4-(EA119+273)^4)-44100*J119)/(1.84*29.3*R119+8*0.95*5.67E-8*(EA119+273)^3))</f>
        <v>0</v>
      </c>
      <c r="W119">
        <f>($C$9*EB119+$D$9*EC119+$E$9*V119)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2*0.95*5.67E-8*(((EA119+$B$9)+273)^4-(W119+273)^4)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392.1979102285428</v>
      </c>
      <c r="AK119">
        <v>401.7393333333332</v>
      </c>
      <c r="AL119">
        <v>-2.606536028870167</v>
      </c>
      <c r="AM119">
        <v>65.18617333017276</v>
      </c>
      <c r="AN119">
        <f>(AP119 - AO119 + DY119*1E3/(8.314*(EA119+273.15)) * AR119/DX119 * AQ119) * DX119/(100*DL119) * 1000/(1000 - AP119)</f>
        <v>0</v>
      </c>
      <c r="AO119">
        <v>21.1854421513144</v>
      </c>
      <c r="AP119">
        <v>22.17497818181819</v>
      </c>
      <c r="AQ119">
        <v>-7.62672791747256E-06</v>
      </c>
      <c r="AR119">
        <v>105.4183411861966</v>
      </c>
      <c r="AS119">
        <v>0</v>
      </c>
      <c r="AT119">
        <v>0</v>
      </c>
      <c r="AU119">
        <f>IF(AS119*$H$15&gt;=AW119,1.0,(AW119/(AW119-AS119*$H$15)))</f>
        <v>0</v>
      </c>
      <c r="AV119">
        <f>(AU119-1)*100</f>
        <v>0</v>
      </c>
      <c r="AW119">
        <f>MAX(0,($B$15+$C$15*EF119)/(1+$D$15*EF119)*DY119/(EA119+273)*$E$15)</f>
        <v>0</v>
      </c>
      <c r="AX119" t="s">
        <v>439</v>
      </c>
      <c r="AY119" t="s">
        <v>439</v>
      </c>
      <c r="AZ119">
        <v>0</v>
      </c>
      <c r="BA119">
        <v>0</v>
      </c>
      <c r="BB119">
        <f>1-AZ119/BA119</f>
        <v>0</v>
      </c>
      <c r="BC119">
        <v>0</v>
      </c>
      <c r="BD119" t="s">
        <v>439</v>
      </c>
      <c r="BE119" t="s">
        <v>439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439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$B$13*EG119+$C$13*EH119+$F$13*ES119*(1-EV119)</f>
        <v>0</v>
      </c>
      <c r="DI119">
        <f>DH119*DJ119</f>
        <v>0</v>
      </c>
      <c r="DJ119">
        <f>($B$13*$D$11+$C$13*$D$11+$F$13*((FF119+EX119)/MAX(FF119+EX119+FG119, 0.1)*$I$11+FG119/MAX(FF119+EX119+FG119, 0.1)*$J$11))/($B$13+$C$13+$F$13)</f>
        <v>0</v>
      </c>
      <c r="DK119">
        <f>($B$13*$K$11+$C$13*$K$11+$F$13*((FF119+EX119)/MAX(FF119+EX119+FG119, 0.1)*$P$11+FG119/MAX(FF119+EX119+FG119, 0.1)*$Q$11))/($B$13+$C$13+$F$13)</f>
        <v>0</v>
      </c>
      <c r="DL119">
        <v>1.1</v>
      </c>
      <c r="DM119">
        <v>0.5</v>
      </c>
      <c r="DN119" t="s">
        <v>440</v>
      </c>
      <c r="DO119">
        <v>2</v>
      </c>
      <c r="DP119" t="b">
        <v>1</v>
      </c>
      <c r="DQ119">
        <v>1758643888.714286</v>
      </c>
      <c r="DR119">
        <v>407.7825714285714</v>
      </c>
      <c r="DS119">
        <v>398.38225</v>
      </c>
      <c r="DT119">
        <v>22.17690714285714</v>
      </c>
      <c r="DU119">
        <v>21.18874642857143</v>
      </c>
      <c r="DV119">
        <v>409.0629285714286</v>
      </c>
      <c r="DW119">
        <v>21.89199285714286</v>
      </c>
      <c r="DX119">
        <v>500.0211071428571</v>
      </c>
      <c r="DY119">
        <v>90.34255357142857</v>
      </c>
      <c r="DZ119">
        <v>0.066478475</v>
      </c>
      <c r="EA119">
        <v>28.98371071428571</v>
      </c>
      <c r="EB119">
        <v>29.99289642857143</v>
      </c>
      <c r="EC119">
        <v>999.9000000000002</v>
      </c>
      <c r="ED119">
        <v>0</v>
      </c>
      <c r="EE119">
        <v>0</v>
      </c>
      <c r="EF119">
        <v>10015.29321428572</v>
      </c>
      <c r="EG119">
        <v>0</v>
      </c>
      <c r="EH119">
        <v>10.17725357142857</v>
      </c>
      <c r="EI119">
        <v>9.400306678571427</v>
      </c>
      <c r="EJ119">
        <v>417.0309999999999</v>
      </c>
      <c r="EK119">
        <v>407.00625</v>
      </c>
      <c r="EL119">
        <v>0.988153607142857</v>
      </c>
      <c r="EM119">
        <v>398.38225</v>
      </c>
      <c r="EN119">
        <v>21.18874642857143</v>
      </c>
      <c r="EO119">
        <v>2.003516428571428</v>
      </c>
      <c r="EP119">
        <v>1.914245714285714</v>
      </c>
      <c r="EQ119">
        <v>17.47216785714286</v>
      </c>
      <c r="ER119">
        <v>16.75229285714286</v>
      </c>
      <c r="ES119">
        <v>2000.013928571429</v>
      </c>
      <c r="ET119">
        <v>0.9799937857142859</v>
      </c>
      <c r="EU119">
        <v>0.02000621428571428</v>
      </c>
      <c r="EV119">
        <v>0</v>
      </c>
      <c r="EW119">
        <v>225.3134285714286</v>
      </c>
      <c r="EX119">
        <v>5.00078</v>
      </c>
      <c r="EY119">
        <v>4594.938214285714</v>
      </c>
      <c r="EZ119">
        <v>16379.71785714286</v>
      </c>
      <c r="FA119">
        <v>38.70960714285713</v>
      </c>
      <c r="FB119">
        <v>39.55757142857142</v>
      </c>
      <c r="FC119">
        <v>38.95721428571428</v>
      </c>
      <c r="FD119">
        <v>39.22071428571428</v>
      </c>
      <c r="FE119">
        <v>40.00425</v>
      </c>
      <c r="FF119">
        <v>1955.103928571429</v>
      </c>
      <c r="FG119">
        <v>39.91</v>
      </c>
      <c r="FH119">
        <v>0</v>
      </c>
      <c r="FI119">
        <v>1758643894.8</v>
      </c>
      <c r="FJ119">
        <v>0</v>
      </c>
      <c r="FK119">
        <v>225.2982307692308</v>
      </c>
      <c r="FL119">
        <v>-3.917538459975654</v>
      </c>
      <c r="FM119">
        <v>-62.49914532892088</v>
      </c>
      <c r="FN119">
        <v>4594.406153846154</v>
      </c>
      <c r="FO119">
        <v>15</v>
      </c>
      <c r="FP119">
        <v>0</v>
      </c>
      <c r="FQ119" t="s">
        <v>441</v>
      </c>
      <c r="FR119">
        <v>1746989605.5</v>
      </c>
      <c r="FS119">
        <v>1746989593.5</v>
      </c>
      <c r="FT119">
        <v>0</v>
      </c>
      <c r="FU119">
        <v>-0.274</v>
      </c>
      <c r="FV119">
        <v>-0.002</v>
      </c>
      <c r="FW119">
        <v>2.549</v>
      </c>
      <c r="FX119">
        <v>0.129</v>
      </c>
      <c r="FY119">
        <v>420</v>
      </c>
      <c r="FZ119">
        <v>17</v>
      </c>
      <c r="GA119">
        <v>0.02</v>
      </c>
      <c r="GB119">
        <v>0.04</v>
      </c>
      <c r="GC119">
        <v>5.866198424999999</v>
      </c>
      <c r="GD119">
        <v>74.19022055909943</v>
      </c>
      <c r="GE119">
        <v>7.223483560701384</v>
      </c>
      <c r="GF119">
        <v>0</v>
      </c>
      <c r="GG119">
        <v>225.4806176470588</v>
      </c>
      <c r="GH119">
        <v>-3.490007636393263</v>
      </c>
      <c r="GI119">
        <v>0.3898157947110764</v>
      </c>
      <c r="GJ119">
        <v>0</v>
      </c>
      <c r="GK119">
        <v>0.9866516750000001</v>
      </c>
      <c r="GL119">
        <v>0.02892262288930552</v>
      </c>
      <c r="GM119">
        <v>0.002947256049170998</v>
      </c>
      <c r="GN119">
        <v>1</v>
      </c>
      <c r="GO119">
        <v>1</v>
      </c>
      <c r="GP119">
        <v>3</v>
      </c>
      <c r="GQ119" t="s">
        <v>448</v>
      </c>
      <c r="GR119">
        <v>3.10239</v>
      </c>
      <c r="GS119">
        <v>2.72481</v>
      </c>
      <c r="GT119">
        <v>0.0835289</v>
      </c>
      <c r="GU119">
        <v>0.0805133</v>
      </c>
      <c r="GV119">
        <v>0.101896</v>
      </c>
      <c r="GW119">
        <v>0.100026</v>
      </c>
      <c r="GX119">
        <v>23978.2</v>
      </c>
      <c r="GY119">
        <v>21850.3</v>
      </c>
      <c r="GZ119">
        <v>26727.1</v>
      </c>
      <c r="HA119">
        <v>23984.4</v>
      </c>
      <c r="HB119">
        <v>38408.2</v>
      </c>
      <c r="HC119">
        <v>31900.5</v>
      </c>
      <c r="HD119">
        <v>46673.2</v>
      </c>
      <c r="HE119">
        <v>37936.9</v>
      </c>
      <c r="HF119">
        <v>1.87275</v>
      </c>
      <c r="HG119">
        <v>1.8634</v>
      </c>
      <c r="HH119">
        <v>0.115</v>
      </c>
      <c r="HI119">
        <v>0</v>
      </c>
      <c r="HJ119">
        <v>28.1245</v>
      </c>
      <c r="HK119">
        <v>999.9</v>
      </c>
      <c r="HL119">
        <v>48.9</v>
      </c>
      <c r="HM119">
        <v>31.7</v>
      </c>
      <c r="HN119">
        <v>25.4123</v>
      </c>
      <c r="HO119">
        <v>61.0165</v>
      </c>
      <c r="HP119">
        <v>22.7724</v>
      </c>
      <c r="HQ119">
        <v>1</v>
      </c>
      <c r="HR119">
        <v>0.096471</v>
      </c>
      <c r="HS119">
        <v>-0.543312</v>
      </c>
      <c r="HT119">
        <v>20.2782</v>
      </c>
      <c r="HU119">
        <v>5.21085</v>
      </c>
      <c r="HV119">
        <v>11.9784</v>
      </c>
      <c r="HW119">
        <v>4.9635</v>
      </c>
      <c r="HX119">
        <v>3.27445</v>
      </c>
      <c r="HY119">
        <v>9999</v>
      </c>
      <c r="HZ119">
        <v>9999</v>
      </c>
      <c r="IA119">
        <v>9999</v>
      </c>
      <c r="IB119">
        <v>999.9</v>
      </c>
      <c r="IC119">
        <v>1.86401</v>
      </c>
      <c r="ID119">
        <v>1.86007</v>
      </c>
      <c r="IE119">
        <v>1.85846</v>
      </c>
      <c r="IF119">
        <v>1.85975</v>
      </c>
      <c r="IG119">
        <v>1.85989</v>
      </c>
      <c r="IH119">
        <v>1.85838</v>
      </c>
      <c r="II119">
        <v>1.85745</v>
      </c>
      <c r="IJ119">
        <v>1.85242</v>
      </c>
      <c r="IK119">
        <v>0</v>
      </c>
      <c r="IL119">
        <v>0</v>
      </c>
      <c r="IM119">
        <v>0</v>
      </c>
      <c r="IN119">
        <v>0</v>
      </c>
      <c r="IO119" t="s">
        <v>443</v>
      </c>
      <c r="IP119" t="s">
        <v>444</v>
      </c>
      <c r="IQ119" t="s">
        <v>445</v>
      </c>
      <c r="IR119" t="s">
        <v>445</v>
      </c>
      <c r="IS119" t="s">
        <v>445</v>
      </c>
      <c r="IT119" t="s">
        <v>445</v>
      </c>
      <c r="IU119">
        <v>0</v>
      </c>
      <c r="IV119">
        <v>100</v>
      </c>
      <c r="IW119">
        <v>100</v>
      </c>
      <c r="IX119">
        <v>-1.28</v>
      </c>
      <c r="IY119">
        <v>0.2849</v>
      </c>
      <c r="IZ119">
        <v>-1.101190050776656</v>
      </c>
      <c r="JA119">
        <v>-0.0009077452495023094</v>
      </c>
      <c r="JB119">
        <v>1.260287539409167E-06</v>
      </c>
      <c r="JC119">
        <v>-2.747980142854786E-10</v>
      </c>
      <c r="JD119">
        <v>0.01164710740424388</v>
      </c>
      <c r="JE119">
        <v>0.002354074995816399</v>
      </c>
      <c r="JF119">
        <v>0.0004967520844642659</v>
      </c>
      <c r="JG119">
        <v>-1.558376616488758E-06</v>
      </c>
      <c r="JH119">
        <v>1</v>
      </c>
      <c r="JI119">
        <v>1955</v>
      </c>
      <c r="JJ119">
        <v>1</v>
      </c>
      <c r="JK119">
        <v>26</v>
      </c>
      <c r="JL119">
        <v>194238.2</v>
      </c>
      <c r="JM119">
        <v>194238.4</v>
      </c>
      <c r="JN119">
        <v>1.01685</v>
      </c>
      <c r="JO119">
        <v>2.62207</v>
      </c>
      <c r="JP119">
        <v>1.49658</v>
      </c>
      <c r="JQ119">
        <v>2.34497</v>
      </c>
      <c r="JR119">
        <v>1.54907</v>
      </c>
      <c r="JS119">
        <v>2.3938</v>
      </c>
      <c r="JT119">
        <v>36.1754</v>
      </c>
      <c r="JU119">
        <v>24.1751</v>
      </c>
      <c r="JV119">
        <v>18</v>
      </c>
      <c r="JW119">
        <v>482.061</v>
      </c>
      <c r="JX119">
        <v>490.867</v>
      </c>
      <c r="JY119">
        <v>28.0959</v>
      </c>
      <c r="JZ119">
        <v>28.5192</v>
      </c>
      <c r="KA119">
        <v>30</v>
      </c>
      <c r="KB119">
        <v>28.8004</v>
      </c>
      <c r="KC119">
        <v>28.8112</v>
      </c>
      <c r="KD119">
        <v>20.4477</v>
      </c>
      <c r="KE119">
        <v>18.6725</v>
      </c>
      <c r="KF119">
        <v>68.6476</v>
      </c>
      <c r="KG119">
        <v>28.0975</v>
      </c>
      <c r="KH119">
        <v>346.517</v>
      </c>
      <c r="KI119">
        <v>21.1783</v>
      </c>
      <c r="KJ119">
        <v>102.046</v>
      </c>
      <c r="KK119">
        <v>91.49809999999999</v>
      </c>
    </row>
    <row r="120" spans="1:297">
      <c r="A120">
        <v>102</v>
      </c>
      <c r="B120">
        <v>1758643901.5</v>
      </c>
      <c r="C120">
        <v>2268.5</v>
      </c>
      <c r="D120" t="s">
        <v>650</v>
      </c>
      <c r="E120" t="s">
        <v>651</v>
      </c>
      <c r="F120">
        <v>5</v>
      </c>
      <c r="G120" t="s">
        <v>641</v>
      </c>
      <c r="H120" t="s">
        <v>438</v>
      </c>
      <c r="I120">
        <v>1758643894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(EA120+(U120+2*0.95*5.67E-8*(((EA120+$B$9)+273)^4-(EA120+273)^4)-44100*J120)/(1.84*29.3*R120+8*0.95*5.67E-8*(EA120+273)^3))</f>
        <v>0</v>
      </c>
      <c r="W120">
        <f>($C$9*EB120+$D$9*EC120+$E$9*V120)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2*0.95*5.67E-8*(((EA120+$B$9)+273)^4-(W120+273)^4)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375.5719159998804</v>
      </c>
      <c r="AK120">
        <v>386.8688424242422</v>
      </c>
      <c r="AL120">
        <v>-3.011406463920527</v>
      </c>
      <c r="AM120">
        <v>65.18617333017276</v>
      </c>
      <c r="AN120">
        <f>(AP120 - AO120 + DY120*1E3/(8.314*(EA120+273.15)) * AR120/DX120 * AQ120) * DX120/(100*DL120) * 1000/(1000 - AP120)</f>
        <v>0</v>
      </c>
      <c r="AO120">
        <v>21.18510388223265</v>
      </c>
      <c r="AP120">
        <v>22.17496545454547</v>
      </c>
      <c r="AQ120">
        <v>4.417211330610164E-06</v>
      </c>
      <c r="AR120">
        <v>105.4183411861966</v>
      </c>
      <c r="AS120">
        <v>0</v>
      </c>
      <c r="AT120">
        <v>0</v>
      </c>
      <c r="AU120">
        <f>IF(AS120*$H$15&gt;=AW120,1.0,(AW120/(AW120-AS120*$H$15)))</f>
        <v>0</v>
      </c>
      <c r="AV120">
        <f>(AU120-1)*100</f>
        <v>0</v>
      </c>
      <c r="AW120">
        <f>MAX(0,($B$15+$C$15*EF120)/(1+$D$15*EF120)*DY120/(EA120+273)*$E$15)</f>
        <v>0</v>
      </c>
      <c r="AX120" t="s">
        <v>439</v>
      </c>
      <c r="AY120" t="s">
        <v>439</v>
      </c>
      <c r="AZ120">
        <v>0</v>
      </c>
      <c r="BA120">
        <v>0</v>
      </c>
      <c r="BB120">
        <f>1-AZ120/BA120</f>
        <v>0</v>
      </c>
      <c r="BC120">
        <v>0</v>
      </c>
      <c r="BD120" t="s">
        <v>439</v>
      </c>
      <c r="BE120" t="s">
        <v>439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439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$B$13*EG120+$C$13*EH120+$F$13*ES120*(1-EV120)</f>
        <v>0</v>
      </c>
      <c r="DI120">
        <f>DH120*DJ120</f>
        <v>0</v>
      </c>
      <c r="DJ120">
        <f>($B$13*$D$11+$C$13*$D$11+$F$13*((FF120+EX120)/MAX(FF120+EX120+FG120, 0.1)*$I$11+FG120/MAX(FF120+EX120+FG120, 0.1)*$J$11))/($B$13+$C$13+$F$13)</f>
        <v>0</v>
      </c>
      <c r="DK120">
        <f>($B$13*$K$11+$C$13*$K$11+$F$13*((FF120+EX120)/MAX(FF120+EX120+FG120, 0.1)*$P$11+FG120/MAX(FF120+EX120+FG120, 0.1)*$Q$11))/($B$13+$C$13+$F$13)</f>
        <v>0</v>
      </c>
      <c r="DL120">
        <v>1.1</v>
      </c>
      <c r="DM120">
        <v>0.5</v>
      </c>
      <c r="DN120" t="s">
        <v>440</v>
      </c>
      <c r="DO120">
        <v>2</v>
      </c>
      <c r="DP120" t="b">
        <v>1</v>
      </c>
      <c r="DQ120">
        <v>1758643894</v>
      </c>
      <c r="DR120">
        <v>397.0902962962962</v>
      </c>
      <c r="DS120">
        <v>382.227074074074</v>
      </c>
      <c r="DT120">
        <v>22.17598888888889</v>
      </c>
      <c r="DU120">
        <v>21.18688518518519</v>
      </c>
      <c r="DV120">
        <v>398.3702962962963</v>
      </c>
      <c r="DW120">
        <v>21.89110740740741</v>
      </c>
      <c r="DX120">
        <v>500.0098148148148</v>
      </c>
      <c r="DY120">
        <v>90.34262222222223</v>
      </c>
      <c r="DZ120">
        <v>0.06647717407407407</v>
      </c>
      <c r="EA120">
        <v>28.98447407407408</v>
      </c>
      <c r="EB120">
        <v>29.98965185185185</v>
      </c>
      <c r="EC120">
        <v>999.9000000000001</v>
      </c>
      <c r="ED120">
        <v>0</v>
      </c>
      <c r="EE120">
        <v>0</v>
      </c>
      <c r="EF120">
        <v>10008.28740740741</v>
      </c>
      <c r="EG120">
        <v>0</v>
      </c>
      <c r="EH120">
        <v>10.17804074074074</v>
      </c>
      <c r="EI120">
        <v>14.86317037037037</v>
      </c>
      <c r="EJ120">
        <v>406.0958888888889</v>
      </c>
      <c r="EK120">
        <v>390.5006666666667</v>
      </c>
      <c r="EL120">
        <v>0.9891025185185186</v>
      </c>
      <c r="EM120">
        <v>382.227074074074</v>
      </c>
      <c r="EN120">
        <v>21.18688518518519</v>
      </c>
      <c r="EO120">
        <v>2.003436296296297</v>
      </c>
      <c r="EP120">
        <v>1.914079259259259</v>
      </c>
      <c r="EQ120">
        <v>17.47152592592593</v>
      </c>
      <c r="ER120">
        <v>16.75092592592593</v>
      </c>
      <c r="ES120">
        <v>2000.017037037037</v>
      </c>
      <c r="ET120">
        <v>0.9799936666666668</v>
      </c>
      <c r="EU120">
        <v>0.02000633333333333</v>
      </c>
      <c r="EV120">
        <v>0</v>
      </c>
      <c r="EW120">
        <v>225.001037037037</v>
      </c>
      <c r="EX120">
        <v>5.00078</v>
      </c>
      <c r="EY120">
        <v>4589.182962962963</v>
      </c>
      <c r="EZ120">
        <v>16379.73703703704</v>
      </c>
      <c r="FA120">
        <v>38.75444444444445</v>
      </c>
      <c r="FB120">
        <v>39.56199999999999</v>
      </c>
      <c r="FC120">
        <v>38.88859259259259</v>
      </c>
      <c r="FD120">
        <v>39.26362962962963</v>
      </c>
      <c r="FE120">
        <v>40.05759259259258</v>
      </c>
      <c r="FF120">
        <v>1955.107037037038</v>
      </c>
      <c r="FG120">
        <v>39.91</v>
      </c>
      <c r="FH120">
        <v>0</v>
      </c>
      <c r="FI120">
        <v>1758643899.6</v>
      </c>
      <c r="FJ120">
        <v>0</v>
      </c>
      <c r="FK120">
        <v>224.9916538461538</v>
      </c>
      <c r="FL120">
        <v>-3.181641025232196</v>
      </c>
      <c r="FM120">
        <v>-66.74085469502874</v>
      </c>
      <c r="FN120">
        <v>4589.161923076923</v>
      </c>
      <c r="FO120">
        <v>15</v>
      </c>
      <c r="FP120">
        <v>0</v>
      </c>
      <c r="FQ120" t="s">
        <v>441</v>
      </c>
      <c r="FR120">
        <v>1746989605.5</v>
      </c>
      <c r="FS120">
        <v>1746989593.5</v>
      </c>
      <c r="FT120">
        <v>0</v>
      </c>
      <c r="FU120">
        <v>-0.274</v>
      </c>
      <c r="FV120">
        <v>-0.002</v>
      </c>
      <c r="FW120">
        <v>2.549</v>
      </c>
      <c r="FX120">
        <v>0.129</v>
      </c>
      <c r="FY120">
        <v>420</v>
      </c>
      <c r="FZ120">
        <v>17</v>
      </c>
      <c r="GA120">
        <v>0.02</v>
      </c>
      <c r="GB120">
        <v>0.04</v>
      </c>
      <c r="GC120">
        <v>11.120917925</v>
      </c>
      <c r="GD120">
        <v>64.25982025891183</v>
      </c>
      <c r="GE120">
        <v>6.358621921879719</v>
      </c>
      <c r="GF120">
        <v>0</v>
      </c>
      <c r="GG120">
        <v>225.1892352941176</v>
      </c>
      <c r="GH120">
        <v>-3.773934300234129</v>
      </c>
      <c r="GI120">
        <v>0.4145885315816539</v>
      </c>
      <c r="GJ120">
        <v>0</v>
      </c>
      <c r="GK120">
        <v>0.9882401999999999</v>
      </c>
      <c r="GL120">
        <v>0.01219963227016726</v>
      </c>
      <c r="GM120">
        <v>0.001664139149830934</v>
      </c>
      <c r="GN120">
        <v>1</v>
      </c>
      <c r="GO120">
        <v>1</v>
      </c>
      <c r="GP120">
        <v>3</v>
      </c>
      <c r="GQ120" t="s">
        <v>448</v>
      </c>
      <c r="GR120">
        <v>3.10253</v>
      </c>
      <c r="GS120">
        <v>2.7247</v>
      </c>
      <c r="GT120">
        <v>0.0811151</v>
      </c>
      <c r="GU120">
        <v>0.0777468</v>
      </c>
      <c r="GV120">
        <v>0.101893</v>
      </c>
      <c r="GW120">
        <v>0.100011</v>
      </c>
      <c r="GX120">
        <v>24041.3</v>
      </c>
      <c r="GY120">
        <v>21916.1</v>
      </c>
      <c r="GZ120">
        <v>26727.1</v>
      </c>
      <c r="HA120">
        <v>23984.4</v>
      </c>
      <c r="HB120">
        <v>38407.9</v>
      </c>
      <c r="HC120">
        <v>31900.7</v>
      </c>
      <c r="HD120">
        <v>46673.2</v>
      </c>
      <c r="HE120">
        <v>37936.9</v>
      </c>
      <c r="HF120">
        <v>1.87267</v>
      </c>
      <c r="HG120">
        <v>1.86362</v>
      </c>
      <c r="HH120">
        <v>0.114329</v>
      </c>
      <c r="HI120">
        <v>0</v>
      </c>
      <c r="HJ120">
        <v>28.1245</v>
      </c>
      <c r="HK120">
        <v>999.9</v>
      </c>
      <c r="HL120">
        <v>48.9</v>
      </c>
      <c r="HM120">
        <v>31.7</v>
      </c>
      <c r="HN120">
        <v>25.4126</v>
      </c>
      <c r="HO120">
        <v>61.0565</v>
      </c>
      <c r="HP120">
        <v>22.7444</v>
      </c>
      <c r="HQ120">
        <v>1</v>
      </c>
      <c r="HR120">
        <v>0.0963643</v>
      </c>
      <c r="HS120">
        <v>-0.514194</v>
      </c>
      <c r="HT120">
        <v>20.2785</v>
      </c>
      <c r="HU120">
        <v>5.2107</v>
      </c>
      <c r="HV120">
        <v>11.979</v>
      </c>
      <c r="HW120">
        <v>4.96345</v>
      </c>
      <c r="HX120">
        <v>3.27445</v>
      </c>
      <c r="HY120">
        <v>9999</v>
      </c>
      <c r="HZ120">
        <v>9999</v>
      </c>
      <c r="IA120">
        <v>9999</v>
      </c>
      <c r="IB120">
        <v>999.9</v>
      </c>
      <c r="IC120">
        <v>1.864</v>
      </c>
      <c r="ID120">
        <v>1.86009</v>
      </c>
      <c r="IE120">
        <v>1.85842</v>
      </c>
      <c r="IF120">
        <v>1.85975</v>
      </c>
      <c r="IG120">
        <v>1.85989</v>
      </c>
      <c r="IH120">
        <v>1.85838</v>
      </c>
      <c r="II120">
        <v>1.85745</v>
      </c>
      <c r="IJ120">
        <v>1.85241</v>
      </c>
      <c r="IK120">
        <v>0</v>
      </c>
      <c r="IL120">
        <v>0</v>
      </c>
      <c r="IM120">
        <v>0</v>
      </c>
      <c r="IN120">
        <v>0</v>
      </c>
      <c r="IO120" t="s">
        <v>443</v>
      </c>
      <c r="IP120" t="s">
        <v>444</v>
      </c>
      <c r="IQ120" t="s">
        <v>445</v>
      </c>
      <c r="IR120" t="s">
        <v>445</v>
      </c>
      <c r="IS120" t="s">
        <v>445</v>
      </c>
      <c r="IT120" t="s">
        <v>445</v>
      </c>
      <c r="IU120">
        <v>0</v>
      </c>
      <c r="IV120">
        <v>100</v>
      </c>
      <c r="IW120">
        <v>100</v>
      </c>
      <c r="IX120">
        <v>-1.279</v>
      </c>
      <c r="IY120">
        <v>0.2849</v>
      </c>
      <c r="IZ120">
        <v>-1.101190050776656</v>
      </c>
      <c r="JA120">
        <v>-0.0009077452495023094</v>
      </c>
      <c r="JB120">
        <v>1.260287539409167E-06</v>
      </c>
      <c r="JC120">
        <v>-2.747980142854786E-10</v>
      </c>
      <c r="JD120">
        <v>0.01164710740424388</v>
      </c>
      <c r="JE120">
        <v>0.002354074995816399</v>
      </c>
      <c r="JF120">
        <v>0.0004967520844642659</v>
      </c>
      <c r="JG120">
        <v>-1.558376616488758E-06</v>
      </c>
      <c r="JH120">
        <v>1</v>
      </c>
      <c r="JI120">
        <v>1955</v>
      </c>
      <c r="JJ120">
        <v>1</v>
      </c>
      <c r="JK120">
        <v>26</v>
      </c>
      <c r="JL120">
        <v>194238.3</v>
      </c>
      <c r="JM120">
        <v>194238.5</v>
      </c>
      <c r="JN120">
        <v>0.977783</v>
      </c>
      <c r="JO120">
        <v>2.61597</v>
      </c>
      <c r="JP120">
        <v>1.49658</v>
      </c>
      <c r="JQ120">
        <v>2.34497</v>
      </c>
      <c r="JR120">
        <v>1.54907</v>
      </c>
      <c r="JS120">
        <v>2.46216</v>
      </c>
      <c r="JT120">
        <v>36.1989</v>
      </c>
      <c r="JU120">
        <v>24.1838</v>
      </c>
      <c r="JV120">
        <v>18</v>
      </c>
      <c r="JW120">
        <v>481.999</v>
      </c>
      <c r="JX120">
        <v>490.989</v>
      </c>
      <c r="JY120">
        <v>28.1013</v>
      </c>
      <c r="JZ120">
        <v>28.5167</v>
      </c>
      <c r="KA120">
        <v>29.9999</v>
      </c>
      <c r="KB120">
        <v>28.798</v>
      </c>
      <c r="KC120">
        <v>28.8081</v>
      </c>
      <c r="KD120">
        <v>19.6637</v>
      </c>
      <c r="KE120">
        <v>18.6725</v>
      </c>
      <c r="KF120">
        <v>68.6476</v>
      </c>
      <c r="KG120">
        <v>28.0981</v>
      </c>
      <c r="KH120">
        <v>333.142</v>
      </c>
      <c r="KI120">
        <v>21.1783</v>
      </c>
      <c r="KJ120">
        <v>102.046</v>
      </c>
      <c r="KK120">
        <v>91.49809999999999</v>
      </c>
    </row>
    <row r="121" spans="1:297">
      <c r="A121">
        <v>103</v>
      </c>
      <c r="B121">
        <v>1758643906.5</v>
      </c>
      <c r="C121">
        <v>2273.5</v>
      </c>
      <c r="D121" t="s">
        <v>652</v>
      </c>
      <c r="E121" t="s">
        <v>653</v>
      </c>
      <c r="F121">
        <v>5</v>
      </c>
      <c r="G121" t="s">
        <v>641</v>
      </c>
      <c r="H121" t="s">
        <v>438</v>
      </c>
      <c r="I121">
        <v>1758643898.714286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(EA121+(U121+2*0.95*5.67E-8*(((EA121+$B$9)+273)^4-(EA121+273)^4)-44100*J121)/(1.84*29.3*R121+8*0.95*5.67E-8*(EA121+273)^3))</f>
        <v>0</v>
      </c>
      <c r="W121">
        <f>($C$9*EB121+$D$9*EC121+$E$9*V121)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2*0.95*5.67E-8*(((EA121+$B$9)+273)^4-(W121+273)^4)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358.6244295540651</v>
      </c>
      <c r="AK121">
        <v>370.9159151515152</v>
      </c>
      <c r="AL121">
        <v>-3.209204772900593</v>
      </c>
      <c r="AM121">
        <v>65.18617333017276</v>
      </c>
      <c r="AN121">
        <f>(AP121 - AO121 + DY121*1E3/(8.314*(EA121+273.15)) * AR121/DX121 * AQ121) * DX121/(100*DL121) * 1000/(1000 - AP121)</f>
        <v>0</v>
      </c>
      <c r="AO121">
        <v>21.17852406047551</v>
      </c>
      <c r="AP121">
        <v>22.17141939393939</v>
      </c>
      <c r="AQ121">
        <v>-1.232303483336814E-05</v>
      </c>
      <c r="AR121">
        <v>105.4183411861966</v>
      </c>
      <c r="AS121">
        <v>0</v>
      </c>
      <c r="AT121">
        <v>0</v>
      </c>
      <c r="AU121">
        <f>IF(AS121*$H$15&gt;=AW121,1.0,(AW121/(AW121-AS121*$H$15)))</f>
        <v>0</v>
      </c>
      <c r="AV121">
        <f>(AU121-1)*100</f>
        <v>0</v>
      </c>
      <c r="AW121">
        <f>MAX(0,($B$15+$C$15*EF121)/(1+$D$15*EF121)*DY121/(EA121+273)*$E$15)</f>
        <v>0</v>
      </c>
      <c r="AX121" t="s">
        <v>439</v>
      </c>
      <c r="AY121" t="s">
        <v>439</v>
      </c>
      <c r="AZ121">
        <v>0</v>
      </c>
      <c r="BA121">
        <v>0</v>
      </c>
      <c r="BB121">
        <f>1-AZ121/BA121</f>
        <v>0</v>
      </c>
      <c r="BC121">
        <v>0</v>
      </c>
      <c r="BD121" t="s">
        <v>439</v>
      </c>
      <c r="BE121" t="s">
        <v>439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439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$B$13*EG121+$C$13*EH121+$F$13*ES121*(1-EV121)</f>
        <v>0</v>
      </c>
      <c r="DI121">
        <f>DH121*DJ121</f>
        <v>0</v>
      </c>
      <c r="DJ121">
        <f>($B$13*$D$11+$C$13*$D$11+$F$13*((FF121+EX121)/MAX(FF121+EX121+FG121, 0.1)*$I$11+FG121/MAX(FF121+EX121+FG121, 0.1)*$J$11))/($B$13+$C$13+$F$13)</f>
        <v>0</v>
      </c>
      <c r="DK121">
        <f>($B$13*$K$11+$C$13*$K$11+$F$13*((FF121+EX121)/MAX(FF121+EX121+FG121, 0.1)*$P$11+FG121/MAX(FF121+EX121+FG121, 0.1)*$Q$11))/($B$13+$C$13+$F$13)</f>
        <v>0</v>
      </c>
      <c r="DL121">
        <v>1.1</v>
      </c>
      <c r="DM121">
        <v>0.5</v>
      </c>
      <c r="DN121" t="s">
        <v>440</v>
      </c>
      <c r="DO121">
        <v>2</v>
      </c>
      <c r="DP121" t="b">
        <v>1</v>
      </c>
      <c r="DQ121">
        <v>1758643898.714286</v>
      </c>
      <c r="DR121">
        <v>384.5062142857142</v>
      </c>
      <c r="DS121">
        <v>366.9076071428571</v>
      </c>
      <c r="DT121">
        <v>22.17456428571429</v>
      </c>
      <c r="DU121">
        <v>21.18342142857142</v>
      </c>
      <c r="DV121">
        <v>385.7855357142857</v>
      </c>
      <c r="DW121">
        <v>21.88971785714286</v>
      </c>
      <c r="DX121">
        <v>500.0458214285713</v>
      </c>
      <c r="DY121">
        <v>90.34251071428571</v>
      </c>
      <c r="DZ121">
        <v>0.0664490107142857</v>
      </c>
      <c r="EA121">
        <v>28.98618928571428</v>
      </c>
      <c r="EB121">
        <v>29.99306071428571</v>
      </c>
      <c r="EC121">
        <v>999.9000000000002</v>
      </c>
      <c r="ED121">
        <v>0</v>
      </c>
      <c r="EE121">
        <v>0</v>
      </c>
      <c r="EF121">
        <v>10005.66928571429</v>
      </c>
      <c r="EG121">
        <v>0</v>
      </c>
      <c r="EH121">
        <v>10.19144642857143</v>
      </c>
      <c r="EI121">
        <v>17.59851428571428</v>
      </c>
      <c r="EJ121">
        <v>393.2258571428571</v>
      </c>
      <c r="EK121">
        <v>374.8483214285715</v>
      </c>
      <c r="EL121">
        <v>0.991149142857143</v>
      </c>
      <c r="EM121">
        <v>366.9076071428571</v>
      </c>
      <c r="EN121">
        <v>21.18342142857142</v>
      </c>
      <c r="EO121">
        <v>2.003306428571429</v>
      </c>
      <c r="EP121">
        <v>1.913763214285714</v>
      </c>
      <c r="EQ121">
        <v>17.47048928571429</v>
      </c>
      <c r="ER121">
        <v>16.74833571428572</v>
      </c>
      <c r="ES121">
        <v>2000.0025</v>
      </c>
      <c r="ET121">
        <v>0.9799934642857142</v>
      </c>
      <c r="EU121">
        <v>0.02000653571428571</v>
      </c>
      <c r="EV121">
        <v>0</v>
      </c>
      <c r="EW121">
        <v>224.7791428571429</v>
      </c>
      <c r="EX121">
        <v>5.00078</v>
      </c>
      <c r="EY121">
        <v>4583.654642857143</v>
      </c>
      <c r="EZ121">
        <v>16379.61785714286</v>
      </c>
      <c r="FA121">
        <v>38.77210714285714</v>
      </c>
      <c r="FB121">
        <v>39.55092857142857</v>
      </c>
      <c r="FC121">
        <v>38.85025</v>
      </c>
      <c r="FD121">
        <v>39.27203571428571</v>
      </c>
      <c r="FE121">
        <v>40.05107142857141</v>
      </c>
      <c r="FF121">
        <v>1955.0925</v>
      </c>
      <c r="FG121">
        <v>39.91</v>
      </c>
      <c r="FH121">
        <v>0</v>
      </c>
      <c r="FI121">
        <v>1758643905</v>
      </c>
      <c r="FJ121">
        <v>0</v>
      </c>
      <c r="FK121">
        <v>224.73872</v>
      </c>
      <c r="FL121">
        <v>-2.835230762259048</v>
      </c>
      <c r="FM121">
        <v>-74.47769220715489</v>
      </c>
      <c r="FN121">
        <v>4582.450400000001</v>
      </c>
      <c r="FO121">
        <v>15</v>
      </c>
      <c r="FP121">
        <v>0</v>
      </c>
      <c r="FQ121" t="s">
        <v>441</v>
      </c>
      <c r="FR121">
        <v>1746989605.5</v>
      </c>
      <c r="FS121">
        <v>1746989593.5</v>
      </c>
      <c r="FT121">
        <v>0</v>
      </c>
      <c r="FU121">
        <v>-0.274</v>
      </c>
      <c r="FV121">
        <v>-0.002</v>
      </c>
      <c r="FW121">
        <v>2.549</v>
      </c>
      <c r="FX121">
        <v>0.129</v>
      </c>
      <c r="FY121">
        <v>420</v>
      </c>
      <c r="FZ121">
        <v>17</v>
      </c>
      <c r="GA121">
        <v>0.02</v>
      </c>
      <c r="GB121">
        <v>0.04</v>
      </c>
      <c r="GC121">
        <v>15.62280975609756</v>
      </c>
      <c r="GD121">
        <v>37.06716480836236</v>
      </c>
      <c r="GE121">
        <v>3.839571682703931</v>
      </c>
      <c r="GF121">
        <v>0</v>
      </c>
      <c r="GG121">
        <v>224.9196764705882</v>
      </c>
      <c r="GH121">
        <v>-2.841390372713585</v>
      </c>
      <c r="GI121">
        <v>0.3411045829436919</v>
      </c>
      <c r="GJ121">
        <v>0</v>
      </c>
      <c r="GK121">
        <v>0.990160756097561</v>
      </c>
      <c r="GL121">
        <v>0.02080141463414712</v>
      </c>
      <c r="GM121">
        <v>0.00254396105374092</v>
      </c>
      <c r="GN121">
        <v>1</v>
      </c>
      <c r="GO121">
        <v>1</v>
      </c>
      <c r="GP121">
        <v>3</v>
      </c>
      <c r="GQ121" t="s">
        <v>448</v>
      </c>
      <c r="GR121">
        <v>3.10248</v>
      </c>
      <c r="GS121">
        <v>2.72461</v>
      </c>
      <c r="GT121">
        <v>0.0784957</v>
      </c>
      <c r="GU121">
        <v>0.0748996</v>
      </c>
      <c r="GV121">
        <v>0.101887</v>
      </c>
      <c r="GW121">
        <v>0.09999950000000001</v>
      </c>
      <c r="GX121">
        <v>24109.9</v>
      </c>
      <c r="GY121">
        <v>21983.8</v>
      </c>
      <c r="GZ121">
        <v>26727.1</v>
      </c>
      <c r="HA121">
        <v>23984.5</v>
      </c>
      <c r="HB121">
        <v>38408</v>
      </c>
      <c r="HC121">
        <v>31900.7</v>
      </c>
      <c r="HD121">
        <v>46673.3</v>
      </c>
      <c r="HE121">
        <v>37936.8</v>
      </c>
      <c r="HF121">
        <v>1.87245</v>
      </c>
      <c r="HG121">
        <v>1.86373</v>
      </c>
      <c r="HH121">
        <v>0.114724</v>
      </c>
      <c r="HI121">
        <v>0</v>
      </c>
      <c r="HJ121">
        <v>28.1269</v>
      </c>
      <c r="HK121">
        <v>999.9</v>
      </c>
      <c r="HL121">
        <v>48.9</v>
      </c>
      <c r="HM121">
        <v>31.7</v>
      </c>
      <c r="HN121">
        <v>25.41</v>
      </c>
      <c r="HO121">
        <v>61.1865</v>
      </c>
      <c r="HP121">
        <v>22.6883</v>
      </c>
      <c r="HQ121">
        <v>1</v>
      </c>
      <c r="HR121">
        <v>0.0963084</v>
      </c>
      <c r="HS121">
        <v>-0.541533</v>
      </c>
      <c r="HT121">
        <v>20.2785</v>
      </c>
      <c r="HU121">
        <v>5.21115</v>
      </c>
      <c r="HV121">
        <v>11.9791</v>
      </c>
      <c r="HW121">
        <v>4.96355</v>
      </c>
      <c r="HX121">
        <v>3.27445</v>
      </c>
      <c r="HY121">
        <v>9999</v>
      </c>
      <c r="HZ121">
        <v>9999</v>
      </c>
      <c r="IA121">
        <v>9999</v>
      </c>
      <c r="IB121">
        <v>999.9</v>
      </c>
      <c r="IC121">
        <v>1.86401</v>
      </c>
      <c r="ID121">
        <v>1.8601</v>
      </c>
      <c r="IE121">
        <v>1.85844</v>
      </c>
      <c r="IF121">
        <v>1.85975</v>
      </c>
      <c r="IG121">
        <v>1.85989</v>
      </c>
      <c r="IH121">
        <v>1.85837</v>
      </c>
      <c r="II121">
        <v>1.85745</v>
      </c>
      <c r="IJ121">
        <v>1.85241</v>
      </c>
      <c r="IK121">
        <v>0</v>
      </c>
      <c r="IL121">
        <v>0</v>
      </c>
      <c r="IM121">
        <v>0</v>
      </c>
      <c r="IN121">
        <v>0</v>
      </c>
      <c r="IO121" t="s">
        <v>443</v>
      </c>
      <c r="IP121" t="s">
        <v>444</v>
      </c>
      <c r="IQ121" t="s">
        <v>445</v>
      </c>
      <c r="IR121" t="s">
        <v>445</v>
      </c>
      <c r="IS121" t="s">
        <v>445</v>
      </c>
      <c r="IT121" t="s">
        <v>445</v>
      </c>
      <c r="IU121">
        <v>0</v>
      </c>
      <c r="IV121">
        <v>100</v>
      </c>
      <c r="IW121">
        <v>100</v>
      </c>
      <c r="IX121">
        <v>-1.278</v>
      </c>
      <c r="IY121">
        <v>0.2848</v>
      </c>
      <c r="IZ121">
        <v>-1.101190050776656</v>
      </c>
      <c r="JA121">
        <v>-0.0009077452495023094</v>
      </c>
      <c r="JB121">
        <v>1.260287539409167E-06</v>
      </c>
      <c r="JC121">
        <v>-2.747980142854786E-10</v>
      </c>
      <c r="JD121">
        <v>0.01164710740424388</v>
      </c>
      <c r="JE121">
        <v>0.002354074995816399</v>
      </c>
      <c r="JF121">
        <v>0.0004967520844642659</v>
      </c>
      <c r="JG121">
        <v>-1.558376616488758E-06</v>
      </c>
      <c r="JH121">
        <v>1</v>
      </c>
      <c r="JI121">
        <v>1955</v>
      </c>
      <c r="JJ121">
        <v>1</v>
      </c>
      <c r="JK121">
        <v>26</v>
      </c>
      <c r="JL121">
        <v>194238.4</v>
      </c>
      <c r="JM121">
        <v>194238.5</v>
      </c>
      <c r="JN121">
        <v>0.942383</v>
      </c>
      <c r="JO121">
        <v>2.63306</v>
      </c>
      <c r="JP121">
        <v>1.49658</v>
      </c>
      <c r="JQ121">
        <v>2.34497</v>
      </c>
      <c r="JR121">
        <v>1.54907</v>
      </c>
      <c r="JS121">
        <v>2.40845</v>
      </c>
      <c r="JT121">
        <v>36.1754</v>
      </c>
      <c r="JU121">
        <v>24.1751</v>
      </c>
      <c r="JV121">
        <v>18</v>
      </c>
      <c r="JW121">
        <v>481.845</v>
      </c>
      <c r="JX121">
        <v>491.034</v>
      </c>
      <c r="JY121">
        <v>28.1073</v>
      </c>
      <c r="JZ121">
        <v>28.5145</v>
      </c>
      <c r="KA121">
        <v>29.9999</v>
      </c>
      <c r="KB121">
        <v>28.7949</v>
      </c>
      <c r="KC121">
        <v>28.8057</v>
      </c>
      <c r="KD121">
        <v>18.9548</v>
      </c>
      <c r="KE121">
        <v>18.6725</v>
      </c>
      <c r="KF121">
        <v>68.6476</v>
      </c>
      <c r="KG121">
        <v>28.1095</v>
      </c>
      <c r="KH121">
        <v>313.107</v>
      </c>
      <c r="KI121">
        <v>21.1783</v>
      </c>
      <c r="KJ121">
        <v>102.046</v>
      </c>
      <c r="KK121">
        <v>91.498</v>
      </c>
    </row>
    <row r="122" spans="1:297">
      <c r="A122">
        <v>104</v>
      </c>
      <c r="B122">
        <v>1758643911.5</v>
      </c>
      <c r="C122">
        <v>2278.5</v>
      </c>
      <c r="D122" t="s">
        <v>654</v>
      </c>
      <c r="E122" t="s">
        <v>655</v>
      </c>
      <c r="F122">
        <v>5</v>
      </c>
      <c r="G122" t="s">
        <v>641</v>
      </c>
      <c r="H122" t="s">
        <v>438</v>
      </c>
      <c r="I122">
        <v>1758643904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(EA122+(U122+2*0.95*5.67E-8*(((EA122+$B$9)+273)^4-(EA122+273)^4)-44100*J122)/(1.84*29.3*R122+8*0.95*5.67E-8*(EA122+273)^3))</f>
        <v>0</v>
      </c>
      <c r="W122">
        <f>($C$9*EB122+$D$9*EC122+$E$9*V122)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2*0.95*5.67E-8*(((EA122+$B$9)+273)^4-(W122+273)^4)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341.6222123750591</v>
      </c>
      <c r="AK122">
        <v>354.4090787878786</v>
      </c>
      <c r="AL122">
        <v>-3.30802662836996</v>
      </c>
      <c r="AM122">
        <v>65.18617333017276</v>
      </c>
      <c r="AN122">
        <f>(AP122 - AO122 + DY122*1E3/(8.314*(EA122+273.15)) * AR122/DX122 * AQ122) * DX122/(100*DL122) * 1000/(1000 - AP122)</f>
        <v>0</v>
      </c>
      <c r="AO122">
        <v>21.17561284692108</v>
      </c>
      <c r="AP122">
        <v>22.16867575757576</v>
      </c>
      <c r="AQ122">
        <v>-9.469904079028021E-06</v>
      </c>
      <c r="AR122">
        <v>105.4183411861966</v>
      </c>
      <c r="AS122">
        <v>0</v>
      </c>
      <c r="AT122">
        <v>0</v>
      </c>
      <c r="AU122">
        <f>IF(AS122*$H$15&gt;=AW122,1.0,(AW122/(AW122-AS122*$H$15)))</f>
        <v>0</v>
      </c>
      <c r="AV122">
        <f>(AU122-1)*100</f>
        <v>0</v>
      </c>
      <c r="AW122">
        <f>MAX(0,($B$15+$C$15*EF122)/(1+$D$15*EF122)*DY122/(EA122+273)*$E$15)</f>
        <v>0</v>
      </c>
      <c r="AX122" t="s">
        <v>439</v>
      </c>
      <c r="AY122" t="s">
        <v>439</v>
      </c>
      <c r="AZ122">
        <v>0</v>
      </c>
      <c r="BA122">
        <v>0</v>
      </c>
      <c r="BB122">
        <f>1-AZ122/BA122</f>
        <v>0</v>
      </c>
      <c r="BC122">
        <v>0</v>
      </c>
      <c r="BD122" t="s">
        <v>439</v>
      </c>
      <c r="BE122" t="s">
        <v>439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439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$B$13*EG122+$C$13*EH122+$F$13*ES122*(1-EV122)</f>
        <v>0</v>
      </c>
      <c r="DI122">
        <f>DH122*DJ122</f>
        <v>0</v>
      </c>
      <c r="DJ122">
        <f>($B$13*$D$11+$C$13*$D$11+$F$13*((FF122+EX122)/MAX(FF122+EX122+FG122, 0.1)*$I$11+FG122/MAX(FF122+EX122+FG122, 0.1)*$J$11))/($B$13+$C$13+$F$13)</f>
        <v>0</v>
      </c>
      <c r="DK122">
        <f>($B$13*$K$11+$C$13*$K$11+$F$13*((FF122+EX122)/MAX(FF122+EX122+FG122, 0.1)*$P$11+FG122/MAX(FF122+EX122+FG122, 0.1)*$Q$11))/($B$13+$C$13+$F$13)</f>
        <v>0</v>
      </c>
      <c r="DL122">
        <v>1.1</v>
      </c>
      <c r="DM122">
        <v>0.5</v>
      </c>
      <c r="DN122" t="s">
        <v>440</v>
      </c>
      <c r="DO122">
        <v>2</v>
      </c>
      <c r="DP122" t="b">
        <v>1</v>
      </c>
      <c r="DQ122">
        <v>1758643904</v>
      </c>
      <c r="DR122">
        <v>368.7431481481482</v>
      </c>
      <c r="DS122">
        <v>349.4682592592592</v>
      </c>
      <c r="DT122">
        <v>22.17255555555555</v>
      </c>
      <c r="DU122">
        <v>21.18019629629629</v>
      </c>
      <c r="DV122">
        <v>370.0213703703703</v>
      </c>
      <c r="DW122">
        <v>21.88776666666667</v>
      </c>
      <c r="DX122">
        <v>499.9910370370371</v>
      </c>
      <c r="DY122">
        <v>90.342</v>
      </c>
      <c r="DZ122">
        <v>0.06655709259259258</v>
      </c>
      <c r="EA122">
        <v>28.98804074074074</v>
      </c>
      <c r="EB122">
        <v>29.99054074074074</v>
      </c>
      <c r="EC122">
        <v>999.9000000000001</v>
      </c>
      <c r="ED122">
        <v>0</v>
      </c>
      <c r="EE122">
        <v>0</v>
      </c>
      <c r="EF122">
        <v>10007.42555555556</v>
      </c>
      <c r="EG122">
        <v>0</v>
      </c>
      <c r="EH122">
        <v>10.19816666666667</v>
      </c>
      <c r="EI122">
        <v>19.27483703703704</v>
      </c>
      <c r="EJ122">
        <v>377.1046296296296</v>
      </c>
      <c r="EK122">
        <v>357.0304074074074</v>
      </c>
      <c r="EL122">
        <v>0.9923794814814814</v>
      </c>
      <c r="EM122">
        <v>349.4682592592592</v>
      </c>
      <c r="EN122">
        <v>21.18019629629629</v>
      </c>
      <c r="EO122">
        <v>2.003114444444444</v>
      </c>
      <c r="EP122">
        <v>1.913460740740741</v>
      </c>
      <c r="EQ122">
        <v>17.46896666666667</v>
      </c>
      <c r="ER122">
        <v>16.74585185185185</v>
      </c>
      <c r="ES122">
        <v>2000.007407407408</v>
      </c>
      <c r="ET122">
        <v>0.9799934444444445</v>
      </c>
      <c r="EU122">
        <v>0.02000655555555555</v>
      </c>
      <c r="EV122">
        <v>0</v>
      </c>
      <c r="EW122">
        <v>224.4972592592593</v>
      </c>
      <c r="EX122">
        <v>5.00078</v>
      </c>
      <c r="EY122">
        <v>4576.931481481482</v>
      </c>
      <c r="EZ122">
        <v>16379.65925925926</v>
      </c>
      <c r="FA122">
        <v>38.77522222222223</v>
      </c>
      <c r="FB122">
        <v>39.53674074074073</v>
      </c>
      <c r="FC122">
        <v>38.8122962962963</v>
      </c>
      <c r="FD122">
        <v>39.27055555555555</v>
      </c>
      <c r="FE122">
        <v>40.03918518518518</v>
      </c>
      <c r="FF122">
        <v>1955.097407407407</v>
      </c>
      <c r="FG122">
        <v>39.91</v>
      </c>
      <c r="FH122">
        <v>0</v>
      </c>
      <c r="FI122">
        <v>1758643909.8</v>
      </c>
      <c r="FJ122">
        <v>0</v>
      </c>
      <c r="FK122">
        <v>224.41248</v>
      </c>
      <c r="FL122">
        <v>-4.228153844204148</v>
      </c>
      <c r="FM122">
        <v>-79.84000014572831</v>
      </c>
      <c r="FN122">
        <v>4576.2572</v>
      </c>
      <c r="FO122">
        <v>15</v>
      </c>
      <c r="FP122">
        <v>0</v>
      </c>
      <c r="FQ122" t="s">
        <v>441</v>
      </c>
      <c r="FR122">
        <v>1746989605.5</v>
      </c>
      <c r="FS122">
        <v>1746989593.5</v>
      </c>
      <c r="FT122">
        <v>0</v>
      </c>
      <c r="FU122">
        <v>-0.274</v>
      </c>
      <c r="FV122">
        <v>-0.002</v>
      </c>
      <c r="FW122">
        <v>2.549</v>
      </c>
      <c r="FX122">
        <v>0.129</v>
      </c>
      <c r="FY122">
        <v>420</v>
      </c>
      <c r="FZ122">
        <v>17</v>
      </c>
      <c r="GA122">
        <v>0.02</v>
      </c>
      <c r="GB122">
        <v>0.04</v>
      </c>
      <c r="GC122">
        <v>18.14513414634147</v>
      </c>
      <c r="GD122">
        <v>19.56453658536586</v>
      </c>
      <c r="GE122">
        <v>2.044245699114033</v>
      </c>
      <c r="GF122">
        <v>0</v>
      </c>
      <c r="GG122">
        <v>224.5978529411765</v>
      </c>
      <c r="GH122">
        <v>-3.536852558527019</v>
      </c>
      <c r="GI122">
        <v>0.4166900479022301</v>
      </c>
      <c r="GJ122">
        <v>0</v>
      </c>
      <c r="GK122">
        <v>0.9917466829268293</v>
      </c>
      <c r="GL122">
        <v>0.01791512195121897</v>
      </c>
      <c r="GM122">
        <v>0.002351047451451537</v>
      </c>
      <c r="GN122">
        <v>1</v>
      </c>
      <c r="GO122">
        <v>1</v>
      </c>
      <c r="GP122">
        <v>3</v>
      </c>
      <c r="GQ122" t="s">
        <v>448</v>
      </c>
      <c r="GR122">
        <v>3.10267</v>
      </c>
      <c r="GS122">
        <v>2.72466</v>
      </c>
      <c r="GT122">
        <v>0.07574</v>
      </c>
      <c r="GU122">
        <v>0.07200189999999999</v>
      </c>
      <c r="GV122">
        <v>0.101875</v>
      </c>
      <c r="GW122">
        <v>0.09998899999999999</v>
      </c>
      <c r="GX122">
        <v>24182.1</v>
      </c>
      <c r="GY122">
        <v>22052.6</v>
      </c>
      <c r="GZ122">
        <v>26727.2</v>
      </c>
      <c r="HA122">
        <v>23984.4</v>
      </c>
      <c r="HB122">
        <v>38408.1</v>
      </c>
      <c r="HC122">
        <v>31900.9</v>
      </c>
      <c r="HD122">
        <v>46673.3</v>
      </c>
      <c r="HE122">
        <v>37937</v>
      </c>
      <c r="HF122">
        <v>1.87285</v>
      </c>
      <c r="HG122">
        <v>1.8636</v>
      </c>
      <c r="HH122">
        <v>0.114001</v>
      </c>
      <c r="HI122">
        <v>0</v>
      </c>
      <c r="HJ122">
        <v>28.1297</v>
      </c>
      <c r="HK122">
        <v>999.9</v>
      </c>
      <c r="HL122">
        <v>48.9</v>
      </c>
      <c r="HM122">
        <v>31.7</v>
      </c>
      <c r="HN122">
        <v>25.4138</v>
      </c>
      <c r="HO122">
        <v>61.0765</v>
      </c>
      <c r="HP122">
        <v>22.5761</v>
      </c>
      <c r="HQ122">
        <v>1</v>
      </c>
      <c r="HR122">
        <v>0.0957495</v>
      </c>
      <c r="HS122">
        <v>-0.5203680000000001</v>
      </c>
      <c r="HT122">
        <v>20.2783</v>
      </c>
      <c r="HU122">
        <v>5.21025</v>
      </c>
      <c r="HV122">
        <v>11.9785</v>
      </c>
      <c r="HW122">
        <v>4.9634</v>
      </c>
      <c r="HX122">
        <v>3.2744</v>
      </c>
      <c r="HY122">
        <v>9999</v>
      </c>
      <c r="HZ122">
        <v>9999</v>
      </c>
      <c r="IA122">
        <v>9999</v>
      </c>
      <c r="IB122">
        <v>999.9</v>
      </c>
      <c r="IC122">
        <v>1.86401</v>
      </c>
      <c r="ID122">
        <v>1.86011</v>
      </c>
      <c r="IE122">
        <v>1.85842</v>
      </c>
      <c r="IF122">
        <v>1.85976</v>
      </c>
      <c r="IG122">
        <v>1.85989</v>
      </c>
      <c r="IH122">
        <v>1.85837</v>
      </c>
      <c r="II122">
        <v>1.85745</v>
      </c>
      <c r="IJ122">
        <v>1.85242</v>
      </c>
      <c r="IK122">
        <v>0</v>
      </c>
      <c r="IL122">
        <v>0</v>
      </c>
      <c r="IM122">
        <v>0</v>
      </c>
      <c r="IN122">
        <v>0</v>
      </c>
      <c r="IO122" t="s">
        <v>443</v>
      </c>
      <c r="IP122" t="s">
        <v>444</v>
      </c>
      <c r="IQ122" t="s">
        <v>445</v>
      </c>
      <c r="IR122" t="s">
        <v>445</v>
      </c>
      <c r="IS122" t="s">
        <v>445</v>
      </c>
      <c r="IT122" t="s">
        <v>445</v>
      </c>
      <c r="IU122">
        <v>0</v>
      </c>
      <c r="IV122">
        <v>100</v>
      </c>
      <c r="IW122">
        <v>100</v>
      </c>
      <c r="IX122">
        <v>-1.276</v>
      </c>
      <c r="IY122">
        <v>0.2847</v>
      </c>
      <c r="IZ122">
        <v>-1.101190050776656</v>
      </c>
      <c r="JA122">
        <v>-0.0009077452495023094</v>
      </c>
      <c r="JB122">
        <v>1.260287539409167E-06</v>
      </c>
      <c r="JC122">
        <v>-2.747980142854786E-10</v>
      </c>
      <c r="JD122">
        <v>0.01164710740424388</v>
      </c>
      <c r="JE122">
        <v>0.002354074995816399</v>
      </c>
      <c r="JF122">
        <v>0.0004967520844642659</v>
      </c>
      <c r="JG122">
        <v>-1.558376616488758E-06</v>
      </c>
      <c r="JH122">
        <v>1</v>
      </c>
      <c r="JI122">
        <v>1955</v>
      </c>
      <c r="JJ122">
        <v>1</v>
      </c>
      <c r="JK122">
        <v>26</v>
      </c>
      <c r="JL122">
        <v>194238.4</v>
      </c>
      <c r="JM122">
        <v>194238.6</v>
      </c>
      <c r="JN122">
        <v>0.9021</v>
      </c>
      <c r="JO122">
        <v>2.62817</v>
      </c>
      <c r="JP122">
        <v>1.49658</v>
      </c>
      <c r="JQ122">
        <v>2.34375</v>
      </c>
      <c r="JR122">
        <v>1.54907</v>
      </c>
      <c r="JS122">
        <v>2.35474</v>
      </c>
      <c r="JT122">
        <v>36.1754</v>
      </c>
      <c r="JU122">
        <v>24.1751</v>
      </c>
      <c r="JV122">
        <v>18</v>
      </c>
      <c r="JW122">
        <v>482.059</v>
      </c>
      <c r="JX122">
        <v>490.927</v>
      </c>
      <c r="JY122">
        <v>28.1127</v>
      </c>
      <c r="JZ122">
        <v>28.512</v>
      </c>
      <c r="KA122">
        <v>29.9999</v>
      </c>
      <c r="KB122">
        <v>28.7924</v>
      </c>
      <c r="KC122">
        <v>28.8026</v>
      </c>
      <c r="KD122">
        <v>18.1613</v>
      </c>
      <c r="KE122">
        <v>18.6725</v>
      </c>
      <c r="KF122">
        <v>68.6476</v>
      </c>
      <c r="KG122">
        <v>28.111</v>
      </c>
      <c r="KH122">
        <v>299.736</v>
      </c>
      <c r="KI122">
        <v>21.1783</v>
      </c>
      <c r="KJ122">
        <v>102.046</v>
      </c>
      <c r="KK122">
        <v>91.4982</v>
      </c>
    </row>
    <row r="123" spans="1:297">
      <c r="A123">
        <v>105</v>
      </c>
      <c r="B123">
        <v>1758643916.5</v>
      </c>
      <c r="C123">
        <v>2283.5</v>
      </c>
      <c r="D123" t="s">
        <v>656</v>
      </c>
      <c r="E123" t="s">
        <v>657</v>
      </c>
      <c r="F123">
        <v>5</v>
      </c>
      <c r="G123" t="s">
        <v>641</v>
      </c>
      <c r="H123" t="s">
        <v>438</v>
      </c>
      <c r="I123">
        <v>1758643908.714286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(EA123+(U123+2*0.95*5.67E-8*(((EA123+$B$9)+273)^4-(EA123+273)^4)-44100*J123)/(1.84*29.3*R123+8*0.95*5.67E-8*(EA123+273)^3))</f>
        <v>0</v>
      </c>
      <c r="W123">
        <f>($C$9*EB123+$D$9*EC123+$E$9*V123)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2*0.95*5.67E-8*(((EA123+$B$9)+273)^4-(W123+273)^4)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324.8041929292775</v>
      </c>
      <c r="AK123">
        <v>337.6536969696968</v>
      </c>
      <c r="AL123">
        <v>-3.350482149035753</v>
      </c>
      <c r="AM123">
        <v>65.18617333017276</v>
      </c>
      <c r="AN123">
        <f>(AP123 - AO123 + DY123*1E3/(8.314*(EA123+273.15)) * AR123/DX123 * AQ123) * DX123/(100*DL123) * 1000/(1000 - AP123)</f>
        <v>0</v>
      </c>
      <c r="AO123">
        <v>21.17230905004722</v>
      </c>
      <c r="AP123">
        <v>22.16576242424243</v>
      </c>
      <c r="AQ123">
        <v>-7.097444786926865E-06</v>
      </c>
      <c r="AR123">
        <v>105.4183411861966</v>
      </c>
      <c r="AS123">
        <v>0</v>
      </c>
      <c r="AT123">
        <v>0</v>
      </c>
      <c r="AU123">
        <f>IF(AS123*$H$15&gt;=AW123,1.0,(AW123/(AW123-AS123*$H$15)))</f>
        <v>0</v>
      </c>
      <c r="AV123">
        <f>(AU123-1)*100</f>
        <v>0</v>
      </c>
      <c r="AW123">
        <f>MAX(0,($B$15+$C$15*EF123)/(1+$D$15*EF123)*DY123/(EA123+273)*$E$15)</f>
        <v>0</v>
      </c>
      <c r="AX123" t="s">
        <v>439</v>
      </c>
      <c r="AY123" t="s">
        <v>439</v>
      </c>
      <c r="AZ123">
        <v>0</v>
      </c>
      <c r="BA123">
        <v>0</v>
      </c>
      <c r="BB123">
        <f>1-AZ123/BA123</f>
        <v>0</v>
      </c>
      <c r="BC123">
        <v>0</v>
      </c>
      <c r="BD123" t="s">
        <v>439</v>
      </c>
      <c r="BE123" t="s">
        <v>439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439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$B$13*EG123+$C$13*EH123+$F$13*ES123*(1-EV123)</f>
        <v>0</v>
      </c>
      <c r="DI123">
        <f>DH123*DJ123</f>
        <v>0</v>
      </c>
      <c r="DJ123">
        <f>($B$13*$D$11+$C$13*$D$11+$F$13*((FF123+EX123)/MAX(FF123+EX123+FG123, 0.1)*$I$11+FG123/MAX(FF123+EX123+FG123, 0.1)*$J$11))/($B$13+$C$13+$F$13)</f>
        <v>0</v>
      </c>
      <c r="DK123">
        <f>($B$13*$K$11+$C$13*$K$11+$F$13*((FF123+EX123)/MAX(FF123+EX123+FG123, 0.1)*$P$11+FG123/MAX(FF123+EX123+FG123, 0.1)*$Q$11))/($B$13+$C$13+$F$13)</f>
        <v>0</v>
      </c>
      <c r="DL123">
        <v>1.1</v>
      </c>
      <c r="DM123">
        <v>0.5</v>
      </c>
      <c r="DN123" t="s">
        <v>440</v>
      </c>
      <c r="DO123">
        <v>2</v>
      </c>
      <c r="DP123" t="b">
        <v>1</v>
      </c>
      <c r="DQ123">
        <v>1758643908.714286</v>
      </c>
      <c r="DR123">
        <v>353.8123928571429</v>
      </c>
      <c r="DS123">
        <v>333.85525</v>
      </c>
      <c r="DT123">
        <v>22.17023928571428</v>
      </c>
      <c r="DU123">
        <v>21.17634642857143</v>
      </c>
      <c r="DV123">
        <v>355.0891428571427</v>
      </c>
      <c r="DW123">
        <v>21.88549285714285</v>
      </c>
      <c r="DX123">
        <v>500.0229642857143</v>
      </c>
      <c r="DY123">
        <v>90.34186071428573</v>
      </c>
      <c r="DZ123">
        <v>0.06643636785714287</v>
      </c>
      <c r="EA123">
        <v>28.98663571428572</v>
      </c>
      <c r="EB123">
        <v>29.99040357142857</v>
      </c>
      <c r="EC123">
        <v>999.9000000000002</v>
      </c>
      <c r="ED123">
        <v>0</v>
      </c>
      <c r="EE123">
        <v>0</v>
      </c>
      <c r="EF123">
        <v>10008.03035714286</v>
      </c>
      <c r="EG123">
        <v>0</v>
      </c>
      <c r="EH123">
        <v>10.201925</v>
      </c>
      <c r="EI123">
        <v>19.95716785714286</v>
      </c>
      <c r="EJ123">
        <v>361.8345357142857</v>
      </c>
      <c r="EK123">
        <v>341.0781785714285</v>
      </c>
      <c r="EL123">
        <v>0.9939029642857143</v>
      </c>
      <c r="EM123">
        <v>333.85525</v>
      </c>
      <c r="EN123">
        <v>21.17634642857143</v>
      </c>
      <c r="EO123">
        <v>2.002901785714285</v>
      </c>
      <c r="EP123">
        <v>1.91311</v>
      </c>
      <c r="EQ123">
        <v>17.46728571428571</v>
      </c>
      <c r="ER123">
        <v>16.74296785714286</v>
      </c>
      <c r="ES123">
        <v>2000.004285714286</v>
      </c>
      <c r="ET123">
        <v>0.9799934642857144</v>
      </c>
      <c r="EU123">
        <v>0.02000653571428571</v>
      </c>
      <c r="EV123">
        <v>0</v>
      </c>
      <c r="EW123">
        <v>224.1794285714286</v>
      </c>
      <c r="EX123">
        <v>5.00078</v>
      </c>
      <c r="EY123">
        <v>4570.335714285715</v>
      </c>
      <c r="EZ123">
        <v>16379.63214285714</v>
      </c>
      <c r="FA123">
        <v>38.76317857142857</v>
      </c>
      <c r="FB123">
        <v>39.52657142857142</v>
      </c>
      <c r="FC123">
        <v>38.81678571428571</v>
      </c>
      <c r="FD123">
        <v>39.25639285714285</v>
      </c>
      <c r="FE123">
        <v>39.98192857142856</v>
      </c>
      <c r="FF123">
        <v>1955.094285714286</v>
      </c>
      <c r="FG123">
        <v>39.91</v>
      </c>
      <c r="FH123">
        <v>0</v>
      </c>
      <c r="FI123">
        <v>1758643915.2</v>
      </c>
      <c r="FJ123">
        <v>0</v>
      </c>
      <c r="FK123">
        <v>224.0722307692308</v>
      </c>
      <c r="FL123">
        <v>-5.31452990949125</v>
      </c>
      <c r="FM123">
        <v>-88.66529923340674</v>
      </c>
      <c r="FN123">
        <v>4569.017692307692</v>
      </c>
      <c r="FO123">
        <v>15</v>
      </c>
      <c r="FP123">
        <v>0</v>
      </c>
      <c r="FQ123" t="s">
        <v>441</v>
      </c>
      <c r="FR123">
        <v>1746989605.5</v>
      </c>
      <c r="FS123">
        <v>1746989593.5</v>
      </c>
      <c r="FT123">
        <v>0</v>
      </c>
      <c r="FU123">
        <v>-0.274</v>
      </c>
      <c r="FV123">
        <v>-0.002</v>
      </c>
      <c r="FW123">
        <v>2.549</v>
      </c>
      <c r="FX123">
        <v>0.129</v>
      </c>
      <c r="FY123">
        <v>420</v>
      </c>
      <c r="FZ123">
        <v>17</v>
      </c>
      <c r="GA123">
        <v>0.02</v>
      </c>
      <c r="GB123">
        <v>0.04</v>
      </c>
      <c r="GC123">
        <v>19.4118925</v>
      </c>
      <c r="GD123">
        <v>9.717535834896758</v>
      </c>
      <c r="GE123">
        <v>1.00671135172588</v>
      </c>
      <c r="GF123">
        <v>0</v>
      </c>
      <c r="GG123">
        <v>224.3593529411764</v>
      </c>
      <c r="GH123">
        <v>-4.063590521542499</v>
      </c>
      <c r="GI123">
        <v>0.4503004149096695</v>
      </c>
      <c r="GJ123">
        <v>0</v>
      </c>
      <c r="GK123">
        <v>0.9925687749999998</v>
      </c>
      <c r="GL123">
        <v>0.01788059662288595</v>
      </c>
      <c r="GM123">
        <v>0.002306724577051837</v>
      </c>
      <c r="GN123">
        <v>1</v>
      </c>
      <c r="GO123">
        <v>1</v>
      </c>
      <c r="GP123">
        <v>3</v>
      </c>
      <c r="GQ123" t="s">
        <v>448</v>
      </c>
      <c r="GR123">
        <v>3.10257</v>
      </c>
      <c r="GS123">
        <v>2.72454</v>
      </c>
      <c r="GT123">
        <v>0.07289909999999999</v>
      </c>
      <c r="GU123">
        <v>0.06906710000000001</v>
      </c>
      <c r="GV123">
        <v>0.101868</v>
      </c>
      <c r="GW123">
        <v>0.0999768</v>
      </c>
      <c r="GX123">
        <v>24256.5</v>
      </c>
      <c r="GY123">
        <v>22122.5</v>
      </c>
      <c r="GZ123">
        <v>26727.3</v>
      </c>
      <c r="HA123">
        <v>23984.5</v>
      </c>
      <c r="HB123">
        <v>38408.2</v>
      </c>
      <c r="HC123">
        <v>31901.2</v>
      </c>
      <c r="HD123">
        <v>46673.4</v>
      </c>
      <c r="HE123">
        <v>37937.1</v>
      </c>
      <c r="HF123">
        <v>1.87283</v>
      </c>
      <c r="HG123">
        <v>1.86357</v>
      </c>
      <c r="HH123">
        <v>0.113748</v>
      </c>
      <c r="HI123">
        <v>0</v>
      </c>
      <c r="HJ123">
        <v>28.1317</v>
      </c>
      <c r="HK123">
        <v>999.9</v>
      </c>
      <c r="HL123">
        <v>48.9</v>
      </c>
      <c r="HM123">
        <v>31.7</v>
      </c>
      <c r="HN123">
        <v>25.4103</v>
      </c>
      <c r="HO123">
        <v>60.8165</v>
      </c>
      <c r="HP123">
        <v>22.6202</v>
      </c>
      <c r="HQ123">
        <v>1</v>
      </c>
      <c r="HR123">
        <v>0.0957368</v>
      </c>
      <c r="HS123">
        <v>-0.534823</v>
      </c>
      <c r="HT123">
        <v>20.2784</v>
      </c>
      <c r="HU123">
        <v>5.211</v>
      </c>
      <c r="HV123">
        <v>11.9778</v>
      </c>
      <c r="HW123">
        <v>4.96355</v>
      </c>
      <c r="HX123">
        <v>3.27445</v>
      </c>
      <c r="HY123">
        <v>9999</v>
      </c>
      <c r="HZ123">
        <v>9999</v>
      </c>
      <c r="IA123">
        <v>9999</v>
      </c>
      <c r="IB123">
        <v>999.9</v>
      </c>
      <c r="IC123">
        <v>1.86401</v>
      </c>
      <c r="ID123">
        <v>1.86008</v>
      </c>
      <c r="IE123">
        <v>1.85841</v>
      </c>
      <c r="IF123">
        <v>1.85974</v>
      </c>
      <c r="IG123">
        <v>1.85989</v>
      </c>
      <c r="IH123">
        <v>1.85838</v>
      </c>
      <c r="II123">
        <v>1.85745</v>
      </c>
      <c r="IJ123">
        <v>1.85242</v>
      </c>
      <c r="IK123">
        <v>0</v>
      </c>
      <c r="IL123">
        <v>0</v>
      </c>
      <c r="IM123">
        <v>0</v>
      </c>
      <c r="IN123">
        <v>0</v>
      </c>
      <c r="IO123" t="s">
        <v>443</v>
      </c>
      <c r="IP123" t="s">
        <v>444</v>
      </c>
      <c r="IQ123" t="s">
        <v>445</v>
      </c>
      <c r="IR123" t="s">
        <v>445</v>
      </c>
      <c r="IS123" t="s">
        <v>445</v>
      </c>
      <c r="IT123" t="s">
        <v>445</v>
      </c>
      <c r="IU123">
        <v>0</v>
      </c>
      <c r="IV123">
        <v>100</v>
      </c>
      <c r="IW123">
        <v>100</v>
      </c>
      <c r="IX123">
        <v>-1.273</v>
      </c>
      <c r="IY123">
        <v>0.2846</v>
      </c>
      <c r="IZ123">
        <v>-1.101190050776656</v>
      </c>
      <c r="JA123">
        <v>-0.0009077452495023094</v>
      </c>
      <c r="JB123">
        <v>1.260287539409167E-06</v>
      </c>
      <c r="JC123">
        <v>-2.747980142854786E-10</v>
      </c>
      <c r="JD123">
        <v>0.01164710740424388</v>
      </c>
      <c r="JE123">
        <v>0.002354074995816399</v>
      </c>
      <c r="JF123">
        <v>0.0004967520844642659</v>
      </c>
      <c r="JG123">
        <v>-1.558376616488758E-06</v>
      </c>
      <c r="JH123">
        <v>1</v>
      </c>
      <c r="JI123">
        <v>1955</v>
      </c>
      <c r="JJ123">
        <v>1</v>
      </c>
      <c r="JK123">
        <v>26</v>
      </c>
      <c r="JL123">
        <v>194238.5</v>
      </c>
      <c r="JM123">
        <v>194238.7</v>
      </c>
      <c r="JN123">
        <v>0.866699</v>
      </c>
      <c r="JO123">
        <v>2.63184</v>
      </c>
      <c r="JP123">
        <v>1.49658</v>
      </c>
      <c r="JQ123">
        <v>2.34497</v>
      </c>
      <c r="JR123">
        <v>1.54907</v>
      </c>
      <c r="JS123">
        <v>2.37549</v>
      </c>
      <c r="JT123">
        <v>36.1754</v>
      </c>
      <c r="JU123">
        <v>24.1751</v>
      </c>
      <c r="JV123">
        <v>18</v>
      </c>
      <c r="JW123">
        <v>482.025</v>
      </c>
      <c r="JX123">
        <v>490.89</v>
      </c>
      <c r="JY123">
        <v>28.1172</v>
      </c>
      <c r="JZ123">
        <v>28.5102</v>
      </c>
      <c r="KA123">
        <v>29.9999</v>
      </c>
      <c r="KB123">
        <v>28.79</v>
      </c>
      <c r="KC123">
        <v>28.8002</v>
      </c>
      <c r="KD123">
        <v>17.4368</v>
      </c>
      <c r="KE123">
        <v>18.6725</v>
      </c>
      <c r="KF123">
        <v>68.6476</v>
      </c>
      <c r="KG123">
        <v>28.1184</v>
      </c>
      <c r="KH123">
        <v>279.7</v>
      </c>
      <c r="KI123">
        <v>21.1783</v>
      </c>
      <c r="KJ123">
        <v>102.046</v>
      </c>
      <c r="KK123">
        <v>91.49850000000001</v>
      </c>
    </row>
    <row r="124" spans="1:297">
      <c r="A124">
        <v>106</v>
      </c>
      <c r="B124">
        <v>1758643921.5</v>
      </c>
      <c r="C124">
        <v>2288.5</v>
      </c>
      <c r="D124" t="s">
        <v>658</v>
      </c>
      <c r="E124" t="s">
        <v>659</v>
      </c>
      <c r="F124">
        <v>5</v>
      </c>
      <c r="G124" t="s">
        <v>641</v>
      </c>
      <c r="H124" t="s">
        <v>438</v>
      </c>
      <c r="I124">
        <v>1758643914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(EA124+(U124+2*0.95*5.67E-8*(((EA124+$B$9)+273)^4-(EA124+273)^4)-44100*J124)/(1.84*29.3*R124+8*0.95*5.67E-8*(EA124+273)^3))</f>
        <v>0</v>
      </c>
      <c r="W124">
        <f>($C$9*EB124+$D$9*EC124+$E$9*V124)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2*0.95*5.67E-8*(((EA124+$B$9)+273)^4-(W124+273)^4)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307.8139512091304</v>
      </c>
      <c r="AK124">
        <v>320.8107030303029</v>
      </c>
      <c r="AL124">
        <v>-3.376329331289222</v>
      </c>
      <c r="AM124">
        <v>65.18617333017276</v>
      </c>
      <c r="AN124">
        <f>(AP124 - AO124 + DY124*1E3/(8.314*(EA124+273.15)) * AR124/DX124 * AQ124) * DX124/(100*DL124) * 1000/(1000 - AP124)</f>
        <v>0</v>
      </c>
      <c r="AO124">
        <v>21.16817448525082</v>
      </c>
      <c r="AP124">
        <v>22.16208424242424</v>
      </c>
      <c r="AQ124">
        <v>-1.302049949978756E-05</v>
      </c>
      <c r="AR124">
        <v>105.4183411861966</v>
      </c>
      <c r="AS124">
        <v>0</v>
      </c>
      <c r="AT124">
        <v>0</v>
      </c>
      <c r="AU124">
        <f>IF(AS124*$H$15&gt;=AW124,1.0,(AW124/(AW124-AS124*$H$15)))</f>
        <v>0</v>
      </c>
      <c r="AV124">
        <f>(AU124-1)*100</f>
        <v>0</v>
      </c>
      <c r="AW124">
        <f>MAX(0,($B$15+$C$15*EF124)/(1+$D$15*EF124)*DY124/(EA124+273)*$E$15)</f>
        <v>0</v>
      </c>
      <c r="AX124" t="s">
        <v>439</v>
      </c>
      <c r="AY124" t="s">
        <v>439</v>
      </c>
      <c r="AZ124">
        <v>0</v>
      </c>
      <c r="BA124">
        <v>0</v>
      </c>
      <c r="BB124">
        <f>1-AZ124/BA124</f>
        <v>0</v>
      </c>
      <c r="BC124">
        <v>0</v>
      </c>
      <c r="BD124" t="s">
        <v>439</v>
      </c>
      <c r="BE124" t="s">
        <v>439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439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$B$13*EG124+$C$13*EH124+$F$13*ES124*(1-EV124)</f>
        <v>0</v>
      </c>
      <c r="DI124">
        <f>DH124*DJ124</f>
        <v>0</v>
      </c>
      <c r="DJ124">
        <f>($B$13*$D$11+$C$13*$D$11+$F$13*((FF124+EX124)/MAX(FF124+EX124+FG124, 0.1)*$I$11+FG124/MAX(FF124+EX124+FG124, 0.1)*$J$11))/($B$13+$C$13+$F$13)</f>
        <v>0</v>
      </c>
      <c r="DK124">
        <f>($B$13*$K$11+$C$13*$K$11+$F$13*((FF124+EX124)/MAX(FF124+EX124+FG124, 0.1)*$P$11+FG124/MAX(FF124+EX124+FG124, 0.1)*$Q$11))/($B$13+$C$13+$F$13)</f>
        <v>0</v>
      </c>
      <c r="DL124">
        <v>1.1</v>
      </c>
      <c r="DM124">
        <v>0.5</v>
      </c>
      <c r="DN124" t="s">
        <v>440</v>
      </c>
      <c r="DO124">
        <v>2</v>
      </c>
      <c r="DP124" t="b">
        <v>1</v>
      </c>
      <c r="DQ124">
        <v>1758643914</v>
      </c>
      <c r="DR124">
        <v>336.6784074074073</v>
      </c>
      <c r="DS124">
        <v>316.3403333333333</v>
      </c>
      <c r="DT124">
        <v>22.16705185185185</v>
      </c>
      <c r="DU124">
        <v>21.17258518518518</v>
      </c>
      <c r="DV124">
        <v>337.952962962963</v>
      </c>
      <c r="DW124">
        <v>21.88237777777778</v>
      </c>
      <c r="DX124">
        <v>500.0059259259259</v>
      </c>
      <c r="DY124">
        <v>90.34233333333333</v>
      </c>
      <c r="DZ124">
        <v>0.06642687407407408</v>
      </c>
      <c r="EA124">
        <v>28.98634074074074</v>
      </c>
      <c r="EB124">
        <v>29.98957777777778</v>
      </c>
      <c r="EC124">
        <v>999.9000000000001</v>
      </c>
      <c r="ED124">
        <v>0</v>
      </c>
      <c r="EE124">
        <v>0</v>
      </c>
      <c r="EF124">
        <v>10004.50555555556</v>
      </c>
      <c r="EG124">
        <v>0</v>
      </c>
      <c r="EH124">
        <v>10.18772592592593</v>
      </c>
      <c r="EI124">
        <v>20.33814444444445</v>
      </c>
      <c r="EJ124">
        <v>344.3109629629631</v>
      </c>
      <c r="EK124">
        <v>323.1830740740741</v>
      </c>
      <c r="EL124">
        <v>0.9944733333333334</v>
      </c>
      <c r="EM124">
        <v>316.3403333333333</v>
      </c>
      <c r="EN124">
        <v>21.17258518518518</v>
      </c>
      <c r="EO124">
        <v>2.002624444444445</v>
      </c>
      <c r="EP124">
        <v>1.912781111111111</v>
      </c>
      <c r="EQ124">
        <v>17.46509259259259</v>
      </c>
      <c r="ER124">
        <v>16.74025555555556</v>
      </c>
      <c r="ES124">
        <v>2000.014814814815</v>
      </c>
      <c r="ET124">
        <v>0.9799935555555557</v>
      </c>
      <c r="EU124">
        <v>0.02000644444444444</v>
      </c>
      <c r="EV124">
        <v>0</v>
      </c>
      <c r="EW124">
        <v>223.7388888888889</v>
      </c>
      <c r="EX124">
        <v>5.00078</v>
      </c>
      <c r="EY124">
        <v>4562.156666666667</v>
      </c>
      <c r="EZ124">
        <v>16379.71111111111</v>
      </c>
      <c r="FA124">
        <v>38.74748148148148</v>
      </c>
      <c r="FB124">
        <v>39.52755555555554</v>
      </c>
      <c r="FC124">
        <v>38.84700000000001</v>
      </c>
      <c r="FD124">
        <v>39.24511111111111</v>
      </c>
      <c r="FE124">
        <v>39.99748148148147</v>
      </c>
      <c r="FF124">
        <v>1955.104814814815</v>
      </c>
      <c r="FG124">
        <v>39.91</v>
      </c>
      <c r="FH124">
        <v>0</v>
      </c>
      <c r="FI124">
        <v>1758643919.4</v>
      </c>
      <c r="FJ124">
        <v>0</v>
      </c>
      <c r="FK124">
        <v>223.68288</v>
      </c>
      <c r="FL124">
        <v>-4.610923067407436</v>
      </c>
      <c r="FM124">
        <v>-98.757692180178</v>
      </c>
      <c r="FN124">
        <v>4562.0452</v>
      </c>
      <c r="FO124">
        <v>15</v>
      </c>
      <c r="FP124">
        <v>0</v>
      </c>
      <c r="FQ124" t="s">
        <v>441</v>
      </c>
      <c r="FR124">
        <v>1746989605.5</v>
      </c>
      <c r="FS124">
        <v>1746989593.5</v>
      </c>
      <c r="FT124">
        <v>0</v>
      </c>
      <c r="FU124">
        <v>-0.274</v>
      </c>
      <c r="FV124">
        <v>-0.002</v>
      </c>
      <c r="FW124">
        <v>2.549</v>
      </c>
      <c r="FX124">
        <v>0.129</v>
      </c>
      <c r="FY124">
        <v>420</v>
      </c>
      <c r="FZ124">
        <v>17</v>
      </c>
      <c r="GA124">
        <v>0.02</v>
      </c>
      <c r="GB124">
        <v>0.04</v>
      </c>
      <c r="GC124">
        <v>19.98458536585366</v>
      </c>
      <c r="GD124">
        <v>5.088493379790949</v>
      </c>
      <c r="GE124">
        <v>0.5502955953166137</v>
      </c>
      <c r="GF124">
        <v>0</v>
      </c>
      <c r="GG124">
        <v>224.009</v>
      </c>
      <c r="GH124">
        <v>-4.717280366169907</v>
      </c>
      <c r="GI124">
        <v>0.5038419453383693</v>
      </c>
      <c r="GJ124">
        <v>0</v>
      </c>
      <c r="GK124">
        <v>0.9939950975609756</v>
      </c>
      <c r="GL124">
        <v>0.008489205574915634</v>
      </c>
      <c r="GM124">
        <v>0.001298155949233614</v>
      </c>
      <c r="GN124">
        <v>1</v>
      </c>
      <c r="GO124">
        <v>1</v>
      </c>
      <c r="GP124">
        <v>3</v>
      </c>
      <c r="GQ124" t="s">
        <v>448</v>
      </c>
      <c r="GR124">
        <v>3.10251</v>
      </c>
      <c r="GS124">
        <v>2.72406</v>
      </c>
      <c r="GT124">
        <v>0.0699762</v>
      </c>
      <c r="GU124">
        <v>0.0660391</v>
      </c>
      <c r="GV124">
        <v>0.101854</v>
      </c>
      <c r="GW124">
        <v>0.099962</v>
      </c>
      <c r="GX124">
        <v>24333.1</v>
      </c>
      <c r="GY124">
        <v>22194.6</v>
      </c>
      <c r="GZ124">
        <v>26727.4</v>
      </c>
      <c r="HA124">
        <v>23984.7</v>
      </c>
      <c r="HB124">
        <v>38408.7</v>
      </c>
      <c r="HC124">
        <v>31901.4</v>
      </c>
      <c r="HD124">
        <v>46673.8</v>
      </c>
      <c r="HE124">
        <v>37937</v>
      </c>
      <c r="HF124">
        <v>1.87295</v>
      </c>
      <c r="HG124">
        <v>1.86348</v>
      </c>
      <c r="HH124">
        <v>0.114232</v>
      </c>
      <c r="HI124">
        <v>0</v>
      </c>
      <c r="HJ124">
        <v>28.1341</v>
      </c>
      <c r="HK124">
        <v>999.9</v>
      </c>
      <c r="HL124">
        <v>48.9</v>
      </c>
      <c r="HM124">
        <v>31.7</v>
      </c>
      <c r="HN124">
        <v>25.4119</v>
      </c>
      <c r="HO124">
        <v>61.2465</v>
      </c>
      <c r="HP124">
        <v>22.7724</v>
      </c>
      <c r="HQ124">
        <v>1</v>
      </c>
      <c r="HR124">
        <v>0.0956123</v>
      </c>
      <c r="HS124">
        <v>-0.558655</v>
      </c>
      <c r="HT124">
        <v>20.2782</v>
      </c>
      <c r="HU124">
        <v>5.2107</v>
      </c>
      <c r="HV124">
        <v>11.9772</v>
      </c>
      <c r="HW124">
        <v>4.96335</v>
      </c>
      <c r="HX124">
        <v>3.27443</v>
      </c>
      <c r="HY124">
        <v>9999</v>
      </c>
      <c r="HZ124">
        <v>9999</v>
      </c>
      <c r="IA124">
        <v>9999</v>
      </c>
      <c r="IB124">
        <v>999.9</v>
      </c>
      <c r="IC124">
        <v>1.86401</v>
      </c>
      <c r="ID124">
        <v>1.86006</v>
      </c>
      <c r="IE124">
        <v>1.8584</v>
      </c>
      <c r="IF124">
        <v>1.85974</v>
      </c>
      <c r="IG124">
        <v>1.85989</v>
      </c>
      <c r="IH124">
        <v>1.85837</v>
      </c>
      <c r="II124">
        <v>1.85745</v>
      </c>
      <c r="IJ124">
        <v>1.85242</v>
      </c>
      <c r="IK124">
        <v>0</v>
      </c>
      <c r="IL124">
        <v>0</v>
      </c>
      <c r="IM124">
        <v>0</v>
      </c>
      <c r="IN124">
        <v>0</v>
      </c>
      <c r="IO124" t="s">
        <v>443</v>
      </c>
      <c r="IP124" t="s">
        <v>444</v>
      </c>
      <c r="IQ124" t="s">
        <v>445</v>
      </c>
      <c r="IR124" t="s">
        <v>445</v>
      </c>
      <c r="IS124" t="s">
        <v>445</v>
      </c>
      <c r="IT124" t="s">
        <v>445</v>
      </c>
      <c r="IU124">
        <v>0</v>
      </c>
      <c r="IV124">
        <v>100</v>
      </c>
      <c r="IW124">
        <v>100</v>
      </c>
      <c r="IX124">
        <v>-1.27</v>
      </c>
      <c r="IY124">
        <v>0.2845</v>
      </c>
      <c r="IZ124">
        <v>-1.101190050776656</v>
      </c>
      <c r="JA124">
        <v>-0.0009077452495023094</v>
      </c>
      <c r="JB124">
        <v>1.260287539409167E-06</v>
      </c>
      <c r="JC124">
        <v>-2.747980142854786E-10</v>
      </c>
      <c r="JD124">
        <v>0.01164710740424388</v>
      </c>
      <c r="JE124">
        <v>0.002354074995816399</v>
      </c>
      <c r="JF124">
        <v>0.0004967520844642659</v>
      </c>
      <c r="JG124">
        <v>-1.558376616488758E-06</v>
      </c>
      <c r="JH124">
        <v>1</v>
      </c>
      <c r="JI124">
        <v>1955</v>
      </c>
      <c r="JJ124">
        <v>1</v>
      </c>
      <c r="JK124">
        <v>26</v>
      </c>
      <c r="JL124">
        <v>194238.6</v>
      </c>
      <c r="JM124">
        <v>194238.8</v>
      </c>
      <c r="JN124">
        <v>0.826416</v>
      </c>
      <c r="JO124">
        <v>2.63428</v>
      </c>
      <c r="JP124">
        <v>1.49658</v>
      </c>
      <c r="JQ124">
        <v>2.34375</v>
      </c>
      <c r="JR124">
        <v>1.54907</v>
      </c>
      <c r="JS124">
        <v>2.44019</v>
      </c>
      <c r="JT124">
        <v>36.1754</v>
      </c>
      <c r="JU124">
        <v>24.1751</v>
      </c>
      <c r="JV124">
        <v>18</v>
      </c>
      <c r="JW124">
        <v>482.076</v>
      </c>
      <c r="JX124">
        <v>490.804</v>
      </c>
      <c r="JY124">
        <v>28.1261</v>
      </c>
      <c r="JZ124">
        <v>28.5083</v>
      </c>
      <c r="KA124">
        <v>29.9999</v>
      </c>
      <c r="KB124">
        <v>28.7869</v>
      </c>
      <c r="KC124">
        <v>28.7977</v>
      </c>
      <c r="KD124">
        <v>16.6326</v>
      </c>
      <c r="KE124">
        <v>18.6725</v>
      </c>
      <c r="KF124">
        <v>68.6476</v>
      </c>
      <c r="KG124">
        <v>28.1295</v>
      </c>
      <c r="KH124">
        <v>266.343</v>
      </c>
      <c r="KI124">
        <v>21.1783</v>
      </c>
      <c r="KJ124">
        <v>102.047</v>
      </c>
      <c r="KK124">
        <v>91.4987</v>
      </c>
    </row>
    <row r="125" spans="1:297">
      <c r="A125">
        <v>107</v>
      </c>
      <c r="B125">
        <v>1758643926.5</v>
      </c>
      <c r="C125">
        <v>2293.5</v>
      </c>
      <c r="D125" t="s">
        <v>660</v>
      </c>
      <c r="E125" t="s">
        <v>661</v>
      </c>
      <c r="F125">
        <v>5</v>
      </c>
      <c r="G125" t="s">
        <v>641</v>
      </c>
      <c r="H125" t="s">
        <v>438</v>
      </c>
      <c r="I125">
        <v>1758643918.714286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(EA125+(U125+2*0.95*5.67E-8*(((EA125+$B$9)+273)^4-(EA125+273)^4)-44100*J125)/(1.84*29.3*R125+8*0.95*5.67E-8*(EA125+273)^3))</f>
        <v>0</v>
      </c>
      <c r="W125">
        <f>($C$9*EB125+$D$9*EC125+$E$9*V125)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2*0.95*5.67E-8*(((EA125+$B$9)+273)^4-(W125+273)^4)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290.8968723716883</v>
      </c>
      <c r="AK125">
        <v>303.9901393939393</v>
      </c>
      <c r="AL125">
        <v>-3.363565946914489</v>
      </c>
      <c r="AM125">
        <v>65.18617333017276</v>
      </c>
      <c r="AN125">
        <f>(AP125 - AO125 + DY125*1E3/(8.314*(EA125+273.15)) * AR125/DX125 * AQ125) * DX125/(100*DL125) * 1000/(1000 - AP125)</f>
        <v>0</v>
      </c>
      <c r="AO125">
        <v>21.16278257988917</v>
      </c>
      <c r="AP125">
        <v>22.16209575757575</v>
      </c>
      <c r="AQ125">
        <v>3.601378206003472E-06</v>
      </c>
      <c r="AR125">
        <v>105.4183411861966</v>
      </c>
      <c r="AS125">
        <v>0</v>
      </c>
      <c r="AT125">
        <v>0</v>
      </c>
      <c r="AU125">
        <f>IF(AS125*$H$15&gt;=AW125,1.0,(AW125/(AW125-AS125*$H$15)))</f>
        <v>0</v>
      </c>
      <c r="AV125">
        <f>(AU125-1)*100</f>
        <v>0</v>
      </c>
      <c r="AW125">
        <f>MAX(0,($B$15+$C$15*EF125)/(1+$D$15*EF125)*DY125/(EA125+273)*$E$15)</f>
        <v>0</v>
      </c>
      <c r="AX125" t="s">
        <v>439</v>
      </c>
      <c r="AY125" t="s">
        <v>439</v>
      </c>
      <c r="AZ125">
        <v>0</v>
      </c>
      <c r="BA125">
        <v>0</v>
      </c>
      <c r="BB125">
        <f>1-AZ125/BA125</f>
        <v>0</v>
      </c>
      <c r="BC125">
        <v>0</v>
      </c>
      <c r="BD125" t="s">
        <v>439</v>
      </c>
      <c r="BE125" t="s">
        <v>439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439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$B$13*EG125+$C$13*EH125+$F$13*ES125*(1-EV125)</f>
        <v>0</v>
      </c>
      <c r="DI125">
        <f>DH125*DJ125</f>
        <v>0</v>
      </c>
      <c r="DJ125">
        <f>($B$13*$D$11+$C$13*$D$11+$F$13*((FF125+EX125)/MAX(FF125+EX125+FG125, 0.1)*$I$11+FG125/MAX(FF125+EX125+FG125, 0.1)*$J$11))/($B$13+$C$13+$F$13)</f>
        <v>0</v>
      </c>
      <c r="DK125">
        <f>($B$13*$K$11+$C$13*$K$11+$F$13*((FF125+EX125)/MAX(FF125+EX125+FG125, 0.1)*$P$11+FG125/MAX(FF125+EX125+FG125, 0.1)*$Q$11))/($B$13+$C$13+$F$13)</f>
        <v>0</v>
      </c>
      <c r="DL125">
        <v>1.1</v>
      </c>
      <c r="DM125">
        <v>0.5</v>
      </c>
      <c r="DN125" t="s">
        <v>440</v>
      </c>
      <c r="DO125">
        <v>2</v>
      </c>
      <c r="DP125" t="b">
        <v>1</v>
      </c>
      <c r="DQ125">
        <v>1758643918.714286</v>
      </c>
      <c r="DR125">
        <v>321.2214285714285</v>
      </c>
      <c r="DS125">
        <v>300.7305714285714</v>
      </c>
      <c r="DT125">
        <v>22.16435357142857</v>
      </c>
      <c r="DU125">
        <v>21.16865357142857</v>
      </c>
      <c r="DV125">
        <v>322.4934285714286</v>
      </c>
      <c r="DW125">
        <v>21.87972857142856</v>
      </c>
      <c r="DX125">
        <v>500.0343928571428</v>
      </c>
      <c r="DY125">
        <v>90.34216071428571</v>
      </c>
      <c r="DZ125">
        <v>0.06614618928571429</v>
      </c>
      <c r="EA125">
        <v>28.98536071428571</v>
      </c>
      <c r="EB125">
        <v>29.98935357142857</v>
      </c>
      <c r="EC125">
        <v>999.9000000000002</v>
      </c>
      <c r="ED125">
        <v>0</v>
      </c>
      <c r="EE125">
        <v>0</v>
      </c>
      <c r="EF125">
        <v>10003.40857142857</v>
      </c>
      <c r="EG125">
        <v>0</v>
      </c>
      <c r="EH125">
        <v>10.18251785714286</v>
      </c>
      <c r="EI125">
        <v>20.49095</v>
      </c>
      <c r="EJ125">
        <v>328.5026071428571</v>
      </c>
      <c r="EK125">
        <v>307.2344642857143</v>
      </c>
      <c r="EL125">
        <v>0.9956924642857145</v>
      </c>
      <c r="EM125">
        <v>300.7305714285714</v>
      </c>
      <c r="EN125">
        <v>21.16865357142857</v>
      </c>
      <c r="EO125">
        <v>2.002376071428571</v>
      </c>
      <c r="EP125">
        <v>1.912423214285714</v>
      </c>
      <c r="EQ125">
        <v>17.46313214285714</v>
      </c>
      <c r="ER125">
        <v>16.73730357142857</v>
      </c>
      <c r="ES125">
        <v>2000.010714285714</v>
      </c>
      <c r="ET125">
        <v>0.9799935714285716</v>
      </c>
      <c r="EU125">
        <v>0.02000642857142857</v>
      </c>
      <c r="EV125">
        <v>0</v>
      </c>
      <c r="EW125">
        <v>223.3407142857143</v>
      </c>
      <c r="EX125">
        <v>5.00078</v>
      </c>
      <c r="EY125">
        <v>4554.101071428571</v>
      </c>
      <c r="EZ125">
        <v>16379.67142857143</v>
      </c>
      <c r="FA125">
        <v>38.75875</v>
      </c>
      <c r="FB125">
        <v>39.53321428571428</v>
      </c>
      <c r="FC125">
        <v>38.84349999999999</v>
      </c>
      <c r="FD125">
        <v>39.22517857142856</v>
      </c>
      <c r="FE125">
        <v>40.01982142857143</v>
      </c>
      <c r="FF125">
        <v>1955.100714285714</v>
      </c>
      <c r="FG125">
        <v>39.91</v>
      </c>
      <c r="FH125">
        <v>0</v>
      </c>
      <c r="FI125">
        <v>1758643924.8</v>
      </c>
      <c r="FJ125">
        <v>0</v>
      </c>
      <c r="FK125">
        <v>223.2604230769231</v>
      </c>
      <c r="FL125">
        <v>-5.879487183322063</v>
      </c>
      <c r="FM125">
        <v>-106.7606838404614</v>
      </c>
      <c r="FN125">
        <v>4553.253461538461</v>
      </c>
      <c r="FO125">
        <v>15</v>
      </c>
      <c r="FP125">
        <v>0</v>
      </c>
      <c r="FQ125" t="s">
        <v>441</v>
      </c>
      <c r="FR125">
        <v>1746989605.5</v>
      </c>
      <c r="FS125">
        <v>1746989593.5</v>
      </c>
      <c r="FT125">
        <v>0</v>
      </c>
      <c r="FU125">
        <v>-0.274</v>
      </c>
      <c r="FV125">
        <v>-0.002</v>
      </c>
      <c r="FW125">
        <v>2.549</v>
      </c>
      <c r="FX125">
        <v>0.129</v>
      </c>
      <c r="FY125">
        <v>420</v>
      </c>
      <c r="FZ125">
        <v>17</v>
      </c>
      <c r="GA125">
        <v>0.02</v>
      </c>
      <c r="GB125">
        <v>0.04</v>
      </c>
      <c r="GC125">
        <v>20.37935</v>
      </c>
      <c r="GD125">
        <v>2.066109568480285</v>
      </c>
      <c r="GE125">
        <v>0.2102360946650218</v>
      </c>
      <c r="GF125">
        <v>0</v>
      </c>
      <c r="GG125">
        <v>223.5488235294117</v>
      </c>
      <c r="GH125">
        <v>-5.123269669067741</v>
      </c>
      <c r="GI125">
        <v>0.5409487020687785</v>
      </c>
      <c r="GJ125">
        <v>0</v>
      </c>
      <c r="GK125">
        <v>0.9950888999999998</v>
      </c>
      <c r="GL125">
        <v>0.01399364352720139</v>
      </c>
      <c r="GM125">
        <v>0.001619989996882691</v>
      </c>
      <c r="GN125">
        <v>1</v>
      </c>
      <c r="GO125">
        <v>1</v>
      </c>
      <c r="GP125">
        <v>3</v>
      </c>
      <c r="GQ125" t="s">
        <v>448</v>
      </c>
      <c r="GR125">
        <v>3.10261</v>
      </c>
      <c r="GS125">
        <v>2.72406</v>
      </c>
      <c r="GT125">
        <v>0.06700250000000001</v>
      </c>
      <c r="GU125">
        <v>0.0629349</v>
      </c>
      <c r="GV125">
        <v>0.101855</v>
      </c>
      <c r="GW125">
        <v>0.0999491</v>
      </c>
      <c r="GX125">
        <v>24411</v>
      </c>
      <c r="GY125">
        <v>22268.3</v>
      </c>
      <c r="GZ125">
        <v>26727.6</v>
      </c>
      <c r="HA125">
        <v>23984.7</v>
      </c>
      <c r="HB125">
        <v>38408.5</v>
      </c>
      <c r="HC125">
        <v>31901.6</v>
      </c>
      <c r="HD125">
        <v>46674</v>
      </c>
      <c r="HE125">
        <v>37937.2</v>
      </c>
      <c r="HF125">
        <v>1.8726</v>
      </c>
      <c r="HG125">
        <v>1.86355</v>
      </c>
      <c r="HH125">
        <v>0.113674</v>
      </c>
      <c r="HI125">
        <v>0</v>
      </c>
      <c r="HJ125">
        <v>28.1341</v>
      </c>
      <c r="HK125">
        <v>999.9</v>
      </c>
      <c r="HL125">
        <v>48.9</v>
      </c>
      <c r="HM125">
        <v>31.7</v>
      </c>
      <c r="HN125">
        <v>25.4133</v>
      </c>
      <c r="HO125">
        <v>61.1065</v>
      </c>
      <c r="HP125">
        <v>22.5601</v>
      </c>
      <c r="HQ125">
        <v>1</v>
      </c>
      <c r="HR125">
        <v>0.09516769999999999</v>
      </c>
      <c r="HS125">
        <v>-0.543309</v>
      </c>
      <c r="HT125">
        <v>20.2783</v>
      </c>
      <c r="HU125">
        <v>5.2116</v>
      </c>
      <c r="HV125">
        <v>11.9776</v>
      </c>
      <c r="HW125">
        <v>4.9636</v>
      </c>
      <c r="HX125">
        <v>3.2744</v>
      </c>
      <c r="HY125">
        <v>9999</v>
      </c>
      <c r="HZ125">
        <v>9999</v>
      </c>
      <c r="IA125">
        <v>9999</v>
      </c>
      <c r="IB125">
        <v>999.9</v>
      </c>
      <c r="IC125">
        <v>1.86398</v>
      </c>
      <c r="ID125">
        <v>1.86006</v>
      </c>
      <c r="IE125">
        <v>1.85838</v>
      </c>
      <c r="IF125">
        <v>1.85975</v>
      </c>
      <c r="IG125">
        <v>1.85989</v>
      </c>
      <c r="IH125">
        <v>1.85837</v>
      </c>
      <c r="II125">
        <v>1.85745</v>
      </c>
      <c r="IJ125">
        <v>1.85242</v>
      </c>
      <c r="IK125">
        <v>0</v>
      </c>
      <c r="IL125">
        <v>0</v>
      </c>
      <c r="IM125">
        <v>0</v>
      </c>
      <c r="IN125">
        <v>0</v>
      </c>
      <c r="IO125" t="s">
        <v>443</v>
      </c>
      <c r="IP125" t="s">
        <v>444</v>
      </c>
      <c r="IQ125" t="s">
        <v>445</v>
      </c>
      <c r="IR125" t="s">
        <v>445</v>
      </c>
      <c r="IS125" t="s">
        <v>445</v>
      </c>
      <c r="IT125" t="s">
        <v>445</v>
      </c>
      <c r="IU125">
        <v>0</v>
      </c>
      <c r="IV125">
        <v>100</v>
      </c>
      <c r="IW125">
        <v>100</v>
      </c>
      <c r="IX125">
        <v>-1.267</v>
      </c>
      <c r="IY125">
        <v>0.2846</v>
      </c>
      <c r="IZ125">
        <v>-1.101190050776656</v>
      </c>
      <c r="JA125">
        <v>-0.0009077452495023094</v>
      </c>
      <c r="JB125">
        <v>1.260287539409167E-06</v>
      </c>
      <c r="JC125">
        <v>-2.747980142854786E-10</v>
      </c>
      <c r="JD125">
        <v>0.01164710740424388</v>
      </c>
      <c r="JE125">
        <v>0.002354074995816399</v>
      </c>
      <c r="JF125">
        <v>0.0004967520844642659</v>
      </c>
      <c r="JG125">
        <v>-1.558376616488758E-06</v>
      </c>
      <c r="JH125">
        <v>1</v>
      </c>
      <c r="JI125">
        <v>1955</v>
      </c>
      <c r="JJ125">
        <v>1</v>
      </c>
      <c r="JK125">
        <v>26</v>
      </c>
      <c r="JL125">
        <v>194238.7</v>
      </c>
      <c r="JM125">
        <v>194238.9</v>
      </c>
      <c r="JN125">
        <v>0.789795</v>
      </c>
      <c r="JO125">
        <v>2.62451</v>
      </c>
      <c r="JP125">
        <v>1.49658</v>
      </c>
      <c r="JQ125">
        <v>2.34497</v>
      </c>
      <c r="JR125">
        <v>1.54907</v>
      </c>
      <c r="JS125">
        <v>2.35107</v>
      </c>
      <c r="JT125">
        <v>36.1754</v>
      </c>
      <c r="JU125">
        <v>24.1663</v>
      </c>
      <c r="JV125">
        <v>18</v>
      </c>
      <c r="JW125">
        <v>481.853</v>
      </c>
      <c r="JX125">
        <v>490.833</v>
      </c>
      <c r="JY125">
        <v>28.1335</v>
      </c>
      <c r="JZ125">
        <v>28.5065</v>
      </c>
      <c r="KA125">
        <v>29.9999</v>
      </c>
      <c r="KB125">
        <v>28.7845</v>
      </c>
      <c r="KC125">
        <v>28.7953</v>
      </c>
      <c r="KD125">
        <v>15.9022</v>
      </c>
      <c r="KE125">
        <v>18.6725</v>
      </c>
      <c r="KF125">
        <v>68.6476</v>
      </c>
      <c r="KG125">
        <v>28.1329</v>
      </c>
      <c r="KH125">
        <v>252.982</v>
      </c>
      <c r="KI125">
        <v>21.1783</v>
      </c>
      <c r="KJ125">
        <v>102.048</v>
      </c>
      <c r="KK125">
        <v>91.49890000000001</v>
      </c>
    </row>
    <row r="126" spans="1:297">
      <c r="A126">
        <v>108</v>
      </c>
      <c r="B126">
        <v>1758643931.5</v>
      </c>
      <c r="C126">
        <v>2298.5</v>
      </c>
      <c r="D126" t="s">
        <v>662</v>
      </c>
      <c r="E126" t="s">
        <v>663</v>
      </c>
      <c r="F126">
        <v>5</v>
      </c>
      <c r="G126" t="s">
        <v>641</v>
      </c>
      <c r="H126" t="s">
        <v>438</v>
      </c>
      <c r="I126">
        <v>1758643924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(EA126+(U126+2*0.95*5.67E-8*(((EA126+$B$9)+273)^4-(EA126+273)^4)-44100*J126)/(1.84*29.3*R126+8*0.95*5.67E-8*(EA126+273)^3))</f>
        <v>0</v>
      </c>
      <c r="W126">
        <f>($C$9*EB126+$D$9*EC126+$E$9*V126)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2*0.95*5.67E-8*(((EA126+$B$9)+273)^4-(W126+273)^4)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273.8852210572182</v>
      </c>
      <c r="AK126">
        <v>287.107812121212</v>
      </c>
      <c r="AL126">
        <v>-3.376568413712474</v>
      </c>
      <c r="AM126">
        <v>65.18617333017276</v>
      </c>
      <c r="AN126">
        <f>(AP126 - AO126 + DY126*1E3/(8.314*(EA126+273.15)) * AR126/DX126 * AQ126) * DX126/(100*DL126) * 1000/(1000 - AP126)</f>
        <v>0</v>
      </c>
      <c r="AO126">
        <v>21.15954645794175</v>
      </c>
      <c r="AP126">
        <v>22.15741393939394</v>
      </c>
      <c r="AQ126">
        <v>-1.458067600669917E-05</v>
      </c>
      <c r="AR126">
        <v>105.4183411861966</v>
      </c>
      <c r="AS126">
        <v>0</v>
      </c>
      <c r="AT126">
        <v>0</v>
      </c>
      <c r="AU126">
        <f>IF(AS126*$H$15&gt;=AW126,1.0,(AW126/(AW126-AS126*$H$15)))</f>
        <v>0</v>
      </c>
      <c r="AV126">
        <f>(AU126-1)*100</f>
        <v>0</v>
      </c>
      <c r="AW126">
        <f>MAX(0,($B$15+$C$15*EF126)/(1+$D$15*EF126)*DY126/(EA126+273)*$E$15)</f>
        <v>0</v>
      </c>
      <c r="AX126" t="s">
        <v>439</v>
      </c>
      <c r="AY126" t="s">
        <v>439</v>
      </c>
      <c r="AZ126">
        <v>0</v>
      </c>
      <c r="BA126">
        <v>0</v>
      </c>
      <c r="BB126">
        <f>1-AZ126/BA126</f>
        <v>0</v>
      </c>
      <c r="BC126">
        <v>0</v>
      </c>
      <c r="BD126" t="s">
        <v>439</v>
      </c>
      <c r="BE126" t="s">
        <v>439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439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$B$13*EG126+$C$13*EH126+$F$13*ES126*(1-EV126)</f>
        <v>0</v>
      </c>
      <c r="DI126">
        <f>DH126*DJ126</f>
        <v>0</v>
      </c>
      <c r="DJ126">
        <f>($B$13*$D$11+$C$13*$D$11+$F$13*((FF126+EX126)/MAX(FF126+EX126+FG126, 0.1)*$I$11+FG126/MAX(FF126+EX126+FG126, 0.1)*$J$11))/($B$13+$C$13+$F$13)</f>
        <v>0</v>
      </c>
      <c r="DK126">
        <f>($B$13*$K$11+$C$13*$K$11+$F$13*((FF126+EX126)/MAX(FF126+EX126+FG126, 0.1)*$P$11+FG126/MAX(FF126+EX126+FG126, 0.1)*$Q$11))/($B$13+$C$13+$F$13)</f>
        <v>0</v>
      </c>
      <c r="DL126">
        <v>1.1</v>
      </c>
      <c r="DM126">
        <v>0.5</v>
      </c>
      <c r="DN126" t="s">
        <v>440</v>
      </c>
      <c r="DO126">
        <v>2</v>
      </c>
      <c r="DP126" t="b">
        <v>1</v>
      </c>
      <c r="DQ126">
        <v>1758643924</v>
      </c>
      <c r="DR126">
        <v>303.8259629629629</v>
      </c>
      <c r="DS126">
        <v>283.1841851851851</v>
      </c>
      <c r="DT126">
        <v>22.16186666666667</v>
      </c>
      <c r="DU126">
        <v>21.16421111111111</v>
      </c>
      <c r="DV126">
        <v>305.0944814814815</v>
      </c>
      <c r="DW126">
        <v>21.87729259259259</v>
      </c>
      <c r="DX126">
        <v>499.9773333333333</v>
      </c>
      <c r="DY126">
        <v>90.34192962962963</v>
      </c>
      <c r="DZ126">
        <v>0.06621608148148149</v>
      </c>
      <c r="EA126">
        <v>28.98618148148148</v>
      </c>
      <c r="EB126">
        <v>29.99047407407407</v>
      </c>
      <c r="EC126">
        <v>999.9000000000001</v>
      </c>
      <c r="ED126">
        <v>0</v>
      </c>
      <c r="EE126">
        <v>0</v>
      </c>
      <c r="EF126">
        <v>9998.423333333332</v>
      </c>
      <c r="EG126">
        <v>0</v>
      </c>
      <c r="EH126">
        <v>10.17387777777778</v>
      </c>
      <c r="EI126">
        <v>20.64190370370371</v>
      </c>
      <c r="EJ126">
        <v>310.712</v>
      </c>
      <c r="EK126">
        <v>289.3072222222223</v>
      </c>
      <c r="EL126">
        <v>0.9976499259259258</v>
      </c>
      <c r="EM126">
        <v>283.1841851851851</v>
      </c>
      <c r="EN126">
        <v>21.16421111111111</v>
      </c>
      <c r="EO126">
        <v>2.002146666666667</v>
      </c>
      <c r="EP126">
        <v>1.912016666666666</v>
      </c>
      <c r="EQ126">
        <v>17.46131481481481</v>
      </c>
      <c r="ER126">
        <v>16.73395555555556</v>
      </c>
      <c r="ES126">
        <v>2000.006296296296</v>
      </c>
      <c r="ET126">
        <v>0.9799935555555557</v>
      </c>
      <c r="EU126">
        <v>0.02000644444444444</v>
      </c>
      <c r="EV126">
        <v>0</v>
      </c>
      <c r="EW126">
        <v>222.8072222222222</v>
      </c>
      <c r="EX126">
        <v>5.00078</v>
      </c>
      <c r="EY126">
        <v>4544.425555555556</v>
      </c>
      <c r="EZ126">
        <v>16379.64074074074</v>
      </c>
      <c r="FA126">
        <v>38.77522222222223</v>
      </c>
      <c r="FB126">
        <v>39.52755555555555</v>
      </c>
      <c r="FC126">
        <v>38.8377037037037</v>
      </c>
      <c r="FD126">
        <v>39.24277777777777</v>
      </c>
      <c r="FE126">
        <v>40.09003703703703</v>
      </c>
      <c r="FF126">
        <v>1955.096296296296</v>
      </c>
      <c r="FG126">
        <v>39.91</v>
      </c>
      <c r="FH126">
        <v>0</v>
      </c>
      <c r="FI126">
        <v>1758643929.6</v>
      </c>
      <c r="FJ126">
        <v>0</v>
      </c>
      <c r="FK126">
        <v>222.7751538461538</v>
      </c>
      <c r="FL126">
        <v>-5.96758974718137</v>
      </c>
      <c r="FM126">
        <v>-114.8239316204721</v>
      </c>
      <c r="FN126">
        <v>4544.409230769232</v>
      </c>
      <c r="FO126">
        <v>15</v>
      </c>
      <c r="FP126">
        <v>0</v>
      </c>
      <c r="FQ126" t="s">
        <v>441</v>
      </c>
      <c r="FR126">
        <v>1746989605.5</v>
      </c>
      <c r="FS126">
        <v>1746989593.5</v>
      </c>
      <c r="FT126">
        <v>0</v>
      </c>
      <c r="FU126">
        <v>-0.274</v>
      </c>
      <c r="FV126">
        <v>-0.002</v>
      </c>
      <c r="FW126">
        <v>2.549</v>
      </c>
      <c r="FX126">
        <v>0.129</v>
      </c>
      <c r="FY126">
        <v>420</v>
      </c>
      <c r="FZ126">
        <v>17</v>
      </c>
      <c r="GA126">
        <v>0.02</v>
      </c>
      <c r="GB126">
        <v>0.04</v>
      </c>
      <c r="GC126">
        <v>20.55228780487805</v>
      </c>
      <c r="GD126">
        <v>1.622293379790946</v>
      </c>
      <c r="GE126">
        <v>0.167743641797459</v>
      </c>
      <c r="GF126">
        <v>0</v>
      </c>
      <c r="GG126">
        <v>223.0776764705882</v>
      </c>
      <c r="GH126">
        <v>-6.2506799096387</v>
      </c>
      <c r="GI126">
        <v>0.6402647302018785</v>
      </c>
      <c r="GJ126">
        <v>0</v>
      </c>
      <c r="GK126">
        <v>0.9965187073170734</v>
      </c>
      <c r="GL126">
        <v>0.02241073170731919</v>
      </c>
      <c r="GM126">
        <v>0.002302112553073732</v>
      </c>
      <c r="GN126">
        <v>1</v>
      </c>
      <c r="GO126">
        <v>1</v>
      </c>
      <c r="GP126">
        <v>3</v>
      </c>
      <c r="GQ126" t="s">
        <v>448</v>
      </c>
      <c r="GR126">
        <v>3.10242</v>
      </c>
      <c r="GS126">
        <v>2.72482</v>
      </c>
      <c r="GT126">
        <v>0.0639497</v>
      </c>
      <c r="GU126">
        <v>0.0597874</v>
      </c>
      <c r="GV126">
        <v>0.101841</v>
      </c>
      <c r="GW126">
        <v>0.0999278</v>
      </c>
      <c r="GX126">
        <v>24491.1</v>
      </c>
      <c r="GY126">
        <v>22343</v>
      </c>
      <c r="GZ126">
        <v>26727.8</v>
      </c>
      <c r="HA126">
        <v>23984.5</v>
      </c>
      <c r="HB126">
        <v>38409.1</v>
      </c>
      <c r="HC126">
        <v>31901.9</v>
      </c>
      <c r="HD126">
        <v>46674.4</v>
      </c>
      <c r="HE126">
        <v>37937</v>
      </c>
      <c r="HF126">
        <v>1.8725</v>
      </c>
      <c r="HG126">
        <v>1.86373</v>
      </c>
      <c r="HH126">
        <v>0.113308</v>
      </c>
      <c r="HI126">
        <v>0</v>
      </c>
      <c r="HJ126">
        <v>28.1341</v>
      </c>
      <c r="HK126">
        <v>999.9</v>
      </c>
      <c r="HL126">
        <v>48.9</v>
      </c>
      <c r="HM126">
        <v>31.6</v>
      </c>
      <c r="HN126">
        <v>25.2663</v>
      </c>
      <c r="HO126">
        <v>61.1765</v>
      </c>
      <c r="HP126">
        <v>22.7204</v>
      </c>
      <c r="HQ126">
        <v>1</v>
      </c>
      <c r="HR126">
        <v>0.09513969999999999</v>
      </c>
      <c r="HS126">
        <v>-0.554553</v>
      </c>
      <c r="HT126">
        <v>20.2782</v>
      </c>
      <c r="HU126">
        <v>5.211</v>
      </c>
      <c r="HV126">
        <v>11.9782</v>
      </c>
      <c r="HW126">
        <v>4.9634</v>
      </c>
      <c r="HX126">
        <v>3.27435</v>
      </c>
      <c r="HY126">
        <v>9999</v>
      </c>
      <c r="HZ126">
        <v>9999</v>
      </c>
      <c r="IA126">
        <v>9999</v>
      </c>
      <c r="IB126">
        <v>999.9</v>
      </c>
      <c r="IC126">
        <v>1.86401</v>
      </c>
      <c r="ID126">
        <v>1.86008</v>
      </c>
      <c r="IE126">
        <v>1.8584</v>
      </c>
      <c r="IF126">
        <v>1.85974</v>
      </c>
      <c r="IG126">
        <v>1.85989</v>
      </c>
      <c r="IH126">
        <v>1.85837</v>
      </c>
      <c r="II126">
        <v>1.85745</v>
      </c>
      <c r="IJ126">
        <v>1.85242</v>
      </c>
      <c r="IK126">
        <v>0</v>
      </c>
      <c r="IL126">
        <v>0</v>
      </c>
      <c r="IM126">
        <v>0</v>
      </c>
      <c r="IN126">
        <v>0</v>
      </c>
      <c r="IO126" t="s">
        <v>443</v>
      </c>
      <c r="IP126" t="s">
        <v>444</v>
      </c>
      <c r="IQ126" t="s">
        <v>445</v>
      </c>
      <c r="IR126" t="s">
        <v>445</v>
      </c>
      <c r="IS126" t="s">
        <v>445</v>
      </c>
      <c r="IT126" t="s">
        <v>445</v>
      </c>
      <c r="IU126">
        <v>0</v>
      </c>
      <c r="IV126">
        <v>100</v>
      </c>
      <c r="IW126">
        <v>100</v>
      </c>
      <c r="IX126">
        <v>-1.262</v>
      </c>
      <c r="IY126">
        <v>0.2845</v>
      </c>
      <c r="IZ126">
        <v>-1.101190050776656</v>
      </c>
      <c r="JA126">
        <v>-0.0009077452495023094</v>
      </c>
      <c r="JB126">
        <v>1.260287539409167E-06</v>
      </c>
      <c r="JC126">
        <v>-2.747980142854786E-10</v>
      </c>
      <c r="JD126">
        <v>0.01164710740424388</v>
      </c>
      <c r="JE126">
        <v>0.002354074995816399</v>
      </c>
      <c r="JF126">
        <v>0.0004967520844642659</v>
      </c>
      <c r="JG126">
        <v>-1.558376616488758E-06</v>
      </c>
      <c r="JH126">
        <v>1</v>
      </c>
      <c r="JI126">
        <v>1955</v>
      </c>
      <c r="JJ126">
        <v>1</v>
      </c>
      <c r="JK126">
        <v>26</v>
      </c>
      <c r="JL126">
        <v>194238.8</v>
      </c>
      <c r="JM126">
        <v>194239</v>
      </c>
      <c r="JN126">
        <v>0.749512</v>
      </c>
      <c r="JO126">
        <v>2.63184</v>
      </c>
      <c r="JP126">
        <v>1.49658</v>
      </c>
      <c r="JQ126">
        <v>2.34497</v>
      </c>
      <c r="JR126">
        <v>1.54907</v>
      </c>
      <c r="JS126">
        <v>2.44141</v>
      </c>
      <c r="JT126">
        <v>36.1754</v>
      </c>
      <c r="JU126">
        <v>24.1751</v>
      </c>
      <c r="JV126">
        <v>18</v>
      </c>
      <c r="JW126">
        <v>481.781</v>
      </c>
      <c r="JX126">
        <v>490.925</v>
      </c>
      <c r="JY126">
        <v>28.1395</v>
      </c>
      <c r="JZ126">
        <v>28.5046</v>
      </c>
      <c r="KA126">
        <v>29.9999</v>
      </c>
      <c r="KB126">
        <v>28.7826</v>
      </c>
      <c r="KC126">
        <v>28.7926</v>
      </c>
      <c r="KD126">
        <v>15.0886</v>
      </c>
      <c r="KE126">
        <v>18.6725</v>
      </c>
      <c r="KF126">
        <v>68.6476</v>
      </c>
      <c r="KG126">
        <v>28.1407</v>
      </c>
      <c r="KH126">
        <v>232.948</v>
      </c>
      <c r="KI126">
        <v>21.1783</v>
      </c>
      <c r="KJ126">
        <v>102.048</v>
      </c>
      <c r="KK126">
        <v>91.4983</v>
      </c>
    </row>
    <row r="127" spans="1:297">
      <c r="A127">
        <v>109</v>
      </c>
      <c r="B127">
        <v>1758643936.5</v>
      </c>
      <c r="C127">
        <v>2303.5</v>
      </c>
      <c r="D127" t="s">
        <v>664</v>
      </c>
      <c r="E127" t="s">
        <v>665</v>
      </c>
      <c r="F127">
        <v>5</v>
      </c>
      <c r="G127" t="s">
        <v>641</v>
      </c>
      <c r="H127" t="s">
        <v>438</v>
      </c>
      <c r="I127">
        <v>1758643928.714286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(EA127+(U127+2*0.95*5.67E-8*(((EA127+$B$9)+273)^4-(EA127+273)^4)-44100*J127)/(1.84*29.3*R127+8*0.95*5.67E-8*(EA127+273)^3))</f>
        <v>0</v>
      </c>
      <c r="W127">
        <f>($C$9*EB127+$D$9*EC127+$E$9*V127)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2*0.95*5.67E-8*(((EA127+$B$9)+273)^4-(W127+273)^4)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257.0268742963559</v>
      </c>
      <c r="AK127">
        <v>270.3203696969696</v>
      </c>
      <c r="AL127">
        <v>-3.359984517630983</v>
      </c>
      <c r="AM127">
        <v>65.18617333017276</v>
      </c>
      <c r="AN127">
        <f>(AP127 - AO127 + DY127*1E3/(8.314*(EA127+273.15)) * AR127/DX127 * AQ127) * DX127/(100*DL127) * 1000/(1000 - AP127)</f>
        <v>0</v>
      </c>
      <c r="AO127">
        <v>21.15393511476173</v>
      </c>
      <c r="AP127">
        <v>22.1571709090909</v>
      </c>
      <c r="AQ127">
        <v>-1.502316786639587E-06</v>
      </c>
      <c r="AR127">
        <v>105.4183411861966</v>
      </c>
      <c r="AS127">
        <v>0</v>
      </c>
      <c r="AT127">
        <v>0</v>
      </c>
      <c r="AU127">
        <f>IF(AS127*$H$15&gt;=AW127,1.0,(AW127/(AW127-AS127*$H$15)))</f>
        <v>0</v>
      </c>
      <c r="AV127">
        <f>(AU127-1)*100</f>
        <v>0</v>
      </c>
      <c r="AW127">
        <f>MAX(0,($B$15+$C$15*EF127)/(1+$D$15*EF127)*DY127/(EA127+273)*$E$15)</f>
        <v>0</v>
      </c>
      <c r="AX127" t="s">
        <v>439</v>
      </c>
      <c r="AY127" t="s">
        <v>439</v>
      </c>
      <c r="AZ127">
        <v>0</v>
      </c>
      <c r="BA127">
        <v>0</v>
      </c>
      <c r="BB127">
        <f>1-AZ127/BA127</f>
        <v>0</v>
      </c>
      <c r="BC127">
        <v>0</v>
      </c>
      <c r="BD127" t="s">
        <v>439</v>
      </c>
      <c r="BE127" t="s">
        <v>439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439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$B$13*EG127+$C$13*EH127+$F$13*ES127*(1-EV127)</f>
        <v>0</v>
      </c>
      <c r="DI127">
        <f>DH127*DJ127</f>
        <v>0</v>
      </c>
      <c r="DJ127">
        <f>($B$13*$D$11+$C$13*$D$11+$F$13*((FF127+EX127)/MAX(FF127+EX127+FG127, 0.1)*$I$11+FG127/MAX(FF127+EX127+FG127, 0.1)*$J$11))/($B$13+$C$13+$F$13)</f>
        <v>0</v>
      </c>
      <c r="DK127">
        <f>($B$13*$K$11+$C$13*$K$11+$F$13*((FF127+EX127)/MAX(FF127+EX127+FG127, 0.1)*$P$11+FG127/MAX(FF127+EX127+FG127, 0.1)*$Q$11))/($B$13+$C$13+$F$13)</f>
        <v>0</v>
      </c>
      <c r="DL127">
        <v>1.1</v>
      </c>
      <c r="DM127">
        <v>0.5</v>
      </c>
      <c r="DN127" t="s">
        <v>440</v>
      </c>
      <c r="DO127">
        <v>2</v>
      </c>
      <c r="DP127" t="b">
        <v>1</v>
      </c>
      <c r="DQ127">
        <v>1758643928.714286</v>
      </c>
      <c r="DR127">
        <v>288.3016428571428</v>
      </c>
      <c r="DS127">
        <v>267.5601428571429</v>
      </c>
      <c r="DT127">
        <v>22.15970714285714</v>
      </c>
      <c r="DU127">
        <v>21.15979642857143</v>
      </c>
      <c r="DV127">
        <v>289.5665</v>
      </c>
      <c r="DW127">
        <v>21.87517142857143</v>
      </c>
      <c r="DX127">
        <v>499.9475714285713</v>
      </c>
      <c r="DY127">
        <v>90.34174642857144</v>
      </c>
      <c r="DZ127">
        <v>0.06642325714285714</v>
      </c>
      <c r="EA127">
        <v>28.98672142857143</v>
      </c>
      <c r="EB127">
        <v>29.98724642857142</v>
      </c>
      <c r="EC127">
        <v>999.9000000000002</v>
      </c>
      <c r="ED127">
        <v>0</v>
      </c>
      <c r="EE127">
        <v>0</v>
      </c>
      <c r="EF127">
        <v>9993.949999999999</v>
      </c>
      <c r="EG127">
        <v>0</v>
      </c>
      <c r="EH127">
        <v>10.17785</v>
      </c>
      <c r="EI127">
        <v>20.74156428571429</v>
      </c>
      <c r="EJ127">
        <v>294.8351428571428</v>
      </c>
      <c r="EK127">
        <v>273.3441785714286</v>
      </c>
      <c r="EL127">
        <v>0.9998990357142856</v>
      </c>
      <c r="EM127">
        <v>267.5601428571429</v>
      </c>
      <c r="EN127">
        <v>21.15979642857143</v>
      </c>
      <c r="EO127">
        <v>2.001947142857143</v>
      </c>
      <c r="EP127">
        <v>1.911613928571428</v>
      </c>
      <c r="EQ127">
        <v>17.45973928571429</v>
      </c>
      <c r="ER127">
        <v>16.73064642857143</v>
      </c>
      <c r="ES127">
        <v>1999.9925</v>
      </c>
      <c r="ET127">
        <v>0.9799934642857144</v>
      </c>
      <c r="EU127">
        <v>0.02000653571428571</v>
      </c>
      <c r="EV127">
        <v>0</v>
      </c>
      <c r="EW127">
        <v>222.37825</v>
      </c>
      <c r="EX127">
        <v>5.00078</v>
      </c>
      <c r="EY127">
        <v>4534.888214285715</v>
      </c>
      <c r="EZ127">
        <v>16379.53214285714</v>
      </c>
      <c r="FA127">
        <v>38.7765</v>
      </c>
      <c r="FB127">
        <v>39.53099999999999</v>
      </c>
      <c r="FC127">
        <v>38.77207142857143</v>
      </c>
      <c r="FD127">
        <v>39.25417857142857</v>
      </c>
      <c r="FE127">
        <v>40.1315</v>
      </c>
      <c r="FF127">
        <v>1955.0825</v>
      </c>
      <c r="FG127">
        <v>39.91</v>
      </c>
      <c r="FH127">
        <v>0</v>
      </c>
      <c r="FI127">
        <v>1758643934.4</v>
      </c>
      <c r="FJ127">
        <v>0</v>
      </c>
      <c r="FK127">
        <v>222.3375384615385</v>
      </c>
      <c r="FL127">
        <v>-5.698666663525989</v>
      </c>
      <c r="FM127">
        <v>-126.354188046005</v>
      </c>
      <c r="FN127">
        <v>4534.652307692308</v>
      </c>
      <c r="FO127">
        <v>15</v>
      </c>
      <c r="FP127">
        <v>0</v>
      </c>
      <c r="FQ127" t="s">
        <v>441</v>
      </c>
      <c r="FR127">
        <v>1746989605.5</v>
      </c>
      <c r="FS127">
        <v>1746989593.5</v>
      </c>
      <c r="FT127">
        <v>0</v>
      </c>
      <c r="FU127">
        <v>-0.274</v>
      </c>
      <c r="FV127">
        <v>-0.002</v>
      </c>
      <c r="FW127">
        <v>2.549</v>
      </c>
      <c r="FX127">
        <v>0.129</v>
      </c>
      <c r="FY127">
        <v>420</v>
      </c>
      <c r="FZ127">
        <v>17</v>
      </c>
      <c r="GA127">
        <v>0.02</v>
      </c>
      <c r="GB127">
        <v>0.04</v>
      </c>
      <c r="GC127">
        <v>20.64969268292683</v>
      </c>
      <c r="GD127">
        <v>1.467311498257832</v>
      </c>
      <c r="GE127">
        <v>0.152584305989395</v>
      </c>
      <c r="GF127">
        <v>0</v>
      </c>
      <c r="GG127">
        <v>222.6751764705883</v>
      </c>
      <c r="GH127">
        <v>-5.635508022288136</v>
      </c>
      <c r="GI127">
        <v>0.5909675750330845</v>
      </c>
      <c r="GJ127">
        <v>0</v>
      </c>
      <c r="GK127">
        <v>0.9982696341463414</v>
      </c>
      <c r="GL127">
        <v>0.0273803414634137</v>
      </c>
      <c r="GM127">
        <v>0.002805293634959837</v>
      </c>
      <c r="GN127">
        <v>1</v>
      </c>
      <c r="GO127">
        <v>1</v>
      </c>
      <c r="GP127">
        <v>3</v>
      </c>
      <c r="GQ127" t="s">
        <v>448</v>
      </c>
      <c r="GR127">
        <v>3.10249</v>
      </c>
      <c r="GS127">
        <v>2.72499</v>
      </c>
      <c r="GT127">
        <v>0.0608423</v>
      </c>
      <c r="GU127">
        <v>0.056558</v>
      </c>
      <c r="GV127">
        <v>0.101839</v>
      </c>
      <c r="GW127">
        <v>0.0999183</v>
      </c>
      <c r="GX127">
        <v>24572.4</v>
      </c>
      <c r="GY127">
        <v>22419.8</v>
      </c>
      <c r="GZ127">
        <v>26727.8</v>
      </c>
      <c r="HA127">
        <v>23984.6</v>
      </c>
      <c r="HB127">
        <v>38408.9</v>
      </c>
      <c r="HC127">
        <v>31902</v>
      </c>
      <c r="HD127">
        <v>46674.6</v>
      </c>
      <c r="HE127">
        <v>37937.1</v>
      </c>
      <c r="HF127">
        <v>1.87302</v>
      </c>
      <c r="HG127">
        <v>1.86332</v>
      </c>
      <c r="HH127">
        <v>0.113457</v>
      </c>
      <c r="HI127">
        <v>0</v>
      </c>
      <c r="HJ127">
        <v>28.1341</v>
      </c>
      <c r="HK127">
        <v>999.9</v>
      </c>
      <c r="HL127">
        <v>48.9</v>
      </c>
      <c r="HM127">
        <v>31.7</v>
      </c>
      <c r="HN127">
        <v>25.4115</v>
      </c>
      <c r="HO127">
        <v>61.1565</v>
      </c>
      <c r="HP127">
        <v>22.8526</v>
      </c>
      <c r="HQ127">
        <v>1</v>
      </c>
      <c r="HR127">
        <v>0.0950584</v>
      </c>
      <c r="HS127">
        <v>-0.5754280000000001</v>
      </c>
      <c r="HT127">
        <v>20.278</v>
      </c>
      <c r="HU127">
        <v>5.21085</v>
      </c>
      <c r="HV127">
        <v>11.9773</v>
      </c>
      <c r="HW127">
        <v>4.9635</v>
      </c>
      <c r="HX127">
        <v>3.27433</v>
      </c>
      <c r="HY127">
        <v>9999</v>
      </c>
      <c r="HZ127">
        <v>9999</v>
      </c>
      <c r="IA127">
        <v>9999</v>
      </c>
      <c r="IB127">
        <v>999.9</v>
      </c>
      <c r="IC127">
        <v>1.86399</v>
      </c>
      <c r="ID127">
        <v>1.86007</v>
      </c>
      <c r="IE127">
        <v>1.8584</v>
      </c>
      <c r="IF127">
        <v>1.85974</v>
      </c>
      <c r="IG127">
        <v>1.85989</v>
      </c>
      <c r="IH127">
        <v>1.85838</v>
      </c>
      <c r="II127">
        <v>1.85745</v>
      </c>
      <c r="IJ127">
        <v>1.85241</v>
      </c>
      <c r="IK127">
        <v>0</v>
      </c>
      <c r="IL127">
        <v>0</v>
      </c>
      <c r="IM127">
        <v>0</v>
      </c>
      <c r="IN127">
        <v>0</v>
      </c>
      <c r="IO127" t="s">
        <v>443</v>
      </c>
      <c r="IP127" t="s">
        <v>444</v>
      </c>
      <c r="IQ127" t="s">
        <v>445</v>
      </c>
      <c r="IR127" t="s">
        <v>445</v>
      </c>
      <c r="IS127" t="s">
        <v>445</v>
      </c>
      <c r="IT127" t="s">
        <v>445</v>
      </c>
      <c r="IU127">
        <v>0</v>
      </c>
      <c r="IV127">
        <v>100</v>
      </c>
      <c r="IW127">
        <v>100</v>
      </c>
      <c r="IX127">
        <v>-1.258</v>
      </c>
      <c r="IY127">
        <v>0.2845</v>
      </c>
      <c r="IZ127">
        <v>-1.101190050776656</v>
      </c>
      <c r="JA127">
        <v>-0.0009077452495023094</v>
      </c>
      <c r="JB127">
        <v>1.260287539409167E-06</v>
      </c>
      <c r="JC127">
        <v>-2.747980142854786E-10</v>
      </c>
      <c r="JD127">
        <v>0.01164710740424388</v>
      </c>
      <c r="JE127">
        <v>0.002354074995816399</v>
      </c>
      <c r="JF127">
        <v>0.0004967520844642659</v>
      </c>
      <c r="JG127">
        <v>-1.558376616488758E-06</v>
      </c>
      <c r="JH127">
        <v>1</v>
      </c>
      <c r="JI127">
        <v>1955</v>
      </c>
      <c r="JJ127">
        <v>1</v>
      </c>
      <c r="JK127">
        <v>26</v>
      </c>
      <c r="JL127">
        <v>194238.9</v>
      </c>
      <c r="JM127">
        <v>194239</v>
      </c>
      <c r="JN127">
        <v>0.7128910000000001</v>
      </c>
      <c r="JO127">
        <v>2.63428</v>
      </c>
      <c r="JP127">
        <v>1.49658</v>
      </c>
      <c r="JQ127">
        <v>2.34375</v>
      </c>
      <c r="JR127">
        <v>1.54907</v>
      </c>
      <c r="JS127">
        <v>2.44751</v>
      </c>
      <c r="JT127">
        <v>36.1754</v>
      </c>
      <c r="JU127">
        <v>24.1751</v>
      </c>
      <c r="JV127">
        <v>18</v>
      </c>
      <c r="JW127">
        <v>482.068</v>
      </c>
      <c r="JX127">
        <v>490.642</v>
      </c>
      <c r="JY127">
        <v>28.1473</v>
      </c>
      <c r="JZ127">
        <v>28.5021</v>
      </c>
      <c r="KA127">
        <v>29.9999</v>
      </c>
      <c r="KB127">
        <v>28.7802</v>
      </c>
      <c r="KC127">
        <v>28.7902</v>
      </c>
      <c r="KD127">
        <v>14.3448</v>
      </c>
      <c r="KE127">
        <v>18.6725</v>
      </c>
      <c r="KF127">
        <v>68.6476</v>
      </c>
      <c r="KG127">
        <v>28.1506</v>
      </c>
      <c r="KH127">
        <v>219.593</v>
      </c>
      <c r="KI127">
        <v>21.1783</v>
      </c>
      <c r="KJ127">
        <v>102.049</v>
      </c>
      <c r="KK127">
        <v>91.4986</v>
      </c>
    </row>
    <row r="128" spans="1:297">
      <c r="A128">
        <v>110</v>
      </c>
      <c r="B128">
        <v>1758643941.5</v>
      </c>
      <c r="C128">
        <v>2308.5</v>
      </c>
      <c r="D128" t="s">
        <v>666</v>
      </c>
      <c r="E128" t="s">
        <v>667</v>
      </c>
      <c r="F128">
        <v>5</v>
      </c>
      <c r="G128" t="s">
        <v>641</v>
      </c>
      <c r="H128" t="s">
        <v>438</v>
      </c>
      <c r="I128">
        <v>1758643934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(EA128+(U128+2*0.95*5.67E-8*(((EA128+$B$9)+273)^4-(EA128+273)^4)-44100*J128)/(1.84*29.3*R128+8*0.95*5.67E-8*(EA128+273)^3))</f>
        <v>0</v>
      </c>
      <c r="W128">
        <f>($C$9*EB128+$D$9*EC128+$E$9*V128)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2*0.95*5.67E-8*(((EA128+$B$9)+273)^4-(W128+273)^4)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240.0901658666085</v>
      </c>
      <c r="AK128">
        <v>253.4415272727271</v>
      </c>
      <c r="AL128">
        <v>-3.37164149565621</v>
      </c>
      <c r="AM128">
        <v>65.18617333017276</v>
      </c>
      <c r="AN128">
        <f>(AP128 - AO128 + DY128*1E3/(8.314*(EA128+273.15)) * AR128/DX128 * AQ128) * DX128/(100*DL128) * 1000/(1000 - AP128)</f>
        <v>0</v>
      </c>
      <c r="AO128">
        <v>21.14902392528912</v>
      </c>
      <c r="AP128">
        <v>22.1529909090909</v>
      </c>
      <c r="AQ128">
        <v>-7.834164678284538E-06</v>
      </c>
      <c r="AR128">
        <v>105.4183411861966</v>
      </c>
      <c r="AS128">
        <v>0</v>
      </c>
      <c r="AT128">
        <v>0</v>
      </c>
      <c r="AU128">
        <f>IF(AS128*$H$15&gt;=AW128,1.0,(AW128/(AW128-AS128*$H$15)))</f>
        <v>0</v>
      </c>
      <c r="AV128">
        <f>(AU128-1)*100</f>
        <v>0</v>
      </c>
      <c r="AW128">
        <f>MAX(0,($B$15+$C$15*EF128)/(1+$D$15*EF128)*DY128/(EA128+273)*$E$15)</f>
        <v>0</v>
      </c>
      <c r="AX128" t="s">
        <v>439</v>
      </c>
      <c r="AY128" t="s">
        <v>439</v>
      </c>
      <c r="AZ128">
        <v>0</v>
      </c>
      <c r="BA128">
        <v>0</v>
      </c>
      <c r="BB128">
        <f>1-AZ128/BA128</f>
        <v>0</v>
      </c>
      <c r="BC128">
        <v>0</v>
      </c>
      <c r="BD128" t="s">
        <v>439</v>
      </c>
      <c r="BE128" t="s">
        <v>439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439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$B$13*EG128+$C$13*EH128+$F$13*ES128*(1-EV128)</f>
        <v>0</v>
      </c>
      <c r="DI128">
        <f>DH128*DJ128</f>
        <v>0</v>
      </c>
      <c r="DJ128">
        <f>($B$13*$D$11+$C$13*$D$11+$F$13*((FF128+EX128)/MAX(FF128+EX128+FG128, 0.1)*$I$11+FG128/MAX(FF128+EX128+FG128, 0.1)*$J$11))/($B$13+$C$13+$F$13)</f>
        <v>0</v>
      </c>
      <c r="DK128">
        <f>($B$13*$K$11+$C$13*$K$11+$F$13*((FF128+EX128)/MAX(FF128+EX128+FG128, 0.1)*$P$11+FG128/MAX(FF128+EX128+FG128, 0.1)*$Q$11))/($B$13+$C$13+$F$13)</f>
        <v>0</v>
      </c>
      <c r="DL128">
        <v>1.1</v>
      </c>
      <c r="DM128">
        <v>0.5</v>
      </c>
      <c r="DN128" t="s">
        <v>440</v>
      </c>
      <c r="DO128">
        <v>2</v>
      </c>
      <c r="DP128" t="b">
        <v>1</v>
      </c>
      <c r="DQ128">
        <v>1758643934</v>
      </c>
      <c r="DR128">
        <v>270.8900370370371</v>
      </c>
      <c r="DS128">
        <v>250.0412592592593</v>
      </c>
      <c r="DT128">
        <v>22.15724444444444</v>
      </c>
      <c r="DU128">
        <v>21.15499259259259</v>
      </c>
      <c r="DV128">
        <v>272.1501851851852</v>
      </c>
      <c r="DW128">
        <v>21.87276296296297</v>
      </c>
      <c r="DX128">
        <v>499.9733333333333</v>
      </c>
      <c r="DY128">
        <v>90.34067037037038</v>
      </c>
      <c r="DZ128">
        <v>0.066728</v>
      </c>
      <c r="EA128">
        <v>28.98755925925926</v>
      </c>
      <c r="EB128">
        <v>29.98651851851852</v>
      </c>
      <c r="EC128">
        <v>999.9000000000001</v>
      </c>
      <c r="ED128">
        <v>0</v>
      </c>
      <c r="EE128">
        <v>0</v>
      </c>
      <c r="EF128">
        <v>9996.225185185185</v>
      </c>
      <c r="EG128">
        <v>0</v>
      </c>
      <c r="EH128">
        <v>10.17804074074074</v>
      </c>
      <c r="EI128">
        <v>20.84872592592592</v>
      </c>
      <c r="EJ128">
        <v>277.0282962962963</v>
      </c>
      <c r="EK128">
        <v>255.4453703703704</v>
      </c>
      <c r="EL128">
        <v>1.002247333333333</v>
      </c>
      <c r="EM128">
        <v>250.0412592592593</v>
      </c>
      <c r="EN128">
        <v>21.15499259259259</v>
      </c>
      <c r="EO128">
        <v>2.001701481481482</v>
      </c>
      <c r="EP128">
        <v>1.911155925925926</v>
      </c>
      <c r="EQ128">
        <v>17.45779259259259</v>
      </c>
      <c r="ER128">
        <v>16.72687407407407</v>
      </c>
      <c r="ES128">
        <v>1999.977777777778</v>
      </c>
      <c r="ET128">
        <v>0.9799933333333335</v>
      </c>
      <c r="EU128">
        <v>0.02000666296296296</v>
      </c>
      <c r="EV128">
        <v>0</v>
      </c>
      <c r="EW128">
        <v>221.7667777777777</v>
      </c>
      <c r="EX128">
        <v>5.00078</v>
      </c>
      <c r="EY128">
        <v>4523.092962962964</v>
      </c>
      <c r="EZ128">
        <v>16379.41111111111</v>
      </c>
      <c r="FA128">
        <v>38.77751851851852</v>
      </c>
      <c r="FB128">
        <v>39.52296296296296</v>
      </c>
      <c r="FC128">
        <v>38.72429629629629</v>
      </c>
      <c r="FD128">
        <v>39.26592592592592</v>
      </c>
      <c r="FE128">
        <v>40.18725925925925</v>
      </c>
      <c r="FF128">
        <v>1955.067777777778</v>
      </c>
      <c r="FG128">
        <v>39.91</v>
      </c>
      <c r="FH128">
        <v>0</v>
      </c>
      <c r="FI128">
        <v>1758643939.8</v>
      </c>
      <c r="FJ128">
        <v>0</v>
      </c>
      <c r="FK128">
        <v>221.69012</v>
      </c>
      <c r="FL128">
        <v>-7.433923087627376</v>
      </c>
      <c r="FM128">
        <v>-143.4884617539102</v>
      </c>
      <c r="FN128">
        <v>4521.838</v>
      </c>
      <c r="FO128">
        <v>15</v>
      </c>
      <c r="FP128">
        <v>0</v>
      </c>
      <c r="FQ128" t="s">
        <v>441</v>
      </c>
      <c r="FR128">
        <v>1746989605.5</v>
      </c>
      <c r="FS128">
        <v>1746989593.5</v>
      </c>
      <c r="FT128">
        <v>0</v>
      </c>
      <c r="FU128">
        <v>-0.274</v>
      </c>
      <c r="FV128">
        <v>-0.002</v>
      </c>
      <c r="FW128">
        <v>2.549</v>
      </c>
      <c r="FX128">
        <v>0.129</v>
      </c>
      <c r="FY128">
        <v>420</v>
      </c>
      <c r="FZ128">
        <v>17</v>
      </c>
      <c r="GA128">
        <v>0.02</v>
      </c>
      <c r="GB128">
        <v>0.04</v>
      </c>
      <c r="GC128">
        <v>20.78273658536585</v>
      </c>
      <c r="GD128">
        <v>1.22220836236932</v>
      </c>
      <c r="GE128">
        <v>0.1267447978556209</v>
      </c>
      <c r="GF128">
        <v>0</v>
      </c>
      <c r="GG128">
        <v>222.0377058823529</v>
      </c>
      <c r="GH128">
        <v>-6.735126051690209</v>
      </c>
      <c r="GI128">
        <v>0.7006285215858078</v>
      </c>
      <c r="GJ128">
        <v>0</v>
      </c>
      <c r="GK128">
        <v>1.000868926829268</v>
      </c>
      <c r="GL128">
        <v>0.02873259930313639</v>
      </c>
      <c r="GM128">
        <v>0.002907758774762266</v>
      </c>
      <c r="GN128">
        <v>1</v>
      </c>
      <c r="GO128">
        <v>1</v>
      </c>
      <c r="GP128">
        <v>3</v>
      </c>
      <c r="GQ128" t="s">
        <v>448</v>
      </c>
      <c r="GR128">
        <v>3.10245</v>
      </c>
      <c r="GS128">
        <v>2.72496</v>
      </c>
      <c r="GT128">
        <v>0.0576525</v>
      </c>
      <c r="GU128">
        <v>0.0532563</v>
      </c>
      <c r="GV128">
        <v>0.101823</v>
      </c>
      <c r="GW128">
        <v>0.09989820000000001</v>
      </c>
      <c r="GX128">
        <v>24656.1</v>
      </c>
      <c r="GY128">
        <v>22498.4</v>
      </c>
      <c r="GZ128">
        <v>26728.1</v>
      </c>
      <c r="HA128">
        <v>23984.8</v>
      </c>
      <c r="HB128">
        <v>38409.5</v>
      </c>
      <c r="HC128">
        <v>31902.7</v>
      </c>
      <c r="HD128">
        <v>46674.9</v>
      </c>
      <c r="HE128">
        <v>37937.5</v>
      </c>
      <c r="HF128">
        <v>1.87252</v>
      </c>
      <c r="HG128">
        <v>1.86375</v>
      </c>
      <c r="HH128">
        <v>0.114344</v>
      </c>
      <c r="HI128">
        <v>0</v>
      </c>
      <c r="HJ128">
        <v>28.1341</v>
      </c>
      <c r="HK128">
        <v>999.9</v>
      </c>
      <c r="HL128">
        <v>48.9</v>
      </c>
      <c r="HM128">
        <v>31.6</v>
      </c>
      <c r="HN128">
        <v>25.2694</v>
      </c>
      <c r="HO128">
        <v>61.5265</v>
      </c>
      <c r="HP128">
        <v>22.6723</v>
      </c>
      <c r="HQ128">
        <v>1</v>
      </c>
      <c r="HR128">
        <v>0.0946164</v>
      </c>
      <c r="HS128">
        <v>-0.587367</v>
      </c>
      <c r="HT128">
        <v>20.2781</v>
      </c>
      <c r="HU128">
        <v>5.2104</v>
      </c>
      <c r="HV128">
        <v>11.9773</v>
      </c>
      <c r="HW128">
        <v>4.96315</v>
      </c>
      <c r="HX128">
        <v>3.27435</v>
      </c>
      <c r="HY128">
        <v>9999</v>
      </c>
      <c r="HZ128">
        <v>9999</v>
      </c>
      <c r="IA128">
        <v>9999</v>
      </c>
      <c r="IB128">
        <v>999.9</v>
      </c>
      <c r="IC128">
        <v>1.86398</v>
      </c>
      <c r="ID128">
        <v>1.86009</v>
      </c>
      <c r="IE128">
        <v>1.85838</v>
      </c>
      <c r="IF128">
        <v>1.85974</v>
      </c>
      <c r="IG128">
        <v>1.85989</v>
      </c>
      <c r="IH128">
        <v>1.85837</v>
      </c>
      <c r="II128">
        <v>1.85745</v>
      </c>
      <c r="IJ128">
        <v>1.85241</v>
      </c>
      <c r="IK128">
        <v>0</v>
      </c>
      <c r="IL128">
        <v>0</v>
      </c>
      <c r="IM128">
        <v>0</v>
      </c>
      <c r="IN128">
        <v>0</v>
      </c>
      <c r="IO128" t="s">
        <v>443</v>
      </c>
      <c r="IP128" t="s">
        <v>444</v>
      </c>
      <c r="IQ128" t="s">
        <v>445</v>
      </c>
      <c r="IR128" t="s">
        <v>445</v>
      </c>
      <c r="IS128" t="s">
        <v>445</v>
      </c>
      <c r="IT128" t="s">
        <v>445</v>
      </c>
      <c r="IU128">
        <v>0</v>
      </c>
      <c r="IV128">
        <v>100</v>
      </c>
      <c r="IW128">
        <v>100</v>
      </c>
      <c r="IX128">
        <v>-1.253</v>
      </c>
      <c r="IY128">
        <v>0.2844</v>
      </c>
      <c r="IZ128">
        <v>-1.101190050776656</v>
      </c>
      <c r="JA128">
        <v>-0.0009077452495023094</v>
      </c>
      <c r="JB128">
        <v>1.260287539409167E-06</v>
      </c>
      <c r="JC128">
        <v>-2.747980142854786E-10</v>
      </c>
      <c r="JD128">
        <v>0.01164710740424388</v>
      </c>
      <c r="JE128">
        <v>0.002354074995816399</v>
      </c>
      <c r="JF128">
        <v>0.0004967520844642659</v>
      </c>
      <c r="JG128">
        <v>-1.558376616488758E-06</v>
      </c>
      <c r="JH128">
        <v>1</v>
      </c>
      <c r="JI128">
        <v>1955</v>
      </c>
      <c r="JJ128">
        <v>1</v>
      </c>
      <c r="JK128">
        <v>26</v>
      </c>
      <c r="JL128">
        <v>194238.9</v>
      </c>
      <c r="JM128">
        <v>194239.1</v>
      </c>
      <c r="JN128">
        <v>0.671387</v>
      </c>
      <c r="JO128">
        <v>2.64404</v>
      </c>
      <c r="JP128">
        <v>1.49658</v>
      </c>
      <c r="JQ128">
        <v>2.34497</v>
      </c>
      <c r="JR128">
        <v>1.54907</v>
      </c>
      <c r="JS128">
        <v>2.34253</v>
      </c>
      <c r="JT128">
        <v>36.1754</v>
      </c>
      <c r="JU128">
        <v>24.1663</v>
      </c>
      <c r="JV128">
        <v>18</v>
      </c>
      <c r="JW128">
        <v>481.759</v>
      </c>
      <c r="JX128">
        <v>490.9</v>
      </c>
      <c r="JY128">
        <v>28.1593</v>
      </c>
      <c r="JZ128">
        <v>28.501</v>
      </c>
      <c r="KA128">
        <v>30</v>
      </c>
      <c r="KB128">
        <v>28.7777</v>
      </c>
      <c r="KC128">
        <v>28.7877</v>
      </c>
      <c r="KD128">
        <v>13.5187</v>
      </c>
      <c r="KE128">
        <v>18.6725</v>
      </c>
      <c r="KF128">
        <v>68.6476</v>
      </c>
      <c r="KG128">
        <v>28.1619</v>
      </c>
      <c r="KH128">
        <v>199.559</v>
      </c>
      <c r="KI128">
        <v>21.1783</v>
      </c>
      <c r="KJ128">
        <v>102.05</v>
      </c>
      <c r="KK128">
        <v>91.49939999999999</v>
      </c>
    </row>
    <row r="129" spans="1:297">
      <c r="A129">
        <v>111</v>
      </c>
      <c r="B129">
        <v>1758643946.5</v>
      </c>
      <c r="C129">
        <v>2313.5</v>
      </c>
      <c r="D129" t="s">
        <v>668</v>
      </c>
      <c r="E129" t="s">
        <v>669</v>
      </c>
      <c r="F129">
        <v>5</v>
      </c>
      <c r="G129" t="s">
        <v>641</v>
      </c>
      <c r="H129" t="s">
        <v>438</v>
      </c>
      <c r="I129">
        <v>1758643938.714286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(EA129+(U129+2*0.95*5.67E-8*(((EA129+$B$9)+273)^4-(EA129+273)^4)-44100*J129)/(1.84*29.3*R129+8*0.95*5.67E-8*(EA129+273)^3))</f>
        <v>0</v>
      </c>
      <c r="W129">
        <f>($C$9*EB129+$D$9*EC129+$E$9*V129)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2*0.95*5.67E-8*(((EA129+$B$9)+273)^4-(W129+273)^4)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223.2572897175088</v>
      </c>
      <c r="AK129">
        <v>236.6492909090909</v>
      </c>
      <c r="AL129">
        <v>-3.354854959148057</v>
      </c>
      <c r="AM129">
        <v>65.18617333017276</v>
      </c>
      <c r="AN129">
        <f>(AP129 - AO129 + DY129*1E3/(8.314*(EA129+273.15)) * AR129/DX129 * AQ129) * DX129/(100*DL129) * 1000/(1000 - AP129)</f>
        <v>0</v>
      </c>
      <c r="AO129">
        <v>21.1425996768121</v>
      </c>
      <c r="AP129">
        <v>22.15073575757574</v>
      </c>
      <c r="AQ129">
        <v>-2.388857404886651E-06</v>
      </c>
      <c r="AR129">
        <v>105.4183411861966</v>
      </c>
      <c r="AS129">
        <v>0</v>
      </c>
      <c r="AT129">
        <v>0</v>
      </c>
      <c r="AU129">
        <f>IF(AS129*$H$15&gt;=AW129,1.0,(AW129/(AW129-AS129*$H$15)))</f>
        <v>0</v>
      </c>
      <c r="AV129">
        <f>(AU129-1)*100</f>
        <v>0</v>
      </c>
      <c r="AW129">
        <f>MAX(0,($B$15+$C$15*EF129)/(1+$D$15*EF129)*DY129/(EA129+273)*$E$15)</f>
        <v>0</v>
      </c>
      <c r="AX129" t="s">
        <v>439</v>
      </c>
      <c r="AY129" t="s">
        <v>439</v>
      </c>
      <c r="AZ129">
        <v>0</v>
      </c>
      <c r="BA129">
        <v>0</v>
      </c>
      <c r="BB129">
        <f>1-AZ129/BA129</f>
        <v>0</v>
      </c>
      <c r="BC129">
        <v>0</v>
      </c>
      <c r="BD129" t="s">
        <v>439</v>
      </c>
      <c r="BE129" t="s">
        <v>439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439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$B$13*EG129+$C$13*EH129+$F$13*ES129*(1-EV129)</f>
        <v>0</v>
      </c>
      <c r="DI129">
        <f>DH129*DJ129</f>
        <v>0</v>
      </c>
      <c r="DJ129">
        <f>($B$13*$D$11+$C$13*$D$11+$F$13*((FF129+EX129)/MAX(FF129+EX129+FG129, 0.1)*$I$11+FG129/MAX(FF129+EX129+FG129, 0.1)*$J$11))/($B$13+$C$13+$F$13)</f>
        <v>0</v>
      </c>
      <c r="DK129">
        <f>($B$13*$K$11+$C$13*$K$11+$F$13*((FF129+EX129)/MAX(FF129+EX129+FG129, 0.1)*$P$11+FG129/MAX(FF129+EX129+FG129, 0.1)*$Q$11))/($B$13+$C$13+$F$13)</f>
        <v>0</v>
      </c>
      <c r="DL129">
        <v>1.1</v>
      </c>
      <c r="DM129">
        <v>0.5</v>
      </c>
      <c r="DN129" t="s">
        <v>440</v>
      </c>
      <c r="DO129">
        <v>2</v>
      </c>
      <c r="DP129" t="b">
        <v>1</v>
      </c>
      <c r="DQ129">
        <v>1758643938.714286</v>
      </c>
      <c r="DR129">
        <v>255.3699285714286</v>
      </c>
      <c r="DS129">
        <v>234.4593571428572</v>
      </c>
      <c r="DT129">
        <v>22.15446071428571</v>
      </c>
      <c r="DU129">
        <v>21.149725</v>
      </c>
      <c r="DV129">
        <v>256.6255</v>
      </c>
      <c r="DW129">
        <v>21.87004642857143</v>
      </c>
      <c r="DX129">
        <v>499.9825</v>
      </c>
      <c r="DY129">
        <v>90.33949285714286</v>
      </c>
      <c r="DZ129">
        <v>0.06688867857142858</v>
      </c>
      <c r="EA129">
        <v>28.98926428571428</v>
      </c>
      <c r="EB129">
        <v>29.98721428571429</v>
      </c>
      <c r="EC129">
        <v>999.9000000000002</v>
      </c>
      <c r="ED129">
        <v>0</v>
      </c>
      <c r="EE129">
        <v>0</v>
      </c>
      <c r="EF129">
        <v>9998.812142857143</v>
      </c>
      <c r="EG129">
        <v>0</v>
      </c>
      <c r="EH129">
        <v>10.1855</v>
      </c>
      <c r="EI129">
        <v>20.91051785714286</v>
      </c>
      <c r="EJ129">
        <v>261.1557857142857</v>
      </c>
      <c r="EK129">
        <v>239.5254642857143</v>
      </c>
      <c r="EL129">
        <v>1.004733928571429</v>
      </c>
      <c r="EM129">
        <v>234.4593571428572</v>
      </c>
      <c r="EN129">
        <v>21.149725</v>
      </c>
      <c r="EO129">
        <v>2.001423571428572</v>
      </c>
      <c r="EP129">
        <v>1.910655357142857</v>
      </c>
      <c r="EQ129">
        <v>17.4556</v>
      </c>
      <c r="ER129">
        <v>16.72275</v>
      </c>
      <c r="ES129">
        <v>1999.979642857143</v>
      </c>
      <c r="ET129">
        <v>0.9799933571428573</v>
      </c>
      <c r="EU129">
        <v>0.02000663928571428</v>
      </c>
      <c r="EV129">
        <v>0</v>
      </c>
      <c r="EW129">
        <v>221.1495357142857</v>
      </c>
      <c r="EX129">
        <v>5.00078</v>
      </c>
      <c r="EY129">
        <v>4511.252500000001</v>
      </c>
      <c r="EZ129">
        <v>16379.42857142857</v>
      </c>
      <c r="FA129">
        <v>38.77653571428571</v>
      </c>
      <c r="FB129">
        <v>39.52435714285714</v>
      </c>
      <c r="FC129">
        <v>38.67160714285715</v>
      </c>
      <c r="FD129">
        <v>39.26307142857142</v>
      </c>
      <c r="FE129">
        <v>40.22746428571428</v>
      </c>
      <c r="FF129">
        <v>1955.069642857143</v>
      </c>
      <c r="FG129">
        <v>39.91</v>
      </c>
      <c r="FH129">
        <v>0</v>
      </c>
      <c r="FI129">
        <v>1758643944.6</v>
      </c>
      <c r="FJ129">
        <v>0</v>
      </c>
      <c r="FK129">
        <v>221.06708</v>
      </c>
      <c r="FL129">
        <v>-9.474769235656005</v>
      </c>
      <c r="FM129">
        <v>-159.5261540822192</v>
      </c>
      <c r="FN129">
        <v>4509.5644</v>
      </c>
      <c r="FO129">
        <v>15</v>
      </c>
      <c r="FP129">
        <v>0</v>
      </c>
      <c r="FQ129" t="s">
        <v>441</v>
      </c>
      <c r="FR129">
        <v>1746989605.5</v>
      </c>
      <c r="FS129">
        <v>1746989593.5</v>
      </c>
      <c r="FT129">
        <v>0</v>
      </c>
      <c r="FU129">
        <v>-0.274</v>
      </c>
      <c r="FV129">
        <v>-0.002</v>
      </c>
      <c r="FW129">
        <v>2.549</v>
      </c>
      <c r="FX129">
        <v>0.129</v>
      </c>
      <c r="FY129">
        <v>420</v>
      </c>
      <c r="FZ129">
        <v>17</v>
      </c>
      <c r="GA129">
        <v>0.02</v>
      </c>
      <c r="GB129">
        <v>0.04</v>
      </c>
      <c r="GC129">
        <v>20.8673275</v>
      </c>
      <c r="GD129">
        <v>0.8463365853658177</v>
      </c>
      <c r="GE129">
        <v>0.08745155226609737</v>
      </c>
      <c r="GF129">
        <v>0</v>
      </c>
      <c r="GG129">
        <v>221.5283823529412</v>
      </c>
      <c r="GH129">
        <v>-7.638884635180768</v>
      </c>
      <c r="GI129">
        <v>0.789028964454034</v>
      </c>
      <c r="GJ129">
        <v>0</v>
      </c>
      <c r="GK129">
        <v>1.0031829</v>
      </c>
      <c r="GL129">
        <v>0.02947368855534808</v>
      </c>
      <c r="GM129">
        <v>0.002903174045764376</v>
      </c>
      <c r="GN129">
        <v>1</v>
      </c>
      <c r="GO129">
        <v>1</v>
      </c>
      <c r="GP129">
        <v>3</v>
      </c>
      <c r="GQ129" t="s">
        <v>448</v>
      </c>
      <c r="GR129">
        <v>3.10261</v>
      </c>
      <c r="GS129">
        <v>2.72496</v>
      </c>
      <c r="GT129">
        <v>0.0544042</v>
      </c>
      <c r="GU129">
        <v>0.0498858</v>
      </c>
      <c r="GV129">
        <v>0.101817</v>
      </c>
      <c r="GW129">
        <v>0.0998795</v>
      </c>
      <c r="GX129">
        <v>24741.4</v>
      </c>
      <c r="GY129">
        <v>22578.7</v>
      </c>
      <c r="GZ129">
        <v>26728.4</v>
      </c>
      <c r="HA129">
        <v>23985</v>
      </c>
      <c r="HB129">
        <v>38409.5</v>
      </c>
      <c r="HC129">
        <v>31903.2</v>
      </c>
      <c r="HD129">
        <v>46675.2</v>
      </c>
      <c r="HE129">
        <v>37937.7</v>
      </c>
      <c r="HF129">
        <v>1.8728</v>
      </c>
      <c r="HG129">
        <v>1.86338</v>
      </c>
      <c r="HH129">
        <v>0.11386</v>
      </c>
      <c r="HI129">
        <v>0</v>
      </c>
      <c r="HJ129">
        <v>28.1345</v>
      </c>
      <c r="HK129">
        <v>999.9</v>
      </c>
      <c r="HL129">
        <v>48.9</v>
      </c>
      <c r="HM129">
        <v>31.6</v>
      </c>
      <c r="HN129">
        <v>25.2656</v>
      </c>
      <c r="HO129">
        <v>61.5065</v>
      </c>
      <c r="HP129">
        <v>22.7163</v>
      </c>
      <c r="HQ129">
        <v>1</v>
      </c>
      <c r="HR129">
        <v>0.09459099999999999</v>
      </c>
      <c r="HS129">
        <v>-0.578736</v>
      </c>
      <c r="HT129">
        <v>20.278</v>
      </c>
      <c r="HU129">
        <v>5.21025</v>
      </c>
      <c r="HV129">
        <v>11.977</v>
      </c>
      <c r="HW129">
        <v>4.9631</v>
      </c>
      <c r="HX129">
        <v>3.27448</v>
      </c>
      <c r="HY129">
        <v>9999</v>
      </c>
      <c r="HZ129">
        <v>9999</v>
      </c>
      <c r="IA129">
        <v>9999</v>
      </c>
      <c r="IB129">
        <v>999.9</v>
      </c>
      <c r="IC129">
        <v>1.86398</v>
      </c>
      <c r="ID129">
        <v>1.86007</v>
      </c>
      <c r="IE129">
        <v>1.85838</v>
      </c>
      <c r="IF129">
        <v>1.85974</v>
      </c>
      <c r="IG129">
        <v>1.85989</v>
      </c>
      <c r="IH129">
        <v>1.85837</v>
      </c>
      <c r="II129">
        <v>1.85745</v>
      </c>
      <c r="IJ129">
        <v>1.85241</v>
      </c>
      <c r="IK129">
        <v>0</v>
      </c>
      <c r="IL129">
        <v>0</v>
      </c>
      <c r="IM129">
        <v>0</v>
      </c>
      <c r="IN129">
        <v>0</v>
      </c>
      <c r="IO129" t="s">
        <v>443</v>
      </c>
      <c r="IP129" t="s">
        <v>444</v>
      </c>
      <c r="IQ129" t="s">
        <v>445</v>
      </c>
      <c r="IR129" t="s">
        <v>445</v>
      </c>
      <c r="IS129" t="s">
        <v>445</v>
      </c>
      <c r="IT129" t="s">
        <v>445</v>
      </c>
      <c r="IU129">
        <v>0</v>
      </c>
      <c r="IV129">
        <v>100</v>
      </c>
      <c r="IW129">
        <v>100</v>
      </c>
      <c r="IX129">
        <v>-1.247</v>
      </c>
      <c r="IY129">
        <v>0.2843</v>
      </c>
      <c r="IZ129">
        <v>-1.101190050776656</v>
      </c>
      <c r="JA129">
        <v>-0.0009077452495023094</v>
      </c>
      <c r="JB129">
        <v>1.260287539409167E-06</v>
      </c>
      <c r="JC129">
        <v>-2.747980142854786E-10</v>
      </c>
      <c r="JD129">
        <v>0.01164710740424388</v>
      </c>
      <c r="JE129">
        <v>0.002354074995816399</v>
      </c>
      <c r="JF129">
        <v>0.0004967520844642659</v>
      </c>
      <c r="JG129">
        <v>-1.558376616488758E-06</v>
      </c>
      <c r="JH129">
        <v>1</v>
      </c>
      <c r="JI129">
        <v>1955</v>
      </c>
      <c r="JJ129">
        <v>1</v>
      </c>
      <c r="JK129">
        <v>26</v>
      </c>
      <c r="JL129">
        <v>194239</v>
      </c>
      <c r="JM129">
        <v>194239.2</v>
      </c>
      <c r="JN129">
        <v>0.633545</v>
      </c>
      <c r="JO129">
        <v>2.63794</v>
      </c>
      <c r="JP129">
        <v>1.49658</v>
      </c>
      <c r="JQ129">
        <v>2.34497</v>
      </c>
      <c r="JR129">
        <v>1.54907</v>
      </c>
      <c r="JS129">
        <v>2.46094</v>
      </c>
      <c r="JT129">
        <v>36.1754</v>
      </c>
      <c r="JU129">
        <v>24.1751</v>
      </c>
      <c r="JV129">
        <v>18</v>
      </c>
      <c r="JW129">
        <v>481.905</v>
      </c>
      <c r="JX129">
        <v>490.634</v>
      </c>
      <c r="JY129">
        <v>28.1682</v>
      </c>
      <c r="JZ129">
        <v>28.4992</v>
      </c>
      <c r="KA129">
        <v>30</v>
      </c>
      <c r="KB129">
        <v>28.7759</v>
      </c>
      <c r="KC129">
        <v>28.7853</v>
      </c>
      <c r="KD129">
        <v>12.7631</v>
      </c>
      <c r="KE129">
        <v>18.6725</v>
      </c>
      <c r="KF129">
        <v>68.6476</v>
      </c>
      <c r="KG129">
        <v>28.1682</v>
      </c>
      <c r="KH129">
        <v>186.2</v>
      </c>
      <c r="KI129">
        <v>21.1783</v>
      </c>
      <c r="KJ129">
        <v>102.05</v>
      </c>
      <c r="KK129">
        <v>91.5001</v>
      </c>
    </row>
    <row r="130" spans="1:297">
      <c r="A130">
        <v>112</v>
      </c>
      <c r="B130">
        <v>1758643951.5</v>
      </c>
      <c r="C130">
        <v>2318.5</v>
      </c>
      <c r="D130" t="s">
        <v>670</v>
      </c>
      <c r="E130" t="s">
        <v>671</v>
      </c>
      <c r="F130">
        <v>5</v>
      </c>
      <c r="G130" t="s">
        <v>641</v>
      </c>
      <c r="H130" t="s">
        <v>438</v>
      </c>
      <c r="I130">
        <v>1758643944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(EA130+(U130+2*0.95*5.67E-8*(((EA130+$B$9)+273)^4-(EA130+273)^4)-44100*J130)/(1.84*29.3*R130+8*0.95*5.67E-8*(EA130+273)^3))</f>
        <v>0</v>
      </c>
      <c r="W130">
        <f>($C$9*EB130+$D$9*EC130+$E$9*V130)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2*0.95*5.67E-8*(((EA130+$B$9)+273)^4-(W130+273)^4)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206.4236619972231</v>
      </c>
      <c r="AK130">
        <v>219.7645333333333</v>
      </c>
      <c r="AL130">
        <v>-3.37285714518715</v>
      </c>
      <c r="AM130">
        <v>65.18617333017276</v>
      </c>
      <c r="AN130">
        <f>(AP130 - AO130 + DY130*1E3/(8.314*(EA130+273.15)) * AR130/DX130 * AQ130) * DX130/(100*DL130) * 1000/(1000 - AP130)</f>
        <v>0</v>
      </c>
      <c r="AO130">
        <v>21.13793158075059</v>
      </c>
      <c r="AP130">
        <v>22.14875515151515</v>
      </c>
      <c r="AQ130">
        <v>-8.009416681196983E-06</v>
      </c>
      <c r="AR130">
        <v>105.4183411861966</v>
      </c>
      <c r="AS130">
        <v>0</v>
      </c>
      <c r="AT130">
        <v>0</v>
      </c>
      <c r="AU130">
        <f>IF(AS130*$H$15&gt;=AW130,1.0,(AW130/(AW130-AS130*$H$15)))</f>
        <v>0</v>
      </c>
      <c r="AV130">
        <f>(AU130-1)*100</f>
        <v>0</v>
      </c>
      <c r="AW130">
        <f>MAX(0,($B$15+$C$15*EF130)/(1+$D$15*EF130)*DY130/(EA130+273)*$E$15)</f>
        <v>0</v>
      </c>
      <c r="AX130" t="s">
        <v>439</v>
      </c>
      <c r="AY130" t="s">
        <v>439</v>
      </c>
      <c r="AZ130">
        <v>0</v>
      </c>
      <c r="BA130">
        <v>0</v>
      </c>
      <c r="BB130">
        <f>1-AZ130/BA130</f>
        <v>0</v>
      </c>
      <c r="BC130">
        <v>0</v>
      </c>
      <c r="BD130" t="s">
        <v>439</v>
      </c>
      <c r="BE130" t="s">
        <v>439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439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$B$13*EG130+$C$13*EH130+$F$13*ES130*(1-EV130)</f>
        <v>0</v>
      </c>
      <c r="DI130">
        <f>DH130*DJ130</f>
        <v>0</v>
      </c>
      <c r="DJ130">
        <f>($B$13*$D$11+$C$13*$D$11+$F$13*((FF130+EX130)/MAX(FF130+EX130+FG130, 0.1)*$I$11+FG130/MAX(FF130+EX130+FG130, 0.1)*$J$11))/($B$13+$C$13+$F$13)</f>
        <v>0</v>
      </c>
      <c r="DK130">
        <f>($B$13*$K$11+$C$13*$K$11+$F$13*((FF130+EX130)/MAX(FF130+EX130+FG130, 0.1)*$P$11+FG130/MAX(FF130+EX130+FG130, 0.1)*$Q$11))/($B$13+$C$13+$F$13)</f>
        <v>0</v>
      </c>
      <c r="DL130">
        <v>1.1</v>
      </c>
      <c r="DM130">
        <v>0.5</v>
      </c>
      <c r="DN130" t="s">
        <v>440</v>
      </c>
      <c r="DO130">
        <v>2</v>
      </c>
      <c r="DP130" t="b">
        <v>1</v>
      </c>
      <c r="DQ130">
        <v>1758643944</v>
      </c>
      <c r="DR130">
        <v>237.9546666666666</v>
      </c>
      <c r="DS130">
        <v>217.0108518518518</v>
      </c>
      <c r="DT130">
        <v>22.15195925925926</v>
      </c>
      <c r="DU130">
        <v>21.14421111111112</v>
      </c>
      <c r="DV130">
        <v>239.2045555555556</v>
      </c>
      <c r="DW130">
        <v>21.86760370370371</v>
      </c>
      <c r="DX130">
        <v>500.0243703703704</v>
      </c>
      <c r="DY130">
        <v>90.3380888888889</v>
      </c>
      <c r="DZ130">
        <v>0.06685306666666667</v>
      </c>
      <c r="EA130">
        <v>28.99185185185185</v>
      </c>
      <c r="EB130">
        <v>29.99364444444445</v>
      </c>
      <c r="EC130">
        <v>999.9000000000001</v>
      </c>
      <c r="ED130">
        <v>0</v>
      </c>
      <c r="EE130">
        <v>0</v>
      </c>
      <c r="EF130">
        <v>10001.99333333333</v>
      </c>
      <c r="EG130">
        <v>0</v>
      </c>
      <c r="EH130">
        <v>10.18704444444444</v>
      </c>
      <c r="EI130">
        <v>20.94378518518518</v>
      </c>
      <c r="EJ130">
        <v>243.3453703703704</v>
      </c>
      <c r="EK130">
        <v>221.6987037037037</v>
      </c>
      <c r="EL130">
        <v>1.007746666666667</v>
      </c>
      <c r="EM130">
        <v>217.0108518518518</v>
      </c>
      <c r="EN130">
        <v>21.14421111111112</v>
      </c>
      <c r="EO130">
        <v>2.001166296296296</v>
      </c>
      <c r="EP130">
        <v>1.910128148148148</v>
      </c>
      <c r="EQ130">
        <v>17.45356666666667</v>
      </c>
      <c r="ER130">
        <v>16.7184</v>
      </c>
      <c r="ES130">
        <v>1999.984814814815</v>
      </c>
      <c r="ET130">
        <v>0.9799934444444446</v>
      </c>
      <c r="EU130">
        <v>0.02000654814814815</v>
      </c>
      <c r="EV130">
        <v>0</v>
      </c>
      <c r="EW130">
        <v>220.3191851851852</v>
      </c>
      <c r="EX130">
        <v>5.00078</v>
      </c>
      <c r="EY130">
        <v>4496.373703703703</v>
      </c>
      <c r="EZ130">
        <v>16379.47407407408</v>
      </c>
      <c r="FA130">
        <v>38.77518518518518</v>
      </c>
      <c r="FB130">
        <v>39.50918518518519</v>
      </c>
      <c r="FC130">
        <v>38.75896296296296</v>
      </c>
      <c r="FD130">
        <v>39.26355555555556</v>
      </c>
      <c r="FE130">
        <v>40.21496296296296</v>
      </c>
      <c r="FF130">
        <v>1955.074814814814</v>
      </c>
      <c r="FG130">
        <v>39.91</v>
      </c>
      <c r="FH130">
        <v>0</v>
      </c>
      <c r="FI130">
        <v>1758643949.4</v>
      </c>
      <c r="FJ130">
        <v>0</v>
      </c>
      <c r="FK130">
        <v>220.31792</v>
      </c>
      <c r="FL130">
        <v>-9.296538438604973</v>
      </c>
      <c r="FM130">
        <v>-181.5407689421557</v>
      </c>
      <c r="FN130">
        <v>4495.8472</v>
      </c>
      <c r="FO130">
        <v>15</v>
      </c>
      <c r="FP130">
        <v>0</v>
      </c>
      <c r="FQ130" t="s">
        <v>441</v>
      </c>
      <c r="FR130">
        <v>1746989605.5</v>
      </c>
      <c r="FS130">
        <v>1746989593.5</v>
      </c>
      <c r="FT130">
        <v>0</v>
      </c>
      <c r="FU130">
        <v>-0.274</v>
      </c>
      <c r="FV130">
        <v>-0.002</v>
      </c>
      <c r="FW130">
        <v>2.549</v>
      </c>
      <c r="FX130">
        <v>0.129</v>
      </c>
      <c r="FY130">
        <v>420</v>
      </c>
      <c r="FZ130">
        <v>17</v>
      </c>
      <c r="GA130">
        <v>0.02</v>
      </c>
      <c r="GB130">
        <v>0.04</v>
      </c>
      <c r="GC130">
        <v>20.913955</v>
      </c>
      <c r="GD130">
        <v>0.5069560975609376</v>
      </c>
      <c r="GE130">
        <v>0.0795538338171079</v>
      </c>
      <c r="GF130">
        <v>0</v>
      </c>
      <c r="GG130">
        <v>220.8185882352941</v>
      </c>
      <c r="GH130">
        <v>-9.194560727264239</v>
      </c>
      <c r="GI130">
        <v>0.9241537342712393</v>
      </c>
      <c r="GJ130">
        <v>0</v>
      </c>
      <c r="GK130">
        <v>1.00601375</v>
      </c>
      <c r="GL130">
        <v>0.03419245778611368</v>
      </c>
      <c r="GM130">
        <v>0.003386354003570817</v>
      </c>
      <c r="GN130">
        <v>1</v>
      </c>
      <c r="GO130">
        <v>1</v>
      </c>
      <c r="GP130">
        <v>3</v>
      </c>
      <c r="GQ130" t="s">
        <v>448</v>
      </c>
      <c r="GR130">
        <v>3.10258</v>
      </c>
      <c r="GS130">
        <v>2.72491</v>
      </c>
      <c r="GT130">
        <v>0.0510723</v>
      </c>
      <c r="GU130">
        <v>0.0464646</v>
      </c>
      <c r="GV130">
        <v>0.101813</v>
      </c>
      <c r="GW130">
        <v>0.0998651</v>
      </c>
      <c r="GX130">
        <v>24828.6</v>
      </c>
      <c r="GY130">
        <v>22659.9</v>
      </c>
      <c r="GZ130">
        <v>26728.5</v>
      </c>
      <c r="HA130">
        <v>23984.9</v>
      </c>
      <c r="HB130">
        <v>38409.5</v>
      </c>
      <c r="HC130">
        <v>31903.2</v>
      </c>
      <c r="HD130">
        <v>46675.4</v>
      </c>
      <c r="HE130">
        <v>37937.5</v>
      </c>
      <c r="HF130">
        <v>1.873</v>
      </c>
      <c r="HG130">
        <v>1.86325</v>
      </c>
      <c r="HH130">
        <v>0.114411</v>
      </c>
      <c r="HI130">
        <v>0</v>
      </c>
      <c r="HJ130">
        <v>28.1365</v>
      </c>
      <c r="HK130">
        <v>999.9</v>
      </c>
      <c r="HL130">
        <v>48.9</v>
      </c>
      <c r="HM130">
        <v>31.6</v>
      </c>
      <c r="HN130">
        <v>25.268</v>
      </c>
      <c r="HO130">
        <v>60.7365</v>
      </c>
      <c r="HP130">
        <v>22.8285</v>
      </c>
      <c r="HQ130">
        <v>1</v>
      </c>
      <c r="HR130">
        <v>0.0945554</v>
      </c>
      <c r="HS130">
        <v>-0.582819</v>
      </c>
      <c r="HT130">
        <v>20.2778</v>
      </c>
      <c r="HU130">
        <v>5.2092</v>
      </c>
      <c r="HV130">
        <v>11.9769</v>
      </c>
      <c r="HW130">
        <v>4.963</v>
      </c>
      <c r="HX130">
        <v>3.2742</v>
      </c>
      <c r="HY130">
        <v>9999</v>
      </c>
      <c r="HZ130">
        <v>9999</v>
      </c>
      <c r="IA130">
        <v>9999</v>
      </c>
      <c r="IB130">
        <v>999.9</v>
      </c>
      <c r="IC130">
        <v>1.86398</v>
      </c>
      <c r="ID130">
        <v>1.86007</v>
      </c>
      <c r="IE130">
        <v>1.85838</v>
      </c>
      <c r="IF130">
        <v>1.85974</v>
      </c>
      <c r="IG130">
        <v>1.85989</v>
      </c>
      <c r="IH130">
        <v>1.85837</v>
      </c>
      <c r="II130">
        <v>1.85745</v>
      </c>
      <c r="IJ130">
        <v>1.85241</v>
      </c>
      <c r="IK130">
        <v>0</v>
      </c>
      <c r="IL130">
        <v>0</v>
      </c>
      <c r="IM130">
        <v>0</v>
      </c>
      <c r="IN130">
        <v>0</v>
      </c>
      <c r="IO130" t="s">
        <v>443</v>
      </c>
      <c r="IP130" t="s">
        <v>444</v>
      </c>
      <c r="IQ130" t="s">
        <v>445</v>
      </c>
      <c r="IR130" t="s">
        <v>445</v>
      </c>
      <c r="IS130" t="s">
        <v>445</v>
      </c>
      <c r="IT130" t="s">
        <v>445</v>
      </c>
      <c r="IU130">
        <v>0</v>
      </c>
      <c r="IV130">
        <v>100</v>
      </c>
      <c r="IW130">
        <v>100</v>
      </c>
      <c r="IX130">
        <v>-1.241</v>
      </c>
      <c r="IY130">
        <v>0.2843</v>
      </c>
      <c r="IZ130">
        <v>-1.101190050776656</v>
      </c>
      <c r="JA130">
        <v>-0.0009077452495023094</v>
      </c>
      <c r="JB130">
        <v>1.260287539409167E-06</v>
      </c>
      <c r="JC130">
        <v>-2.747980142854786E-10</v>
      </c>
      <c r="JD130">
        <v>0.01164710740424388</v>
      </c>
      <c r="JE130">
        <v>0.002354074995816399</v>
      </c>
      <c r="JF130">
        <v>0.0004967520844642659</v>
      </c>
      <c r="JG130">
        <v>-1.558376616488758E-06</v>
      </c>
      <c r="JH130">
        <v>1</v>
      </c>
      <c r="JI130">
        <v>1955</v>
      </c>
      <c r="JJ130">
        <v>1</v>
      </c>
      <c r="JK130">
        <v>26</v>
      </c>
      <c r="JL130">
        <v>194239.1</v>
      </c>
      <c r="JM130">
        <v>194239.3</v>
      </c>
      <c r="JN130">
        <v>0.592041</v>
      </c>
      <c r="JO130">
        <v>2.64404</v>
      </c>
      <c r="JP130">
        <v>1.49658</v>
      </c>
      <c r="JQ130">
        <v>2.34497</v>
      </c>
      <c r="JR130">
        <v>1.54907</v>
      </c>
      <c r="JS130">
        <v>2.44751</v>
      </c>
      <c r="JT130">
        <v>36.1754</v>
      </c>
      <c r="JU130">
        <v>24.1751</v>
      </c>
      <c r="JV130">
        <v>18</v>
      </c>
      <c r="JW130">
        <v>482.002</v>
      </c>
      <c r="JX130">
        <v>490.532</v>
      </c>
      <c r="JY130">
        <v>28.1749</v>
      </c>
      <c r="JZ130">
        <v>28.4973</v>
      </c>
      <c r="KA130">
        <v>29.9999</v>
      </c>
      <c r="KB130">
        <v>28.7735</v>
      </c>
      <c r="KC130">
        <v>28.7828</v>
      </c>
      <c r="KD130">
        <v>11.9191</v>
      </c>
      <c r="KE130">
        <v>18.6725</v>
      </c>
      <c r="KF130">
        <v>68.6476</v>
      </c>
      <c r="KG130">
        <v>28.1757</v>
      </c>
      <c r="KH130">
        <v>166.16</v>
      </c>
      <c r="KI130">
        <v>21.1783</v>
      </c>
      <c r="KJ130">
        <v>102.051</v>
      </c>
      <c r="KK130">
        <v>91.4996</v>
      </c>
    </row>
    <row r="131" spans="1:297">
      <c r="A131">
        <v>113</v>
      </c>
      <c r="B131">
        <v>1758643956.5</v>
      </c>
      <c r="C131">
        <v>2323.5</v>
      </c>
      <c r="D131" t="s">
        <v>672</v>
      </c>
      <c r="E131" t="s">
        <v>673</v>
      </c>
      <c r="F131">
        <v>5</v>
      </c>
      <c r="G131" t="s">
        <v>641</v>
      </c>
      <c r="H131" t="s">
        <v>438</v>
      </c>
      <c r="I131">
        <v>1758643948.714286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(EA131+(U131+2*0.95*5.67E-8*(((EA131+$B$9)+273)^4-(EA131+273)^4)-44100*J131)/(1.84*29.3*R131+8*0.95*5.67E-8*(EA131+273)^3))</f>
        <v>0</v>
      </c>
      <c r="W131">
        <f>($C$9*EB131+$D$9*EC131+$E$9*V131)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2*0.95*5.67E-8*(((EA131+$B$9)+273)^4-(W131+273)^4)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189.3546422190285</v>
      </c>
      <c r="AK131">
        <v>202.9306181818181</v>
      </c>
      <c r="AL131">
        <v>-3.384188597561995</v>
      </c>
      <c r="AM131">
        <v>65.18617333017276</v>
      </c>
      <c r="AN131">
        <f>(AP131 - AO131 + DY131*1E3/(8.314*(EA131+273.15)) * AR131/DX131 * AQ131) * DX131/(100*DL131) * 1000/(1000 - AP131)</f>
        <v>0</v>
      </c>
      <c r="AO131">
        <v>21.13571539914034</v>
      </c>
      <c r="AP131">
        <v>22.14717939393939</v>
      </c>
      <c r="AQ131">
        <v>2.713168408469798E-07</v>
      </c>
      <c r="AR131">
        <v>105.4183411861966</v>
      </c>
      <c r="AS131">
        <v>0</v>
      </c>
      <c r="AT131">
        <v>0</v>
      </c>
      <c r="AU131">
        <f>IF(AS131*$H$15&gt;=AW131,1.0,(AW131/(AW131-AS131*$H$15)))</f>
        <v>0</v>
      </c>
      <c r="AV131">
        <f>(AU131-1)*100</f>
        <v>0</v>
      </c>
      <c r="AW131">
        <f>MAX(0,($B$15+$C$15*EF131)/(1+$D$15*EF131)*DY131/(EA131+273)*$E$15)</f>
        <v>0</v>
      </c>
      <c r="AX131" t="s">
        <v>439</v>
      </c>
      <c r="AY131" t="s">
        <v>439</v>
      </c>
      <c r="AZ131">
        <v>0</v>
      </c>
      <c r="BA131">
        <v>0</v>
      </c>
      <c r="BB131">
        <f>1-AZ131/BA131</f>
        <v>0</v>
      </c>
      <c r="BC131">
        <v>0</v>
      </c>
      <c r="BD131" t="s">
        <v>439</v>
      </c>
      <c r="BE131" t="s">
        <v>439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439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$B$13*EG131+$C$13*EH131+$F$13*ES131*(1-EV131)</f>
        <v>0</v>
      </c>
      <c r="DI131">
        <f>DH131*DJ131</f>
        <v>0</v>
      </c>
      <c r="DJ131">
        <f>($B$13*$D$11+$C$13*$D$11+$F$13*((FF131+EX131)/MAX(FF131+EX131+FG131, 0.1)*$I$11+FG131/MAX(FF131+EX131+FG131, 0.1)*$J$11))/($B$13+$C$13+$F$13)</f>
        <v>0</v>
      </c>
      <c r="DK131">
        <f>($B$13*$K$11+$C$13*$K$11+$F$13*((FF131+EX131)/MAX(FF131+EX131+FG131, 0.1)*$P$11+FG131/MAX(FF131+EX131+FG131, 0.1)*$Q$11))/($B$13+$C$13+$F$13)</f>
        <v>0</v>
      </c>
      <c r="DL131">
        <v>1.1</v>
      </c>
      <c r="DM131">
        <v>0.5</v>
      </c>
      <c r="DN131" t="s">
        <v>440</v>
      </c>
      <c r="DO131">
        <v>2</v>
      </c>
      <c r="DP131" t="b">
        <v>1</v>
      </c>
      <c r="DQ131">
        <v>1758643948.714286</v>
      </c>
      <c r="DR131">
        <v>222.446</v>
      </c>
      <c r="DS131">
        <v>201.3956785714286</v>
      </c>
      <c r="DT131">
        <v>22.14967142857143</v>
      </c>
      <c r="DU131">
        <v>21.13994642857143</v>
      </c>
      <c r="DV131">
        <v>223.6901428571429</v>
      </c>
      <c r="DW131">
        <v>21.865375</v>
      </c>
      <c r="DX131">
        <v>500.0486071428572</v>
      </c>
      <c r="DY131">
        <v>90.33799999999998</v>
      </c>
      <c r="DZ131">
        <v>0.06677573214285713</v>
      </c>
      <c r="EA131">
        <v>28.9934</v>
      </c>
      <c r="EB131">
        <v>29.99773214285714</v>
      </c>
      <c r="EC131">
        <v>999.9000000000002</v>
      </c>
      <c r="ED131">
        <v>0</v>
      </c>
      <c r="EE131">
        <v>0</v>
      </c>
      <c r="EF131">
        <v>10005.74464285714</v>
      </c>
      <c r="EG131">
        <v>0</v>
      </c>
      <c r="EH131">
        <v>10.18859285714285</v>
      </c>
      <c r="EI131">
        <v>21.05031785714285</v>
      </c>
      <c r="EJ131">
        <v>227.4847857142857</v>
      </c>
      <c r="EK131">
        <v>205.7452857142857</v>
      </c>
      <c r="EL131">
        <v>1.009731428571429</v>
      </c>
      <c r="EM131">
        <v>201.3956785714286</v>
      </c>
      <c r="EN131">
        <v>21.13994642857143</v>
      </c>
      <c r="EO131">
        <v>2.0009575</v>
      </c>
      <c r="EP131">
        <v>1.909741071428572</v>
      </c>
      <c r="EQ131">
        <v>17.45191785714286</v>
      </c>
      <c r="ER131">
        <v>16.71521071428571</v>
      </c>
      <c r="ES131">
        <v>1999.999642857143</v>
      </c>
      <c r="ET131">
        <v>0.9799935714285715</v>
      </c>
      <c r="EU131">
        <v>0.02000642499999999</v>
      </c>
      <c r="EV131">
        <v>0</v>
      </c>
      <c r="EW131">
        <v>219.5574642857143</v>
      </c>
      <c r="EX131">
        <v>5.00078</v>
      </c>
      <c r="EY131">
        <v>4481.157142857143</v>
      </c>
      <c r="EZ131">
        <v>16379.60357142857</v>
      </c>
      <c r="FA131">
        <v>38.77875</v>
      </c>
      <c r="FB131">
        <v>39.50885714285715</v>
      </c>
      <c r="FC131">
        <v>38.82110714285714</v>
      </c>
      <c r="FD131">
        <v>39.25189285714286</v>
      </c>
      <c r="FE131">
        <v>40.15596428571428</v>
      </c>
      <c r="FF131">
        <v>1955.089642857143</v>
      </c>
      <c r="FG131">
        <v>39.91</v>
      </c>
      <c r="FH131">
        <v>0</v>
      </c>
      <c r="FI131">
        <v>1758643954.8</v>
      </c>
      <c r="FJ131">
        <v>0</v>
      </c>
      <c r="FK131">
        <v>219.489923076923</v>
      </c>
      <c r="FL131">
        <v>-10.54051281436305</v>
      </c>
      <c r="FM131">
        <v>-207.9463249295926</v>
      </c>
      <c r="FN131">
        <v>4479.254230769231</v>
      </c>
      <c r="FO131">
        <v>15</v>
      </c>
      <c r="FP131">
        <v>0</v>
      </c>
      <c r="FQ131" t="s">
        <v>441</v>
      </c>
      <c r="FR131">
        <v>1746989605.5</v>
      </c>
      <c r="FS131">
        <v>1746989593.5</v>
      </c>
      <c r="FT131">
        <v>0</v>
      </c>
      <c r="FU131">
        <v>-0.274</v>
      </c>
      <c r="FV131">
        <v>-0.002</v>
      </c>
      <c r="FW131">
        <v>2.549</v>
      </c>
      <c r="FX131">
        <v>0.129</v>
      </c>
      <c r="FY131">
        <v>420</v>
      </c>
      <c r="FZ131">
        <v>17</v>
      </c>
      <c r="GA131">
        <v>0.02</v>
      </c>
      <c r="GB131">
        <v>0.04</v>
      </c>
      <c r="GC131">
        <v>21.01228048780488</v>
      </c>
      <c r="GD131">
        <v>1.061082229965192</v>
      </c>
      <c r="GE131">
        <v>0.162846100052169</v>
      </c>
      <c r="GF131">
        <v>0</v>
      </c>
      <c r="GG131">
        <v>219.9657941176471</v>
      </c>
      <c r="GH131">
        <v>-9.7324828095537</v>
      </c>
      <c r="GI131">
        <v>0.9709494679833576</v>
      </c>
      <c r="GJ131">
        <v>0</v>
      </c>
      <c r="GK131">
        <v>1.00825487804878</v>
      </c>
      <c r="GL131">
        <v>0.02901031358885138</v>
      </c>
      <c r="GM131">
        <v>0.003073736204266835</v>
      </c>
      <c r="GN131">
        <v>1</v>
      </c>
      <c r="GO131">
        <v>1</v>
      </c>
      <c r="GP131">
        <v>3</v>
      </c>
      <c r="GQ131" t="s">
        <v>448</v>
      </c>
      <c r="GR131">
        <v>3.10256</v>
      </c>
      <c r="GS131">
        <v>2.72455</v>
      </c>
      <c r="GT131">
        <v>0.0476511</v>
      </c>
      <c r="GU131">
        <v>0.042829</v>
      </c>
      <c r="GV131">
        <v>0.101805</v>
      </c>
      <c r="GW131">
        <v>0.0998559</v>
      </c>
      <c r="GX131">
        <v>24918.1</v>
      </c>
      <c r="GY131">
        <v>22746.2</v>
      </c>
      <c r="GZ131">
        <v>26728.5</v>
      </c>
      <c r="HA131">
        <v>23984.8</v>
      </c>
      <c r="HB131">
        <v>38409.5</v>
      </c>
      <c r="HC131">
        <v>31903</v>
      </c>
      <c r="HD131">
        <v>46675.5</v>
      </c>
      <c r="HE131">
        <v>37937.4</v>
      </c>
      <c r="HF131">
        <v>1.87287</v>
      </c>
      <c r="HG131">
        <v>1.86338</v>
      </c>
      <c r="HH131">
        <v>0.114374</v>
      </c>
      <c r="HI131">
        <v>0</v>
      </c>
      <c r="HJ131">
        <v>28.1365</v>
      </c>
      <c r="HK131">
        <v>999.9</v>
      </c>
      <c r="HL131">
        <v>48.9</v>
      </c>
      <c r="HM131">
        <v>31.6</v>
      </c>
      <c r="HN131">
        <v>25.268</v>
      </c>
      <c r="HO131">
        <v>61.2865</v>
      </c>
      <c r="HP131">
        <v>22.5841</v>
      </c>
      <c r="HQ131">
        <v>1</v>
      </c>
      <c r="HR131">
        <v>0.0945274</v>
      </c>
      <c r="HS131">
        <v>-0.389172</v>
      </c>
      <c r="HT131">
        <v>20.2786</v>
      </c>
      <c r="HU131">
        <v>5.21055</v>
      </c>
      <c r="HV131">
        <v>11.9778</v>
      </c>
      <c r="HW131">
        <v>4.963</v>
      </c>
      <c r="HX131">
        <v>3.27433</v>
      </c>
      <c r="HY131">
        <v>9999</v>
      </c>
      <c r="HZ131">
        <v>9999</v>
      </c>
      <c r="IA131">
        <v>9999</v>
      </c>
      <c r="IB131">
        <v>999.9</v>
      </c>
      <c r="IC131">
        <v>1.86398</v>
      </c>
      <c r="ID131">
        <v>1.86008</v>
      </c>
      <c r="IE131">
        <v>1.85842</v>
      </c>
      <c r="IF131">
        <v>1.85974</v>
      </c>
      <c r="IG131">
        <v>1.85989</v>
      </c>
      <c r="IH131">
        <v>1.85837</v>
      </c>
      <c r="II131">
        <v>1.85745</v>
      </c>
      <c r="IJ131">
        <v>1.85241</v>
      </c>
      <c r="IK131">
        <v>0</v>
      </c>
      <c r="IL131">
        <v>0</v>
      </c>
      <c r="IM131">
        <v>0</v>
      </c>
      <c r="IN131">
        <v>0</v>
      </c>
      <c r="IO131" t="s">
        <v>443</v>
      </c>
      <c r="IP131" t="s">
        <v>444</v>
      </c>
      <c r="IQ131" t="s">
        <v>445</v>
      </c>
      <c r="IR131" t="s">
        <v>445</v>
      </c>
      <c r="IS131" t="s">
        <v>445</v>
      </c>
      <c r="IT131" t="s">
        <v>445</v>
      </c>
      <c r="IU131">
        <v>0</v>
      </c>
      <c r="IV131">
        <v>100</v>
      </c>
      <c r="IW131">
        <v>100</v>
      </c>
      <c r="IX131">
        <v>-1.234</v>
      </c>
      <c r="IY131">
        <v>0.2843</v>
      </c>
      <c r="IZ131">
        <v>-1.101190050776656</v>
      </c>
      <c r="JA131">
        <v>-0.0009077452495023094</v>
      </c>
      <c r="JB131">
        <v>1.260287539409167E-06</v>
      </c>
      <c r="JC131">
        <v>-2.747980142854786E-10</v>
      </c>
      <c r="JD131">
        <v>0.01164710740424388</v>
      </c>
      <c r="JE131">
        <v>0.002354074995816399</v>
      </c>
      <c r="JF131">
        <v>0.0004967520844642659</v>
      </c>
      <c r="JG131">
        <v>-1.558376616488758E-06</v>
      </c>
      <c r="JH131">
        <v>1</v>
      </c>
      <c r="JI131">
        <v>1955</v>
      </c>
      <c r="JJ131">
        <v>1</v>
      </c>
      <c r="JK131">
        <v>26</v>
      </c>
      <c r="JL131">
        <v>194239.2</v>
      </c>
      <c r="JM131">
        <v>194239.4</v>
      </c>
      <c r="JN131">
        <v>0.552979</v>
      </c>
      <c r="JO131">
        <v>2.65137</v>
      </c>
      <c r="JP131">
        <v>1.49658</v>
      </c>
      <c r="JQ131">
        <v>2.34497</v>
      </c>
      <c r="JR131">
        <v>1.54907</v>
      </c>
      <c r="JS131">
        <v>2.34497</v>
      </c>
      <c r="JT131">
        <v>36.1754</v>
      </c>
      <c r="JU131">
        <v>24.1751</v>
      </c>
      <c r="JV131">
        <v>18</v>
      </c>
      <c r="JW131">
        <v>481.911</v>
      </c>
      <c r="JX131">
        <v>490.593</v>
      </c>
      <c r="JY131">
        <v>28.153</v>
      </c>
      <c r="JZ131">
        <v>28.495</v>
      </c>
      <c r="KA131">
        <v>29.9999</v>
      </c>
      <c r="KB131">
        <v>28.771</v>
      </c>
      <c r="KC131">
        <v>28.7804</v>
      </c>
      <c r="KD131">
        <v>11.1582</v>
      </c>
      <c r="KE131">
        <v>18.6725</v>
      </c>
      <c r="KF131">
        <v>68.6476</v>
      </c>
      <c r="KG131">
        <v>28.1293</v>
      </c>
      <c r="KH131">
        <v>152.7</v>
      </c>
      <c r="KI131">
        <v>21.1783</v>
      </c>
      <c r="KJ131">
        <v>102.051</v>
      </c>
      <c r="KK131">
        <v>91.49930000000001</v>
      </c>
    </row>
    <row r="132" spans="1:297">
      <c r="A132">
        <v>114</v>
      </c>
      <c r="B132">
        <v>1758643961.5</v>
      </c>
      <c r="C132">
        <v>2328.5</v>
      </c>
      <c r="D132" t="s">
        <v>674</v>
      </c>
      <c r="E132" t="s">
        <v>675</v>
      </c>
      <c r="F132">
        <v>5</v>
      </c>
      <c r="G132" t="s">
        <v>641</v>
      </c>
      <c r="H132" t="s">
        <v>438</v>
      </c>
      <c r="I132">
        <v>1758643954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(EA132+(U132+2*0.95*5.67E-8*(((EA132+$B$9)+273)^4-(EA132+273)^4)-44100*J132)/(1.84*29.3*R132+8*0.95*5.67E-8*(EA132+273)^3))</f>
        <v>0</v>
      </c>
      <c r="W132">
        <f>($C$9*EB132+$D$9*EC132+$E$9*V132)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2*0.95*5.67E-8*(((EA132+$B$9)+273)^4-(W132+273)^4)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172.3728617599502</v>
      </c>
      <c r="AK132">
        <v>186.0640181818182</v>
      </c>
      <c r="AL132">
        <v>-3.36342436444402</v>
      </c>
      <c r="AM132">
        <v>65.18617333017276</v>
      </c>
      <c r="AN132">
        <f>(AP132 - AO132 + DY132*1E3/(8.314*(EA132+273.15)) * AR132/DX132 * AQ132) * DX132/(100*DL132) * 1000/(1000 - AP132)</f>
        <v>0</v>
      </c>
      <c r="AO132">
        <v>21.13201050503637</v>
      </c>
      <c r="AP132">
        <v>22.14256424242424</v>
      </c>
      <c r="AQ132">
        <v>-1.24742844362096E-05</v>
      </c>
      <c r="AR132">
        <v>105.4183411861966</v>
      </c>
      <c r="AS132">
        <v>0</v>
      </c>
      <c r="AT132">
        <v>0</v>
      </c>
      <c r="AU132">
        <f>IF(AS132*$H$15&gt;=AW132,1.0,(AW132/(AW132-AS132*$H$15)))</f>
        <v>0</v>
      </c>
      <c r="AV132">
        <f>(AU132-1)*100</f>
        <v>0</v>
      </c>
      <c r="AW132">
        <f>MAX(0,($B$15+$C$15*EF132)/(1+$D$15*EF132)*DY132/(EA132+273)*$E$15)</f>
        <v>0</v>
      </c>
      <c r="AX132" t="s">
        <v>439</v>
      </c>
      <c r="AY132" t="s">
        <v>439</v>
      </c>
      <c r="AZ132">
        <v>0</v>
      </c>
      <c r="BA132">
        <v>0</v>
      </c>
      <c r="BB132">
        <f>1-AZ132/BA132</f>
        <v>0</v>
      </c>
      <c r="BC132">
        <v>0</v>
      </c>
      <c r="BD132" t="s">
        <v>439</v>
      </c>
      <c r="BE132" t="s">
        <v>439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439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$B$13*EG132+$C$13*EH132+$F$13*ES132*(1-EV132)</f>
        <v>0</v>
      </c>
      <c r="DI132">
        <f>DH132*DJ132</f>
        <v>0</v>
      </c>
      <c r="DJ132">
        <f>($B$13*$D$11+$C$13*$D$11+$F$13*((FF132+EX132)/MAX(FF132+EX132+FG132, 0.1)*$I$11+FG132/MAX(FF132+EX132+FG132, 0.1)*$J$11))/($B$13+$C$13+$F$13)</f>
        <v>0</v>
      </c>
      <c r="DK132">
        <f>($B$13*$K$11+$C$13*$K$11+$F$13*((FF132+EX132)/MAX(FF132+EX132+FG132, 0.1)*$P$11+FG132/MAX(FF132+EX132+FG132, 0.1)*$Q$11))/($B$13+$C$13+$F$13)</f>
        <v>0</v>
      </c>
      <c r="DL132">
        <v>1.1</v>
      </c>
      <c r="DM132">
        <v>0.5</v>
      </c>
      <c r="DN132" t="s">
        <v>440</v>
      </c>
      <c r="DO132">
        <v>2</v>
      </c>
      <c r="DP132" t="b">
        <v>1</v>
      </c>
      <c r="DQ132">
        <v>1758643954</v>
      </c>
      <c r="DR132">
        <v>205.0225925925926</v>
      </c>
      <c r="DS132">
        <v>183.8819629629629</v>
      </c>
      <c r="DT132">
        <v>22.14748518518518</v>
      </c>
      <c r="DU132">
        <v>21.13591481481481</v>
      </c>
      <c r="DV132">
        <v>206.2597407407407</v>
      </c>
      <c r="DW132">
        <v>21.86322962962963</v>
      </c>
      <c r="DX132">
        <v>500.0424444444445</v>
      </c>
      <c r="DY132">
        <v>90.33751851851851</v>
      </c>
      <c r="DZ132">
        <v>0.06673984814814815</v>
      </c>
      <c r="EA132">
        <v>28.99397407407408</v>
      </c>
      <c r="EB132">
        <v>30.00097777777778</v>
      </c>
      <c r="EC132">
        <v>999.9000000000001</v>
      </c>
      <c r="ED132">
        <v>0</v>
      </c>
      <c r="EE132">
        <v>0</v>
      </c>
      <c r="EF132">
        <v>9998.086666666666</v>
      </c>
      <c r="EG132">
        <v>0</v>
      </c>
      <c r="EH132">
        <v>10.19025555555555</v>
      </c>
      <c r="EI132">
        <v>21.14065185185186</v>
      </c>
      <c r="EJ132">
        <v>209.6662592592593</v>
      </c>
      <c r="EK132">
        <v>187.8525555555556</v>
      </c>
      <c r="EL132">
        <v>1.011571481481482</v>
      </c>
      <c r="EM132">
        <v>183.8819629629629</v>
      </c>
      <c r="EN132">
        <v>21.13591481481481</v>
      </c>
      <c r="EO132">
        <v>2.000749259259259</v>
      </c>
      <c r="EP132">
        <v>1.909367407407408</v>
      </c>
      <c r="EQ132">
        <v>17.45025925925926</v>
      </c>
      <c r="ER132">
        <v>16.71212592592593</v>
      </c>
      <c r="ES132">
        <v>1999.987407407407</v>
      </c>
      <c r="ET132">
        <v>0.9799934444444445</v>
      </c>
      <c r="EU132">
        <v>0.02000655185185185</v>
      </c>
      <c r="EV132">
        <v>0</v>
      </c>
      <c r="EW132">
        <v>218.6363333333333</v>
      </c>
      <c r="EX132">
        <v>5.00078</v>
      </c>
      <c r="EY132">
        <v>4461.782222222222</v>
      </c>
      <c r="EZ132">
        <v>16379.49259259259</v>
      </c>
      <c r="FA132">
        <v>38.78914814814815</v>
      </c>
      <c r="FB132">
        <v>39.49992592592593</v>
      </c>
      <c r="FC132">
        <v>38.94181481481482</v>
      </c>
      <c r="FD132">
        <v>39.26122222222222</v>
      </c>
      <c r="FE132">
        <v>40.12003703703703</v>
      </c>
      <c r="FF132">
        <v>1955.077407407407</v>
      </c>
      <c r="FG132">
        <v>39.91</v>
      </c>
      <c r="FH132">
        <v>0</v>
      </c>
      <c r="FI132">
        <v>1758643959.6</v>
      </c>
      <c r="FJ132">
        <v>0</v>
      </c>
      <c r="FK132">
        <v>218.6506923076923</v>
      </c>
      <c r="FL132">
        <v>-11.07541879142985</v>
      </c>
      <c r="FM132">
        <v>-234.5873504092805</v>
      </c>
      <c r="FN132">
        <v>4461.543076923077</v>
      </c>
      <c r="FO132">
        <v>15</v>
      </c>
      <c r="FP132">
        <v>0</v>
      </c>
      <c r="FQ132" t="s">
        <v>441</v>
      </c>
      <c r="FR132">
        <v>1746989605.5</v>
      </c>
      <c r="FS132">
        <v>1746989593.5</v>
      </c>
      <c r="FT132">
        <v>0</v>
      </c>
      <c r="FU132">
        <v>-0.274</v>
      </c>
      <c r="FV132">
        <v>-0.002</v>
      </c>
      <c r="FW132">
        <v>2.549</v>
      </c>
      <c r="FX132">
        <v>0.129</v>
      </c>
      <c r="FY132">
        <v>420</v>
      </c>
      <c r="FZ132">
        <v>17</v>
      </c>
      <c r="GA132">
        <v>0.02</v>
      </c>
      <c r="GB132">
        <v>0.04</v>
      </c>
      <c r="GC132">
        <v>21.08779268292683</v>
      </c>
      <c r="GD132">
        <v>1.38621324041813</v>
      </c>
      <c r="GE132">
        <v>0.1888069092243466</v>
      </c>
      <c r="GF132">
        <v>0</v>
      </c>
      <c r="GG132">
        <v>219.3527941176471</v>
      </c>
      <c r="GH132">
        <v>-10.28426278762403</v>
      </c>
      <c r="GI132">
        <v>1.025045702837963</v>
      </c>
      <c r="GJ132">
        <v>0</v>
      </c>
      <c r="GK132">
        <v>1.009894634146342</v>
      </c>
      <c r="GL132">
        <v>0.02229616724738702</v>
      </c>
      <c r="GM132">
        <v>0.002501443580835354</v>
      </c>
      <c r="GN132">
        <v>1</v>
      </c>
      <c r="GO132">
        <v>1</v>
      </c>
      <c r="GP132">
        <v>3</v>
      </c>
      <c r="GQ132" t="s">
        <v>448</v>
      </c>
      <c r="GR132">
        <v>3.10246</v>
      </c>
      <c r="GS132">
        <v>2.72477</v>
      </c>
      <c r="GT132">
        <v>0.0441596</v>
      </c>
      <c r="GU132">
        <v>0.0392989</v>
      </c>
      <c r="GV132">
        <v>0.101791</v>
      </c>
      <c r="GW132">
        <v>0.0998378</v>
      </c>
      <c r="GX132">
        <v>25009.6</v>
      </c>
      <c r="GY132">
        <v>22830.1</v>
      </c>
      <c r="GZ132">
        <v>26728.6</v>
      </c>
      <c r="HA132">
        <v>23984.8</v>
      </c>
      <c r="HB132">
        <v>38409.8</v>
      </c>
      <c r="HC132">
        <v>31903.3</v>
      </c>
      <c r="HD132">
        <v>46675.7</v>
      </c>
      <c r="HE132">
        <v>37937.3</v>
      </c>
      <c r="HF132">
        <v>1.87275</v>
      </c>
      <c r="HG132">
        <v>1.86348</v>
      </c>
      <c r="HH132">
        <v>0.113674</v>
      </c>
      <c r="HI132">
        <v>0</v>
      </c>
      <c r="HJ132">
        <v>28.1389</v>
      </c>
      <c r="HK132">
        <v>999.9</v>
      </c>
      <c r="HL132">
        <v>48.9</v>
      </c>
      <c r="HM132">
        <v>31.6</v>
      </c>
      <c r="HN132">
        <v>25.2675</v>
      </c>
      <c r="HO132">
        <v>61.2065</v>
      </c>
      <c r="HP132">
        <v>22.6683</v>
      </c>
      <c r="HQ132">
        <v>1</v>
      </c>
      <c r="HR132">
        <v>0.09412089999999999</v>
      </c>
      <c r="HS132">
        <v>-0.461735</v>
      </c>
      <c r="HT132">
        <v>20.2783</v>
      </c>
      <c r="HU132">
        <v>5.2098</v>
      </c>
      <c r="HV132">
        <v>11.977</v>
      </c>
      <c r="HW132">
        <v>4.9628</v>
      </c>
      <c r="HX132">
        <v>3.27428</v>
      </c>
      <c r="HY132">
        <v>9999</v>
      </c>
      <c r="HZ132">
        <v>9999</v>
      </c>
      <c r="IA132">
        <v>9999</v>
      </c>
      <c r="IB132">
        <v>999.9</v>
      </c>
      <c r="IC132">
        <v>1.86397</v>
      </c>
      <c r="ID132">
        <v>1.86007</v>
      </c>
      <c r="IE132">
        <v>1.85839</v>
      </c>
      <c r="IF132">
        <v>1.85975</v>
      </c>
      <c r="IG132">
        <v>1.85989</v>
      </c>
      <c r="IH132">
        <v>1.85837</v>
      </c>
      <c r="II132">
        <v>1.85745</v>
      </c>
      <c r="IJ132">
        <v>1.85242</v>
      </c>
      <c r="IK132">
        <v>0</v>
      </c>
      <c r="IL132">
        <v>0</v>
      </c>
      <c r="IM132">
        <v>0</v>
      </c>
      <c r="IN132">
        <v>0</v>
      </c>
      <c r="IO132" t="s">
        <v>443</v>
      </c>
      <c r="IP132" t="s">
        <v>444</v>
      </c>
      <c r="IQ132" t="s">
        <v>445</v>
      </c>
      <c r="IR132" t="s">
        <v>445</v>
      </c>
      <c r="IS132" t="s">
        <v>445</v>
      </c>
      <c r="IT132" t="s">
        <v>445</v>
      </c>
      <c r="IU132">
        <v>0</v>
      </c>
      <c r="IV132">
        <v>100</v>
      </c>
      <c r="IW132">
        <v>100</v>
      </c>
      <c r="IX132">
        <v>-1.226</v>
      </c>
      <c r="IY132">
        <v>0.2842</v>
      </c>
      <c r="IZ132">
        <v>-1.101190050776656</v>
      </c>
      <c r="JA132">
        <v>-0.0009077452495023094</v>
      </c>
      <c r="JB132">
        <v>1.260287539409167E-06</v>
      </c>
      <c r="JC132">
        <v>-2.747980142854786E-10</v>
      </c>
      <c r="JD132">
        <v>0.01164710740424388</v>
      </c>
      <c r="JE132">
        <v>0.002354074995816399</v>
      </c>
      <c r="JF132">
        <v>0.0004967520844642659</v>
      </c>
      <c r="JG132">
        <v>-1.558376616488758E-06</v>
      </c>
      <c r="JH132">
        <v>1</v>
      </c>
      <c r="JI132">
        <v>1955</v>
      </c>
      <c r="JJ132">
        <v>1</v>
      </c>
      <c r="JK132">
        <v>26</v>
      </c>
      <c r="JL132">
        <v>194239.3</v>
      </c>
      <c r="JM132">
        <v>194239.5</v>
      </c>
      <c r="JN132">
        <v>0.511475</v>
      </c>
      <c r="JO132">
        <v>2.63062</v>
      </c>
      <c r="JP132">
        <v>1.49658</v>
      </c>
      <c r="JQ132">
        <v>2.34497</v>
      </c>
      <c r="JR132">
        <v>1.54907</v>
      </c>
      <c r="JS132">
        <v>2.45117</v>
      </c>
      <c r="JT132">
        <v>36.1754</v>
      </c>
      <c r="JU132">
        <v>24.1838</v>
      </c>
      <c r="JV132">
        <v>18</v>
      </c>
      <c r="JW132">
        <v>481.824</v>
      </c>
      <c r="JX132">
        <v>490.639</v>
      </c>
      <c r="JY132">
        <v>28.1282</v>
      </c>
      <c r="JZ132">
        <v>28.4938</v>
      </c>
      <c r="KA132">
        <v>29.9999</v>
      </c>
      <c r="KB132">
        <v>28.769</v>
      </c>
      <c r="KC132">
        <v>28.778</v>
      </c>
      <c r="KD132">
        <v>10.318</v>
      </c>
      <c r="KE132">
        <v>18.6725</v>
      </c>
      <c r="KF132">
        <v>68.6476</v>
      </c>
      <c r="KG132">
        <v>28.1283</v>
      </c>
      <c r="KH132">
        <v>132.6</v>
      </c>
      <c r="KI132">
        <v>21.1783</v>
      </c>
      <c r="KJ132">
        <v>102.051</v>
      </c>
      <c r="KK132">
        <v>91.49930000000001</v>
      </c>
    </row>
    <row r="133" spans="1:297">
      <c r="A133">
        <v>115</v>
      </c>
      <c r="B133">
        <v>1758643966.5</v>
      </c>
      <c r="C133">
        <v>2333.5</v>
      </c>
      <c r="D133" t="s">
        <v>676</v>
      </c>
      <c r="E133" t="s">
        <v>677</v>
      </c>
      <c r="F133">
        <v>5</v>
      </c>
      <c r="G133" t="s">
        <v>641</v>
      </c>
      <c r="H133" t="s">
        <v>438</v>
      </c>
      <c r="I133">
        <v>1758643958.714286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(EA133+(U133+2*0.95*5.67E-8*(((EA133+$B$9)+273)^4-(EA133+273)^4)-44100*J133)/(1.84*29.3*R133+8*0.95*5.67E-8*(EA133+273)^3))</f>
        <v>0</v>
      </c>
      <c r="W133">
        <f>($C$9*EB133+$D$9*EC133+$E$9*V133)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2*0.95*5.67E-8*(((EA133+$B$9)+273)^4-(W133+273)^4)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155.8741740758022</v>
      </c>
      <c r="AK133">
        <v>169.4936909090909</v>
      </c>
      <c r="AL133">
        <v>-3.306895260348626</v>
      </c>
      <c r="AM133">
        <v>65.18617333017276</v>
      </c>
      <c r="AN133">
        <f>(AP133 - AO133 + DY133*1E3/(8.314*(EA133+273.15)) * AR133/DX133 * AQ133) * DX133/(100*DL133) * 1000/(1000 - AP133)</f>
        <v>0</v>
      </c>
      <c r="AO133">
        <v>21.12598652721084</v>
      </c>
      <c r="AP133">
        <v>22.13825878787878</v>
      </c>
      <c r="AQ133">
        <v>-7.894031429989659E-06</v>
      </c>
      <c r="AR133">
        <v>105.4183411861966</v>
      </c>
      <c r="AS133">
        <v>0</v>
      </c>
      <c r="AT133">
        <v>0</v>
      </c>
      <c r="AU133">
        <f>IF(AS133*$H$15&gt;=AW133,1.0,(AW133/(AW133-AS133*$H$15)))</f>
        <v>0</v>
      </c>
      <c r="AV133">
        <f>(AU133-1)*100</f>
        <v>0</v>
      </c>
      <c r="AW133">
        <f>MAX(0,($B$15+$C$15*EF133)/(1+$D$15*EF133)*DY133/(EA133+273)*$E$15)</f>
        <v>0</v>
      </c>
      <c r="AX133" t="s">
        <v>439</v>
      </c>
      <c r="AY133" t="s">
        <v>439</v>
      </c>
      <c r="AZ133">
        <v>0</v>
      </c>
      <c r="BA133">
        <v>0</v>
      </c>
      <c r="BB133">
        <f>1-AZ133/BA133</f>
        <v>0</v>
      </c>
      <c r="BC133">
        <v>0</v>
      </c>
      <c r="BD133" t="s">
        <v>439</v>
      </c>
      <c r="BE133" t="s">
        <v>439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439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$B$13*EG133+$C$13*EH133+$F$13*ES133*(1-EV133)</f>
        <v>0</v>
      </c>
      <c r="DI133">
        <f>DH133*DJ133</f>
        <v>0</v>
      </c>
      <c r="DJ133">
        <f>($B$13*$D$11+$C$13*$D$11+$F$13*((FF133+EX133)/MAX(FF133+EX133+FG133, 0.1)*$I$11+FG133/MAX(FF133+EX133+FG133, 0.1)*$J$11))/($B$13+$C$13+$F$13)</f>
        <v>0</v>
      </c>
      <c r="DK133">
        <f>($B$13*$K$11+$C$13*$K$11+$F$13*((FF133+EX133)/MAX(FF133+EX133+FG133, 0.1)*$P$11+FG133/MAX(FF133+EX133+FG133, 0.1)*$Q$11))/($B$13+$C$13+$F$13)</f>
        <v>0</v>
      </c>
      <c r="DL133">
        <v>1.1</v>
      </c>
      <c r="DM133">
        <v>0.5</v>
      </c>
      <c r="DN133" t="s">
        <v>440</v>
      </c>
      <c r="DO133">
        <v>2</v>
      </c>
      <c r="DP133" t="b">
        <v>1</v>
      </c>
      <c r="DQ133">
        <v>1758643958.714286</v>
      </c>
      <c r="DR133">
        <v>189.5386785714286</v>
      </c>
      <c r="DS133">
        <v>168.3054285714286</v>
      </c>
      <c r="DT133">
        <v>22.14420357142857</v>
      </c>
      <c r="DU133">
        <v>21.13206428571429</v>
      </c>
      <c r="DV133">
        <v>190.7689642857143</v>
      </c>
      <c r="DW133">
        <v>21.86001428571428</v>
      </c>
      <c r="DX133">
        <v>500.0123214285715</v>
      </c>
      <c r="DY133">
        <v>90.33724999999997</v>
      </c>
      <c r="DZ133">
        <v>0.06673236428571429</v>
      </c>
      <c r="EA133">
        <v>28.99146428571428</v>
      </c>
      <c r="EB133">
        <v>29.9984</v>
      </c>
      <c r="EC133">
        <v>999.9000000000002</v>
      </c>
      <c r="ED133">
        <v>0</v>
      </c>
      <c r="EE133">
        <v>0</v>
      </c>
      <c r="EF133">
        <v>9996.680000000002</v>
      </c>
      <c r="EG133">
        <v>0</v>
      </c>
      <c r="EH133">
        <v>10.19424285714286</v>
      </c>
      <c r="EI133">
        <v>21.23331785714285</v>
      </c>
      <c r="EJ133">
        <v>193.831</v>
      </c>
      <c r="EK133">
        <v>171.9389285714285</v>
      </c>
      <c r="EL133">
        <v>1.012141428571429</v>
      </c>
      <c r="EM133">
        <v>168.3054285714286</v>
      </c>
      <c r="EN133">
        <v>21.13206428571429</v>
      </c>
      <c r="EO133">
        <v>2.000446785714286</v>
      </c>
      <c r="EP133">
        <v>1.909012857142857</v>
      </c>
      <c r="EQ133">
        <v>17.44786071428571</v>
      </c>
      <c r="ER133">
        <v>16.70921071428571</v>
      </c>
      <c r="ES133">
        <v>1999.989285714286</v>
      </c>
      <c r="ET133">
        <v>0.9799934642857142</v>
      </c>
      <c r="EU133">
        <v>0.02000653571428571</v>
      </c>
      <c r="EV133">
        <v>0</v>
      </c>
      <c r="EW133">
        <v>217.6679285714286</v>
      </c>
      <c r="EX133">
        <v>5.00078</v>
      </c>
      <c r="EY133">
        <v>4442.022857142857</v>
      </c>
      <c r="EZ133">
        <v>16379.5</v>
      </c>
      <c r="FA133">
        <v>38.78782142857143</v>
      </c>
      <c r="FB133">
        <v>39.49542857142858</v>
      </c>
      <c r="FC133">
        <v>38.99525</v>
      </c>
      <c r="FD133">
        <v>39.25632142857143</v>
      </c>
      <c r="FE133">
        <v>40.13135714285713</v>
      </c>
      <c r="FF133">
        <v>1955.079285714286</v>
      </c>
      <c r="FG133">
        <v>39.91</v>
      </c>
      <c r="FH133">
        <v>0</v>
      </c>
      <c r="FI133">
        <v>1758643964.4</v>
      </c>
      <c r="FJ133">
        <v>0</v>
      </c>
      <c r="FK133">
        <v>217.6479615384616</v>
      </c>
      <c r="FL133">
        <v>-13.37432477927654</v>
      </c>
      <c r="FM133">
        <v>-267.9360684189913</v>
      </c>
      <c r="FN133">
        <v>4441.460384615384</v>
      </c>
      <c r="FO133">
        <v>15</v>
      </c>
      <c r="FP133">
        <v>0</v>
      </c>
      <c r="FQ133" t="s">
        <v>441</v>
      </c>
      <c r="FR133">
        <v>1746989605.5</v>
      </c>
      <c r="FS133">
        <v>1746989593.5</v>
      </c>
      <c r="FT133">
        <v>0</v>
      </c>
      <c r="FU133">
        <v>-0.274</v>
      </c>
      <c r="FV133">
        <v>-0.002</v>
      </c>
      <c r="FW133">
        <v>2.549</v>
      </c>
      <c r="FX133">
        <v>0.129</v>
      </c>
      <c r="FY133">
        <v>420</v>
      </c>
      <c r="FZ133">
        <v>17</v>
      </c>
      <c r="GA133">
        <v>0.02</v>
      </c>
      <c r="GB133">
        <v>0.04</v>
      </c>
      <c r="GC133">
        <v>21.15499024390244</v>
      </c>
      <c r="GD133">
        <v>1.092990940766523</v>
      </c>
      <c r="GE133">
        <v>0.2094517184074719</v>
      </c>
      <c r="GF133">
        <v>0</v>
      </c>
      <c r="GG133">
        <v>218.2401470588235</v>
      </c>
      <c r="GH133">
        <v>-12.13016042092454</v>
      </c>
      <c r="GI133">
        <v>1.207571533196054</v>
      </c>
      <c r="GJ133">
        <v>0</v>
      </c>
      <c r="GK133">
        <v>1.011779268292683</v>
      </c>
      <c r="GL133">
        <v>0.01071198606271704</v>
      </c>
      <c r="GM133">
        <v>0.00135482226400492</v>
      </c>
      <c r="GN133">
        <v>1</v>
      </c>
      <c r="GO133">
        <v>1</v>
      </c>
      <c r="GP133">
        <v>3</v>
      </c>
      <c r="GQ133" t="s">
        <v>448</v>
      </c>
      <c r="GR133">
        <v>3.10247</v>
      </c>
      <c r="GS133">
        <v>2.72483</v>
      </c>
      <c r="GT133">
        <v>0.0406354</v>
      </c>
      <c r="GU133">
        <v>0.035507</v>
      </c>
      <c r="GV133">
        <v>0.101778</v>
      </c>
      <c r="GW133">
        <v>0.09982439999999999</v>
      </c>
      <c r="GX133">
        <v>25101.7</v>
      </c>
      <c r="GY133">
        <v>22919.8</v>
      </c>
      <c r="GZ133">
        <v>26728.6</v>
      </c>
      <c r="HA133">
        <v>23984.4</v>
      </c>
      <c r="HB133">
        <v>38410</v>
      </c>
      <c r="HC133">
        <v>31903</v>
      </c>
      <c r="HD133">
        <v>46675.8</v>
      </c>
      <c r="HE133">
        <v>37936.9</v>
      </c>
      <c r="HF133">
        <v>1.8731</v>
      </c>
      <c r="HG133">
        <v>1.86332</v>
      </c>
      <c r="HH133">
        <v>0.114106</v>
      </c>
      <c r="HI133">
        <v>0</v>
      </c>
      <c r="HJ133">
        <v>28.1389</v>
      </c>
      <c r="HK133">
        <v>999.9</v>
      </c>
      <c r="HL133">
        <v>48.9</v>
      </c>
      <c r="HM133">
        <v>31.6</v>
      </c>
      <c r="HN133">
        <v>25.2684</v>
      </c>
      <c r="HO133">
        <v>60.8265</v>
      </c>
      <c r="HP133">
        <v>22.8205</v>
      </c>
      <c r="HQ133">
        <v>1</v>
      </c>
      <c r="HR133">
        <v>0.0940473</v>
      </c>
      <c r="HS133">
        <v>-0.494578</v>
      </c>
      <c r="HT133">
        <v>20.2783</v>
      </c>
      <c r="HU133">
        <v>5.2101</v>
      </c>
      <c r="HV133">
        <v>11.9755</v>
      </c>
      <c r="HW133">
        <v>4.963</v>
      </c>
      <c r="HX133">
        <v>3.27435</v>
      </c>
      <c r="HY133">
        <v>9999</v>
      </c>
      <c r="HZ133">
        <v>9999</v>
      </c>
      <c r="IA133">
        <v>9999</v>
      </c>
      <c r="IB133">
        <v>999.9</v>
      </c>
      <c r="IC133">
        <v>1.864</v>
      </c>
      <c r="ID133">
        <v>1.86008</v>
      </c>
      <c r="IE133">
        <v>1.85839</v>
      </c>
      <c r="IF133">
        <v>1.85974</v>
      </c>
      <c r="IG133">
        <v>1.85989</v>
      </c>
      <c r="IH133">
        <v>1.85837</v>
      </c>
      <c r="II133">
        <v>1.85745</v>
      </c>
      <c r="IJ133">
        <v>1.8524</v>
      </c>
      <c r="IK133">
        <v>0</v>
      </c>
      <c r="IL133">
        <v>0</v>
      </c>
      <c r="IM133">
        <v>0</v>
      </c>
      <c r="IN133">
        <v>0</v>
      </c>
      <c r="IO133" t="s">
        <v>443</v>
      </c>
      <c r="IP133" t="s">
        <v>444</v>
      </c>
      <c r="IQ133" t="s">
        <v>445</v>
      </c>
      <c r="IR133" t="s">
        <v>445</v>
      </c>
      <c r="IS133" t="s">
        <v>445</v>
      </c>
      <c r="IT133" t="s">
        <v>445</v>
      </c>
      <c r="IU133">
        <v>0</v>
      </c>
      <c r="IV133">
        <v>100</v>
      </c>
      <c r="IW133">
        <v>100</v>
      </c>
      <c r="IX133">
        <v>-1.218</v>
      </c>
      <c r="IY133">
        <v>0.2841</v>
      </c>
      <c r="IZ133">
        <v>-1.101190050776656</v>
      </c>
      <c r="JA133">
        <v>-0.0009077452495023094</v>
      </c>
      <c r="JB133">
        <v>1.260287539409167E-06</v>
      </c>
      <c r="JC133">
        <v>-2.747980142854786E-10</v>
      </c>
      <c r="JD133">
        <v>0.01164710740424388</v>
      </c>
      <c r="JE133">
        <v>0.002354074995816399</v>
      </c>
      <c r="JF133">
        <v>0.0004967520844642659</v>
      </c>
      <c r="JG133">
        <v>-1.558376616488758E-06</v>
      </c>
      <c r="JH133">
        <v>1</v>
      </c>
      <c r="JI133">
        <v>1955</v>
      </c>
      <c r="JJ133">
        <v>1</v>
      </c>
      <c r="JK133">
        <v>26</v>
      </c>
      <c r="JL133">
        <v>194239.4</v>
      </c>
      <c r="JM133">
        <v>194239.5</v>
      </c>
      <c r="JN133">
        <v>0.472412</v>
      </c>
      <c r="JO133">
        <v>2.64648</v>
      </c>
      <c r="JP133">
        <v>1.49658</v>
      </c>
      <c r="JQ133">
        <v>2.34497</v>
      </c>
      <c r="JR133">
        <v>1.54907</v>
      </c>
      <c r="JS133">
        <v>2.4707</v>
      </c>
      <c r="JT133">
        <v>36.1754</v>
      </c>
      <c r="JU133">
        <v>24.1751</v>
      </c>
      <c r="JV133">
        <v>18</v>
      </c>
      <c r="JW133">
        <v>482.008</v>
      </c>
      <c r="JX133">
        <v>490.52</v>
      </c>
      <c r="JY133">
        <v>28.1239</v>
      </c>
      <c r="JZ133">
        <v>28.4924</v>
      </c>
      <c r="KA133">
        <v>30</v>
      </c>
      <c r="KB133">
        <v>28.7666</v>
      </c>
      <c r="KC133">
        <v>28.7755</v>
      </c>
      <c r="KD133">
        <v>9.53631</v>
      </c>
      <c r="KE133">
        <v>18.6725</v>
      </c>
      <c r="KF133">
        <v>68.6476</v>
      </c>
      <c r="KG133">
        <v>28.1283</v>
      </c>
      <c r="KH133">
        <v>119.237</v>
      </c>
      <c r="KI133">
        <v>21.1783</v>
      </c>
      <c r="KJ133">
        <v>102.051</v>
      </c>
      <c r="KK133">
        <v>91.49809999999999</v>
      </c>
    </row>
    <row r="134" spans="1:297">
      <c r="A134">
        <v>116</v>
      </c>
      <c r="B134">
        <v>1758643971.5</v>
      </c>
      <c r="C134">
        <v>2338.5</v>
      </c>
      <c r="D134" t="s">
        <v>678</v>
      </c>
      <c r="E134" t="s">
        <v>679</v>
      </c>
      <c r="F134">
        <v>5</v>
      </c>
      <c r="G134" t="s">
        <v>641</v>
      </c>
      <c r="H134" t="s">
        <v>438</v>
      </c>
      <c r="I134">
        <v>1758643964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(EA134+(U134+2*0.95*5.67E-8*(((EA134+$B$9)+273)^4-(EA134+273)^4)-44100*J134)/(1.84*29.3*R134+8*0.95*5.67E-8*(EA134+273)^3))</f>
        <v>0</v>
      </c>
      <c r="W134">
        <f>($C$9*EB134+$D$9*EC134+$E$9*V134)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2*0.95*5.67E-8*(((EA134+$B$9)+273)^4-(W134+273)^4)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138.5841698540053</v>
      </c>
      <c r="AK134">
        <v>152.6668060606061</v>
      </c>
      <c r="AL134">
        <v>-3.369935107161658</v>
      </c>
      <c r="AM134">
        <v>65.18617333017276</v>
      </c>
      <c r="AN134">
        <f>(AP134 - AO134 + DY134*1E3/(8.314*(EA134+273.15)) * AR134/DX134 * AQ134) * DX134/(100*DL134) * 1000/(1000 - AP134)</f>
        <v>0</v>
      </c>
      <c r="AO134">
        <v>21.12233955168937</v>
      </c>
      <c r="AP134">
        <v>22.13489939393939</v>
      </c>
      <c r="AQ134">
        <v>-4.872939005173745E-06</v>
      </c>
      <c r="AR134">
        <v>105.4183411861966</v>
      </c>
      <c r="AS134">
        <v>0</v>
      </c>
      <c r="AT134">
        <v>0</v>
      </c>
      <c r="AU134">
        <f>IF(AS134*$H$15&gt;=AW134,1.0,(AW134/(AW134-AS134*$H$15)))</f>
        <v>0</v>
      </c>
      <c r="AV134">
        <f>(AU134-1)*100</f>
        <v>0</v>
      </c>
      <c r="AW134">
        <f>MAX(0,($B$15+$C$15*EF134)/(1+$D$15*EF134)*DY134/(EA134+273)*$E$15)</f>
        <v>0</v>
      </c>
      <c r="AX134" t="s">
        <v>439</v>
      </c>
      <c r="AY134" t="s">
        <v>439</v>
      </c>
      <c r="AZ134">
        <v>0</v>
      </c>
      <c r="BA134">
        <v>0</v>
      </c>
      <c r="BB134">
        <f>1-AZ134/BA134</f>
        <v>0</v>
      </c>
      <c r="BC134">
        <v>0</v>
      </c>
      <c r="BD134" t="s">
        <v>439</v>
      </c>
      <c r="BE134" t="s">
        <v>439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439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$B$13*EG134+$C$13*EH134+$F$13*ES134*(1-EV134)</f>
        <v>0</v>
      </c>
      <c r="DI134">
        <f>DH134*DJ134</f>
        <v>0</v>
      </c>
      <c r="DJ134">
        <f>($B$13*$D$11+$C$13*$D$11+$F$13*((FF134+EX134)/MAX(FF134+EX134+FG134, 0.1)*$I$11+FG134/MAX(FF134+EX134+FG134, 0.1)*$J$11))/($B$13+$C$13+$F$13)</f>
        <v>0</v>
      </c>
      <c r="DK134">
        <f>($B$13*$K$11+$C$13*$K$11+$F$13*((FF134+EX134)/MAX(FF134+EX134+FG134, 0.1)*$P$11+FG134/MAX(FF134+EX134+FG134, 0.1)*$Q$11))/($B$13+$C$13+$F$13)</f>
        <v>0</v>
      </c>
      <c r="DL134">
        <v>1.1</v>
      </c>
      <c r="DM134">
        <v>0.5</v>
      </c>
      <c r="DN134" t="s">
        <v>440</v>
      </c>
      <c r="DO134">
        <v>2</v>
      </c>
      <c r="DP134" t="b">
        <v>1</v>
      </c>
      <c r="DQ134">
        <v>1758643964</v>
      </c>
      <c r="DR134">
        <v>172.1975555555555</v>
      </c>
      <c r="DS134">
        <v>150.8128148148148</v>
      </c>
      <c r="DT134">
        <v>22.1402888888889</v>
      </c>
      <c r="DU134">
        <v>21.12742222222223</v>
      </c>
      <c r="DV134">
        <v>173.4195925925926</v>
      </c>
      <c r="DW134">
        <v>21.85617777777778</v>
      </c>
      <c r="DX134">
        <v>499.9771111111112</v>
      </c>
      <c r="DY134">
        <v>90.33751851851851</v>
      </c>
      <c r="DZ134">
        <v>0.06679425925925926</v>
      </c>
      <c r="EA134">
        <v>28.98752222222223</v>
      </c>
      <c r="EB134">
        <v>29.9943925925926</v>
      </c>
      <c r="EC134">
        <v>999.9000000000001</v>
      </c>
      <c r="ED134">
        <v>0</v>
      </c>
      <c r="EE134">
        <v>0</v>
      </c>
      <c r="EF134">
        <v>9990.673703703704</v>
      </c>
      <c r="EG134">
        <v>0</v>
      </c>
      <c r="EH134">
        <v>10.2</v>
      </c>
      <c r="EI134">
        <v>21.38479259259259</v>
      </c>
      <c r="EJ134">
        <v>176.0964814814815</v>
      </c>
      <c r="EK134">
        <v>154.0678518518519</v>
      </c>
      <c r="EL134">
        <v>1.012866296296296</v>
      </c>
      <c r="EM134">
        <v>150.8128148148148</v>
      </c>
      <c r="EN134">
        <v>21.12742222222223</v>
      </c>
      <c r="EO134">
        <v>2.000099629629629</v>
      </c>
      <c r="EP134">
        <v>1.908599259259259</v>
      </c>
      <c r="EQ134">
        <v>17.44511111111111</v>
      </c>
      <c r="ER134">
        <v>16.7058</v>
      </c>
      <c r="ES134">
        <v>1999.994814814815</v>
      </c>
      <c r="ET134">
        <v>0.9799935555555557</v>
      </c>
      <c r="EU134">
        <v>0.02000644444444444</v>
      </c>
      <c r="EV134">
        <v>0</v>
      </c>
      <c r="EW134">
        <v>216.4418518518519</v>
      </c>
      <c r="EX134">
        <v>5.00078</v>
      </c>
      <c r="EY134">
        <v>4416.94037037037</v>
      </c>
      <c r="EZ134">
        <v>16379.53703703704</v>
      </c>
      <c r="FA134">
        <v>38.77288888888889</v>
      </c>
      <c r="FB134">
        <v>39.486</v>
      </c>
      <c r="FC134">
        <v>39.01129629629629</v>
      </c>
      <c r="FD134">
        <v>39.27974074074073</v>
      </c>
      <c r="FE134">
        <v>40.17788888888889</v>
      </c>
      <c r="FF134">
        <v>1955.084814814815</v>
      </c>
      <c r="FG134">
        <v>39.91</v>
      </c>
      <c r="FH134">
        <v>0</v>
      </c>
      <c r="FI134">
        <v>1758643969.8</v>
      </c>
      <c r="FJ134">
        <v>0</v>
      </c>
      <c r="FK134">
        <v>216.3186</v>
      </c>
      <c r="FL134">
        <v>-15.7660769456664</v>
      </c>
      <c r="FM134">
        <v>-309.8138466395229</v>
      </c>
      <c r="FN134">
        <v>4414.186000000001</v>
      </c>
      <c r="FO134">
        <v>15</v>
      </c>
      <c r="FP134">
        <v>0</v>
      </c>
      <c r="FQ134" t="s">
        <v>441</v>
      </c>
      <c r="FR134">
        <v>1746989605.5</v>
      </c>
      <c r="FS134">
        <v>1746989593.5</v>
      </c>
      <c r="FT134">
        <v>0</v>
      </c>
      <c r="FU134">
        <v>-0.274</v>
      </c>
      <c r="FV134">
        <v>-0.002</v>
      </c>
      <c r="FW134">
        <v>2.549</v>
      </c>
      <c r="FX134">
        <v>0.129</v>
      </c>
      <c r="FY134">
        <v>420</v>
      </c>
      <c r="FZ134">
        <v>17</v>
      </c>
      <c r="GA134">
        <v>0.02</v>
      </c>
      <c r="GB134">
        <v>0.04</v>
      </c>
      <c r="GC134">
        <v>21.33189268292683</v>
      </c>
      <c r="GD134">
        <v>1.719355400696884</v>
      </c>
      <c r="GE134">
        <v>0.2611913487812484</v>
      </c>
      <c r="GF134">
        <v>0</v>
      </c>
      <c r="GG134">
        <v>217.0673235294118</v>
      </c>
      <c r="GH134">
        <v>-14.08022918522535</v>
      </c>
      <c r="GI134">
        <v>1.39741803338679</v>
      </c>
      <c r="GJ134">
        <v>0</v>
      </c>
      <c r="GK134">
        <v>1.012334146341463</v>
      </c>
      <c r="GL134">
        <v>0.008171080139372552</v>
      </c>
      <c r="GM134">
        <v>0.001030498282527191</v>
      </c>
      <c r="GN134">
        <v>1</v>
      </c>
      <c r="GO134">
        <v>1</v>
      </c>
      <c r="GP134">
        <v>3</v>
      </c>
      <c r="GQ134" t="s">
        <v>448</v>
      </c>
      <c r="GR134">
        <v>3.10232</v>
      </c>
      <c r="GS134">
        <v>2.72482</v>
      </c>
      <c r="GT134">
        <v>0.0369744</v>
      </c>
      <c r="GU134">
        <v>0.0317454</v>
      </c>
      <c r="GV134">
        <v>0.10177</v>
      </c>
      <c r="GW134">
        <v>0.0998122</v>
      </c>
      <c r="GX134">
        <v>25197.7</v>
      </c>
      <c r="GY134">
        <v>23009.3</v>
      </c>
      <c r="GZ134">
        <v>26728.7</v>
      </c>
      <c r="HA134">
        <v>23984.5</v>
      </c>
      <c r="HB134">
        <v>38409.7</v>
      </c>
      <c r="HC134">
        <v>31903</v>
      </c>
      <c r="HD134">
        <v>46675.6</v>
      </c>
      <c r="HE134">
        <v>37936.8</v>
      </c>
      <c r="HF134">
        <v>1.87232</v>
      </c>
      <c r="HG134">
        <v>1.86373</v>
      </c>
      <c r="HH134">
        <v>0.112794</v>
      </c>
      <c r="HI134">
        <v>0</v>
      </c>
      <c r="HJ134">
        <v>28.1389</v>
      </c>
      <c r="HK134">
        <v>999.9</v>
      </c>
      <c r="HL134">
        <v>48.9</v>
      </c>
      <c r="HM134">
        <v>31.7</v>
      </c>
      <c r="HN134">
        <v>25.4098</v>
      </c>
      <c r="HO134">
        <v>61.1665</v>
      </c>
      <c r="HP134">
        <v>22.6923</v>
      </c>
      <c r="HQ134">
        <v>1</v>
      </c>
      <c r="HR134">
        <v>0.09406249999999999</v>
      </c>
      <c r="HS134">
        <v>-0.521043</v>
      </c>
      <c r="HT134">
        <v>20.2782</v>
      </c>
      <c r="HU134">
        <v>5.2098</v>
      </c>
      <c r="HV134">
        <v>11.9769</v>
      </c>
      <c r="HW134">
        <v>4.9629</v>
      </c>
      <c r="HX134">
        <v>3.27428</v>
      </c>
      <c r="HY134">
        <v>9999</v>
      </c>
      <c r="HZ134">
        <v>9999</v>
      </c>
      <c r="IA134">
        <v>9999</v>
      </c>
      <c r="IB134">
        <v>999.9</v>
      </c>
      <c r="IC134">
        <v>1.86399</v>
      </c>
      <c r="ID134">
        <v>1.86008</v>
      </c>
      <c r="IE134">
        <v>1.85839</v>
      </c>
      <c r="IF134">
        <v>1.85974</v>
      </c>
      <c r="IG134">
        <v>1.85989</v>
      </c>
      <c r="IH134">
        <v>1.85837</v>
      </c>
      <c r="II134">
        <v>1.85745</v>
      </c>
      <c r="IJ134">
        <v>1.85241</v>
      </c>
      <c r="IK134">
        <v>0</v>
      </c>
      <c r="IL134">
        <v>0</v>
      </c>
      <c r="IM134">
        <v>0</v>
      </c>
      <c r="IN134">
        <v>0</v>
      </c>
      <c r="IO134" t="s">
        <v>443</v>
      </c>
      <c r="IP134" t="s">
        <v>444</v>
      </c>
      <c r="IQ134" t="s">
        <v>445</v>
      </c>
      <c r="IR134" t="s">
        <v>445</v>
      </c>
      <c r="IS134" t="s">
        <v>445</v>
      </c>
      <c r="IT134" t="s">
        <v>445</v>
      </c>
      <c r="IU134">
        <v>0</v>
      </c>
      <c r="IV134">
        <v>100</v>
      </c>
      <c r="IW134">
        <v>100</v>
      </c>
      <c r="IX134">
        <v>-1.21</v>
      </c>
      <c r="IY134">
        <v>0.284</v>
      </c>
      <c r="IZ134">
        <v>-1.101190050776656</v>
      </c>
      <c r="JA134">
        <v>-0.0009077452495023094</v>
      </c>
      <c r="JB134">
        <v>1.260287539409167E-06</v>
      </c>
      <c r="JC134">
        <v>-2.747980142854786E-10</v>
      </c>
      <c r="JD134">
        <v>0.01164710740424388</v>
      </c>
      <c r="JE134">
        <v>0.002354074995816399</v>
      </c>
      <c r="JF134">
        <v>0.0004967520844642659</v>
      </c>
      <c r="JG134">
        <v>-1.558376616488758E-06</v>
      </c>
      <c r="JH134">
        <v>1</v>
      </c>
      <c r="JI134">
        <v>1955</v>
      </c>
      <c r="JJ134">
        <v>1</v>
      </c>
      <c r="JK134">
        <v>26</v>
      </c>
      <c r="JL134">
        <v>194239.4</v>
      </c>
      <c r="JM134">
        <v>194239.6</v>
      </c>
      <c r="JN134">
        <v>0.429688</v>
      </c>
      <c r="JO134">
        <v>2.66479</v>
      </c>
      <c r="JP134">
        <v>1.49658</v>
      </c>
      <c r="JQ134">
        <v>2.34497</v>
      </c>
      <c r="JR134">
        <v>1.54907</v>
      </c>
      <c r="JS134">
        <v>2.36206</v>
      </c>
      <c r="JT134">
        <v>36.152</v>
      </c>
      <c r="JU134">
        <v>24.1751</v>
      </c>
      <c r="JV134">
        <v>18</v>
      </c>
      <c r="JW134">
        <v>481.54</v>
      </c>
      <c r="JX134">
        <v>490.764</v>
      </c>
      <c r="JY134">
        <v>28.1264</v>
      </c>
      <c r="JZ134">
        <v>28.4901</v>
      </c>
      <c r="KA134">
        <v>30</v>
      </c>
      <c r="KB134">
        <v>28.7641</v>
      </c>
      <c r="KC134">
        <v>28.7733</v>
      </c>
      <c r="KD134">
        <v>8.686780000000001</v>
      </c>
      <c r="KE134">
        <v>18.6725</v>
      </c>
      <c r="KF134">
        <v>68.6476</v>
      </c>
      <c r="KG134">
        <v>28.1314</v>
      </c>
      <c r="KH134">
        <v>99.1931</v>
      </c>
      <c r="KI134">
        <v>21.1783</v>
      </c>
      <c r="KJ134">
        <v>102.051</v>
      </c>
      <c r="KK134">
        <v>91.49809999999999</v>
      </c>
    </row>
    <row r="135" spans="1:297">
      <c r="A135">
        <v>117</v>
      </c>
      <c r="B135">
        <v>1758643976.5</v>
      </c>
      <c r="C135">
        <v>2343.5</v>
      </c>
      <c r="D135" t="s">
        <v>680</v>
      </c>
      <c r="E135" t="s">
        <v>681</v>
      </c>
      <c r="F135">
        <v>5</v>
      </c>
      <c r="G135" t="s">
        <v>641</v>
      </c>
      <c r="H135" t="s">
        <v>438</v>
      </c>
      <c r="I135">
        <v>1758643968.714286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(EA135+(U135+2*0.95*5.67E-8*(((EA135+$B$9)+273)^4-(EA135+273)^4)-44100*J135)/(1.84*29.3*R135+8*0.95*5.67E-8*(EA135+273)^3))</f>
        <v>0</v>
      </c>
      <c r="W135">
        <f>($C$9*EB135+$D$9*EC135+$E$9*V135)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2*0.95*5.67E-8*(((EA135+$B$9)+273)^4-(W135+273)^4)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121.9592403037344</v>
      </c>
      <c r="AK135">
        <v>136.0501393939394</v>
      </c>
      <c r="AL135">
        <v>-3.326850587069854</v>
      </c>
      <c r="AM135">
        <v>65.18617333017276</v>
      </c>
      <c r="AN135">
        <f>(AP135 - AO135 + DY135*1E3/(8.314*(EA135+273.15)) * AR135/DX135 * AQ135) * DX135/(100*DL135) * 1000/(1000 - AP135)</f>
        <v>0</v>
      </c>
      <c r="AO135">
        <v>21.11935957194021</v>
      </c>
      <c r="AP135">
        <v>22.13396363636363</v>
      </c>
      <c r="AQ135">
        <v>2.822331666991747E-06</v>
      </c>
      <c r="AR135">
        <v>105.4183411861966</v>
      </c>
      <c r="AS135">
        <v>0</v>
      </c>
      <c r="AT135">
        <v>0</v>
      </c>
      <c r="AU135">
        <f>IF(AS135*$H$15&gt;=AW135,1.0,(AW135/(AW135-AS135*$H$15)))</f>
        <v>0</v>
      </c>
      <c r="AV135">
        <f>(AU135-1)*100</f>
        <v>0</v>
      </c>
      <c r="AW135">
        <f>MAX(0,($B$15+$C$15*EF135)/(1+$D$15*EF135)*DY135/(EA135+273)*$E$15)</f>
        <v>0</v>
      </c>
      <c r="AX135" t="s">
        <v>439</v>
      </c>
      <c r="AY135" t="s">
        <v>439</v>
      </c>
      <c r="AZ135">
        <v>0</v>
      </c>
      <c r="BA135">
        <v>0</v>
      </c>
      <c r="BB135">
        <f>1-AZ135/BA135</f>
        <v>0</v>
      </c>
      <c r="BC135">
        <v>0</v>
      </c>
      <c r="BD135" t="s">
        <v>439</v>
      </c>
      <c r="BE135" t="s">
        <v>439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439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$B$13*EG135+$C$13*EH135+$F$13*ES135*(1-EV135)</f>
        <v>0</v>
      </c>
      <c r="DI135">
        <f>DH135*DJ135</f>
        <v>0</v>
      </c>
      <c r="DJ135">
        <f>($B$13*$D$11+$C$13*$D$11+$F$13*((FF135+EX135)/MAX(FF135+EX135+FG135, 0.1)*$I$11+FG135/MAX(FF135+EX135+FG135, 0.1)*$J$11))/($B$13+$C$13+$F$13)</f>
        <v>0</v>
      </c>
      <c r="DK135">
        <f>($B$13*$K$11+$C$13*$K$11+$F$13*((FF135+EX135)/MAX(FF135+EX135+FG135, 0.1)*$P$11+FG135/MAX(FF135+EX135+FG135, 0.1)*$Q$11))/($B$13+$C$13+$F$13)</f>
        <v>0</v>
      </c>
      <c r="DL135">
        <v>1.1</v>
      </c>
      <c r="DM135">
        <v>0.5</v>
      </c>
      <c r="DN135" t="s">
        <v>440</v>
      </c>
      <c r="DO135">
        <v>2</v>
      </c>
      <c r="DP135" t="b">
        <v>1</v>
      </c>
      <c r="DQ135">
        <v>1758643968.714286</v>
      </c>
      <c r="DR135">
        <v>156.8093214285714</v>
      </c>
      <c r="DS135">
        <v>135.2681428571429</v>
      </c>
      <c r="DT135">
        <v>22.13662142857143</v>
      </c>
      <c r="DU135">
        <v>21.1233</v>
      </c>
      <c r="DV135">
        <v>158.0233214285714</v>
      </c>
      <c r="DW135">
        <v>21.85258214285714</v>
      </c>
      <c r="DX135">
        <v>499.9804285714285</v>
      </c>
      <c r="DY135">
        <v>90.33860357142858</v>
      </c>
      <c r="DZ135">
        <v>0.06681492857142858</v>
      </c>
      <c r="EA135">
        <v>28.98420357142857</v>
      </c>
      <c r="EB135">
        <v>29.98865357142857</v>
      </c>
      <c r="EC135">
        <v>999.9000000000002</v>
      </c>
      <c r="ED135">
        <v>0</v>
      </c>
      <c r="EE135">
        <v>0</v>
      </c>
      <c r="EF135">
        <v>9993.685714285715</v>
      </c>
      <c r="EG135">
        <v>0</v>
      </c>
      <c r="EH135">
        <v>10.2</v>
      </c>
      <c r="EI135">
        <v>21.54121785714286</v>
      </c>
      <c r="EJ135">
        <v>160.3591785714286</v>
      </c>
      <c r="EK135">
        <v>138.187</v>
      </c>
      <c r="EL135">
        <v>1.013322142857143</v>
      </c>
      <c r="EM135">
        <v>135.2681428571429</v>
      </c>
      <c r="EN135">
        <v>21.1233</v>
      </c>
      <c r="EO135">
        <v>1.999792142857143</v>
      </c>
      <c r="EP135">
        <v>1.908248928571429</v>
      </c>
      <c r="EQ135">
        <v>17.44267857142857</v>
      </c>
      <c r="ER135">
        <v>16.70291071428571</v>
      </c>
      <c r="ES135">
        <v>2000.002142857143</v>
      </c>
      <c r="ET135">
        <v>0.9799936785714287</v>
      </c>
      <c r="EU135">
        <v>0.02000632142857143</v>
      </c>
      <c r="EV135">
        <v>0</v>
      </c>
      <c r="EW135">
        <v>215.1280714285715</v>
      </c>
      <c r="EX135">
        <v>5.00078</v>
      </c>
      <c r="EY135">
        <v>4391.561428571428</v>
      </c>
      <c r="EZ135">
        <v>16379.60357142857</v>
      </c>
      <c r="FA135">
        <v>38.76532142857143</v>
      </c>
      <c r="FB135">
        <v>39.48649999999999</v>
      </c>
      <c r="FC135">
        <v>39.08010714285714</v>
      </c>
      <c r="FD135">
        <v>39.26749999999999</v>
      </c>
      <c r="FE135">
        <v>40.16710714285715</v>
      </c>
      <c r="FF135">
        <v>1955.092142857143</v>
      </c>
      <c r="FG135">
        <v>39.91</v>
      </c>
      <c r="FH135">
        <v>0</v>
      </c>
      <c r="FI135">
        <v>1758643974.6</v>
      </c>
      <c r="FJ135">
        <v>0</v>
      </c>
      <c r="FK135">
        <v>214.94724</v>
      </c>
      <c r="FL135">
        <v>-17.9431538657318</v>
      </c>
      <c r="FM135">
        <v>-347.2215390074551</v>
      </c>
      <c r="FN135">
        <v>4387.892</v>
      </c>
      <c r="FO135">
        <v>15</v>
      </c>
      <c r="FP135">
        <v>0</v>
      </c>
      <c r="FQ135" t="s">
        <v>441</v>
      </c>
      <c r="FR135">
        <v>1746989605.5</v>
      </c>
      <c r="FS135">
        <v>1746989593.5</v>
      </c>
      <c r="FT135">
        <v>0</v>
      </c>
      <c r="FU135">
        <v>-0.274</v>
      </c>
      <c r="FV135">
        <v>-0.002</v>
      </c>
      <c r="FW135">
        <v>2.549</v>
      </c>
      <c r="FX135">
        <v>0.129</v>
      </c>
      <c r="FY135">
        <v>420</v>
      </c>
      <c r="FZ135">
        <v>17</v>
      </c>
      <c r="GA135">
        <v>0.02</v>
      </c>
      <c r="GB135">
        <v>0.04</v>
      </c>
      <c r="GC135">
        <v>21.4561325</v>
      </c>
      <c r="GD135">
        <v>2.106525703564741</v>
      </c>
      <c r="GE135">
        <v>0.2729908729129052</v>
      </c>
      <c r="GF135">
        <v>0</v>
      </c>
      <c r="GG135">
        <v>215.9991470588236</v>
      </c>
      <c r="GH135">
        <v>-16.09639417789985</v>
      </c>
      <c r="GI135">
        <v>1.596104543464437</v>
      </c>
      <c r="GJ135">
        <v>0</v>
      </c>
      <c r="GK135">
        <v>1.013049</v>
      </c>
      <c r="GL135">
        <v>0.005563001876167893</v>
      </c>
      <c r="GM135">
        <v>0.0007032097837772273</v>
      </c>
      <c r="GN135">
        <v>1</v>
      </c>
      <c r="GO135">
        <v>1</v>
      </c>
      <c r="GP135">
        <v>3</v>
      </c>
      <c r="GQ135" t="s">
        <v>448</v>
      </c>
      <c r="GR135">
        <v>3.10258</v>
      </c>
      <c r="GS135">
        <v>2.72489</v>
      </c>
      <c r="GT135">
        <v>0.0332657</v>
      </c>
      <c r="GU135">
        <v>0.0277975</v>
      </c>
      <c r="GV135">
        <v>0.101768</v>
      </c>
      <c r="GW135">
        <v>0.0998063</v>
      </c>
      <c r="GX135">
        <v>25294.7</v>
      </c>
      <c r="GY135">
        <v>23103</v>
      </c>
      <c r="GZ135">
        <v>26728.7</v>
      </c>
      <c r="HA135">
        <v>23984.4</v>
      </c>
      <c r="HB135">
        <v>38409.4</v>
      </c>
      <c r="HC135">
        <v>31902.7</v>
      </c>
      <c r="HD135">
        <v>46675.7</v>
      </c>
      <c r="HE135">
        <v>37936.7</v>
      </c>
      <c r="HF135">
        <v>1.87305</v>
      </c>
      <c r="HG135">
        <v>1.86343</v>
      </c>
      <c r="HH135">
        <v>0.112981</v>
      </c>
      <c r="HI135">
        <v>0</v>
      </c>
      <c r="HJ135">
        <v>28.1389</v>
      </c>
      <c r="HK135">
        <v>999.9</v>
      </c>
      <c r="HL135">
        <v>48.9</v>
      </c>
      <c r="HM135">
        <v>31.6</v>
      </c>
      <c r="HN135">
        <v>25.2696</v>
      </c>
      <c r="HO135">
        <v>61.2065</v>
      </c>
      <c r="HP135">
        <v>22.6643</v>
      </c>
      <c r="HQ135">
        <v>1</v>
      </c>
      <c r="HR135">
        <v>0.094032</v>
      </c>
      <c r="HS135">
        <v>-0.554409</v>
      </c>
      <c r="HT135">
        <v>20.2784</v>
      </c>
      <c r="HU135">
        <v>5.2107</v>
      </c>
      <c r="HV135">
        <v>11.9781</v>
      </c>
      <c r="HW135">
        <v>4.96305</v>
      </c>
      <c r="HX135">
        <v>3.27438</v>
      </c>
      <c r="HY135">
        <v>9999</v>
      </c>
      <c r="HZ135">
        <v>9999</v>
      </c>
      <c r="IA135">
        <v>9999</v>
      </c>
      <c r="IB135">
        <v>999.9</v>
      </c>
      <c r="IC135">
        <v>1.86398</v>
      </c>
      <c r="ID135">
        <v>1.86007</v>
      </c>
      <c r="IE135">
        <v>1.8584</v>
      </c>
      <c r="IF135">
        <v>1.85974</v>
      </c>
      <c r="IG135">
        <v>1.85989</v>
      </c>
      <c r="IH135">
        <v>1.85837</v>
      </c>
      <c r="II135">
        <v>1.85745</v>
      </c>
      <c r="IJ135">
        <v>1.85241</v>
      </c>
      <c r="IK135">
        <v>0</v>
      </c>
      <c r="IL135">
        <v>0</v>
      </c>
      <c r="IM135">
        <v>0</v>
      </c>
      <c r="IN135">
        <v>0</v>
      </c>
      <c r="IO135" t="s">
        <v>443</v>
      </c>
      <c r="IP135" t="s">
        <v>444</v>
      </c>
      <c r="IQ135" t="s">
        <v>445</v>
      </c>
      <c r="IR135" t="s">
        <v>445</v>
      </c>
      <c r="IS135" t="s">
        <v>445</v>
      </c>
      <c r="IT135" t="s">
        <v>445</v>
      </c>
      <c r="IU135">
        <v>0</v>
      </c>
      <c r="IV135">
        <v>100</v>
      </c>
      <c r="IW135">
        <v>100</v>
      </c>
      <c r="IX135">
        <v>-1.2</v>
      </c>
      <c r="IY135">
        <v>0.284</v>
      </c>
      <c r="IZ135">
        <v>-1.101190050776656</v>
      </c>
      <c r="JA135">
        <v>-0.0009077452495023094</v>
      </c>
      <c r="JB135">
        <v>1.260287539409167E-06</v>
      </c>
      <c r="JC135">
        <v>-2.747980142854786E-10</v>
      </c>
      <c r="JD135">
        <v>0.01164710740424388</v>
      </c>
      <c r="JE135">
        <v>0.002354074995816399</v>
      </c>
      <c r="JF135">
        <v>0.0004967520844642659</v>
      </c>
      <c r="JG135">
        <v>-1.558376616488758E-06</v>
      </c>
      <c r="JH135">
        <v>1</v>
      </c>
      <c r="JI135">
        <v>1955</v>
      </c>
      <c r="JJ135">
        <v>1</v>
      </c>
      <c r="JK135">
        <v>26</v>
      </c>
      <c r="JL135">
        <v>194239.5</v>
      </c>
      <c r="JM135">
        <v>194239.7</v>
      </c>
      <c r="JN135">
        <v>0.389404</v>
      </c>
      <c r="JO135">
        <v>2.64893</v>
      </c>
      <c r="JP135">
        <v>1.49658</v>
      </c>
      <c r="JQ135">
        <v>2.34497</v>
      </c>
      <c r="JR135">
        <v>1.54907</v>
      </c>
      <c r="JS135">
        <v>2.45483</v>
      </c>
      <c r="JT135">
        <v>36.1754</v>
      </c>
      <c r="JU135">
        <v>24.1838</v>
      </c>
      <c r="JV135">
        <v>18</v>
      </c>
      <c r="JW135">
        <v>481.944</v>
      </c>
      <c r="JX135">
        <v>490.548</v>
      </c>
      <c r="JY135">
        <v>28.135</v>
      </c>
      <c r="JZ135">
        <v>28.4889</v>
      </c>
      <c r="KA135">
        <v>30</v>
      </c>
      <c r="KB135">
        <v>28.7618</v>
      </c>
      <c r="KC135">
        <v>28.7709</v>
      </c>
      <c r="KD135">
        <v>7.89255</v>
      </c>
      <c r="KE135">
        <v>18.6725</v>
      </c>
      <c r="KF135">
        <v>68.6476</v>
      </c>
      <c r="KG135">
        <v>28.141</v>
      </c>
      <c r="KH135">
        <v>85.8236</v>
      </c>
      <c r="KI135">
        <v>21.1783</v>
      </c>
      <c r="KJ135">
        <v>102.051</v>
      </c>
      <c r="KK135">
        <v>91.49769999999999</v>
      </c>
    </row>
    <row r="136" spans="1:297">
      <c r="A136">
        <v>118</v>
      </c>
      <c r="B136">
        <v>1758643981.5</v>
      </c>
      <c r="C136">
        <v>2348.5</v>
      </c>
      <c r="D136" t="s">
        <v>682</v>
      </c>
      <c r="E136" t="s">
        <v>683</v>
      </c>
      <c r="F136">
        <v>5</v>
      </c>
      <c r="G136" t="s">
        <v>641</v>
      </c>
      <c r="H136" t="s">
        <v>438</v>
      </c>
      <c r="I136">
        <v>1758643974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(EA136+(U136+2*0.95*5.67E-8*(((EA136+$B$9)+273)^4-(EA136+273)^4)-44100*J136)/(1.84*29.3*R136+8*0.95*5.67E-8*(EA136+273)^3))</f>
        <v>0</v>
      </c>
      <c r="W136">
        <f>($C$9*EB136+$D$9*EC136+$E$9*V136)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2*0.95*5.67E-8*(((EA136+$B$9)+273)^4-(W136+273)^4)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104.7127940396776</v>
      </c>
      <c r="AK136">
        <v>119.2623818181818</v>
      </c>
      <c r="AL136">
        <v>-3.3580974285327</v>
      </c>
      <c r="AM136">
        <v>65.18617333017276</v>
      </c>
      <c r="AN136">
        <f>(AP136 - AO136 + DY136*1E3/(8.314*(EA136+273.15)) * AR136/DX136 * AQ136) * DX136/(100*DL136) * 1000/(1000 - AP136)</f>
        <v>0</v>
      </c>
      <c r="AO136">
        <v>21.11710054857512</v>
      </c>
      <c r="AP136">
        <v>22.13521272727272</v>
      </c>
      <c r="AQ136">
        <v>7.742401760913496E-07</v>
      </c>
      <c r="AR136">
        <v>105.4183411861966</v>
      </c>
      <c r="AS136">
        <v>0</v>
      </c>
      <c r="AT136">
        <v>0</v>
      </c>
      <c r="AU136">
        <f>IF(AS136*$H$15&gt;=AW136,1.0,(AW136/(AW136-AS136*$H$15)))</f>
        <v>0</v>
      </c>
      <c r="AV136">
        <f>(AU136-1)*100</f>
        <v>0</v>
      </c>
      <c r="AW136">
        <f>MAX(0,($B$15+$C$15*EF136)/(1+$D$15*EF136)*DY136/(EA136+273)*$E$15)</f>
        <v>0</v>
      </c>
      <c r="AX136" t="s">
        <v>439</v>
      </c>
      <c r="AY136" t="s">
        <v>439</v>
      </c>
      <c r="AZ136">
        <v>0</v>
      </c>
      <c r="BA136">
        <v>0</v>
      </c>
      <c r="BB136">
        <f>1-AZ136/BA136</f>
        <v>0</v>
      </c>
      <c r="BC136">
        <v>0</v>
      </c>
      <c r="BD136" t="s">
        <v>439</v>
      </c>
      <c r="BE136" t="s">
        <v>439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439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$B$13*EG136+$C$13*EH136+$F$13*ES136*(1-EV136)</f>
        <v>0</v>
      </c>
      <c r="DI136">
        <f>DH136*DJ136</f>
        <v>0</v>
      </c>
      <c r="DJ136">
        <f>($B$13*$D$11+$C$13*$D$11+$F$13*((FF136+EX136)/MAX(FF136+EX136+FG136, 0.1)*$I$11+FG136/MAX(FF136+EX136+FG136, 0.1)*$J$11))/($B$13+$C$13+$F$13)</f>
        <v>0</v>
      </c>
      <c r="DK136">
        <f>($B$13*$K$11+$C$13*$K$11+$F$13*((FF136+EX136)/MAX(FF136+EX136+FG136, 0.1)*$P$11+FG136/MAX(FF136+EX136+FG136, 0.1)*$Q$11))/($B$13+$C$13+$F$13)</f>
        <v>0</v>
      </c>
      <c r="DL136">
        <v>1.1</v>
      </c>
      <c r="DM136">
        <v>0.5</v>
      </c>
      <c r="DN136" t="s">
        <v>440</v>
      </c>
      <c r="DO136">
        <v>2</v>
      </c>
      <c r="DP136" t="b">
        <v>1</v>
      </c>
      <c r="DQ136">
        <v>1758643974</v>
      </c>
      <c r="DR136">
        <v>139.5375555555556</v>
      </c>
      <c r="DS136">
        <v>117.6700851851852</v>
      </c>
      <c r="DT136">
        <v>22.13478888888889</v>
      </c>
      <c r="DU136">
        <v>21.12001111111111</v>
      </c>
      <c r="DV136">
        <v>140.7420740740741</v>
      </c>
      <c r="DW136">
        <v>21.85078888888889</v>
      </c>
      <c r="DX136">
        <v>499.9726666666666</v>
      </c>
      <c r="DY136">
        <v>90.33882222222222</v>
      </c>
      <c r="DZ136">
        <v>0.06689856296296295</v>
      </c>
      <c r="EA136">
        <v>28.98144444444444</v>
      </c>
      <c r="EB136">
        <v>29.98354444444444</v>
      </c>
      <c r="EC136">
        <v>999.9000000000001</v>
      </c>
      <c r="ED136">
        <v>0</v>
      </c>
      <c r="EE136">
        <v>0</v>
      </c>
      <c r="EF136">
        <v>9989.652592592593</v>
      </c>
      <c r="EG136">
        <v>0</v>
      </c>
      <c r="EH136">
        <v>10.2</v>
      </c>
      <c r="EI136">
        <v>21.8675074074074</v>
      </c>
      <c r="EJ136">
        <v>142.6961111111111</v>
      </c>
      <c r="EK136">
        <v>120.2088259259259</v>
      </c>
      <c r="EL136">
        <v>1.014786296296296</v>
      </c>
      <c r="EM136">
        <v>117.6700851851852</v>
      </c>
      <c r="EN136">
        <v>21.12001111111111</v>
      </c>
      <c r="EO136">
        <v>1.999631851851852</v>
      </c>
      <c r="EP136">
        <v>1.907957037037037</v>
      </c>
      <c r="EQ136">
        <v>17.44141481481482</v>
      </c>
      <c r="ER136">
        <v>16.7004925925926</v>
      </c>
      <c r="ES136">
        <v>1999.988518518519</v>
      </c>
      <c r="ET136">
        <v>0.9799935555555552</v>
      </c>
      <c r="EU136">
        <v>0.02000644444444444</v>
      </c>
      <c r="EV136">
        <v>0</v>
      </c>
      <c r="EW136">
        <v>213.5435925925926</v>
      </c>
      <c r="EX136">
        <v>5.00078</v>
      </c>
      <c r="EY136">
        <v>4359.662592592593</v>
      </c>
      <c r="EZ136">
        <v>16379.4962962963</v>
      </c>
      <c r="FA136">
        <v>38.76822222222222</v>
      </c>
      <c r="FB136">
        <v>39.48133333333334</v>
      </c>
      <c r="FC136">
        <v>39.22888888888888</v>
      </c>
      <c r="FD136">
        <v>39.2542962962963</v>
      </c>
      <c r="FE136">
        <v>40.17570370370369</v>
      </c>
      <c r="FF136">
        <v>1955.078518518518</v>
      </c>
      <c r="FG136">
        <v>39.91</v>
      </c>
      <c r="FH136">
        <v>0</v>
      </c>
      <c r="FI136">
        <v>1758643979.4</v>
      </c>
      <c r="FJ136">
        <v>0</v>
      </c>
      <c r="FK136">
        <v>213.49984</v>
      </c>
      <c r="FL136">
        <v>-19.48007688323008</v>
      </c>
      <c r="FM136">
        <v>-385.1599994278548</v>
      </c>
      <c r="FN136">
        <v>4358.636</v>
      </c>
      <c r="FO136">
        <v>15</v>
      </c>
      <c r="FP136">
        <v>0</v>
      </c>
      <c r="FQ136" t="s">
        <v>441</v>
      </c>
      <c r="FR136">
        <v>1746989605.5</v>
      </c>
      <c r="FS136">
        <v>1746989593.5</v>
      </c>
      <c r="FT136">
        <v>0</v>
      </c>
      <c r="FU136">
        <v>-0.274</v>
      </c>
      <c r="FV136">
        <v>-0.002</v>
      </c>
      <c r="FW136">
        <v>2.549</v>
      </c>
      <c r="FX136">
        <v>0.129</v>
      </c>
      <c r="FY136">
        <v>420</v>
      </c>
      <c r="FZ136">
        <v>17</v>
      </c>
      <c r="GA136">
        <v>0.02</v>
      </c>
      <c r="GB136">
        <v>0.04</v>
      </c>
      <c r="GC136">
        <v>21.67051</v>
      </c>
      <c r="GD136">
        <v>3.547413883677188</v>
      </c>
      <c r="GE136">
        <v>0.3705286100964404</v>
      </c>
      <c r="GF136">
        <v>0</v>
      </c>
      <c r="GG136">
        <v>214.475705882353</v>
      </c>
      <c r="GH136">
        <v>-18.22456836794061</v>
      </c>
      <c r="GI136">
        <v>1.799470175772526</v>
      </c>
      <c r="GJ136">
        <v>0</v>
      </c>
      <c r="GK136">
        <v>1.01411325</v>
      </c>
      <c r="GL136">
        <v>0.01479613508442585</v>
      </c>
      <c r="GM136">
        <v>0.001708034524680342</v>
      </c>
      <c r="GN136">
        <v>1</v>
      </c>
      <c r="GO136">
        <v>1</v>
      </c>
      <c r="GP136">
        <v>3</v>
      </c>
      <c r="GQ136" t="s">
        <v>448</v>
      </c>
      <c r="GR136">
        <v>3.1023</v>
      </c>
      <c r="GS136">
        <v>2.72508</v>
      </c>
      <c r="GT136">
        <v>0.0294357</v>
      </c>
      <c r="GU136">
        <v>0.023829</v>
      </c>
      <c r="GV136">
        <v>0.101769</v>
      </c>
      <c r="GW136">
        <v>0.0997976</v>
      </c>
      <c r="GX136">
        <v>25394.7</v>
      </c>
      <c r="GY136">
        <v>23197.3</v>
      </c>
      <c r="GZ136">
        <v>26728.5</v>
      </c>
      <c r="HA136">
        <v>23984.4</v>
      </c>
      <c r="HB136">
        <v>38408.7</v>
      </c>
      <c r="HC136">
        <v>31902.7</v>
      </c>
      <c r="HD136">
        <v>46675.5</v>
      </c>
      <c r="HE136">
        <v>37936.8</v>
      </c>
      <c r="HF136">
        <v>1.87262</v>
      </c>
      <c r="HG136">
        <v>1.86338</v>
      </c>
      <c r="HH136">
        <v>0.113361</v>
      </c>
      <c r="HI136">
        <v>0</v>
      </c>
      <c r="HJ136">
        <v>28.1389</v>
      </c>
      <c r="HK136">
        <v>999.9</v>
      </c>
      <c r="HL136">
        <v>48.9</v>
      </c>
      <c r="HM136">
        <v>31.6</v>
      </c>
      <c r="HN136">
        <v>25.2675</v>
      </c>
      <c r="HO136">
        <v>60.9765</v>
      </c>
      <c r="HP136">
        <v>22.8766</v>
      </c>
      <c r="HQ136">
        <v>1</v>
      </c>
      <c r="HR136">
        <v>0.0939101</v>
      </c>
      <c r="HS136">
        <v>-0.589409</v>
      </c>
      <c r="HT136">
        <v>20.2781</v>
      </c>
      <c r="HU136">
        <v>5.2095</v>
      </c>
      <c r="HV136">
        <v>11.979</v>
      </c>
      <c r="HW136">
        <v>4.9627</v>
      </c>
      <c r="HX136">
        <v>3.27425</v>
      </c>
      <c r="HY136">
        <v>9999</v>
      </c>
      <c r="HZ136">
        <v>9999</v>
      </c>
      <c r="IA136">
        <v>9999</v>
      </c>
      <c r="IB136">
        <v>999.9</v>
      </c>
      <c r="IC136">
        <v>1.86398</v>
      </c>
      <c r="ID136">
        <v>1.86006</v>
      </c>
      <c r="IE136">
        <v>1.85839</v>
      </c>
      <c r="IF136">
        <v>1.85974</v>
      </c>
      <c r="IG136">
        <v>1.85989</v>
      </c>
      <c r="IH136">
        <v>1.85838</v>
      </c>
      <c r="II136">
        <v>1.85745</v>
      </c>
      <c r="IJ136">
        <v>1.85241</v>
      </c>
      <c r="IK136">
        <v>0</v>
      </c>
      <c r="IL136">
        <v>0</v>
      </c>
      <c r="IM136">
        <v>0</v>
      </c>
      <c r="IN136">
        <v>0</v>
      </c>
      <c r="IO136" t="s">
        <v>443</v>
      </c>
      <c r="IP136" t="s">
        <v>444</v>
      </c>
      <c r="IQ136" t="s">
        <v>445</v>
      </c>
      <c r="IR136" t="s">
        <v>445</v>
      </c>
      <c r="IS136" t="s">
        <v>445</v>
      </c>
      <c r="IT136" t="s">
        <v>445</v>
      </c>
      <c r="IU136">
        <v>0</v>
      </c>
      <c r="IV136">
        <v>100</v>
      </c>
      <c r="IW136">
        <v>100</v>
      </c>
      <c r="IX136">
        <v>-1.19</v>
      </c>
      <c r="IY136">
        <v>0.284</v>
      </c>
      <c r="IZ136">
        <v>-1.101190050776656</v>
      </c>
      <c r="JA136">
        <v>-0.0009077452495023094</v>
      </c>
      <c r="JB136">
        <v>1.260287539409167E-06</v>
      </c>
      <c r="JC136">
        <v>-2.747980142854786E-10</v>
      </c>
      <c r="JD136">
        <v>0.01164710740424388</v>
      </c>
      <c r="JE136">
        <v>0.002354074995816399</v>
      </c>
      <c r="JF136">
        <v>0.0004967520844642659</v>
      </c>
      <c r="JG136">
        <v>-1.558376616488758E-06</v>
      </c>
      <c r="JH136">
        <v>1</v>
      </c>
      <c r="JI136">
        <v>1955</v>
      </c>
      <c r="JJ136">
        <v>1</v>
      </c>
      <c r="JK136">
        <v>26</v>
      </c>
      <c r="JL136">
        <v>194239.6</v>
      </c>
      <c r="JM136">
        <v>194239.8</v>
      </c>
      <c r="JN136">
        <v>0.34668</v>
      </c>
      <c r="JO136">
        <v>2.66235</v>
      </c>
      <c r="JP136">
        <v>1.49658</v>
      </c>
      <c r="JQ136">
        <v>2.34375</v>
      </c>
      <c r="JR136">
        <v>1.54907</v>
      </c>
      <c r="JS136">
        <v>2.46216</v>
      </c>
      <c r="JT136">
        <v>36.1754</v>
      </c>
      <c r="JU136">
        <v>24.1838</v>
      </c>
      <c r="JV136">
        <v>18</v>
      </c>
      <c r="JW136">
        <v>481.678</v>
      </c>
      <c r="JX136">
        <v>490.494</v>
      </c>
      <c r="JY136">
        <v>28.1468</v>
      </c>
      <c r="JZ136">
        <v>28.4875</v>
      </c>
      <c r="KA136">
        <v>29.9999</v>
      </c>
      <c r="KB136">
        <v>28.7594</v>
      </c>
      <c r="KC136">
        <v>28.7684</v>
      </c>
      <c r="KD136">
        <v>7.03389</v>
      </c>
      <c r="KE136">
        <v>18.6725</v>
      </c>
      <c r="KF136">
        <v>68.6476</v>
      </c>
      <c r="KG136">
        <v>28.154</v>
      </c>
      <c r="KH136">
        <v>65.7475</v>
      </c>
      <c r="KI136">
        <v>21.1783</v>
      </c>
      <c r="KJ136">
        <v>102.051</v>
      </c>
      <c r="KK136">
        <v>91.4979</v>
      </c>
    </row>
    <row r="137" spans="1:297">
      <c r="A137">
        <v>119</v>
      </c>
      <c r="B137">
        <v>1758643986.5</v>
      </c>
      <c r="C137">
        <v>2353.5</v>
      </c>
      <c r="D137" t="s">
        <v>684</v>
      </c>
      <c r="E137" t="s">
        <v>685</v>
      </c>
      <c r="F137">
        <v>5</v>
      </c>
      <c r="G137" t="s">
        <v>641</v>
      </c>
      <c r="H137" t="s">
        <v>438</v>
      </c>
      <c r="I137">
        <v>1758643978.714286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(EA137+(U137+2*0.95*5.67E-8*(((EA137+$B$9)+273)^4-(EA137+273)^4)-44100*J137)/(1.84*29.3*R137+8*0.95*5.67E-8*(EA137+273)^3))</f>
        <v>0</v>
      </c>
      <c r="W137">
        <f>($C$9*EB137+$D$9*EC137+$E$9*V137)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2*0.95*5.67E-8*(((EA137+$B$9)+273)^4-(W137+273)^4)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87.96121089708248</v>
      </c>
      <c r="AK137">
        <v>102.5616909090909</v>
      </c>
      <c r="AL137">
        <v>-3.346639124600025</v>
      </c>
      <c r="AM137">
        <v>65.18617333017276</v>
      </c>
      <c r="AN137">
        <f>(AP137 - AO137 + DY137*1E3/(8.314*(EA137+273.15)) * AR137/DX137 * AQ137) * DX137/(100*DL137) * 1000/(1000 - AP137)</f>
        <v>0</v>
      </c>
      <c r="AO137">
        <v>21.1153803346854</v>
      </c>
      <c r="AP137">
        <v>22.13569212121213</v>
      </c>
      <c r="AQ137">
        <v>1.769169890678461E-06</v>
      </c>
      <c r="AR137">
        <v>105.4183411861966</v>
      </c>
      <c r="AS137">
        <v>0</v>
      </c>
      <c r="AT137">
        <v>0</v>
      </c>
      <c r="AU137">
        <f>IF(AS137*$H$15&gt;=AW137,1.0,(AW137/(AW137-AS137*$H$15)))</f>
        <v>0</v>
      </c>
      <c r="AV137">
        <f>(AU137-1)*100</f>
        <v>0</v>
      </c>
      <c r="AW137">
        <f>MAX(0,($B$15+$C$15*EF137)/(1+$D$15*EF137)*DY137/(EA137+273)*$E$15)</f>
        <v>0</v>
      </c>
      <c r="AX137" t="s">
        <v>439</v>
      </c>
      <c r="AY137" t="s">
        <v>439</v>
      </c>
      <c r="AZ137">
        <v>0</v>
      </c>
      <c r="BA137">
        <v>0</v>
      </c>
      <c r="BB137">
        <f>1-AZ137/BA137</f>
        <v>0</v>
      </c>
      <c r="BC137">
        <v>0</v>
      </c>
      <c r="BD137" t="s">
        <v>439</v>
      </c>
      <c r="BE137" t="s">
        <v>439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439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$B$13*EG137+$C$13*EH137+$F$13*ES137*(1-EV137)</f>
        <v>0</v>
      </c>
      <c r="DI137">
        <f>DH137*DJ137</f>
        <v>0</v>
      </c>
      <c r="DJ137">
        <f>($B$13*$D$11+$C$13*$D$11+$F$13*((FF137+EX137)/MAX(FF137+EX137+FG137, 0.1)*$I$11+FG137/MAX(FF137+EX137+FG137, 0.1)*$J$11))/($B$13+$C$13+$F$13)</f>
        <v>0</v>
      </c>
      <c r="DK137">
        <f>($B$13*$K$11+$C$13*$K$11+$F$13*((FF137+EX137)/MAX(FF137+EX137+FG137, 0.1)*$P$11+FG137/MAX(FF137+EX137+FG137, 0.1)*$Q$11))/($B$13+$C$13+$F$13)</f>
        <v>0</v>
      </c>
      <c r="DL137">
        <v>1.1</v>
      </c>
      <c r="DM137">
        <v>0.5</v>
      </c>
      <c r="DN137" t="s">
        <v>440</v>
      </c>
      <c r="DO137">
        <v>2</v>
      </c>
      <c r="DP137" t="b">
        <v>1</v>
      </c>
      <c r="DQ137">
        <v>1758643978.714286</v>
      </c>
      <c r="DR137">
        <v>124.13025</v>
      </c>
      <c r="DS137">
        <v>102.0604428571429</v>
      </c>
      <c r="DT137">
        <v>22.13459285714286</v>
      </c>
      <c r="DU137">
        <v>21.11766428571428</v>
      </c>
      <c r="DV137">
        <v>125.3256428571429</v>
      </c>
      <c r="DW137">
        <v>21.85058928571429</v>
      </c>
      <c r="DX137">
        <v>499.995</v>
      </c>
      <c r="DY137">
        <v>90.33856428571433</v>
      </c>
      <c r="DZ137">
        <v>0.066844875</v>
      </c>
      <c r="EA137">
        <v>28.98257857142857</v>
      </c>
      <c r="EB137">
        <v>29.98255357142857</v>
      </c>
      <c r="EC137">
        <v>999.9000000000002</v>
      </c>
      <c r="ED137">
        <v>0</v>
      </c>
      <c r="EE137">
        <v>0</v>
      </c>
      <c r="EF137">
        <v>9994.842499999999</v>
      </c>
      <c r="EG137">
        <v>0</v>
      </c>
      <c r="EH137">
        <v>10.19994285714286</v>
      </c>
      <c r="EI137">
        <v>22.06980714285714</v>
      </c>
      <c r="EJ137">
        <v>126.9399285714286</v>
      </c>
      <c r="EK137">
        <v>104.2622071428571</v>
      </c>
      <c r="EL137">
        <v>1.016933571428571</v>
      </c>
      <c r="EM137">
        <v>102.0604428571429</v>
      </c>
      <c r="EN137">
        <v>21.11766428571428</v>
      </c>
      <c r="EO137">
        <v>1.9996075</v>
      </c>
      <c r="EP137">
        <v>1.90774</v>
      </c>
      <c r="EQ137">
        <v>17.44122857142857</v>
      </c>
      <c r="ER137">
        <v>16.6987</v>
      </c>
      <c r="ES137">
        <v>1999.981785714286</v>
      </c>
      <c r="ET137">
        <v>0.9799934642857143</v>
      </c>
      <c r="EU137">
        <v>0.02000653571428571</v>
      </c>
      <c r="EV137">
        <v>0</v>
      </c>
      <c r="EW137">
        <v>211.99125</v>
      </c>
      <c r="EX137">
        <v>5.00078</v>
      </c>
      <c r="EY137">
        <v>4328.1425</v>
      </c>
      <c r="EZ137">
        <v>16379.44642857143</v>
      </c>
      <c r="FA137">
        <v>38.76757142857142</v>
      </c>
      <c r="FB137">
        <v>39.47974999999999</v>
      </c>
      <c r="FC137">
        <v>39.32789285714285</v>
      </c>
      <c r="FD137">
        <v>39.24739285714286</v>
      </c>
      <c r="FE137">
        <v>40.18057142857142</v>
      </c>
      <c r="FF137">
        <v>1955.071785714286</v>
      </c>
      <c r="FG137">
        <v>39.91</v>
      </c>
      <c r="FH137">
        <v>0</v>
      </c>
      <c r="FI137">
        <v>1758643984.8</v>
      </c>
      <c r="FJ137">
        <v>0</v>
      </c>
      <c r="FK137">
        <v>211.7961923076923</v>
      </c>
      <c r="FL137">
        <v>-20.0167863348016</v>
      </c>
      <c r="FM137">
        <v>-418.5753849045058</v>
      </c>
      <c r="FN137">
        <v>4324.439615384616</v>
      </c>
      <c r="FO137">
        <v>15</v>
      </c>
      <c r="FP137">
        <v>0</v>
      </c>
      <c r="FQ137" t="s">
        <v>441</v>
      </c>
      <c r="FR137">
        <v>1746989605.5</v>
      </c>
      <c r="FS137">
        <v>1746989593.5</v>
      </c>
      <c r="FT137">
        <v>0</v>
      </c>
      <c r="FU137">
        <v>-0.274</v>
      </c>
      <c r="FV137">
        <v>-0.002</v>
      </c>
      <c r="FW137">
        <v>2.549</v>
      </c>
      <c r="FX137">
        <v>0.129</v>
      </c>
      <c r="FY137">
        <v>420</v>
      </c>
      <c r="FZ137">
        <v>17</v>
      </c>
      <c r="GA137">
        <v>0.02</v>
      </c>
      <c r="GB137">
        <v>0.04</v>
      </c>
      <c r="GC137">
        <v>21.96306097560976</v>
      </c>
      <c r="GD137">
        <v>2.768751219512179</v>
      </c>
      <c r="GE137">
        <v>0.3007494580641458</v>
      </c>
      <c r="GF137">
        <v>0</v>
      </c>
      <c r="GG137">
        <v>212.7867058823529</v>
      </c>
      <c r="GH137">
        <v>-19.70111536344632</v>
      </c>
      <c r="GI137">
        <v>1.942685989724349</v>
      </c>
      <c r="GJ137">
        <v>0</v>
      </c>
      <c r="GK137">
        <v>1.015868536585366</v>
      </c>
      <c r="GL137">
        <v>0.0268647386759574</v>
      </c>
      <c r="GM137">
        <v>0.002776026780794054</v>
      </c>
      <c r="GN137">
        <v>1</v>
      </c>
      <c r="GO137">
        <v>1</v>
      </c>
      <c r="GP137">
        <v>3</v>
      </c>
      <c r="GQ137" t="s">
        <v>448</v>
      </c>
      <c r="GR137">
        <v>3.10252</v>
      </c>
      <c r="GS137">
        <v>2.72476</v>
      </c>
      <c r="GT137">
        <v>0.0255303</v>
      </c>
      <c r="GU137">
        <v>0.0196629</v>
      </c>
      <c r="GV137">
        <v>0.101775</v>
      </c>
      <c r="GW137">
        <v>0.0997936</v>
      </c>
      <c r="GX137">
        <v>25496.9</v>
      </c>
      <c r="GY137">
        <v>23296</v>
      </c>
      <c r="GZ137">
        <v>26728.5</v>
      </c>
      <c r="HA137">
        <v>23984.1</v>
      </c>
      <c r="HB137">
        <v>38408</v>
      </c>
      <c r="HC137">
        <v>31902.1</v>
      </c>
      <c r="HD137">
        <v>46675.5</v>
      </c>
      <c r="HE137">
        <v>37936.5</v>
      </c>
      <c r="HF137">
        <v>1.87287</v>
      </c>
      <c r="HG137">
        <v>1.86327</v>
      </c>
      <c r="HH137">
        <v>0.113308</v>
      </c>
      <c r="HI137">
        <v>0</v>
      </c>
      <c r="HJ137">
        <v>28.1367</v>
      </c>
      <c r="HK137">
        <v>999.9</v>
      </c>
      <c r="HL137">
        <v>48.9</v>
      </c>
      <c r="HM137">
        <v>31.6</v>
      </c>
      <c r="HN137">
        <v>25.2691</v>
      </c>
      <c r="HO137">
        <v>61.1665</v>
      </c>
      <c r="HP137">
        <v>22.6923</v>
      </c>
      <c r="HQ137">
        <v>1</v>
      </c>
      <c r="HR137">
        <v>0.0938542</v>
      </c>
      <c r="HS137">
        <v>-0.601909</v>
      </c>
      <c r="HT137">
        <v>20.2783</v>
      </c>
      <c r="HU137">
        <v>5.2095</v>
      </c>
      <c r="HV137">
        <v>11.9787</v>
      </c>
      <c r="HW137">
        <v>4.96275</v>
      </c>
      <c r="HX137">
        <v>3.2744</v>
      </c>
      <c r="HY137">
        <v>9999</v>
      </c>
      <c r="HZ137">
        <v>9999</v>
      </c>
      <c r="IA137">
        <v>9999</v>
      </c>
      <c r="IB137">
        <v>999.9</v>
      </c>
      <c r="IC137">
        <v>1.86398</v>
      </c>
      <c r="ID137">
        <v>1.86007</v>
      </c>
      <c r="IE137">
        <v>1.85839</v>
      </c>
      <c r="IF137">
        <v>1.85974</v>
      </c>
      <c r="IG137">
        <v>1.85988</v>
      </c>
      <c r="IH137">
        <v>1.85837</v>
      </c>
      <c r="II137">
        <v>1.85745</v>
      </c>
      <c r="IJ137">
        <v>1.85241</v>
      </c>
      <c r="IK137">
        <v>0</v>
      </c>
      <c r="IL137">
        <v>0</v>
      </c>
      <c r="IM137">
        <v>0</v>
      </c>
      <c r="IN137">
        <v>0</v>
      </c>
      <c r="IO137" t="s">
        <v>443</v>
      </c>
      <c r="IP137" t="s">
        <v>444</v>
      </c>
      <c r="IQ137" t="s">
        <v>445</v>
      </c>
      <c r="IR137" t="s">
        <v>445</v>
      </c>
      <c r="IS137" t="s">
        <v>445</v>
      </c>
      <c r="IT137" t="s">
        <v>445</v>
      </c>
      <c r="IU137">
        <v>0</v>
      </c>
      <c r="IV137">
        <v>100</v>
      </c>
      <c r="IW137">
        <v>100</v>
      </c>
      <c r="IX137">
        <v>-1.18</v>
      </c>
      <c r="IY137">
        <v>0.284</v>
      </c>
      <c r="IZ137">
        <v>-1.101190050776656</v>
      </c>
      <c r="JA137">
        <v>-0.0009077452495023094</v>
      </c>
      <c r="JB137">
        <v>1.260287539409167E-06</v>
      </c>
      <c r="JC137">
        <v>-2.747980142854786E-10</v>
      </c>
      <c r="JD137">
        <v>0.01164710740424388</v>
      </c>
      <c r="JE137">
        <v>0.002354074995816399</v>
      </c>
      <c r="JF137">
        <v>0.0004967520844642659</v>
      </c>
      <c r="JG137">
        <v>-1.558376616488758E-06</v>
      </c>
      <c r="JH137">
        <v>1</v>
      </c>
      <c r="JI137">
        <v>1955</v>
      </c>
      <c r="JJ137">
        <v>1</v>
      </c>
      <c r="JK137">
        <v>26</v>
      </c>
      <c r="JL137">
        <v>194239.7</v>
      </c>
      <c r="JM137">
        <v>194239.9</v>
      </c>
      <c r="JN137">
        <v>0.307617</v>
      </c>
      <c r="JO137">
        <v>2.68066</v>
      </c>
      <c r="JP137">
        <v>1.49658</v>
      </c>
      <c r="JQ137">
        <v>2.34497</v>
      </c>
      <c r="JR137">
        <v>1.54907</v>
      </c>
      <c r="JS137">
        <v>2.36084</v>
      </c>
      <c r="JT137">
        <v>36.152</v>
      </c>
      <c r="JU137">
        <v>24.1751</v>
      </c>
      <c r="JV137">
        <v>18</v>
      </c>
      <c r="JW137">
        <v>481.81</v>
      </c>
      <c r="JX137">
        <v>490.408</v>
      </c>
      <c r="JY137">
        <v>28.1631</v>
      </c>
      <c r="JZ137">
        <v>28.4852</v>
      </c>
      <c r="KA137">
        <v>29.9999</v>
      </c>
      <c r="KB137">
        <v>28.7575</v>
      </c>
      <c r="KC137">
        <v>28.766</v>
      </c>
      <c r="KD137">
        <v>6.23531</v>
      </c>
      <c r="KE137">
        <v>18.6725</v>
      </c>
      <c r="KF137">
        <v>68.6476</v>
      </c>
      <c r="KG137">
        <v>28.1672</v>
      </c>
      <c r="KH137">
        <v>52.3389</v>
      </c>
      <c r="KI137">
        <v>21.1783</v>
      </c>
      <c r="KJ137">
        <v>102.051</v>
      </c>
      <c r="KK137">
        <v>91.4969</v>
      </c>
    </row>
    <row r="138" spans="1:297">
      <c r="A138">
        <v>120</v>
      </c>
      <c r="B138">
        <v>1758643991.5</v>
      </c>
      <c r="C138">
        <v>2358.5</v>
      </c>
      <c r="D138" t="s">
        <v>686</v>
      </c>
      <c r="E138" t="s">
        <v>687</v>
      </c>
      <c r="F138">
        <v>5</v>
      </c>
      <c r="G138" t="s">
        <v>641</v>
      </c>
      <c r="H138" t="s">
        <v>438</v>
      </c>
      <c r="I138">
        <v>1758643984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(EA138+(U138+2*0.95*5.67E-8*(((EA138+$B$9)+273)^4-(EA138+273)^4)-44100*J138)/(1.84*29.3*R138+8*0.95*5.67E-8*(EA138+273)^3))</f>
        <v>0</v>
      </c>
      <c r="W138">
        <f>($C$9*EB138+$D$9*EC138+$E$9*V138)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2*0.95*5.67E-8*(((EA138+$B$9)+273)^4-(W138+273)^4)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70.67303290091434</v>
      </c>
      <c r="AK138">
        <v>85.78677575757577</v>
      </c>
      <c r="AL138">
        <v>-3.354901018366072</v>
      </c>
      <c r="AM138">
        <v>65.18617333017276</v>
      </c>
      <c r="AN138">
        <f>(AP138 - AO138 + DY138*1E3/(8.314*(EA138+273.15)) * AR138/DX138 * AQ138) * DX138/(100*DL138) * 1000/(1000 - AP138)</f>
        <v>0</v>
      </c>
      <c r="AO138">
        <v>21.11357455455286</v>
      </c>
      <c r="AP138">
        <v>22.13806666666666</v>
      </c>
      <c r="AQ138">
        <v>1.754362638287359E-06</v>
      </c>
      <c r="AR138">
        <v>105.4183411861966</v>
      </c>
      <c r="AS138">
        <v>0</v>
      </c>
      <c r="AT138">
        <v>0</v>
      </c>
      <c r="AU138">
        <f>IF(AS138*$H$15&gt;=AW138,1.0,(AW138/(AW138-AS138*$H$15)))</f>
        <v>0</v>
      </c>
      <c r="AV138">
        <f>(AU138-1)*100</f>
        <v>0</v>
      </c>
      <c r="AW138">
        <f>MAX(0,($B$15+$C$15*EF138)/(1+$D$15*EF138)*DY138/(EA138+273)*$E$15)</f>
        <v>0</v>
      </c>
      <c r="AX138" t="s">
        <v>439</v>
      </c>
      <c r="AY138" t="s">
        <v>439</v>
      </c>
      <c r="AZ138">
        <v>0</v>
      </c>
      <c r="BA138">
        <v>0</v>
      </c>
      <c r="BB138">
        <f>1-AZ138/BA138</f>
        <v>0</v>
      </c>
      <c r="BC138">
        <v>0</v>
      </c>
      <c r="BD138" t="s">
        <v>439</v>
      </c>
      <c r="BE138" t="s">
        <v>439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439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$B$13*EG138+$C$13*EH138+$F$13*ES138*(1-EV138)</f>
        <v>0</v>
      </c>
      <c r="DI138">
        <f>DH138*DJ138</f>
        <v>0</v>
      </c>
      <c r="DJ138">
        <f>($B$13*$D$11+$C$13*$D$11+$F$13*((FF138+EX138)/MAX(FF138+EX138+FG138, 0.1)*$I$11+FG138/MAX(FF138+EX138+FG138, 0.1)*$J$11))/($B$13+$C$13+$F$13)</f>
        <v>0</v>
      </c>
      <c r="DK138">
        <f>($B$13*$K$11+$C$13*$K$11+$F$13*((FF138+EX138)/MAX(FF138+EX138+FG138, 0.1)*$P$11+FG138/MAX(FF138+EX138+FG138, 0.1)*$Q$11))/($B$13+$C$13+$F$13)</f>
        <v>0</v>
      </c>
      <c r="DL138">
        <v>1.1</v>
      </c>
      <c r="DM138">
        <v>0.5</v>
      </c>
      <c r="DN138" t="s">
        <v>440</v>
      </c>
      <c r="DO138">
        <v>2</v>
      </c>
      <c r="DP138" t="b">
        <v>1</v>
      </c>
      <c r="DQ138">
        <v>1758643984</v>
      </c>
      <c r="DR138">
        <v>106.8285185185185</v>
      </c>
      <c r="DS138">
        <v>84.40614444444445</v>
      </c>
      <c r="DT138">
        <v>22.13598888888889</v>
      </c>
      <c r="DU138">
        <v>21.11569259259259</v>
      </c>
      <c r="DV138">
        <v>108.0131703703704</v>
      </c>
      <c r="DW138">
        <v>21.85196296296296</v>
      </c>
      <c r="DX138">
        <v>500.0343703703704</v>
      </c>
      <c r="DY138">
        <v>90.3383962962963</v>
      </c>
      <c r="DZ138">
        <v>0.06677164444444446</v>
      </c>
      <c r="EA138">
        <v>28.98517407407408</v>
      </c>
      <c r="EB138">
        <v>29.98184814814815</v>
      </c>
      <c r="EC138">
        <v>999.9000000000001</v>
      </c>
      <c r="ED138">
        <v>0</v>
      </c>
      <c r="EE138">
        <v>0</v>
      </c>
      <c r="EF138">
        <v>9999.839259259261</v>
      </c>
      <c r="EG138">
        <v>0</v>
      </c>
      <c r="EH138">
        <v>10.19588518518518</v>
      </c>
      <c r="EI138">
        <v>22.42236666666667</v>
      </c>
      <c r="EJ138">
        <v>109.2467555555556</v>
      </c>
      <c r="EK138">
        <v>86.2269148148148</v>
      </c>
      <c r="EL138">
        <v>1.020305185185185</v>
      </c>
      <c r="EM138">
        <v>84.40614444444445</v>
      </c>
      <c r="EN138">
        <v>21.11569259259259</v>
      </c>
      <c r="EO138">
        <v>1.999730740740741</v>
      </c>
      <c r="EP138">
        <v>1.907558888888889</v>
      </c>
      <c r="EQ138">
        <v>17.4422</v>
      </c>
      <c r="ER138">
        <v>16.6972037037037</v>
      </c>
      <c r="ES138">
        <v>1999.986666666667</v>
      </c>
      <c r="ET138">
        <v>0.9799934444444445</v>
      </c>
      <c r="EU138">
        <v>0.02000655555555555</v>
      </c>
      <c r="EV138">
        <v>0</v>
      </c>
      <c r="EW138">
        <v>210.1755555555556</v>
      </c>
      <c r="EX138">
        <v>5.00078</v>
      </c>
      <c r="EY138">
        <v>4290.505185185186</v>
      </c>
      <c r="EZ138">
        <v>16379.48888888889</v>
      </c>
      <c r="FA138">
        <v>38.75437037037037</v>
      </c>
      <c r="FB138">
        <v>39.47433333333333</v>
      </c>
      <c r="FC138">
        <v>39.34703703703703</v>
      </c>
      <c r="FD138">
        <v>39.25896296296296</v>
      </c>
      <c r="FE138">
        <v>40.15248148148148</v>
      </c>
      <c r="FF138">
        <v>1955.076666666666</v>
      </c>
      <c r="FG138">
        <v>39.91</v>
      </c>
      <c r="FH138">
        <v>0</v>
      </c>
      <c r="FI138">
        <v>1758643989.6</v>
      </c>
      <c r="FJ138">
        <v>0</v>
      </c>
      <c r="FK138">
        <v>210.1417692307693</v>
      </c>
      <c r="FL138">
        <v>-21.03172649567482</v>
      </c>
      <c r="FM138">
        <v>-439.990085462377</v>
      </c>
      <c r="FN138">
        <v>4290.22576923077</v>
      </c>
      <c r="FO138">
        <v>15</v>
      </c>
      <c r="FP138">
        <v>0</v>
      </c>
      <c r="FQ138" t="s">
        <v>441</v>
      </c>
      <c r="FR138">
        <v>1746989605.5</v>
      </c>
      <c r="FS138">
        <v>1746989593.5</v>
      </c>
      <c r="FT138">
        <v>0</v>
      </c>
      <c r="FU138">
        <v>-0.274</v>
      </c>
      <c r="FV138">
        <v>-0.002</v>
      </c>
      <c r="FW138">
        <v>2.549</v>
      </c>
      <c r="FX138">
        <v>0.129</v>
      </c>
      <c r="FY138">
        <v>420</v>
      </c>
      <c r="FZ138">
        <v>17</v>
      </c>
      <c r="GA138">
        <v>0.02</v>
      </c>
      <c r="GB138">
        <v>0.04</v>
      </c>
      <c r="GC138">
        <v>22.22349756097561</v>
      </c>
      <c r="GD138">
        <v>3.844630662020893</v>
      </c>
      <c r="GE138">
        <v>0.3925599202283149</v>
      </c>
      <c r="GF138">
        <v>0</v>
      </c>
      <c r="GG138">
        <v>211.1625588235294</v>
      </c>
      <c r="GH138">
        <v>-20.6456073320793</v>
      </c>
      <c r="GI138">
        <v>2.034296499171095</v>
      </c>
      <c r="GJ138">
        <v>0</v>
      </c>
      <c r="GK138">
        <v>1.018438292682927</v>
      </c>
      <c r="GL138">
        <v>0.03651721254355165</v>
      </c>
      <c r="GM138">
        <v>0.003678537555671133</v>
      </c>
      <c r="GN138">
        <v>1</v>
      </c>
      <c r="GO138">
        <v>1</v>
      </c>
      <c r="GP138">
        <v>3</v>
      </c>
      <c r="GQ138" t="s">
        <v>448</v>
      </c>
      <c r="GR138">
        <v>3.10274</v>
      </c>
      <c r="GS138">
        <v>2.72448</v>
      </c>
      <c r="GT138">
        <v>0.0215264</v>
      </c>
      <c r="GU138">
        <v>0.0155131</v>
      </c>
      <c r="GV138">
        <v>0.101784</v>
      </c>
      <c r="GW138">
        <v>0.0997897</v>
      </c>
      <c r="GX138">
        <v>25602</v>
      </c>
      <c r="GY138">
        <v>23394.5</v>
      </c>
      <c r="GZ138">
        <v>26728.8</v>
      </c>
      <c r="HA138">
        <v>23984</v>
      </c>
      <c r="HB138">
        <v>38407.2</v>
      </c>
      <c r="HC138">
        <v>31901.9</v>
      </c>
      <c r="HD138">
        <v>46675.6</v>
      </c>
      <c r="HE138">
        <v>37936.6</v>
      </c>
      <c r="HF138">
        <v>1.87335</v>
      </c>
      <c r="HG138">
        <v>1.86292</v>
      </c>
      <c r="HH138">
        <v>0.113294</v>
      </c>
      <c r="HI138">
        <v>0</v>
      </c>
      <c r="HJ138">
        <v>28.1349</v>
      </c>
      <c r="HK138">
        <v>999.9</v>
      </c>
      <c r="HL138">
        <v>48.9</v>
      </c>
      <c r="HM138">
        <v>31.6</v>
      </c>
      <c r="HN138">
        <v>25.2674</v>
      </c>
      <c r="HO138">
        <v>61.1765</v>
      </c>
      <c r="HP138">
        <v>22.5681</v>
      </c>
      <c r="HQ138">
        <v>1</v>
      </c>
      <c r="HR138">
        <v>0.09350609999999999</v>
      </c>
      <c r="HS138">
        <v>-0.598312</v>
      </c>
      <c r="HT138">
        <v>20.2781</v>
      </c>
      <c r="HU138">
        <v>5.2104</v>
      </c>
      <c r="HV138">
        <v>11.9773</v>
      </c>
      <c r="HW138">
        <v>4.9629</v>
      </c>
      <c r="HX138">
        <v>3.27443</v>
      </c>
      <c r="HY138">
        <v>9999</v>
      </c>
      <c r="HZ138">
        <v>9999</v>
      </c>
      <c r="IA138">
        <v>9999</v>
      </c>
      <c r="IB138">
        <v>999.9</v>
      </c>
      <c r="IC138">
        <v>1.86399</v>
      </c>
      <c r="ID138">
        <v>1.86005</v>
      </c>
      <c r="IE138">
        <v>1.8584</v>
      </c>
      <c r="IF138">
        <v>1.85974</v>
      </c>
      <c r="IG138">
        <v>1.85989</v>
      </c>
      <c r="IH138">
        <v>1.85837</v>
      </c>
      <c r="II138">
        <v>1.85745</v>
      </c>
      <c r="IJ138">
        <v>1.8524</v>
      </c>
      <c r="IK138">
        <v>0</v>
      </c>
      <c r="IL138">
        <v>0</v>
      </c>
      <c r="IM138">
        <v>0</v>
      </c>
      <c r="IN138">
        <v>0</v>
      </c>
      <c r="IO138" t="s">
        <v>443</v>
      </c>
      <c r="IP138" t="s">
        <v>444</v>
      </c>
      <c r="IQ138" t="s">
        <v>445</v>
      </c>
      <c r="IR138" t="s">
        <v>445</v>
      </c>
      <c r="IS138" t="s">
        <v>445</v>
      </c>
      <c r="IT138" t="s">
        <v>445</v>
      </c>
      <c r="IU138">
        <v>0</v>
      </c>
      <c r="IV138">
        <v>100</v>
      </c>
      <c r="IW138">
        <v>100</v>
      </c>
      <c r="IX138">
        <v>-1.168</v>
      </c>
      <c r="IY138">
        <v>0.284</v>
      </c>
      <c r="IZ138">
        <v>-1.101190050776656</v>
      </c>
      <c r="JA138">
        <v>-0.0009077452495023094</v>
      </c>
      <c r="JB138">
        <v>1.260287539409167E-06</v>
      </c>
      <c r="JC138">
        <v>-2.747980142854786E-10</v>
      </c>
      <c r="JD138">
        <v>0.01164710740424388</v>
      </c>
      <c r="JE138">
        <v>0.002354074995816399</v>
      </c>
      <c r="JF138">
        <v>0.0004967520844642659</v>
      </c>
      <c r="JG138">
        <v>-1.558376616488758E-06</v>
      </c>
      <c r="JH138">
        <v>1</v>
      </c>
      <c r="JI138">
        <v>1955</v>
      </c>
      <c r="JJ138">
        <v>1</v>
      </c>
      <c r="JK138">
        <v>26</v>
      </c>
      <c r="JL138">
        <v>194239.8</v>
      </c>
      <c r="JM138">
        <v>194240</v>
      </c>
      <c r="JN138">
        <v>0.263672</v>
      </c>
      <c r="JO138">
        <v>2.67822</v>
      </c>
      <c r="JP138">
        <v>1.49658</v>
      </c>
      <c r="JQ138">
        <v>2.34497</v>
      </c>
      <c r="JR138">
        <v>1.54907</v>
      </c>
      <c r="JS138">
        <v>2.4353</v>
      </c>
      <c r="JT138">
        <v>36.152</v>
      </c>
      <c r="JU138">
        <v>24.1838</v>
      </c>
      <c r="JV138">
        <v>18</v>
      </c>
      <c r="JW138">
        <v>482.072</v>
      </c>
      <c r="JX138">
        <v>490.158</v>
      </c>
      <c r="JY138">
        <v>28.1757</v>
      </c>
      <c r="JZ138">
        <v>28.4846</v>
      </c>
      <c r="KA138">
        <v>30.0001</v>
      </c>
      <c r="KB138">
        <v>28.7557</v>
      </c>
      <c r="KC138">
        <v>28.7636</v>
      </c>
      <c r="KD138">
        <v>5.37301</v>
      </c>
      <c r="KE138">
        <v>18.6725</v>
      </c>
      <c r="KF138">
        <v>68.6476</v>
      </c>
      <c r="KG138">
        <v>28.1768</v>
      </c>
      <c r="KH138">
        <v>32.2694</v>
      </c>
      <c r="KI138">
        <v>21.1783</v>
      </c>
      <c r="KJ138">
        <v>102.052</v>
      </c>
      <c r="KK138">
        <v>91.4969</v>
      </c>
    </row>
    <row r="139" spans="1:297">
      <c r="A139">
        <v>121</v>
      </c>
      <c r="B139">
        <v>1758644088.5</v>
      </c>
      <c r="C139">
        <v>2455.5</v>
      </c>
      <c r="D139" t="s">
        <v>688</v>
      </c>
      <c r="E139" t="s">
        <v>689</v>
      </c>
      <c r="F139">
        <v>5</v>
      </c>
      <c r="G139" t="s">
        <v>641</v>
      </c>
      <c r="H139" t="s">
        <v>438</v>
      </c>
      <c r="I139">
        <v>1758644080.5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(EA139+(U139+2*0.95*5.67E-8*(((EA139+$B$9)+273)^4-(EA139+273)^4)-44100*J139)/(1.84*29.3*R139+8*0.95*5.67E-8*(EA139+273)^3))</f>
        <v>0</v>
      </c>
      <c r="W139">
        <f>($C$9*EB139+$D$9*EC139+$E$9*V139)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2*0.95*5.67E-8*(((EA139+$B$9)+273)^4-(W139+273)^4)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429.1179907008911</v>
      </c>
      <c r="AK139">
        <v>426.5714181818183</v>
      </c>
      <c r="AL139">
        <v>-0.0001006592983205773</v>
      </c>
      <c r="AM139">
        <v>65.18617333017276</v>
      </c>
      <c r="AN139">
        <f>(AP139 - AO139 + DY139*1E3/(8.314*(EA139+273.15)) * AR139/DX139 * AQ139) * DX139/(100*DL139) * 1000/(1000 - AP139)</f>
        <v>0</v>
      </c>
      <c r="AO139">
        <v>21.2199636556804</v>
      </c>
      <c r="AP139">
        <v>22.2515012121212</v>
      </c>
      <c r="AQ139">
        <v>3.916548655688337E-05</v>
      </c>
      <c r="AR139">
        <v>105.4183411861966</v>
      </c>
      <c r="AS139">
        <v>0</v>
      </c>
      <c r="AT139">
        <v>0</v>
      </c>
      <c r="AU139">
        <f>IF(AS139*$H$15&gt;=AW139,1.0,(AW139/(AW139-AS139*$H$15)))</f>
        <v>0</v>
      </c>
      <c r="AV139">
        <f>(AU139-1)*100</f>
        <v>0</v>
      </c>
      <c r="AW139">
        <f>MAX(0,($B$15+$C$15*EF139)/(1+$D$15*EF139)*DY139/(EA139+273)*$E$15)</f>
        <v>0</v>
      </c>
      <c r="AX139" t="s">
        <v>439</v>
      </c>
      <c r="AY139" t="s">
        <v>439</v>
      </c>
      <c r="AZ139">
        <v>0</v>
      </c>
      <c r="BA139">
        <v>0</v>
      </c>
      <c r="BB139">
        <f>1-AZ139/BA139</f>
        <v>0</v>
      </c>
      <c r="BC139">
        <v>0</v>
      </c>
      <c r="BD139" t="s">
        <v>439</v>
      </c>
      <c r="BE139" t="s">
        <v>439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439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$B$13*EG139+$C$13*EH139+$F$13*ES139*(1-EV139)</f>
        <v>0</v>
      </c>
      <c r="DI139">
        <f>DH139*DJ139</f>
        <v>0</v>
      </c>
      <c r="DJ139">
        <f>($B$13*$D$11+$C$13*$D$11+$F$13*((FF139+EX139)/MAX(FF139+EX139+FG139, 0.1)*$I$11+FG139/MAX(FF139+EX139+FG139, 0.1)*$J$11))/($B$13+$C$13+$F$13)</f>
        <v>0</v>
      </c>
      <c r="DK139">
        <f>($B$13*$K$11+$C$13*$K$11+$F$13*((FF139+EX139)/MAX(FF139+EX139+FG139, 0.1)*$P$11+FG139/MAX(FF139+EX139+FG139, 0.1)*$Q$11))/($B$13+$C$13+$F$13)</f>
        <v>0</v>
      </c>
      <c r="DL139">
        <v>1.1</v>
      </c>
      <c r="DM139">
        <v>0.5</v>
      </c>
      <c r="DN139" t="s">
        <v>440</v>
      </c>
      <c r="DO139">
        <v>2</v>
      </c>
      <c r="DP139" t="b">
        <v>1</v>
      </c>
      <c r="DQ139">
        <v>1758644080.5</v>
      </c>
      <c r="DR139">
        <v>417.1248064516128</v>
      </c>
      <c r="DS139">
        <v>420.0434516129032</v>
      </c>
      <c r="DT139">
        <v>22.24051612903225</v>
      </c>
      <c r="DU139">
        <v>21.2195064516129</v>
      </c>
      <c r="DV139">
        <v>418.4053225806452</v>
      </c>
      <c r="DW139">
        <v>21.95426451612903</v>
      </c>
      <c r="DX139">
        <v>499.9868064516129</v>
      </c>
      <c r="DY139">
        <v>90.33513225806453</v>
      </c>
      <c r="DZ139">
        <v>0.0675651258064516</v>
      </c>
      <c r="EA139">
        <v>29.03651612903226</v>
      </c>
      <c r="EB139">
        <v>30.01742580645161</v>
      </c>
      <c r="EC139">
        <v>999.9000000000003</v>
      </c>
      <c r="ED139">
        <v>0</v>
      </c>
      <c r="EE139">
        <v>0</v>
      </c>
      <c r="EF139">
        <v>9991.816774193549</v>
      </c>
      <c r="EG139">
        <v>0</v>
      </c>
      <c r="EH139">
        <v>10.15449032258065</v>
      </c>
      <c r="EI139">
        <v>-2.918720967741935</v>
      </c>
      <c r="EJ139">
        <v>426.6129354838709</v>
      </c>
      <c r="EK139">
        <v>429.1499677419355</v>
      </c>
      <c r="EL139">
        <v>1.02101935483871</v>
      </c>
      <c r="EM139">
        <v>420.0434516129032</v>
      </c>
      <c r="EN139">
        <v>21.2195064516129</v>
      </c>
      <c r="EO139">
        <v>2.009099677419355</v>
      </c>
      <c r="EP139">
        <v>1.916868064516129</v>
      </c>
      <c r="EQ139">
        <v>17.51623870967742</v>
      </c>
      <c r="ER139">
        <v>16.77386129032258</v>
      </c>
      <c r="ES139">
        <v>2000.001935483871</v>
      </c>
      <c r="ET139">
        <v>0.9799935161290324</v>
      </c>
      <c r="EU139">
        <v>0.02000648387096773</v>
      </c>
      <c r="EV139">
        <v>0</v>
      </c>
      <c r="EW139">
        <v>205.1049032258064</v>
      </c>
      <c r="EX139">
        <v>5.000779999999999</v>
      </c>
      <c r="EY139">
        <v>4194.873225806452</v>
      </c>
      <c r="EZ139">
        <v>16379.61935483871</v>
      </c>
      <c r="FA139">
        <v>38.68929032258064</v>
      </c>
      <c r="FB139">
        <v>39.42106451612903</v>
      </c>
      <c r="FC139">
        <v>39.23961290322579</v>
      </c>
      <c r="FD139">
        <v>39.15709677419355</v>
      </c>
      <c r="FE139">
        <v>40.10454838709676</v>
      </c>
      <c r="FF139">
        <v>1955.091935483871</v>
      </c>
      <c r="FG139">
        <v>39.91000000000001</v>
      </c>
      <c r="FH139">
        <v>0</v>
      </c>
      <c r="FI139">
        <v>1758644086.8</v>
      </c>
      <c r="FJ139">
        <v>0</v>
      </c>
      <c r="FK139">
        <v>205.144</v>
      </c>
      <c r="FL139">
        <v>1.31241025967066</v>
      </c>
      <c r="FM139">
        <v>29.99692310517683</v>
      </c>
      <c r="FN139">
        <v>4195.293461538462</v>
      </c>
      <c r="FO139">
        <v>15</v>
      </c>
      <c r="FP139">
        <v>0</v>
      </c>
      <c r="FQ139" t="s">
        <v>441</v>
      </c>
      <c r="FR139">
        <v>1746989605.5</v>
      </c>
      <c r="FS139">
        <v>1746989593.5</v>
      </c>
      <c r="FT139">
        <v>0</v>
      </c>
      <c r="FU139">
        <v>-0.274</v>
      </c>
      <c r="FV139">
        <v>-0.002</v>
      </c>
      <c r="FW139">
        <v>2.549</v>
      </c>
      <c r="FX139">
        <v>0.129</v>
      </c>
      <c r="FY139">
        <v>420</v>
      </c>
      <c r="FZ139">
        <v>17</v>
      </c>
      <c r="GA139">
        <v>0.02</v>
      </c>
      <c r="GB139">
        <v>0.04</v>
      </c>
      <c r="GC139">
        <v>-2.927029024390244</v>
      </c>
      <c r="GD139">
        <v>0.01822808362369117</v>
      </c>
      <c r="GE139">
        <v>0.03791129401223772</v>
      </c>
      <c r="GF139">
        <v>1</v>
      </c>
      <c r="GG139">
        <v>205.0368823529411</v>
      </c>
      <c r="GH139">
        <v>1.877433156678352</v>
      </c>
      <c r="GI139">
        <v>0.2696362216793635</v>
      </c>
      <c r="GJ139">
        <v>0</v>
      </c>
      <c r="GK139">
        <v>1.020990487804878</v>
      </c>
      <c r="GL139">
        <v>0.04572627177700479</v>
      </c>
      <c r="GM139">
        <v>0.008625032471121492</v>
      </c>
      <c r="GN139">
        <v>1</v>
      </c>
      <c r="GO139">
        <v>2</v>
      </c>
      <c r="GP139">
        <v>3</v>
      </c>
      <c r="GQ139" t="s">
        <v>442</v>
      </c>
      <c r="GR139">
        <v>3.10257</v>
      </c>
      <c r="GS139">
        <v>2.72545</v>
      </c>
      <c r="GT139">
        <v>0.0876565</v>
      </c>
      <c r="GU139">
        <v>0.0879481</v>
      </c>
      <c r="GV139">
        <v>0.102155</v>
      </c>
      <c r="GW139">
        <v>0.100144</v>
      </c>
      <c r="GX139">
        <v>23873.2</v>
      </c>
      <c r="GY139">
        <v>21674.2</v>
      </c>
      <c r="GZ139">
        <v>26730.1</v>
      </c>
      <c r="HA139">
        <v>23984.7</v>
      </c>
      <c r="HB139">
        <v>38401.3</v>
      </c>
      <c r="HC139">
        <v>31897.1</v>
      </c>
      <c r="HD139">
        <v>46678.1</v>
      </c>
      <c r="HE139">
        <v>37937.1</v>
      </c>
      <c r="HF139">
        <v>1.87332</v>
      </c>
      <c r="HG139">
        <v>1.86505</v>
      </c>
      <c r="HH139">
        <v>0.11161</v>
      </c>
      <c r="HI139">
        <v>0</v>
      </c>
      <c r="HJ139">
        <v>28.1939</v>
      </c>
      <c r="HK139">
        <v>999.9</v>
      </c>
      <c r="HL139">
        <v>48.9</v>
      </c>
      <c r="HM139">
        <v>31.6</v>
      </c>
      <c r="HN139">
        <v>25.2674</v>
      </c>
      <c r="HO139">
        <v>61.2865</v>
      </c>
      <c r="HP139">
        <v>22.6362</v>
      </c>
      <c r="HQ139">
        <v>1</v>
      </c>
      <c r="HR139">
        <v>0.09093999999999999</v>
      </c>
      <c r="HS139">
        <v>-0.404145</v>
      </c>
      <c r="HT139">
        <v>20.2791</v>
      </c>
      <c r="HU139">
        <v>5.21819</v>
      </c>
      <c r="HV139">
        <v>11.9782</v>
      </c>
      <c r="HW139">
        <v>4.9648</v>
      </c>
      <c r="HX139">
        <v>3.27518</v>
      </c>
      <c r="HY139">
        <v>9999</v>
      </c>
      <c r="HZ139">
        <v>9999</v>
      </c>
      <c r="IA139">
        <v>9999</v>
      </c>
      <c r="IB139">
        <v>999.9</v>
      </c>
      <c r="IC139">
        <v>1.864</v>
      </c>
      <c r="ID139">
        <v>1.86009</v>
      </c>
      <c r="IE139">
        <v>1.8584</v>
      </c>
      <c r="IF139">
        <v>1.85975</v>
      </c>
      <c r="IG139">
        <v>1.85989</v>
      </c>
      <c r="IH139">
        <v>1.85837</v>
      </c>
      <c r="II139">
        <v>1.85745</v>
      </c>
      <c r="IJ139">
        <v>1.85242</v>
      </c>
      <c r="IK139">
        <v>0</v>
      </c>
      <c r="IL139">
        <v>0</v>
      </c>
      <c r="IM139">
        <v>0</v>
      </c>
      <c r="IN139">
        <v>0</v>
      </c>
      <c r="IO139" t="s">
        <v>443</v>
      </c>
      <c r="IP139" t="s">
        <v>444</v>
      </c>
      <c r="IQ139" t="s">
        <v>445</v>
      </c>
      <c r="IR139" t="s">
        <v>445</v>
      </c>
      <c r="IS139" t="s">
        <v>445</v>
      </c>
      <c r="IT139" t="s">
        <v>445</v>
      </c>
      <c r="IU139">
        <v>0</v>
      </c>
      <c r="IV139">
        <v>100</v>
      </c>
      <c r="IW139">
        <v>100</v>
      </c>
      <c r="IX139">
        <v>-1.28</v>
      </c>
      <c r="IY139">
        <v>0.2865</v>
      </c>
      <c r="IZ139">
        <v>-1.101190050776656</v>
      </c>
      <c r="JA139">
        <v>-0.0009077452495023094</v>
      </c>
      <c r="JB139">
        <v>1.260287539409167E-06</v>
      </c>
      <c r="JC139">
        <v>-2.747980142854786E-10</v>
      </c>
      <c r="JD139">
        <v>0.01164710740424388</v>
      </c>
      <c r="JE139">
        <v>0.002354074995816399</v>
      </c>
      <c r="JF139">
        <v>0.0004967520844642659</v>
      </c>
      <c r="JG139">
        <v>-1.558376616488758E-06</v>
      </c>
      <c r="JH139">
        <v>1</v>
      </c>
      <c r="JI139">
        <v>1955</v>
      </c>
      <c r="JJ139">
        <v>1</v>
      </c>
      <c r="JK139">
        <v>26</v>
      </c>
      <c r="JL139">
        <v>194241.4</v>
      </c>
      <c r="JM139">
        <v>194241.6</v>
      </c>
      <c r="JN139">
        <v>1.14746</v>
      </c>
      <c r="JO139">
        <v>2.64648</v>
      </c>
      <c r="JP139">
        <v>1.49658</v>
      </c>
      <c r="JQ139">
        <v>2.34497</v>
      </c>
      <c r="JR139">
        <v>1.54907</v>
      </c>
      <c r="JS139">
        <v>2.35107</v>
      </c>
      <c r="JT139">
        <v>36.152</v>
      </c>
      <c r="JU139">
        <v>24.1751</v>
      </c>
      <c r="JV139">
        <v>18</v>
      </c>
      <c r="JW139">
        <v>481.74</v>
      </c>
      <c r="JX139">
        <v>491.194</v>
      </c>
      <c r="JY139">
        <v>28.0921</v>
      </c>
      <c r="JZ139">
        <v>28.449</v>
      </c>
      <c r="KA139">
        <v>30</v>
      </c>
      <c r="KB139">
        <v>28.7137</v>
      </c>
      <c r="KC139">
        <v>28.7205</v>
      </c>
      <c r="KD139">
        <v>23.1519</v>
      </c>
      <c r="KE139">
        <v>18.1148</v>
      </c>
      <c r="KF139">
        <v>68.6476</v>
      </c>
      <c r="KG139">
        <v>28.0811</v>
      </c>
      <c r="KH139">
        <v>426.725</v>
      </c>
      <c r="KI139">
        <v>21.2377</v>
      </c>
      <c r="KJ139">
        <v>102.057</v>
      </c>
      <c r="KK139">
        <v>91.4988</v>
      </c>
    </row>
    <row r="140" spans="1:297">
      <c r="A140">
        <v>122</v>
      </c>
      <c r="B140">
        <v>1758644093.5</v>
      </c>
      <c r="C140">
        <v>2460.5</v>
      </c>
      <c r="D140" t="s">
        <v>690</v>
      </c>
      <c r="E140" t="s">
        <v>691</v>
      </c>
      <c r="F140">
        <v>5</v>
      </c>
      <c r="G140" t="s">
        <v>641</v>
      </c>
      <c r="H140" t="s">
        <v>438</v>
      </c>
      <c r="I140">
        <v>1758644085.655172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(EA140+(U140+2*0.95*5.67E-8*(((EA140+$B$9)+273)^4-(EA140+273)^4)-44100*J140)/(1.84*29.3*R140+8*0.95*5.67E-8*(EA140+273)^3))</f>
        <v>0</v>
      </c>
      <c r="W140">
        <f>($C$9*EB140+$D$9*EC140+$E$9*V140)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2*0.95*5.67E-8*(((EA140+$B$9)+273)^4-(W140+273)^4)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429.1445273580664</v>
      </c>
      <c r="AK140">
        <v>426.5484787878785</v>
      </c>
      <c r="AL140">
        <v>0.002487317918942455</v>
      </c>
      <c r="AM140">
        <v>65.18617333017276</v>
      </c>
      <c r="AN140">
        <f>(AP140 - AO140 + DY140*1E3/(8.314*(EA140+273.15)) * AR140/DX140 * AQ140) * DX140/(100*DL140) * 1000/(1000 - AP140)</f>
        <v>0</v>
      </c>
      <c r="AO140">
        <v>21.21403508193769</v>
      </c>
      <c r="AP140">
        <v>22.25437515151515</v>
      </c>
      <c r="AQ140">
        <v>1.537184998655016E-05</v>
      </c>
      <c r="AR140">
        <v>105.4183411861966</v>
      </c>
      <c r="AS140">
        <v>0</v>
      </c>
      <c r="AT140">
        <v>0</v>
      </c>
      <c r="AU140">
        <f>IF(AS140*$H$15&gt;=AW140,1.0,(AW140/(AW140-AS140*$H$15)))</f>
        <v>0</v>
      </c>
      <c r="AV140">
        <f>(AU140-1)*100</f>
        <v>0</v>
      </c>
      <c r="AW140">
        <f>MAX(0,($B$15+$C$15*EF140)/(1+$D$15*EF140)*DY140/(EA140+273)*$E$15)</f>
        <v>0</v>
      </c>
      <c r="AX140" t="s">
        <v>439</v>
      </c>
      <c r="AY140" t="s">
        <v>439</v>
      </c>
      <c r="AZ140">
        <v>0</v>
      </c>
      <c r="BA140">
        <v>0</v>
      </c>
      <c r="BB140">
        <f>1-AZ140/BA140</f>
        <v>0</v>
      </c>
      <c r="BC140">
        <v>0</v>
      </c>
      <c r="BD140" t="s">
        <v>439</v>
      </c>
      <c r="BE140" t="s">
        <v>439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439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$B$13*EG140+$C$13*EH140+$F$13*ES140*(1-EV140)</f>
        <v>0</v>
      </c>
      <c r="DI140">
        <f>DH140*DJ140</f>
        <v>0</v>
      </c>
      <c r="DJ140">
        <f>($B$13*$D$11+$C$13*$D$11+$F$13*((FF140+EX140)/MAX(FF140+EX140+FG140, 0.1)*$I$11+FG140/MAX(FF140+EX140+FG140, 0.1)*$J$11))/($B$13+$C$13+$F$13)</f>
        <v>0</v>
      </c>
      <c r="DK140">
        <f>($B$13*$K$11+$C$13*$K$11+$F$13*((FF140+EX140)/MAX(FF140+EX140+FG140, 0.1)*$P$11+FG140/MAX(FF140+EX140+FG140, 0.1)*$Q$11))/($B$13+$C$13+$F$13)</f>
        <v>0</v>
      </c>
      <c r="DL140">
        <v>1.1</v>
      </c>
      <c r="DM140">
        <v>0.5</v>
      </c>
      <c r="DN140" t="s">
        <v>440</v>
      </c>
      <c r="DO140">
        <v>2</v>
      </c>
      <c r="DP140" t="b">
        <v>1</v>
      </c>
      <c r="DQ140">
        <v>1758644085.655172</v>
      </c>
      <c r="DR140">
        <v>417.085724137931</v>
      </c>
      <c r="DS140">
        <v>420.2133103448277</v>
      </c>
      <c r="DT140">
        <v>22.2488</v>
      </c>
      <c r="DU140">
        <v>21.21825172413793</v>
      </c>
      <c r="DV140">
        <v>418.3661034482759</v>
      </c>
      <c r="DW140">
        <v>21.96236896551725</v>
      </c>
      <c r="DX140">
        <v>499.9793448275863</v>
      </c>
      <c r="DY140">
        <v>90.33509655172413</v>
      </c>
      <c r="DZ140">
        <v>0.06748809655172414</v>
      </c>
      <c r="EA140">
        <v>29.03505172413793</v>
      </c>
      <c r="EB140">
        <v>30.0139</v>
      </c>
      <c r="EC140">
        <v>999.9000000000002</v>
      </c>
      <c r="ED140">
        <v>0</v>
      </c>
      <c r="EE140">
        <v>0</v>
      </c>
      <c r="EF140">
        <v>10001.96551724138</v>
      </c>
      <c r="EG140">
        <v>0</v>
      </c>
      <c r="EH140">
        <v>10.16878275862069</v>
      </c>
      <c r="EI140">
        <v>-3.127677931034483</v>
      </c>
      <c r="EJ140">
        <v>426.5764827586207</v>
      </c>
      <c r="EK140">
        <v>429.3228275862069</v>
      </c>
      <c r="EL140">
        <v>1.030557931034483</v>
      </c>
      <c r="EM140">
        <v>420.2133103448277</v>
      </c>
      <c r="EN140">
        <v>21.21825172413793</v>
      </c>
      <c r="EO140">
        <v>2.00984724137931</v>
      </c>
      <c r="EP140">
        <v>1.916753793103448</v>
      </c>
      <c r="EQ140">
        <v>17.5221275862069</v>
      </c>
      <c r="ER140">
        <v>16.77292413793104</v>
      </c>
      <c r="ES140">
        <v>1999.995172413793</v>
      </c>
      <c r="ET140">
        <v>0.9799935862068966</v>
      </c>
      <c r="EU140">
        <v>0.02000641034482758</v>
      </c>
      <c r="EV140">
        <v>0</v>
      </c>
      <c r="EW140">
        <v>205.1774137931034</v>
      </c>
      <c r="EX140">
        <v>5.00078</v>
      </c>
      <c r="EY140">
        <v>4197.331379310345</v>
      </c>
      <c r="EZ140">
        <v>16379.5551724138</v>
      </c>
      <c r="FA140">
        <v>38.69806896551724</v>
      </c>
      <c r="FB140">
        <v>39.41996551724137</v>
      </c>
      <c r="FC140">
        <v>39.3681724137931</v>
      </c>
      <c r="FD140">
        <v>39.17006896551725</v>
      </c>
      <c r="FE140">
        <v>40.10531034482759</v>
      </c>
      <c r="FF140">
        <v>1955.085172413793</v>
      </c>
      <c r="FG140">
        <v>39.91</v>
      </c>
      <c r="FH140">
        <v>0</v>
      </c>
      <c r="FI140">
        <v>1758644091.6</v>
      </c>
      <c r="FJ140">
        <v>0</v>
      </c>
      <c r="FK140">
        <v>205.2044230769231</v>
      </c>
      <c r="FL140">
        <v>1.171316236478177</v>
      </c>
      <c r="FM140">
        <v>25.51316241205432</v>
      </c>
      <c r="FN140">
        <v>4197.489230769231</v>
      </c>
      <c r="FO140">
        <v>15</v>
      </c>
      <c r="FP140">
        <v>0</v>
      </c>
      <c r="FQ140" t="s">
        <v>441</v>
      </c>
      <c r="FR140">
        <v>1746989605.5</v>
      </c>
      <c r="FS140">
        <v>1746989593.5</v>
      </c>
      <c r="FT140">
        <v>0</v>
      </c>
      <c r="FU140">
        <v>-0.274</v>
      </c>
      <c r="FV140">
        <v>-0.002</v>
      </c>
      <c r="FW140">
        <v>2.549</v>
      </c>
      <c r="FX140">
        <v>0.129</v>
      </c>
      <c r="FY140">
        <v>420</v>
      </c>
      <c r="FZ140">
        <v>17</v>
      </c>
      <c r="GA140">
        <v>0.02</v>
      </c>
      <c r="GB140">
        <v>0.04</v>
      </c>
      <c r="GC140">
        <v>-2.970805853658537</v>
      </c>
      <c r="GD140">
        <v>-0.8675468989547093</v>
      </c>
      <c r="GE140">
        <v>0.1818240163773431</v>
      </c>
      <c r="GF140">
        <v>0</v>
      </c>
      <c r="GG140">
        <v>205.1437941176471</v>
      </c>
      <c r="GH140">
        <v>1.575996946773679</v>
      </c>
      <c r="GI140">
        <v>0.2457536762230888</v>
      </c>
      <c r="GJ140">
        <v>0</v>
      </c>
      <c r="GK140">
        <v>1.023733170731707</v>
      </c>
      <c r="GL140">
        <v>0.1076753310104535</v>
      </c>
      <c r="GM140">
        <v>0.01078773884827843</v>
      </c>
      <c r="GN140">
        <v>0</v>
      </c>
      <c r="GO140">
        <v>0</v>
      </c>
      <c r="GP140">
        <v>3</v>
      </c>
      <c r="GQ140" t="s">
        <v>459</v>
      </c>
      <c r="GR140">
        <v>3.10272</v>
      </c>
      <c r="GS140">
        <v>2.72536</v>
      </c>
      <c r="GT140">
        <v>0.0876682</v>
      </c>
      <c r="GU140">
        <v>0.0884298</v>
      </c>
      <c r="GV140">
        <v>0.102164</v>
      </c>
      <c r="GW140">
        <v>0.100133</v>
      </c>
      <c r="GX140">
        <v>23872.7</v>
      </c>
      <c r="GY140">
        <v>21662.8</v>
      </c>
      <c r="GZ140">
        <v>26729.9</v>
      </c>
      <c r="HA140">
        <v>23984.8</v>
      </c>
      <c r="HB140">
        <v>38401</v>
      </c>
      <c r="HC140">
        <v>31897.3</v>
      </c>
      <c r="HD140">
        <v>46678.2</v>
      </c>
      <c r="HE140">
        <v>37936.9</v>
      </c>
      <c r="HF140">
        <v>1.87357</v>
      </c>
      <c r="HG140">
        <v>1.8647</v>
      </c>
      <c r="HH140">
        <v>0.110738</v>
      </c>
      <c r="HI140">
        <v>0</v>
      </c>
      <c r="HJ140">
        <v>28.1976</v>
      </c>
      <c r="HK140">
        <v>999.9</v>
      </c>
      <c r="HL140">
        <v>48.9</v>
      </c>
      <c r="HM140">
        <v>31.6</v>
      </c>
      <c r="HN140">
        <v>25.2687</v>
      </c>
      <c r="HO140">
        <v>60.9665</v>
      </c>
      <c r="HP140">
        <v>22.6002</v>
      </c>
      <c r="HQ140">
        <v>1</v>
      </c>
      <c r="HR140">
        <v>0.09086379999999999</v>
      </c>
      <c r="HS140">
        <v>-0.408325</v>
      </c>
      <c r="HT140">
        <v>20.2784</v>
      </c>
      <c r="HU140">
        <v>5.21355</v>
      </c>
      <c r="HV140">
        <v>11.9781</v>
      </c>
      <c r="HW140">
        <v>4.96365</v>
      </c>
      <c r="HX140">
        <v>3.27453</v>
      </c>
      <c r="HY140">
        <v>9999</v>
      </c>
      <c r="HZ140">
        <v>9999</v>
      </c>
      <c r="IA140">
        <v>9999</v>
      </c>
      <c r="IB140">
        <v>999.9</v>
      </c>
      <c r="IC140">
        <v>1.86395</v>
      </c>
      <c r="ID140">
        <v>1.86006</v>
      </c>
      <c r="IE140">
        <v>1.85838</v>
      </c>
      <c r="IF140">
        <v>1.85974</v>
      </c>
      <c r="IG140">
        <v>1.85989</v>
      </c>
      <c r="IH140">
        <v>1.85837</v>
      </c>
      <c r="II140">
        <v>1.85745</v>
      </c>
      <c r="IJ140">
        <v>1.85242</v>
      </c>
      <c r="IK140">
        <v>0</v>
      </c>
      <c r="IL140">
        <v>0</v>
      </c>
      <c r="IM140">
        <v>0</v>
      </c>
      <c r="IN140">
        <v>0</v>
      </c>
      <c r="IO140" t="s">
        <v>443</v>
      </c>
      <c r="IP140" t="s">
        <v>444</v>
      </c>
      <c r="IQ140" t="s">
        <v>445</v>
      </c>
      <c r="IR140" t="s">
        <v>445</v>
      </c>
      <c r="IS140" t="s">
        <v>445</v>
      </c>
      <c r="IT140" t="s">
        <v>445</v>
      </c>
      <c r="IU140">
        <v>0</v>
      </c>
      <c r="IV140">
        <v>100</v>
      </c>
      <c r="IW140">
        <v>100</v>
      </c>
      <c r="IX140">
        <v>-1.28</v>
      </c>
      <c r="IY140">
        <v>0.2866</v>
      </c>
      <c r="IZ140">
        <v>-1.101190050776656</v>
      </c>
      <c r="JA140">
        <v>-0.0009077452495023094</v>
      </c>
      <c r="JB140">
        <v>1.260287539409167E-06</v>
      </c>
      <c r="JC140">
        <v>-2.747980142854786E-10</v>
      </c>
      <c r="JD140">
        <v>0.01164710740424388</v>
      </c>
      <c r="JE140">
        <v>0.002354074995816399</v>
      </c>
      <c r="JF140">
        <v>0.0004967520844642659</v>
      </c>
      <c r="JG140">
        <v>-1.558376616488758E-06</v>
      </c>
      <c r="JH140">
        <v>1</v>
      </c>
      <c r="JI140">
        <v>1955</v>
      </c>
      <c r="JJ140">
        <v>1</v>
      </c>
      <c r="JK140">
        <v>26</v>
      </c>
      <c r="JL140">
        <v>194241.5</v>
      </c>
      <c r="JM140">
        <v>194241.7</v>
      </c>
      <c r="JN140">
        <v>1.17676</v>
      </c>
      <c r="JO140">
        <v>2.63916</v>
      </c>
      <c r="JP140">
        <v>1.49658</v>
      </c>
      <c r="JQ140">
        <v>2.34497</v>
      </c>
      <c r="JR140">
        <v>1.54907</v>
      </c>
      <c r="JS140">
        <v>2.44507</v>
      </c>
      <c r="JT140">
        <v>36.1285</v>
      </c>
      <c r="JU140">
        <v>24.1838</v>
      </c>
      <c r="JV140">
        <v>18</v>
      </c>
      <c r="JW140">
        <v>481.87</v>
      </c>
      <c r="JX140">
        <v>490.942</v>
      </c>
      <c r="JY140">
        <v>28.0763</v>
      </c>
      <c r="JZ140">
        <v>28.4476</v>
      </c>
      <c r="KA140">
        <v>29.9999</v>
      </c>
      <c r="KB140">
        <v>28.7117</v>
      </c>
      <c r="KC140">
        <v>28.7179</v>
      </c>
      <c r="KD140">
        <v>23.6582</v>
      </c>
      <c r="KE140">
        <v>18.1148</v>
      </c>
      <c r="KF140">
        <v>68.6476</v>
      </c>
      <c r="KG140">
        <v>28.0676</v>
      </c>
      <c r="KH140">
        <v>440.1</v>
      </c>
      <c r="KI140">
        <v>21.2377</v>
      </c>
      <c r="KJ140">
        <v>102.057</v>
      </c>
      <c r="KK140">
        <v>91.4986</v>
      </c>
    </row>
    <row r="141" spans="1:297">
      <c r="A141">
        <v>123</v>
      </c>
      <c r="B141">
        <v>1758644098.5</v>
      </c>
      <c r="C141">
        <v>2465.5</v>
      </c>
      <c r="D141" t="s">
        <v>692</v>
      </c>
      <c r="E141" t="s">
        <v>693</v>
      </c>
      <c r="F141">
        <v>5</v>
      </c>
      <c r="G141" t="s">
        <v>641</v>
      </c>
      <c r="H141" t="s">
        <v>438</v>
      </c>
      <c r="I141">
        <v>1758644090.732143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(EA141+(U141+2*0.95*5.67E-8*(((EA141+$B$9)+273)^4-(EA141+273)^4)-44100*J141)/(1.84*29.3*R141+8*0.95*5.67E-8*(EA141+273)^3))</f>
        <v>0</v>
      </c>
      <c r="W141">
        <f>($C$9*EB141+$D$9*EC141+$E$9*V141)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2*0.95*5.67E-8*(((EA141+$B$9)+273)^4-(W141+273)^4)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436.8798929959696</v>
      </c>
      <c r="AK141">
        <v>430.0270424242424</v>
      </c>
      <c r="AL141">
        <v>0.8550297505958552</v>
      </c>
      <c r="AM141">
        <v>65.18617333017276</v>
      </c>
      <c r="AN141">
        <f>(AP141 - AO141 + DY141*1E3/(8.314*(EA141+273.15)) * AR141/DX141 * AQ141) * DX141/(100*DL141) * 1000/(1000 - AP141)</f>
        <v>0</v>
      </c>
      <c r="AO141">
        <v>21.21498734266286</v>
      </c>
      <c r="AP141">
        <v>22.25609515151515</v>
      </c>
      <c r="AQ141">
        <v>2.710950444527416E-05</v>
      </c>
      <c r="AR141">
        <v>105.4183411861966</v>
      </c>
      <c r="AS141">
        <v>0</v>
      </c>
      <c r="AT141">
        <v>0</v>
      </c>
      <c r="AU141">
        <f>IF(AS141*$H$15&gt;=AW141,1.0,(AW141/(AW141-AS141*$H$15)))</f>
        <v>0</v>
      </c>
      <c r="AV141">
        <f>(AU141-1)*100</f>
        <v>0</v>
      </c>
      <c r="AW141">
        <f>MAX(0,($B$15+$C$15*EF141)/(1+$D$15*EF141)*DY141/(EA141+273)*$E$15)</f>
        <v>0</v>
      </c>
      <c r="AX141" t="s">
        <v>439</v>
      </c>
      <c r="AY141" t="s">
        <v>439</v>
      </c>
      <c r="AZ141">
        <v>0</v>
      </c>
      <c r="BA141">
        <v>0</v>
      </c>
      <c r="BB141">
        <f>1-AZ141/BA141</f>
        <v>0</v>
      </c>
      <c r="BC141">
        <v>0</v>
      </c>
      <c r="BD141" t="s">
        <v>439</v>
      </c>
      <c r="BE141" t="s">
        <v>439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439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$B$13*EG141+$C$13*EH141+$F$13*ES141*(1-EV141)</f>
        <v>0</v>
      </c>
      <c r="DI141">
        <f>DH141*DJ141</f>
        <v>0</v>
      </c>
      <c r="DJ141">
        <f>($B$13*$D$11+$C$13*$D$11+$F$13*((FF141+EX141)/MAX(FF141+EX141+FG141, 0.1)*$I$11+FG141/MAX(FF141+EX141+FG141, 0.1)*$J$11))/($B$13+$C$13+$F$13)</f>
        <v>0</v>
      </c>
      <c r="DK141">
        <f>($B$13*$K$11+$C$13*$K$11+$F$13*((FF141+EX141)/MAX(FF141+EX141+FG141, 0.1)*$P$11+FG141/MAX(FF141+EX141+FG141, 0.1)*$Q$11))/($B$13+$C$13+$F$13)</f>
        <v>0</v>
      </c>
      <c r="DL141">
        <v>1.1</v>
      </c>
      <c r="DM141">
        <v>0.5</v>
      </c>
      <c r="DN141" t="s">
        <v>440</v>
      </c>
      <c r="DO141">
        <v>2</v>
      </c>
      <c r="DP141" t="b">
        <v>1</v>
      </c>
      <c r="DQ141">
        <v>1758644090.732143</v>
      </c>
      <c r="DR141">
        <v>417.5458571428571</v>
      </c>
      <c r="DS141">
        <v>423.0619285714286</v>
      </c>
      <c r="DT141">
        <v>22.25282142857143</v>
      </c>
      <c r="DU141">
        <v>21.21668928571428</v>
      </c>
      <c r="DV141">
        <v>418.8263571428571</v>
      </c>
      <c r="DW141">
        <v>21.96628928571429</v>
      </c>
      <c r="DX141">
        <v>500.0341071428571</v>
      </c>
      <c r="DY141">
        <v>90.33442142857142</v>
      </c>
      <c r="DZ141">
        <v>0.06717016785714285</v>
      </c>
      <c r="EA141">
        <v>29.03202142857143</v>
      </c>
      <c r="EB141">
        <v>30.01155714285714</v>
      </c>
      <c r="EC141">
        <v>999.9000000000002</v>
      </c>
      <c r="ED141">
        <v>0</v>
      </c>
      <c r="EE141">
        <v>0</v>
      </c>
      <c r="EF141">
        <v>10002.98964285714</v>
      </c>
      <c r="EG141">
        <v>0</v>
      </c>
      <c r="EH141">
        <v>10.18511785714286</v>
      </c>
      <c r="EI141">
        <v>-5.516072142857142</v>
      </c>
      <c r="EJ141">
        <v>427.0488571428572</v>
      </c>
      <c r="EK141">
        <v>432.2325357142857</v>
      </c>
      <c r="EL141">
        <v>1.036137857142857</v>
      </c>
      <c r="EM141">
        <v>423.0619285714286</v>
      </c>
      <c r="EN141">
        <v>21.21668928571428</v>
      </c>
      <c r="EO141">
        <v>2.010195714285714</v>
      </c>
      <c r="EP141">
        <v>1.916598214285714</v>
      </c>
      <c r="EQ141">
        <v>17.524875</v>
      </c>
      <c r="ER141">
        <v>16.77164642857143</v>
      </c>
      <c r="ES141">
        <v>2000.015714285714</v>
      </c>
      <c r="ET141">
        <v>0.9799937857142859</v>
      </c>
      <c r="EU141">
        <v>0.02000621071428571</v>
      </c>
      <c r="EV141">
        <v>0</v>
      </c>
      <c r="EW141">
        <v>205.3566071428571</v>
      </c>
      <c r="EX141">
        <v>5.00078</v>
      </c>
      <c r="EY141">
        <v>4199.45</v>
      </c>
      <c r="EZ141">
        <v>16379.71785714286</v>
      </c>
      <c r="FA141">
        <v>38.69625</v>
      </c>
      <c r="FB141">
        <v>39.41264285714285</v>
      </c>
      <c r="FC141">
        <v>39.34121428571429</v>
      </c>
      <c r="FD141">
        <v>39.17617857142857</v>
      </c>
      <c r="FE141">
        <v>40.08682142857142</v>
      </c>
      <c r="FF141">
        <v>1955.105714285715</v>
      </c>
      <c r="FG141">
        <v>39.91</v>
      </c>
      <c r="FH141">
        <v>0</v>
      </c>
      <c r="FI141">
        <v>1758644096.4</v>
      </c>
      <c r="FJ141">
        <v>0</v>
      </c>
      <c r="FK141">
        <v>205.3616538461538</v>
      </c>
      <c r="FL141">
        <v>0.971316238157152</v>
      </c>
      <c r="FM141">
        <v>23.10256411485894</v>
      </c>
      <c r="FN141">
        <v>4199.46423076923</v>
      </c>
      <c r="FO141">
        <v>15</v>
      </c>
      <c r="FP141">
        <v>0</v>
      </c>
      <c r="FQ141" t="s">
        <v>441</v>
      </c>
      <c r="FR141">
        <v>1746989605.5</v>
      </c>
      <c r="FS141">
        <v>1746989593.5</v>
      </c>
      <c r="FT141">
        <v>0</v>
      </c>
      <c r="FU141">
        <v>-0.274</v>
      </c>
      <c r="FV141">
        <v>-0.002</v>
      </c>
      <c r="FW141">
        <v>2.549</v>
      </c>
      <c r="FX141">
        <v>0.129</v>
      </c>
      <c r="FY141">
        <v>420</v>
      </c>
      <c r="FZ141">
        <v>17</v>
      </c>
      <c r="GA141">
        <v>0.02</v>
      </c>
      <c r="GB141">
        <v>0.04</v>
      </c>
      <c r="GC141">
        <v>-4.772247317073171</v>
      </c>
      <c r="GD141">
        <v>-25.13729519163762</v>
      </c>
      <c r="GE141">
        <v>3.209616073584172</v>
      </c>
      <c r="GF141">
        <v>0</v>
      </c>
      <c r="GG141">
        <v>205.2795294117647</v>
      </c>
      <c r="GH141">
        <v>1.535064930876718</v>
      </c>
      <c r="GI141">
        <v>0.2487110578792562</v>
      </c>
      <c r="GJ141">
        <v>0</v>
      </c>
      <c r="GK141">
        <v>1.032631951219512</v>
      </c>
      <c r="GL141">
        <v>0.07058508710801277</v>
      </c>
      <c r="GM141">
        <v>0.007234029750881939</v>
      </c>
      <c r="GN141">
        <v>1</v>
      </c>
      <c r="GO141">
        <v>1</v>
      </c>
      <c r="GP141">
        <v>3</v>
      </c>
      <c r="GQ141" t="s">
        <v>448</v>
      </c>
      <c r="GR141">
        <v>3.10266</v>
      </c>
      <c r="GS141">
        <v>2.72471</v>
      </c>
      <c r="GT141">
        <v>0.0882956</v>
      </c>
      <c r="GU141">
        <v>0.0904136</v>
      </c>
      <c r="GV141">
        <v>0.102172</v>
      </c>
      <c r="GW141">
        <v>0.100138</v>
      </c>
      <c r="GX141">
        <v>23856.5</v>
      </c>
      <c r="GY141">
        <v>21615.8</v>
      </c>
      <c r="GZ141">
        <v>26730.2</v>
      </c>
      <c r="HA141">
        <v>23984.9</v>
      </c>
      <c r="HB141">
        <v>38400.8</v>
      </c>
      <c r="HC141">
        <v>31897.4</v>
      </c>
      <c r="HD141">
        <v>46678.3</v>
      </c>
      <c r="HE141">
        <v>37937</v>
      </c>
      <c r="HF141">
        <v>1.87332</v>
      </c>
      <c r="HG141">
        <v>1.86502</v>
      </c>
      <c r="HH141">
        <v>0.111554</v>
      </c>
      <c r="HI141">
        <v>0</v>
      </c>
      <c r="HJ141">
        <v>28.1992</v>
      </c>
      <c r="HK141">
        <v>999.9</v>
      </c>
      <c r="HL141">
        <v>48.9</v>
      </c>
      <c r="HM141">
        <v>31.6</v>
      </c>
      <c r="HN141">
        <v>25.2687</v>
      </c>
      <c r="HO141">
        <v>60.7665</v>
      </c>
      <c r="HP141">
        <v>22.524</v>
      </c>
      <c r="HQ141">
        <v>1</v>
      </c>
      <c r="HR141">
        <v>0.0906352</v>
      </c>
      <c r="HS141">
        <v>-0.415359</v>
      </c>
      <c r="HT141">
        <v>20.2785</v>
      </c>
      <c r="HU141">
        <v>5.2137</v>
      </c>
      <c r="HV141">
        <v>11.9788</v>
      </c>
      <c r="HW141">
        <v>4.9637</v>
      </c>
      <c r="HX141">
        <v>3.2745</v>
      </c>
      <c r="HY141">
        <v>9999</v>
      </c>
      <c r="HZ141">
        <v>9999</v>
      </c>
      <c r="IA141">
        <v>9999</v>
      </c>
      <c r="IB141">
        <v>999.9</v>
      </c>
      <c r="IC141">
        <v>1.86396</v>
      </c>
      <c r="ID141">
        <v>1.86006</v>
      </c>
      <c r="IE141">
        <v>1.8584</v>
      </c>
      <c r="IF141">
        <v>1.85974</v>
      </c>
      <c r="IG141">
        <v>1.85989</v>
      </c>
      <c r="IH141">
        <v>1.85837</v>
      </c>
      <c r="II141">
        <v>1.85744</v>
      </c>
      <c r="IJ141">
        <v>1.85242</v>
      </c>
      <c r="IK141">
        <v>0</v>
      </c>
      <c r="IL141">
        <v>0</v>
      </c>
      <c r="IM141">
        <v>0</v>
      </c>
      <c r="IN141">
        <v>0</v>
      </c>
      <c r="IO141" t="s">
        <v>443</v>
      </c>
      <c r="IP141" t="s">
        <v>444</v>
      </c>
      <c r="IQ141" t="s">
        <v>445</v>
      </c>
      <c r="IR141" t="s">
        <v>445</v>
      </c>
      <c r="IS141" t="s">
        <v>445</v>
      </c>
      <c r="IT141" t="s">
        <v>445</v>
      </c>
      <c r="IU141">
        <v>0</v>
      </c>
      <c r="IV141">
        <v>100</v>
      </c>
      <c r="IW141">
        <v>100</v>
      </c>
      <c r="IX141">
        <v>-1.28</v>
      </c>
      <c r="IY141">
        <v>0.2866</v>
      </c>
      <c r="IZ141">
        <v>-1.101190050776656</v>
      </c>
      <c r="JA141">
        <v>-0.0009077452495023094</v>
      </c>
      <c r="JB141">
        <v>1.260287539409167E-06</v>
      </c>
      <c r="JC141">
        <v>-2.747980142854786E-10</v>
      </c>
      <c r="JD141">
        <v>0.01164710740424388</v>
      </c>
      <c r="JE141">
        <v>0.002354074995816399</v>
      </c>
      <c r="JF141">
        <v>0.0004967520844642659</v>
      </c>
      <c r="JG141">
        <v>-1.558376616488758E-06</v>
      </c>
      <c r="JH141">
        <v>1</v>
      </c>
      <c r="JI141">
        <v>1955</v>
      </c>
      <c r="JJ141">
        <v>1</v>
      </c>
      <c r="JK141">
        <v>26</v>
      </c>
      <c r="JL141">
        <v>194241.5</v>
      </c>
      <c r="JM141">
        <v>194241.8</v>
      </c>
      <c r="JN141">
        <v>1.20605</v>
      </c>
      <c r="JO141">
        <v>2.64282</v>
      </c>
      <c r="JP141">
        <v>1.49658</v>
      </c>
      <c r="JQ141">
        <v>2.34497</v>
      </c>
      <c r="JR141">
        <v>1.54907</v>
      </c>
      <c r="JS141">
        <v>2.44019</v>
      </c>
      <c r="JT141">
        <v>36.152</v>
      </c>
      <c r="JU141">
        <v>24.1751</v>
      </c>
      <c r="JV141">
        <v>18</v>
      </c>
      <c r="JW141">
        <v>481.708</v>
      </c>
      <c r="JX141">
        <v>491.142</v>
      </c>
      <c r="JY141">
        <v>28.0632</v>
      </c>
      <c r="JZ141">
        <v>28.4459</v>
      </c>
      <c r="KA141">
        <v>29.9999</v>
      </c>
      <c r="KB141">
        <v>28.7094</v>
      </c>
      <c r="KC141">
        <v>28.7163</v>
      </c>
      <c r="KD141">
        <v>24.3686</v>
      </c>
      <c r="KE141">
        <v>18.1148</v>
      </c>
      <c r="KF141">
        <v>68.6476</v>
      </c>
      <c r="KG141">
        <v>28.0599</v>
      </c>
      <c r="KH141">
        <v>460.138</v>
      </c>
      <c r="KI141">
        <v>21.2377</v>
      </c>
      <c r="KJ141">
        <v>102.057</v>
      </c>
      <c r="KK141">
        <v>91.49890000000001</v>
      </c>
    </row>
    <row r="142" spans="1:297">
      <c r="A142">
        <v>124</v>
      </c>
      <c r="B142">
        <v>1758644103.5</v>
      </c>
      <c r="C142">
        <v>2470.5</v>
      </c>
      <c r="D142" t="s">
        <v>694</v>
      </c>
      <c r="E142" t="s">
        <v>695</v>
      </c>
      <c r="F142">
        <v>5</v>
      </c>
      <c r="G142" t="s">
        <v>641</v>
      </c>
      <c r="H142" t="s">
        <v>438</v>
      </c>
      <c r="I142">
        <v>1758644096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(EA142+(U142+2*0.95*5.67E-8*(((EA142+$B$9)+273)^4-(EA142+273)^4)-44100*J142)/(1.84*29.3*R142+8*0.95*5.67E-8*(EA142+273)^3))</f>
        <v>0</v>
      </c>
      <c r="W142">
        <f>($C$9*EB142+$D$9*EC142+$E$9*V142)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2*0.95*5.67E-8*(((EA142+$B$9)+273)^4-(W142+273)^4)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451.4132695129082</v>
      </c>
      <c r="AK142">
        <v>439.1755515151512</v>
      </c>
      <c r="AL142">
        <v>1.965396544708566</v>
      </c>
      <c r="AM142">
        <v>65.18617333017276</v>
      </c>
      <c r="AN142">
        <f>(AP142 - AO142 + DY142*1E3/(8.314*(EA142+273.15)) * AR142/DX142 * AQ142) * DX142/(100*DL142) * 1000/(1000 - AP142)</f>
        <v>0</v>
      </c>
      <c r="AO142">
        <v>21.21548529590585</v>
      </c>
      <c r="AP142">
        <v>22.25656242424242</v>
      </c>
      <c r="AQ142">
        <v>-1.933155971936166E-05</v>
      </c>
      <c r="AR142">
        <v>105.4183411861966</v>
      </c>
      <c r="AS142">
        <v>0</v>
      </c>
      <c r="AT142">
        <v>0</v>
      </c>
      <c r="AU142">
        <f>IF(AS142*$H$15&gt;=AW142,1.0,(AW142/(AW142-AS142*$H$15)))</f>
        <v>0</v>
      </c>
      <c r="AV142">
        <f>(AU142-1)*100</f>
        <v>0</v>
      </c>
      <c r="AW142">
        <f>MAX(0,($B$15+$C$15*EF142)/(1+$D$15*EF142)*DY142/(EA142+273)*$E$15)</f>
        <v>0</v>
      </c>
      <c r="AX142" t="s">
        <v>439</v>
      </c>
      <c r="AY142" t="s">
        <v>439</v>
      </c>
      <c r="AZ142">
        <v>0</v>
      </c>
      <c r="BA142">
        <v>0</v>
      </c>
      <c r="BB142">
        <f>1-AZ142/BA142</f>
        <v>0</v>
      </c>
      <c r="BC142">
        <v>0</v>
      </c>
      <c r="BD142" t="s">
        <v>439</v>
      </c>
      <c r="BE142" t="s">
        <v>439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439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$B$13*EG142+$C$13*EH142+$F$13*ES142*(1-EV142)</f>
        <v>0</v>
      </c>
      <c r="DI142">
        <f>DH142*DJ142</f>
        <v>0</v>
      </c>
      <c r="DJ142">
        <f>($B$13*$D$11+$C$13*$D$11+$F$13*((FF142+EX142)/MAX(FF142+EX142+FG142, 0.1)*$I$11+FG142/MAX(FF142+EX142+FG142, 0.1)*$J$11))/($B$13+$C$13+$F$13)</f>
        <v>0</v>
      </c>
      <c r="DK142">
        <f>($B$13*$K$11+$C$13*$K$11+$F$13*((FF142+EX142)/MAX(FF142+EX142+FG142, 0.1)*$P$11+FG142/MAX(FF142+EX142+FG142, 0.1)*$Q$11))/($B$13+$C$13+$F$13)</f>
        <v>0</v>
      </c>
      <c r="DL142">
        <v>1.1</v>
      </c>
      <c r="DM142">
        <v>0.5</v>
      </c>
      <c r="DN142" t="s">
        <v>440</v>
      </c>
      <c r="DO142">
        <v>2</v>
      </c>
      <c r="DP142" t="b">
        <v>1</v>
      </c>
      <c r="DQ142">
        <v>1758644096</v>
      </c>
      <c r="DR142">
        <v>420.3304444444445</v>
      </c>
      <c r="DS142">
        <v>430.9489629629629</v>
      </c>
      <c r="DT142">
        <v>22.25538518518519</v>
      </c>
      <c r="DU142">
        <v>21.21517037037037</v>
      </c>
      <c r="DV142">
        <v>421.610925925926</v>
      </c>
      <c r="DW142">
        <v>21.96878518518518</v>
      </c>
      <c r="DX142">
        <v>500.032074074074</v>
      </c>
      <c r="DY142">
        <v>90.33422592592594</v>
      </c>
      <c r="DZ142">
        <v>0.0668070925925926</v>
      </c>
      <c r="EA142">
        <v>29.02876666666667</v>
      </c>
      <c r="EB142">
        <v>30.01153703703703</v>
      </c>
      <c r="EC142">
        <v>999.9000000000001</v>
      </c>
      <c r="ED142">
        <v>0</v>
      </c>
      <c r="EE142">
        <v>0</v>
      </c>
      <c r="EF142">
        <v>10000.94925925926</v>
      </c>
      <c r="EG142">
        <v>0</v>
      </c>
      <c r="EH142">
        <v>10.18985555555555</v>
      </c>
      <c r="EI142">
        <v>-10.61852814814815</v>
      </c>
      <c r="EJ142">
        <v>429.897962962963</v>
      </c>
      <c r="EK142">
        <v>440.2899259259258</v>
      </c>
      <c r="EL142">
        <v>1.04021</v>
      </c>
      <c r="EM142">
        <v>430.9489629629629</v>
      </c>
      <c r="EN142">
        <v>21.21517037037037</v>
      </c>
      <c r="EO142">
        <v>2.010422962962963</v>
      </c>
      <c r="EP142">
        <v>1.916456666666667</v>
      </c>
      <c r="EQ142">
        <v>17.52665925925926</v>
      </c>
      <c r="ER142">
        <v>16.77048518518518</v>
      </c>
      <c r="ES142">
        <v>2000.001111111111</v>
      </c>
      <c r="ET142">
        <v>0.9799935555555555</v>
      </c>
      <c r="EU142">
        <v>0.02000644074074074</v>
      </c>
      <c r="EV142">
        <v>0</v>
      </c>
      <c r="EW142">
        <v>205.406037037037</v>
      </c>
      <c r="EX142">
        <v>5.00078</v>
      </c>
      <c r="EY142">
        <v>4201.258888888889</v>
      </c>
      <c r="EZ142">
        <v>16379.59259259259</v>
      </c>
      <c r="FA142">
        <v>38.7104074074074</v>
      </c>
      <c r="FB142">
        <v>39.42092592592592</v>
      </c>
      <c r="FC142">
        <v>39.42570370370369</v>
      </c>
      <c r="FD142">
        <v>39.19196296296296</v>
      </c>
      <c r="FE142">
        <v>40.10625925925925</v>
      </c>
      <c r="FF142">
        <v>1955.091111111111</v>
      </c>
      <c r="FG142">
        <v>39.91</v>
      </c>
      <c r="FH142">
        <v>0</v>
      </c>
      <c r="FI142">
        <v>1758644101.8</v>
      </c>
      <c r="FJ142">
        <v>0</v>
      </c>
      <c r="FK142">
        <v>205.43316</v>
      </c>
      <c r="FL142">
        <v>0.9629999983831232</v>
      </c>
      <c r="FM142">
        <v>18.38615389110863</v>
      </c>
      <c r="FN142">
        <v>4201.384</v>
      </c>
      <c r="FO142">
        <v>15</v>
      </c>
      <c r="FP142">
        <v>0</v>
      </c>
      <c r="FQ142" t="s">
        <v>441</v>
      </c>
      <c r="FR142">
        <v>1746989605.5</v>
      </c>
      <c r="FS142">
        <v>1746989593.5</v>
      </c>
      <c r="FT142">
        <v>0</v>
      </c>
      <c r="FU142">
        <v>-0.274</v>
      </c>
      <c r="FV142">
        <v>-0.002</v>
      </c>
      <c r="FW142">
        <v>2.549</v>
      </c>
      <c r="FX142">
        <v>0.129</v>
      </c>
      <c r="FY142">
        <v>420</v>
      </c>
      <c r="FZ142">
        <v>17</v>
      </c>
      <c r="GA142">
        <v>0.02</v>
      </c>
      <c r="GB142">
        <v>0.04</v>
      </c>
      <c r="GC142">
        <v>-7.515110731707318</v>
      </c>
      <c r="GD142">
        <v>-51.993792543554</v>
      </c>
      <c r="GE142">
        <v>5.636623097236453</v>
      </c>
      <c r="GF142">
        <v>0</v>
      </c>
      <c r="GG142">
        <v>205.3702647058824</v>
      </c>
      <c r="GH142">
        <v>0.9320550039983594</v>
      </c>
      <c r="GI142">
        <v>0.2143168776565282</v>
      </c>
      <c r="GJ142">
        <v>1</v>
      </c>
      <c r="GK142">
        <v>1.036560975609756</v>
      </c>
      <c r="GL142">
        <v>0.05002139372822147</v>
      </c>
      <c r="GM142">
        <v>0.005342316025058813</v>
      </c>
      <c r="GN142">
        <v>1</v>
      </c>
      <c r="GO142">
        <v>2</v>
      </c>
      <c r="GP142">
        <v>3</v>
      </c>
      <c r="GQ142" t="s">
        <v>442</v>
      </c>
      <c r="GR142">
        <v>3.10232</v>
      </c>
      <c r="GS142">
        <v>2.72487</v>
      </c>
      <c r="GT142">
        <v>0.0897777</v>
      </c>
      <c r="GU142">
        <v>0.09282079999999999</v>
      </c>
      <c r="GV142">
        <v>0.102175</v>
      </c>
      <c r="GW142">
        <v>0.100142</v>
      </c>
      <c r="GX142">
        <v>23817.7</v>
      </c>
      <c r="GY142">
        <v>21558.6</v>
      </c>
      <c r="GZ142">
        <v>26730.2</v>
      </c>
      <c r="HA142">
        <v>23984.9</v>
      </c>
      <c r="HB142">
        <v>38400.8</v>
      </c>
      <c r="HC142">
        <v>31897.7</v>
      </c>
      <c r="HD142">
        <v>46678.2</v>
      </c>
      <c r="HE142">
        <v>37937.2</v>
      </c>
      <c r="HF142">
        <v>1.87302</v>
      </c>
      <c r="HG142">
        <v>1.86555</v>
      </c>
      <c r="HH142">
        <v>0.110351</v>
      </c>
      <c r="HI142">
        <v>0</v>
      </c>
      <c r="HJ142">
        <v>28.2014</v>
      </c>
      <c r="HK142">
        <v>999.9</v>
      </c>
      <c r="HL142">
        <v>48.9</v>
      </c>
      <c r="HM142">
        <v>31.6</v>
      </c>
      <c r="HN142">
        <v>25.2708</v>
      </c>
      <c r="HO142">
        <v>61.1965</v>
      </c>
      <c r="HP142">
        <v>22.6122</v>
      </c>
      <c r="HQ142">
        <v>1</v>
      </c>
      <c r="HR142">
        <v>0.0903963</v>
      </c>
      <c r="HS142">
        <v>-0.408066</v>
      </c>
      <c r="HT142">
        <v>20.2783</v>
      </c>
      <c r="HU142">
        <v>5.214</v>
      </c>
      <c r="HV142">
        <v>11.9794</v>
      </c>
      <c r="HW142">
        <v>4.96385</v>
      </c>
      <c r="HX142">
        <v>3.27443</v>
      </c>
      <c r="HY142">
        <v>9999</v>
      </c>
      <c r="HZ142">
        <v>9999</v>
      </c>
      <c r="IA142">
        <v>9999</v>
      </c>
      <c r="IB142">
        <v>999.9</v>
      </c>
      <c r="IC142">
        <v>1.86393</v>
      </c>
      <c r="ID142">
        <v>1.86006</v>
      </c>
      <c r="IE142">
        <v>1.85841</v>
      </c>
      <c r="IF142">
        <v>1.85974</v>
      </c>
      <c r="IG142">
        <v>1.85988</v>
      </c>
      <c r="IH142">
        <v>1.85837</v>
      </c>
      <c r="II142">
        <v>1.85745</v>
      </c>
      <c r="IJ142">
        <v>1.85242</v>
      </c>
      <c r="IK142">
        <v>0</v>
      </c>
      <c r="IL142">
        <v>0</v>
      </c>
      <c r="IM142">
        <v>0</v>
      </c>
      <c r="IN142">
        <v>0</v>
      </c>
      <c r="IO142" t="s">
        <v>443</v>
      </c>
      <c r="IP142" t="s">
        <v>444</v>
      </c>
      <c r="IQ142" t="s">
        <v>445</v>
      </c>
      <c r="IR142" t="s">
        <v>445</v>
      </c>
      <c r="IS142" t="s">
        <v>445</v>
      </c>
      <c r="IT142" t="s">
        <v>445</v>
      </c>
      <c r="IU142">
        <v>0</v>
      </c>
      <c r="IV142">
        <v>100</v>
      </c>
      <c r="IW142">
        <v>100</v>
      </c>
      <c r="IX142">
        <v>-1.28</v>
      </c>
      <c r="IY142">
        <v>0.2866</v>
      </c>
      <c r="IZ142">
        <v>-1.101190050776656</v>
      </c>
      <c r="JA142">
        <v>-0.0009077452495023094</v>
      </c>
      <c r="JB142">
        <v>1.260287539409167E-06</v>
      </c>
      <c r="JC142">
        <v>-2.747980142854786E-10</v>
      </c>
      <c r="JD142">
        <v>0.01164710740424388</v>
      </c>
      <c r="JE142">
        <v>0.002354074995816399</v>
      </c>
      <c r="JF142">
        <v>0.0004967520844642659</v>
      </c>
      <c r="JG142">
        <v>-1.558376616488758E-06</v>
      </c>
      <c r="JH142">
        <v>1</v>
      </c>
      <c r="JI142">
        <v>1955</v>
      </c>
      <c r="JJ142">
        <v>1</v>
      </c>
      <c r="JK142">
        <v>26</v>
      </c>
      <c r="JL142">
        <v>194241.6</v>
      </c>
      <c r="JM142">
        <v>194241.8</v>
      </c>
      <c r="JN142">
        <v>1.24634</v>
      </c>
      <c r="JO142">
        <v>2.6355</v>
      </c>
      <c r="JP142">
        <v>1.49658</v>
      </c>
      <c r="JQ142">
        <v>2.34497</v>
      </c>
      <c r="JR142">
        <v>1.54907</v>
      </c>
      <c r="JS142">
        <v>2.34619</v>
      </c>
      <c r="JT142">
        <v>36.1285</v>
      </c>
      <c r="JU142">
        <v>24.1751</v>
      </c>
      <c r="JV142">
        <v>18</v>
      </c>
      <c r="JW142">
        <v>481.518</v>
      </c>
      <c r="JX142">
        <v>491.47</v>
      </c>
      <c r="JY142">
        <v>28.0554</v>
      </c>
      <c r="JZ142">
        <v>28.4438</v>
      </c>
      <c r="KA142">
        <v>30</v>
      </c>
      <c r="KB142">
        <v>28.7074</v>
      </c>
      <c r="KC142">
        <v>28.7143</v>
      </c>
      <c r="KD142">
        <v>25.0505</v>
      </c>
      <c r="KE142">
        <v>18.1148</v>
      </c>
      <c r="KF142">
        <v>68.6476</v>
      </c>
      <c r="KG142">
        <v>28.045</v>
      </c>
      <c r="KH142">
        <v>473.513</v>
      </c>
      <c r="KI142">
        <v>21.2377</v>
      </c>
      <c r="KJ142">
        <v>102.057</v>
      </c>
      <c r="KK142">
        <v>91.4992</v>
      </c>
    </row>
    <row r="143" spans="1:297">
      <c r="A143">
        <v>125</v>
      </c>
      <c r="B143">
        <v>1758644108.5</v>
      </c>
      <c r="C143">
        <v>2475.5</v>
      </c>
      <c r="D143" t="s">
        <v>696</v>
      </c>
      <c r="E143" t="s">
        <v>697</v>
      </c>
      <c r="F143">
        <v>5</v>
      </c>
      <c r="G143" t="s">
        <v>641</v>
      </c>
      <c r="H143" t="s">
        <v>438</v>
      </c>
      <c r="I143">
        <v>1758644100.714286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(EA143+(U143+2*0.95*5.67E-8*(((EA143+$B$9)+273)^4-(EA143+273)^4)-44100*J143)/(1.84*29.3*R143+8*0.95*5.67E-8*(EA143+273)^3))</f>
        <v>0</v>
      </c>
      <c r="W143">
        <f>($C$9*EB143+$D$9*EC143+$E$9*V143)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2*0.95*5.67E-8*(((EA143+$B$9)+273)^4-(W143+273)^4)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467.9396401638529</v>
      </c>
      <c r="AK143">
        <v>452.2751757575755</v>
      </c>
      <c r="AL143">
        <v>2.699346016125451</v>
      </c>
      <c r="AM143">
        <v>65.18617333017276</v>
      </c>
      <c r="AN143">
        <f>(AP143 - AO143 + DY143*1E3/(8.314*(EA143+273.15)) * AR143/DX143 * AQ143) * DX143/(100*DL143) * 1000/(1000 - AP143)</f>
        <v>0</v>
      </c>
      <c r="AO143">
        <v>21.21670973408908</v>
      </c>
      <c r="AP143">
        <v>22.25939333333334</v>
      </c>
      <c r="AQ143">
        <v>3.479698761620507E-05</v>
      </c>
      <c r="AR143">
        <v>105.4183411861966</v>
      </c>
      <c r="AS143">
        <v>0</v>
      </c>
      <c r="AT143">
        <v>0</v>
      </c>
      <c r="AU143">
        <f>IF(AS143*$H$15&gt;=AW143,1.0,(AW143/(AW143-AS143*$H$15)))</f>
        <v>0</v>
      </c>
      <c r="AV143">
        <f>(AU143-1)*100</f>
        <v>0</v>
      </c>
      <c r="AW143">
        <f>MAX(0,($B$15+$C$15*EF143)/(1+$D$15*EF143)*DY143/(EA143+273)*$E$15)</f>
        <v>0</v>
      </c>
      <c r="AX143" t="s">
        <v>439</v>
      </c>
      <c r="AY143" t="s">
        <v>439</v>
      </c>
      <c r="AZ143">
        <v>0</v>
      </c>
      <c r="BA143">
        <v>0</v>
      </c>
      <c r="BB143">
        <f>1-AZ143/BA143</f>
        <v>0</v>
      </c>
      <c r="BC143">
        <v>0</v>
      </c>
      <c r="BD143" t="s">
        <v>439</v>
      </c>
      <c r="BE143" t="s">
        <v>439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439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$B$13*EG143+$C$13*EH143+$F$13*ES143*(1-EV143)</f>
        <v>0</v>
      </c>
      <c r="DI143">
        <f>DH143*DJ143</f>
        <v>0</v>
      </c>
      <c r="DJ143">
        <f>($B$13*$D$11+$C$13*$D$11+$F$13*((FF143+EX143)/MAX(FF143+EX143+FG143, 0.1)*$I$11+FG143/MAX(FF143+EX143+FG143, 0.1)*$J$11))/($B$13+$C$13+$F$13)</f>
        <v>0</v>
      </c>
      <c r="DK143">
        <f>($B$13*$K$11+$C$13*$K$11+$F$13*((FF143+EX143)/MAX(FF143+EX143+FG143, 0.1)*$P$11+FG143/MAX(FF143+EX143+FG143, 0.1)*$Q$11))/($B$13+$C$13+$F$13)</f>
        <v>0</v>
      </c>
      <c r="DL143">
        <v>1.1</v>
      </c>
      <c r="DM143">
        <v>0.5</v>
      </c>
      <c r="DN143" t="s">
        <v>440</v>
      </c>
      <c r="DO143">
        <v>2</v>
      </c>
      <c r="DP143" t="b">
        <v>1</v>
      </c>
      <c r="DQ143">
        <v>1758644100.714286</v>
      </c>
      <c r="DR143">
        <v>426.5832857142858</v>
      </c>
      <c r="DS143">
        <v>443.1645357142856</v>
      </c>
      <c r="DT143">
        <v>22.25659642857142</v>
      </c>
      <c r="DU143">
        <v>21.21568928571429</v>
      </c>
      <c r="DV143">
        <v>427.8637499999999</v>
      </c>
      <c r="DW143">
        <v>21.96996785714285</v>
      </c>
      <c r="DX143">
        <v>500.0499285714286</v>
      </c>
      <c r="DY143">
        <v>90.33456071428569</v>
      </c>
      <c r="DZ143">
        <v>0.06666751785714285</v>
      </c>
      <c r="EA143">
        <v>29.02444285714285</v>
      </c>
      <c r="EB143">
        <v>30.005475</v>
      </c>
      <c r="EC143">
        <v>999.9000000000002</v>
      </c>
      <c r="ED143">
        <v>0</v>
      </c>
      <c r="EE143">
        <v>0</v>
      </c>
      <c r="EF143">
        <v>10007.145</v>
      </c>
      <c r="EG143">
        <v>0</v>
      </c>
      <c r="EH143">
        <v>10.19054285714286</v>
      </c>
      <c r="EI143">
        <v>-16.581225</v>
      </c>
      <c r="EJ143">
        <v>436.2937499999999</v>
      </c>
      <c r="EK143">
        <v>452.7704642857142</v>
      </c>
      <c r="EL143">
        <v>1.040891428571429</v>
      </c>
      <c r="EM143">
        <v>443.1645357142856</v>
      </c>
      <c r="EN143">
        <v>21.21568928571429</v>
      </c>
      <c r="EO143">
        <v>2.01054</v>
      </c>
      <c r="EP143">
        <v>1.916511071428572</v>
      </c>
      <c r="EQ143">
        <v>17.52758214285715</v>
      </c>
      <c r="ER143">
        <v>16.77093214285714</v>
      </c>
      <c r="ES143">
        <v>2000.004642857142</v>
      </c>
      <c r="ET143">
        <v>0.9799935714285716</v>
      </c>
      <c r="EU143">
        <v>0.020006425</v>
      </c>
      <c r="EV143">
        <v>0</v>
      </c>
      <c r="EW143">
        <v>205.5178571428572</v>
      </c>
      <c r="EX143">
        <v>5.00078</v>
      </c>
      <c r="EY143">
        <v>4202.638571428571</v>
      </c>
      <c r="EZ143">
        <v>16379.625</v>
      </c>
      <c r="FA143">
        <v>38.70728571428572</v>
      </c>
      <c r="FB143">
        <v>39.41928571428571</v>
      </c>
      <c r="FC143">
        <v>39.34589285714286</v>
      </c>
      <c r="FD143">
        <v>39.18292857142857</v>
      </c>
      <c r="FE143">
        <v>40.08453571428571</v>
      </c>
      <c r="FF143">
        <v>1955.094642857143</v>
      </c>
      <c r="FG143">
        <v>39.91</v>
      </c>
      <c r="FH143">
        <v>0</v>
      </c>
      <c r="FI143">
        <v>1758644106.6</v>
      </c>
      <c r="FJ143">
        <v>0</v>
      </c>
      <c r="FK143">
        <v>205.54384</v>
      </c>
      <c r="FL143">
        <v>0.5419999940147769</v>
      </c>
      <c r="FM143">
        <v>15.2115384920776</v>
      </c>
      <c r="FN143">
        <v>4202.804800000001</v>
      </c>
      <c r="FO143">
        <v>15</v>
      </c>
      <c r="FP143">
        <v>0</v>
      </c>
      <c r="FQ143" t="s">
        <v>441</v>
      </c>
      <c r="FR143">
        <v>1746989605.5</v>
      </c>
      <c r="FS143">
        <v>1746989593.5</v>
      </c>
      <c r="FT143">
        <v>0</v>
      </c>
      <c r="FU143">
        <v>-0.274</v>
      </c>
      <c r="FV143">
        <v>-0.002</v>
      </c>
      <c r="FW143">
        <v>2.549</v>
      </c>
      <c r="FX143">
        <v>0.129</v>
      </c>
      <c r="FY143">
        <v>420</v>
      </c>
      <c r="FZ143">
        <v>17</v>
      </c>
      <c r="GA143">
        <v>0.02</v>
      </c>
      <c r="GB143">
        <v>0.04</v>
      </c>
      <c r="GC143">
        <v>-13.12661804878049</v>
      </c>
      <c r="GD143">
        <v>-75.73921128919861</v>
      </c>
      <c r="GE143">
        <v>7.544980480600338</v>
      </c>
      <c r="GF143">
        <v>0</v>
      </c>
      <c r="GG143">
        <v>205.4721176470588</v>
      </c>
      <c r="GH143">
        <v>1.043269668578513</v>
      </c>
      <c r="GI143">
        <v>0.2209473938860839</v>
      </c>
      <c r="GJ143">
        <v>0</v>
      </c>
      <c r="GK143">
        <v>1.040052682926829</v>
      </c>
      <c r="GL143">
        <v>0.01478822299651679</v>
      </c>
      <c r="GM143">
        <v>0.002141185019961738</v>
      </c>
      <c r="GN143">
        <v>1</v>
      </c>
      <c r="GO143">
        <v>1</v>
      </c>
      <c r="GP143">
        <v>3</v>
      </c>
      <c r="GQ143" t="s">
        <v>448</v>
      </c>
      <c r="GR143">
        <v>3.10253</v>
      </c>
      <c r="GS143">
        <v>2.72511</v>
      </c>
      <c r="GT143">
        <v>0.09181060000000001</v>
      </c>
      <c r="GU143">
        <v>0.095348</v>
      </c>
      <c r="GV143">
        <v>0.102182</v>
      </c>
      <c r="GW143">
        <v>0.100143</v>
      </c>
      <c r="GX143">
        <v>23764.8</v>
      </c>
      <c r="GY143">
        <v>21498.5</v>
      </c>
      <c r="GZ143">
        <v>26730.4</v>
      </c>
      <c r="HA143">
        <v>23984.8</v>
      </c>
      <c r="HB143">
        <v>38400.9</v>
      </c>
      <c r="HC143">
        <v>31897.6</v>
      </c>
      <c r="HD143">
        <v>46678.4</v>
      </c>
      <c r="HE143">
        <v>37936.8</v>
      </c>
      <c r="HF143">
        <v>1.87372</v>
      </c>
      <c r="HG143">
        <v>1.86497</v>
      </c>
      <c r="HH143">
        <v>0.109859</v>
      </c>
      <c r="HI143">
        <v>0</v>
      </c>
      <c r="HJ143">
        <v>28.2022</v>
      </c>
      <c r="HK143">
        <v>999.9</v>
      </c>
      <c r="HL143">
        <v>48.9</v>
      </c>
      <c r="HM143">
        <v>31.6</v>
      </c>
      <c r="HN143">
        <v>25.2673</v>
      </c>
      <c r="HO143">
        <v>61.1765</v>
      </c>
      <c r="HP143">
        <v>22.8005</v>
      </c>
      <c r="HQ143">
        <v>1</v>
      </c>
      <c r="HR143">
        <v>0.09035319999999999</v>
      </c>
      <c r="HS143">
        <v>-0.5091290000000001</v>
      </c>
      <c r="HT143">
        <v>20.2782</v>
      </c>
      <c r="HU143">
        <v>5.21325</v>
      </c>
      <c r="HV143">
        <v>11.9785</v>
      </c>
      <c r="HW143">
        <v>4.96365</v>
      </c>
      <c r="HX143">
        <v>3.27433</v>
      </c>
      <c r="HY143">
        <v>9999</v>
      </c>
      <c r="HZ143">
        <v>9999</v>
      </c>
      <c r="IA143">
        <v>9999</v>
      </c>
      <c r="IB143">
        <v>999.9</v>
      </c>
      <c r="IC143">
        <v>1.86396</v>
      </c>
      <c r="ID143">
        <v>1.86007</v>
      </c>
      <c r="IE143">
        <v>1.8584</v>
      </c>
      <c r="IF143">
        <v>1.85974</v>
      </c>
      <c r="IG143">
        <v>1.85989</v>
      </c>
      <c r="IH143">
        <v>1.85837</v>
      </c>
      <c r="II143">
        <v>1.85745</v>
      </c>
      <c r="IJ143">
        <v>1.85242</v>
      </c>
      <c r="IK143">
        <v>0</v>
      </c>
      <c r="IL143">
        <v>0</v>
      </c>
      <c r="IM143">
        <v>0</v>
      </c>
      <c r="IN143">
        <v>0</v>
      </c>
      <c r="IO143" t="s">
        <v>443</v>
      </c>
      <c r="IP143" t="s">
        <v>444</v>
      </c>
      <c r="IQ143" t="s">
        <v>445</v>
      </c>
      <c r="IR143" t="s">
        <v>445</v>
      </c>
      <c r="IS143" t="s">
        <v>445</v>
      </c>
      <c r="IT143" t="s">
        <v>445</v>
      </c>
      <c r="IU143">
        <v>0</v>
      </c>
      <c r="IV143">
        <v>100</v>
      </c>
      <c r="IW143">
        <v>100</v>
      </c>
      <c r="IX143">
        <v>-1.28</v>
      </c>
      <c r="IY143">
        <v>0.2867</v>
      </c>
      <c r="IZ143">
        <v>-1.101190050776656</v>
      </c>
      <c r="JA143">
        <v>-0.0009077452495023094</v>
      </c>
      <c r="JB143">
        <v>1.260287539409167E-06</v>
      </c>
      <c r="JC143">
        <v>-2.747980142854786E-10</v>
      </c>
      <c r="JD143">
        <v>0.01164710740424388</v>
      </c>
      <c r="JE143">
        <v>0.002354074995816399</v>
      </c>
      <c r="JF143">
        <v>0.0004967520844642659</v>
      </c>
      <c r="JG143">
        <v>-1.558376616488758E-06</v>
      </c>
      <c r="JH143">
        <v>1</v>
      </c>
      <c r="JI143">
        <v>1955</v>
      </c>
      <c r="JJ143">
        <v>1</v>
      </c>
      <c r="JK143">
        <v>26</v>
      </c>
      <c r="JL143">
        <v>194241.7</v>
      </c>
      <c r="JM143">
        <v>194241.9</v>
      </c>
      <c r="JN143">
        <v>1.27686</v>
      </c>
      <c r="JO143">
        <v>2.62817</v>
      </c>
      <c r="JP143">
        <v>1.49658</v>
      </c>
      <c r="JQ143">
        <v>2.34497</v>
      </c>
      <c r="JR143">
        <v>1.54907</v>
      </c>
      <c r="JS143">
        <v>2.44995</v>
      </c>
      <c r="JT143">
        <v>36.1285</v>
      </c>
      <c r="JU143">
        <v>24.1838</v>
      </c>
      <c r="JV143">
        <v>18</v>
      </c>
      <c r="JW143">
        <v>481.909</v>
      </c>
      <c r="JX143">
        <v>491.074</v>
      </c>
      <c r="JY143">
        <v>28.0447</v>
      </c>
      <c r="JZ143">
        <v>28.4417</v>
      </c>
      <c r="KA143">
        <v>30</v>
      </c>
      <c r="KB143">
        <v>28.7054</v>
      </c>
      <c r="KC143">
        <v>28.7122</v>
      </c>
      <c r="KD143">
        <v>25.8031</v>
      </c>
      <c r="KE143">
        <v>18.1148</v>
      </c>
      <c r="KF143">
        <v>68.6476</v>
      </c>
      <c r="KG143">
        <v>28.1109</v>
      </c>
      <c r="KH143">
        <v>493.566</v>
      </c>
      <c r="KI143">
        <v>21.2377</v>
      </c>
      <c r="KJ143">
        <v>102.058</v>
      </c>
      <c r="KK143">
        <v>91.4984</v>
      </c>
    </row>
    <row r="144" spans="1:297">
      <c r="A144">
        <v>126</v>
      </c>
      <c r="B144">
        <v>1758644113.5</v>
      </c>
      <c r="C144">
        <v>2480.5</v>
      </c>
      <c r="D144" t="s">
        <v>698</v>
      </c>
      <c r="E144" t="s">
        <v>699</v>
      </c>
      <c r="F144">
        <v>5</v>
      </c>
      <c r="G144" t="s">
        <v>641</v>
      </c>
      <c r="H144" t="s">
        <v>438</v>
      </c>
      <c r="I144">
        <v>1758644106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(EA144+(U144+2*0.95*5.67E-8*(((EA144+$B$9)+273)^4-(EA144+273)^4)-44100*J144)/(1.84*29.3*R144+8*0.95*5.67E-8*(EA144+273)^3))</f>
        <v>0</v>
      </c>
      <c r="W144">
        <f>($C$9*EB144+$D$9*EC144+$E$9*V144)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2*0.95*5.67E-8*(((EA144+$B$9)+273)^4-(W144+273)^4)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484.9875742620771</v>
      </c>
      <c r="AK144">
        <v>467.5081272727273</v>
      </c>
      <c r="AL144">
        <v>3.077447995286648</v>
      </c>
      <c r="AM144">
        <v>65.18617333017276</v>
      </c>
      <c r="AN144">
        <f>(AP144 - AO144 + DY144*1E3/(8.314*(EA144+273.15)) * AR144/DX144 * AQ144) * DX144/(100*DL144) * 1000/(1000 - AP144)</f>
        <v>0</v>
      </c>
      <c r="AO144">
        <v>21.21554107796563</v>
      </c>
      <c r="AP144">
        <v>22.26278</v>
      </c>
      <c r="AQ144">
        <v>2.721488731079984E-05</v>
      </c>
      <c r="AR144">
        <v>105.4183411861966</v>
      </c>
      <c r="AS144">
        <v>0</v>
      </c>
      <c r="AT144">
        <v>0</v>
      </c>
      <c r="AU144">
        <f>IF(AS144*$H$15&gt;=AW144,1.0,(AW144/(AW144-AS144*$H$15)))</f>
        <v>0</v>
      </c>
      <c r="AV144">
        <f>(AU144-1)*100</f>
        <v>0</v>
      </c>
      <c r="AW144">
        <f>MAX(0,($B$15+$C$15*EF144)/(1+$D$15*EF144)*DY144/(EA144+273)*$E$15)</f>
        <v>0</v>
      </c>
      <c r="AX144" t="s">
        <v>439</v>
      </c>
      <c r="AY144" t="s">
        <v>439</v>
      </c>
      <c r="AZ144">
        <v>0</v>
      </c>
      <c r="BA144">
        <v>0</v>
      </c>
      <c r="BB144">
        <f>1-AZ144/BA144</f>
        <v>0</v>
      </c>
      <c r="BC144">
        <v>0</v>
      </c>
      <c r="BD144" t="s">
        <v>439</v>
      </c>
      <c r="BE144" t="s">
        <v>439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439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$B$13*EG144+$C$13*EH144+$F$13*ES144*(1-EV144)</f>
        <v>0</v>
      </c>
      <c r="DI144">
        <f>DH144*DJ144</f>
        <v>0</v>
      </c>
      <c r="DJ144">
        <f>($B$13*$D$11+$C$13*$D$11+$F$13*((FF144+EX144)/MAX(FF144+EX144+FG144, 0.1)*$I$11+FG144/MAX(FF144+EX144+FG144, 0.1)*$J$11))/($B$13+$C$13+$F$13)</f>
        <v>0</v>
      </c>
      <c r="DK144">
        <f>($B$13*$K$11+$C$13*$K$11+$F$13*((FF144+EX144)/MAX(FF144+EX144+FG144, 0.1)*$P$11+FG144/MAX(FF144+EX144+FG144, 0.1)*$Q$11))/($B$13+$C$13+$F$13)</f>
        <v>0</v>
      </c>
      <c r="DL144">
        <v>1.1</v>
      </c>
      <c r="DM144">
        <v>0.5</v>
      </c>
      <c r="DN144" t="s">
        <v>440</v>
      </c>
      <c r="DO144">
        <v>2</v>
      </c>
      <c r="DP144" t="b">
        <v>1</v>
      </c>
      <c r="DQ144">
        <v>1758644106</v>
      </c>
      <c r="DR144">
        <v>437.7597037037037</v>
      </c>
      <c r="DS144">
        <v>459.7118148148148</v>
      </c>
      <c r="DT144">
        <v>22.25877777777778</v>
      </c>
      <c r="DU144">
        <v>21.21600740740741</v>
      </c>
      <c r="DV144">
        <v>439.0397407407407</v>
      </c>
      <c r="DW144">
        <v>21.97210740740741</v>
      </c>
      <c r="DX144">
        <v>499.9729259259259</v>
      </c>
      <c r="DY144">
        <v>90.33487037037038</v>
      </c>
      <c r="DZ144">
        <v>0.06675444814814814</v>
      </c>
      <c r="EA144">
        <v>29.021</v>
      </c>
      <c r="EB144">
        <v>29.99931111111111</v>
      </c>
      <c r="EC144">
        <v>999.9000000000001</v>
      </c>
      <c r="ED144">
        <v>0</v>
      </c>
      <c r="EE144">
        <v>0</v>
      </c>
      <c r="EF144">
        <v>10004.45037037037</v>
      </c>
      <c r="EG144">
        <v>0</v>
      </c>
      <c r="EH144">
        <v>10.18788888888889</v>
      </c>
      <c r="EI144">
        <v>-21.95217777777778</v>
      </c>
      <c r="EJ144">
        <v>447.7255925925925</v>
      </c>
      <c r="EK144">
        <v>469.6765555555555</v>
      </c>
      <c r="EL144">
        <v>1.042758148148148</v>
      </c>
      <c r="EM144">
        <v>459.7118148148148</v>
      </c>
      <c r="EN144">
        <v>21.21600740740741</v>
      </c>
      <c r="EO144">
        <v>2.010743333333333</v>
      </c>
      <c r="EP144">
        <v>1.916547037037037</v>
      </c>
      <c r="EQ144">
        <v>17.52919259259259</v>
      </c>
      <c r="ER144">
        <v>16.77122222222222</v>
      </c>
      <c r="ES144">
        <v>1999.998518518518</v>
      </c>
      <c r="ET144">
        <v>0.9799935555555557</v>
      </c>
      <c r="EU144">
        <v>0.02000644444444444</v>
      </c>
      <c r="EV144">
        <v>0</v>
      </c>
      <c r="EW144">
        <v>205.5981851851851</v>
      </c>
      <c r="EX144">
        <v>5.00078</v>
      </c>
      <c r="EY144">
        <v>4203.814814814815</v>
      </c>
      <c r="EZ144">
        <v>16379.58148148148</v>
      </c>
      <c r="FA144">
        <v>38.70107407407408</v>
      </c>
      <c r="FB144">
        <v>39.41633333333333</v>
      </c>
      <c r="FC144">
        <v>39.18274074074075</v>
      </c>
      <c r="FD144">
        <v>39.17574074074074</v>
      </c>
      <c r="FE144">
        <v>40.09922222222222</v>
      </c>
      <c r="FF144">
        <v>1955.088518518518</v>
      </c>
      <c r="FG144">
        <v>39.91</v>
      </c>
      <c r="FH144">
        <v>0</v>
      </c>
      <c r="FI144">
        <v>1758644111.4</v>
      </c>
      <c r="FJ144">
        <v>0</v>
      </c>
      <c r="FK144">
        <v>205.60656</v>
      </c>
      <c r="FL144">
        <v>1.550153838084834</v>
      </c>
      <c r="FM144">
        <v>12.52076921878865</v>
      </c>
      <c r="FN144">
        <v>4203.8416</v>
      </c>
      <c r="FO144">
        <v>15</v>
      </c>
      <c r="FP144">
        <v>0</v>
      </c>
      <c r="FQ144" t="s">
        <v>441</v>
      </c>
      <c r="FR144">
        <v>1746989605.5</v>
      </c>
      <c r="FS144">
        <v>1746989593.5</v>
      </c>
      <c r="FT144">
        <v>0</v>
      </c>
      <c r="FU144">
        <v>-0.274</v>
      </c>
      <c r="FV144">
        <v>-0.002</v>
      </c>
      <c r="FW144">
        <v>2.549</v>
      </c>
      <c r="FX144">
        <v>0.129</v>
      </c>
      <c r="FY144">
        <v>420</v>
      </c>
      <c r="FZ144">
        <v>17</v>
      </c>
      <c r="GA144">
        <v>0.02</v>
      </c>
      <c r="GB144">
        <v>0.04</v>
      </c>
      <c r="GC144">
        <v>-17.39901073170732</v>
      </c>
      <c r="GD144">
        <v>-67.17577337979093</v>
      </c>
      <c r="GE144">
        <v>6.79455182141182</v>
      </c>
      <c r="GF144">
        <v>0</v>
      </c>
      <c r="GG144">
        <v>205.5279705882353</v>
      </c>
      <c r="GH144">
        <v>1.159495796298613</v>
      </c>
      <c r="GI144">
        <v>0.2519835995239901</v>
      </c>
      <c r="GJ144">
        <v>0</v>
      </c>
      <c r="GK144">
        <v>1.041574634146341</v>
      </c>
      <c r="GL144">
        <v>0.01442696864111791</v>
      </c>
      <c r="GM144">
        <v>0.001867867046975112</v>
      </c>
      <c r="GN144">
        <v>1</v>
      </c>
      <c r="GO144">
        <v>1</v>
      </c>
      <c r="GP144">
        <v>3</v>
      </c>
      <c r="GQ144" t="s">
        <v>448</v>
      </c>
      <c r="GR144">
        <v>3.10231</v>
      </c>
      <c r="GS144">
        <v>2.72547</v>
      </c>
      <c r="GT144">
        <v>0.0941067</v>
      </c>
      <c r="GU144">
        <v>0.09783310000000001</v>
      </c>
      <c r="GV144">
        <v>0.102198</v>
      </c>
      <c r="GW144">
        <v>0.100139</v>
      </c>
      <c r="GX144">
        <v>23704.7</v>
      </c>
      <c r="GY144">
        <v>21439.3</v>
      </c>
      <c r="GZ144">
        <v>26730.4</v>
      </c>
      <c r="HA144">
        <v>23984.7</v>
      </c>
      <c r="HB144">
        <v>38400.3</v>
      </c>
      <c r="HC144">
        <v>31898</v>
      </c>
      <c r="HD144">
        <v>46678.2</v>
      </c>
      <c r="HE144">
        <v>37936.8</v>
      </c>
      <c r="HF144">
        <v>1.87315</v>
      </c>
      <c r="HG144">
        <v>1.86537</v>
      </c>
      <c r="HH144">
        <v>0.109814</v>
      </c>
      <c r="HI144">
        <v>0</v>
      </c>
      <c r="HJ144">
        <v>28.2038</v>
      </c>
      <c r="HK144">
        <v>999.9</v>
      </c>
      <c r="HL144">
        <v>48.9</v>
      </c>
      <c r="HM144">
        <v>31.6</v>
      </c>
      <c r="HN144">
        <v>25.2662</v>
      </c>
      <c r="HO144">
        <v>61.2165</v>
      </c>
      <c r="HP144">
        <v>22.8766</v>
      </c>
      <c r="HQ144">
        <v>1</v>
      </c>
      <c r="HR144">
        <v>0.0903582</v>
      </c>
      <c r="HS144">
        <v>-0.6165580000000001</v>
      </c>
      <c r="HT144">
        <v>20.2777</v>
      </c>
      <c r="HU144">
        <v>5.2137</v>
      </c>
      <c r="HV144">
        <v>11.9781</v>
      </c>
      <c r="HW144">
        <v>4.9637</v>
      </c>
      <c r="HX144">
        <v>3.2744</v>
      </c>
      <c r="HY144">
        <v>9999</v>
      </c>
      <c r="HZ144">
        <v>9999</v>
      </c>
      <c r="IA144">
        <v>9999</v>
      </c>
      <c r="IB144">
        <v>999.9</v>
      </c>
      <c r="IC144">
        <v>1.86398</v>
      </c>
      <c r="ID144">
        <v>1.86005</v>
      </c>
      <c r="IE144">
        <v>1.85839</v>
      </c>
      <c r="IF144">
        <v>1.85975</v>
      </c>
      <c r="IG144">
        <v>1.85989</v>
      </c>
      <c r="IH144">
        <v>1.85837</v>
      </c>
      <c r="II144">
        <v>1.85745</v>
      </c>
      <c r="IJ144">
        <v>1.85242</v>
      </c>
      <c r="IK144">
        <v>0</v>
      </c>
      <c r="IL144">
        <v>0</v>
      </c>
      <c r="IM144">
        <v>0</v>
      </c>
      <c r="IN144">
        <v>0</v>
      </c>
      <c r="IO144" t="s">
        <v>443</v>
      </c>
      <c r="IP144" t="s">
        <v>444</v>
      </c>
      <c r="IQ144" t="s">
        <v>445</v>
      </c>
      <c r="IR144" t="s">
        <v>445</v>
      </c>
      <c r="IS144" t="s">
        <v>445</v>
      </c>
      <c r="IT144" t="s">
        <v>445</v>
      </c>
      <c r="IU144">
        <v>0</v>
      </c>
      <c r="IV144">
        <v>100</v>
      </c>
      <c r="IW144">
        <v>100</v>
      </c>
      <c r="IX144">
        <v>-1.278</v>
      </c>
      <c r="IY144">
        <v>0.2868</v>
      </c>
      <c r="IZ144">
        <v>-1.101190050776656</v>
      </c>
      <c r="JA144">
        <v>-0.0009077452495023094</v>
      </c>
      <c r="JB144">
        <v>1.260287539409167E-06</v>
      </c>
      <c r="JC144">
        <v>-2.747980142854786E-10</v>
      </c>
      <c r="JD144">
        <v>0.01164710740424388</v>
      </c>
      <c r="JE144">
        <v>0.002354074995816399</v>
      </c>
      <c r="JF144">
        <v>0.0004967520844642659</v>
      </c>
      <c r="JG144">
        <v>-1.558376616488758E-06</v>
      </c>
      <c r="JH144">
        <v>1</v>
      </c>
      <c r="JI144">
        <v>1955</v>
      </c>
      <c r="JJ144">
        <v>1</v>
      </c>
      <c r="JK144">
        <v>26</v>
      </c>
      <c r="JL144">
        <v>194241.8</v>
      </c>
      <c r="JM144">
        <v>194242</v>
      </c>
      <c r="JN144">
        <v>1.31836</v>
      </c>
      <c r="JO144">
        <v>2.63428</v>
      </c>
      <c r="JP144">
        <v>1.49658</v>
      </c>
      <c r="JQ144">
        <v>2.34375</v>
      </c>
      <c r="JR144">
        <v>1.54907</v>
      </c>
      <c r="JS144">
        <v>2.44995</v>
      </c>
      <c r="JT144">
        <v>36.1285</v>
      </c>
      <c r="JU144">
        <v>24.1838</v>
      </c>
      <c r="JV144">
        <v>18</v>
      </c>
      <c r="JW144">
        <v>481.558</v>
      </c>
      <c r="JX144">
        <v>491.317</v>
      </c>
      <c r="JY144">
        <v>28.0998</v>
      </c>
      <c r="JZ144">
        <v>28.4403</v>
      </c>
      <c r="KA144">
        <v>30</v>
      </c>
      <c r="KB144">
        <v>28.703</v>
      </c>
      <c r="KC144">
        <v>28.7098</v>
      </c>
      <c r="KD144">
        <v>26.4927</v>
      </c>
      <c r="KE144">
        <v>18.1148</v>
      </c>
      <c r="KF144">
        <v>68.6476</v>
      </c>
      <c r="KG144">
        <v>28.1162</v>
      </c>
      <c r="KH144">
        <v>506.941</v>
      </c>
      <c r="KI144">
        <v>21.2377</v>
      </c>
      <c r="KJ144">
        <v>102.057</v>
      </c>
      <c r="KK144">
        <v>91.4983</v>
      </c>
    </row>
    <row r="145" spans="1:297">
      <c r="A145">
        <v>127</v>
      </c>
      <c r="B145">
        <v>1758644118.5</v>
      </c>
      <c r="C145">
        <v>2485.5</v>
      </c>
      <c r="D145" t="s">
        <v>700</v>
      </c>
      <c r="E145" t="s">
        <v>701</v>
      </c>
      <c r="F145">
        <v>5</v>
      </c>
      <c r="G145" t="s">
        <v>641</v>
      </c>
      <c r="H145" t="s">
        <v>438</v>
      </c>
      <c r="I145">
        <v>1758644110.714286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(EA145+(U145+2*0.95*5.67E-8*(((EA145+$B$9)+273)^4-(EA145+273)^4)-44100*J145)/(1.84*29.3*R145+8*0.95*5.67E-8*(EA145+273)^3))</f>
        <v>0</v>
      </c>
      <c r="W145">
        <f>($C$9*EB145+$D$9*EC145+$E$9*V145)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2*0.95*5.67E-8*(((EA145+$B$9)+273)^4-(W145+273)^4)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502.0526195444186</v>
      </c>
      <c r="AK145">
        <v>483.7956666666661</v>
      </c>
      <c r="AL145">
        <v>3.275689430910964</v>
      </c>
      <c r="AM145">
        <v>65.18617333017276</v>
      </c>
      <c r="AN145">
        <f>(AP145 - AO145 + DY145*1E3/(8.314*(EA145+273.15)) * AR145/DX145 * AQ145) * DX145/(100*DL145) * 1000/(1000 - AP145)</f>
        <v>0</v>
      </c>
      <c r="AO145">
        <v>21.21443259572506</v>
      </c>
      <c r="AP145">
        <v>22.26648787878787</v>
      </c>
      <c r="AQ145">
        <v>1.247921366851494E-05</v>
      </c>
      <c r="AR145">
        <v>105.4183411861966</v>
      </c>
      <c r="AS145">
        <v>0</v>
      </c>
      <c r="AT145">
        <v>0</v>
      </c>
      <c r="AU145">
        <f>IF(AS145*$H$15&gt;=AW145,1.0,(AW145/(AW145-AS145*$H$15)))</f>
        <v>0</v>
      </c>
      <c r="AV145">
        <f>(AU145-1)*100</f>
        <v>0</v>
      </c>
      <c r="AW145">
        <f>MAX(0,($B$15+$C$15*EF145)/(1+$D$15*EF145)*DY145/(EA145+273)*$E$15)</f>
        <v>0</v>
      </c>
      <c r="AX145" t="s">
        <v>439</v>
      </c>
      <c r="AY145" t="s">
        <v>439</v>
      </c>
      <c r="AZ145">
        <v>0</v>
      </c>
      <c r="BA145">
        <v>0</v>
      </c>
      <c r="BB145">
        <f>1-AZ145/BA145</f>
        <v>0</v>
      </c>
      <c r="BC145">
        <v>0</v>
      </c>
      <c r="BD145" t="s">
        <v>439</v>
      </c>
      <c r="BE145" t="s">
        <v>439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439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$B$13*EG145+$C$13*EH145+$F$13*ES145*(1-EV145)</f>
        <v>0</v>
      </c>
      <c r="DI145">
        <f>DH145*DJ145</f>
        <v>0</v>
      </c>
      <c r="DJ145">
        <f>($B$13*$D$11+$C$13*$D$11+$F$13*((FF145+EX145)/MAX(FF145+EX145+FG145, 0.1)*$I$11+FG145/MAX(FF145+EX145+FG145, 0.1)*$J$11))/($B$13+$C$13+$F$13)</f>
        <v>0</v>
      </c>
      <c r="DK145">
        <f>($B$13*$K$11+$C$13*$K$11+$F$13*((FF145+EX145)/MAX(FF145+EX145+FG145, 0.1)*$P$11+FG145/MAX(FF145+EX145+FG145, 0.1)*$Q$11))/($B$13+$C$13+$F$13)</f>
        <v>0</v>
      </c>
      <c r="DL145">
        <v>1.1</v>
      </c>
      <c r="DM145">
        <v>0.5</v>
      </c>
      <c r="DN145" t="s">
        <v>440</v>
      </c>
      <c r="DO145">
        <v>2</v>
      </c>
      <c r="DP145" t="b">
        <v>1</v>
      </c>
      <c r="DQ145">
        <v>1758644110.714286</v>
      </c>
      <c r="DR145">
        <v>450.7036071428573</v>
      </c>
      <c r="DS145">
        <v>475.3037142857143</v>
      </c>
      <c r="DT145">
        <v>22.26139285714285</v>
      </c>
      <c r="DU145">
        <v>21.21562857142857</v>
      </c>
      <c r="DV145">
        <v>451.9829285714286</v>
      </c>
      <c r="DW145">
        <v>21.97467857142857</v>
      </c>
      <c r="DX145">
        <v>499.9762142857142</v>
      </c>
      <c r="DY145">
        <v>90.33645</v>
      </c>
      <c r="DZ145">
        <v>0.06694697500000001</v>
      </c>
      <c r="EA145">
        <v>29.01668571428572</v>
      </c>
      <c r="EB145">
        <v>29.99251071428572</v>
      </c>
      <c r="EC145">
        <v>999.9000000000002</v>
      </c>
      <c r="ED145">
        <v>0</v>
      </c>
      <c r="EE145">
        <v>0</v>
      </c>
      <c r="EF145">
        <v>10008.59142857143</v>
      </c>
      <c r="EG145">
        <v>0</v>
      </c>
      <c r="EH145">
        <v>10.18669642857143</v>
      </c>
      <c r="EI145">
        <v>-24.60015357142857</v>
      </c>
      <c r="EJ145">
        <v>460.9654285714286</v>
      </c>
      <c r="EK145">
        <v>485.6061785714286</v>
      </c>
      <c r="EL145">
        <v>1.045753571428572</v>
      </c>
      <c r="EM145">
        <v>475.3037142857143</v>
      </c>
      <c r="EN145">
        <v>21.21562857142857</v>
      </c>
      <c r="EO145">
        <v>2.011014642857142</v>
      </c>
      <c r="EP145">
        <v>1.916546785714286</v>
      </c>
      <c r="EQ145">
        <v>17.53133214285715</v>
      </c>
      <c r="ER145">
        <v>16.77121428571429</v>
      </c>
      <c r="ES145">
        <v>1999.999642857143</v>
      </c>
      <c r="ET145">
        <v>0.9799936785714286</v>
      </c>
      <c r="EU145">
        <v>0.02000632142857143</v>
      </c>
      <c r="EV145">
        <v>0</v>
      </c>
      <c r="EW145">
        <v>205.6762857142857</v>
      </c>
      <c r="EX145">
        <v>5.00078</v>
      </c>
      <c r="EY145">
        <v>4204.742499999999</v>
      </c>
      <c r="EZ145">
        <v>16379.6</v>
      </c>
      <c r="FA145">
        <v>38.67832142857142</v>
      </c>
      <c r="FB145">
        <v>39.41042857142857</v>
      </c>
      <c r="FC145">
        <v>39.12485714285715</v>
      </c>
      <c r="FD145">
        <v>39.165</v>
      </c>
      <c r="FE145">
        <v>40.09125</v>
      </c>
      <c r="FF145">
        <v>1955.089642857143</v>
      </c>
      <c r="FG145">
        <v>39.91</v>
      </c>
      <c r="FH145">
        <v>0</v>
      </c>
      <c r="FI145">
        <v>1758644116.8</v>
      </c>
      <c r="FJ145">
        <v>0</v>
      </c>
      <c r="FK145">
        <v>205.6757307692308</v>
      </c>
      <c r="FL145">
        <v>0.2961025524721066</v>
      </c>
      <c r="FM145">
        <v>10.86290600073303</v>
      </c>
      <c r="FN145">
        <v>4204.897692307693</v>
      </c>
      <c r="FO145">
        <v>15</v>
      </c>
      <c r="FP145">
        <v>0</v>
      </c>
      <c r="FQ145" t="s">
        <v>441</v>
      </c>
      <c r="FR145">
        <v>1746989605.5</v>
      </c>
      <c r="FS145">
        <v>1746989593.5</v>
      </c>
      <c r="FT145">
        <v>0</v>
      </c>
      <c r="FU145">
        <v>-0.274</v>
      </c>
      <c r="FV145">
        <v>-0.002</v>
      </c>
      <c r="FW145">
        <v>2.549</v>
      </c>
      <c r="FX145">
        <v>0.129</v>
      </c>
      <c r="FY145">
        <v>420</v>
      </c>
      <c r="FZ145">
        <v>17</v>
      </c>
      <c r="GA145">
        <v>0.02</v>
      </c>
      <c r="GB145">
        <v>0.04</v>
      </c>
      <c r="GC145">
        <v>-22.66552195121951</v>
      </c>
      <c r="GD145">
        <v>-35.9918592334495</v>
      </c>
      <c r="GE145">
        <v>3.7446386755592</v>
      </c>
      <c r="GF145">
        <v>0</v>
      </c>
      <c r="GG145">
        <v>205.6134705882353</v>
      </c>
      <c r="GH145">
        <v>0.9362872373029748</v>
      </c>
      <c r="GI145">
        <v>0.2459432305723445</v>
      </c>
      <c r="GJ145">
        <v>1</v>
      </c>
      <c r="GK145">
        <v>1.044558292682927</v>
      </c>
      <c r="GL145">
        <v>0.03782236933797764</v>
      </c>
      <c r="GM145">
        <v>0.004139060752675249</v>
      </c>
      <c r="GN145">
        <v>1</v>
      </c>
      <c r="GO145">
        <v>2</v>
      </c>
      <c r="GP145">
        <v>3</v>
      </c>
      <c r="GQ145" t="s">
        <v>442</v>
      </c>
      <c r="GR145">
        <v>3.10279</v>
      </c>
      <c r="GS145">
        <v>2.72503</v>
      </c>
      <c r="GT145">
        <v>0.0965125</v>
      </c>
      <c r="GU145">
        <v>0.100306</v>
      </c>
      <c r="GV145">
        <v>0.102206</v>
      </c>
      <c r="GW145">
        <v>0.100138</v>
      </c>
      <c r="GX145">
        <v>23641.8</v>
      </c>
      <c r="GY145">
        <v>21380.5</v>
      </c>
      <c r="GZ145">
        <v>26730.5</v>
      </c>
      <c r="HA145">
        <v>23984.6</v>
      </c>
      <c r="HB145">
        <v>38400.2</v>
      </c>
      <c r="HC145">
        <v>31898.1</v>
      </c>
      <c r="HD145">
        <v>46678.1</v>
      </c>
      <c r="HE145">
        <v>37936.6</v>
      </c>
      <c r="HF145">
        <v>1.87395</v>
      </c>
      <c r="HG145">
        <v>1.86518</v>
      </c>
      <c r="HH145">
        <v>0.109673</v>
      </c>
      <c r="HI145">
        <v>0</v>
      </c>
      <c r="HJ145">
        <v>28.203</v>
      </c>
      <c r="HK145">
        <v>999.9</v>
      </c>
      <c r="HL145">
        <v>48.9</v>
      </c>
      <c r="HM145">
        <v>31.6</v>
      </c>
      <c r="HN145">
        <v>25.2694</v>
      </c>
      <c r="HO145">
        <v>61.0465</v>
      </c>
      <c r="HP145">
        <v>22.528</v>
      </c>
      <c r="HQ145">
        <v>1</v>
      </c>
      <c r="HR145">
        <v>0.0903405</v>
      </c>
      <c r="HS145">
        <v>-0.568254</v>
      </c>
      <c r="HT145">
        <v>20.2781</v>
      </c>
      <c r="HU145">
        <v>5.21325</v>
      </c>
      <c r="HV145">
        <v>11.9788</v>
      </c>
      <c r="HW145">
        <v>4.9637</v>
      </c>
      <c r="HX145">
        <v>3.27433</v>
      </c>
      <c r="HY145">
        <v>9999</v>
      </c>
      <c r="HZ145">
        <v>9999</v>
      </c>
      <c r="IA145">
        <v>9999</v>
      </c>
      <c r="IB145">
        <v>999.9</v>
      </c>
      <c r="IC145">
        <v>1.86398</v>
      </c>
      <c r="ID145">
        <v>1.86005</v>
      </c>
      <c r="IE145">
        <v>1.85839</v>
      </c>
      <c r="IF145">
        <v>1.85974</v>
      </c>
      <c r="IG145">
        <v>1.85989</v>
      </c>
      <c r="IH145">
        <v>1.85837</v>
      </c>
      <c r="II145">
        <v>1.85745</v>
      </c>
      <c r="IJ145">
        <v>1.85242</v>
      </c>
      <c r="IK145">
        <v>0</v>
      </c>
      <c r="IL145">
        <v>0</v>
      </c>
      <c r="IM145">
        <v>0</v>
      </c>
      <c r="IN145">
        <v>0</v>
      </c>
      <c r="IO145" t="s">
        <v>443</v>
      </c>
      <c r="IP145" t="s">
        <v>444</v>
      </c>
      <c r="IQ145" t="s">
        <v>445</v>
      </c>
      <c r="IR145" t="s">
        <v>445</v>
      </c>
      <c r="IS145" t="s">
        <v>445</v>
      </c>
      <c r="IT145" t="s">
        <v>445</v>
      </c>
      <c r="IU145">
        <v>0</v>
      </c>
      <c r="IV145">
        <v>100</v>
      </c>
      <c r="IW145">
        <v>100</v>
      </c>
      <c r="IX145">
        <v>-1.277</v>
      </c>
      <c r="IY145">
        <v>0.2868</v>
      </c>
      <c r="IZ145">
        <v>-1.101190050776656</v>
      </c>
      <c r="JA145">
        <v>-0.0009077452495023094</v>
      </c>
      <c r="JB145">
        <v>1.260287539409167E-06</v>
      </c>
      <c r="JC145">
        <v>-2.747980142854786E-10</v>
      </c>
      <c r="JD145">
        <v>0.01164710740424388</v>
      </c>
      <c r="JE145">
        <v>0.002354074995816399</v>
      </c>
      <c r="JF145">
        <v>0.0004967520844642659</v>
      </c>
      <c r="JG145">
        <v>-1.558376616488758E-06</v>
      </c>
      <c r="JH145">
        <v>1</v>
      </c>
      <c r="JI145">
        <v>1955</v>
      </c>
      <c r="JJ145">
        <v>1</v>
      </c>
      <c r="JK145">
        <v>26</v>
      </c>
      <c r="JL145">
        <v>194241.9</v>
      </c>
      <c r="JM145">
        <v>194242.1</v>
      </c>
      <c r="JN145">
        <v>1.34888</v>
      </c>
      <c r="JO145">
        <v>2.63672</v>
      </c>
      <c r="JP145">
        <v>1.49658</v>
      </c>
      <c r="JQ145">
        <v>2.34497</v>
      </c>
      <c r="JR145">
        <v>1.54907</v>
      </c>
      <c r="JS145">
        <v>2.34619</v>
      </c>
      <c r="JT145">
        <v>36.1285</v>
      </c>
      <c r="JU145">
        <v>24.1751</v>
      </c>
      <c r="JV145">
        <v>18</v>
      </c>
      <c r="JW145">
        <v>482.01</v>
      </c>
      <c r="JX145">
        <v>491.169</v>
      </c>
      <c r="JY145">
        <v>28.1196</v>
      </c>
      <c r="JZ145">
        <v>28.439</v>
      </c>
      <c r="KA145">
        <v>30</v>
      </c>
      <c r="KB145">
        <v>28.7014</v>
      </c>
      <c r="KC145">
        <v>28.7077</v>
      </c>
      <c r="KD145">
        <v>27.2408</v>
      </c>
      <c r="KE145">
        <v>18.1148</v>
      </c>
      <c r="KF145">
        <v>68.6476</v>
      </c>
      <c r="KG145">
        <v>28.1226</v>
      </c>
      <c r="KH145">
        <v>526.984</v>
      </c>
      <c r="KI145">
        <v>21.2377</v>
      </c>
      <c r="KJ145">
        <v>102.057</v>
      </c>
      <c r="KK145">
        <v>91.4979</v>
      </c>
    </row>
    <row r="146" spans="1:297">
      <c r="A146">
        <v>128</v>
      </c>
      <c r="B146">
        <v>1758644123.5</v>
      </c>
      <c r="C146">
        <v>2490.5</v>
      </c>
      <c r="D146" t="s">
        <v>702</v>
      </c>
      <c r="E146" t="s">
        <v>703</v>
      </c>
      <c r="F146">
        <v>5</v>
      </c>
      <c r="G146" t="s">
        <v>641</v>
      </c>
      <c r="H146" t="s">
        <v>438</v>
      </c>
      <c r="I146">
        <v>1758644116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(EA146+(U146+2*0.95*5.67E-8*(((EA146+$B$9)+273)^4-(EA146+273)^4)-44100*J146)/(1.84*29.3*R146+8*0.95*5.67E-8*(EA146+273)^3))</f>
        <v>0</v>
      </c>
      <c r="W146">
        <f>($C$9*EB146+$D$9*EC146+$E$9*V146)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2*0.95*5.67E-8*(((EA146+$B$9)+273)^4-(W146+273)^4)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519.3202185256322</v>
      </c>
      <c r="AK146">
        <v>500.629515151515</v>
      </c>
      <c r="AL146">
        <v>3.378859678483551</v>
      </c>
      <c r="AM146">
        <v>65.18617333017276</v>
      </c>
      <c r="AN146">
        <f>(AP146 - AO146 + DY146*1E3/(8.314*(EA146+273.15)) * AR146/DX146 * AQ146) * DX146/(100*DL146) * 1000/(1000 - AP146)</f>
        <v>0</v>
      </c>
      <c r="AO146">
        <v>21.21478292695842</v>
      </c>
      <c r="AP146">
        <v>22.26763454545454</v>
      </c>
      <c r="AQ146">
        <v>8.406224253484814E-06</v>
      </c>
      <c r="AR146">
        <v>105.4183411861966</v>
      </c>
      <c r="AS146">
        <v>0</v>
      </c>
      <c r="AT146">
        <v>0</v>
      </c>
      <c r="AU146">
        <f>IF(AS146*$H$15&gt;=AW146,1.0,(AW146/(AW146-AS146*$H$15)))</f>
        <v>0</v>
      </c>
      <c r="AV146">
        <f>(AU146-1)*100</f>
        <v>0</v>
      </c>
      <c r="AW146">
        <f>MAX(0,($B$15+$C$15*EF146)/(1+$D$15*EF146)*DY146/(EA146+273)*$E$15)</f>
        <v>0</v>
      </c>
      <c r="AX146" t="s">
        <v>439</v>
      </c>
      <c r="AY146" t="s">
        <v>439</v>
      </c>
      <c r="AZ146">
        <v>0</v>
      </c>
      <c r="BA146">
        <v>0</v>
      </c>
      <c r="BB146">
        <f>1-AZ146/BA146</f>
        <v>0</v>
      </c>
      <c r="BC146">
        <v>0</v>
      </c>
      <c r="BD146" t="s">
        <v>439</v>
      </c>
      <c r="BE146" t="s">
        <v>439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439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$B$13*EG146+$C$13*EH146+$F$13*ES146*(1-EV146)</f>
        <v>0</v>
      </c>
      <c r="DI146">
        <f>DH146*DJ146</f>
        <v>0</v>
      </c>
      <c r="DJ146">
        <f>($B$13*$D$11+$C$13*$D$11+$F$13*((FF146+EX146)/MAX(FF146+EX146+FG146, 0.1)*$I$11+FG146/MAX(FF146+EX146+FG146, 0.1)*$J$11))/($B$13+$C$13+$F$13)</f>
        <v>0</v>
      </c>
      <c r="DK146">
        <f>($B$13*$K$11+$C$13*$K$11+$F$13*((FF146+EX146)/MAX(FF146+EX146+FG146, 0.1)*$P$11+FG146/MAX(FF146+EX146+FG146, 0.1)*$Q$11))/($B$13+$C$13+$F$13)</f>
        <v>0</v>
      </c>
      <c r="DL146">
        <v>1.1</v>
      </c>
      <c r="DM146">
        <v>0.5</v>
      </c>
      <c r="DN146" t="s">
        <v>440</v>
      </c>
      <c r="DO146">
        <v>2</v>
      </c>
      <c r="DP146" t="b">
        <v>1</v>
      </c>
      <c r="DQ146">
        <v>1758644116</v>
      </c>
      <c r="DR146">
        <v>466.830074074074</v>
      </c>
      <c r="DS146">
        <v>493.0203333333333</v>
      </c>
      <c r="DT146">
        <v>22.2647</v>
      </c>
      <c r="DU146">
        <v>21.21499259259259</v>
      </c>
      <c r="DV146">
        <v>468.1080370370369</v>
      </c>
      <c r="DW146">
        <v>21.97791481481482</v>
      </c>
      <c r="DX146">
        <v>499.9934444444444</v>
      </c>
      <c r="DY146">
        <v>90.33627037037037</v>
      </c>
      <c r="DZ146">
        <v>0.0670365962962963</v>
      </c>
      <c r="EA146">
        <v>29.01504814814815</v>
      </c>
      <c r="EB146">
        <v>29.98911111111111</v>
      </c>
      <c r="EC146">
        <v>999.9000000000001</v>
      </c>
      <c r="ED146">
        <v>0</v>
      </c>
      <c r="EE146">
        <v>0</v>
      </c>
      <c r="EF146">
        <v>9999.808888888891</v>
      </c>
      <c r="EG146">
        <v>0</v>
      </c>
      <c r="EH146">
        <v>10.17798888888889</v>
      </c>
      <c r="EI146">
        <v>-26.19031851851851</v>
      </c>
      <c r="EJ146">
        <v>477.4605925925926</v>
      </c>
      <c r="EK146">
        <v>503.7064814814815</v>
      </c>
      <c r="EL146">
        <v>1.049697037037037</v>
      </c>
      <c r="EM146">
        <v>493.0203333333333</v>
      </c>
      <c r="EN146">
        <v>21.21499259259259</v>
      </c>
      <c r="EO146">
        <v>2.011309259259259</v>
      </c>
      <c r="EP146">
        <v>1.916485185185185</v>
      </c>
      <c r="EQ146">
        <v>17.53364814814815</v>
      </c>
      <c r="ER146">
        <v>16.77071111111111</v>
      </c>
      <c r="ES146">
        <v>2000.00962962963</v>
      </c>
      <c r="ET146">
        <v>0.9799937777777779</v>
      </c>
      <c r="EU146">
        <v>0.02000622222222222</v>
      </c>
      <c r="EV146">
        <v>0</v>
      </c>
      <c r="EW146">
        <v>205.693037037037</v>
      </c>
      <c r="EX146">
        <v>5.00078</v>
      </c>
      <c r="EY146">
        <v>4205.711111111112</v>
      </c>
      <c r="EZ146">
        <v>16379.68518518518</v>
      </c>
      <c r="FA146">
        <v>38.67348148148148</v>
      </c>
      <c r="FB146">
        <v>39.40714814814814</v>
      </c>
      <c r="FC146">
        <v>39.09700000000001</v>
      </c>
      <c r="FD146">
        <v>39.16640740740741</v>
      </c>
      <c r="FE146">
        <v>40.12014814814815</v>
      </c>
      <c r="FF146">
        <v>1955.099629629629</v>
      </c>
      <c r="FG146">
        <v>39.91</v>
      </c>
      <c r="FH146">
        <v>0</v>
      </c>
      <c r="FI146">
        <v>1758644121.6</v>
      </c>
      <c r="FJ146">
        <v>0</v>
      </c>
      <c r="FK146">
        <v>205.6811538461538</v>
      </c>
      <c r="FL146">
        <v>-0.003213680150902338</v>
      </c>
      <c r="FM146">
        <v>10.92341881398827</v>
      </c>
      <c r="FN146">
        <v>4205.708846153846</v>
      </c>
      <c r="FO146">
        <v>15</v>
      </c>
      <c r="FP146">
        <v>0</v>
      </c>
      <c r="FQ146" t="s">
        <v>441</v>
      </c>
      <c r="FR146">
        <v>1746989605.5</v>
      </c>
      <c r="FS146">
        <v>1746989593.5</v>
      </c>
      <c r="FT146">
        <v>0</v>
      </c>
      <c r="FU146">
        <v>-0.274</v>
      </c>
      <c r="FV146">
        <v>-0.002</v>
      </c>
      <c r="FW146">
        <v>2.549</v>
      </c>
      <c r="FX146">
        <v>0.129</v>
      </c>
      <c r="FY146">
        <v>420</v>
      </c>
      <c r="FZ146">
        <v>17</v>
      </c>
      <c r="GA146">
        <v>0.02</v>
      </c>
      <c r="GB146">
        <v>0.04</v>
      </c>
      <c r="GC146">
        <v>-24.73690975609756</v>
      </c>
      <c r="GD146">
        <v>-21.287949825784</v>
      </c>
      <c r="GE146">
        <v>2.233670202724423</v>
      </c>
      <c r="GF146">
        <v>0</v>
      </c>
      <c r="GG146">
        <v>205.6547941176471</v>
      </c>
      <c r="GH146">
        <v>0.5260962515181647</v>
      </c>
      <c r="GI146">
        <v>0.2140229206268207</v>
      </c>
      <c r="GJ146">
        <v>1</v>
      </c>
      <c r="GK146">
        <v>1.046623658536586</v>
      </c>
      <c r="GL146">
        <v>0.04528682926829562</v>
      </c>
      <c r="GM146">
        <v>0.004644720977257227</v>
      </c>
      <c r="GN146">
        <v>1</v>
      </c>
      <c r="GO146">
        <v>2</v>
      </c>
      <c r="GP146">
        <v>3</v>
      </c>
      <c r="GQ146" t="s">
        <v>442</v>
      </c>
      <c r="GR146">
        <v>3.10244</v>
      </c>
      <c r="GS146">
        <v>2.72512</v>
      </c>
      <c r="GT146">
        <v>0.0989556</v>
      </c>
      <c r="GU146">
        <v>0.102746</v>
      </c>
      <c r="GV146">
        <v>0.102212</v>
      </c>
      <c r="GW146">
        <v>0.100138</v>
      </c>
      <c r="GX146">
        <v>23577.9</v>
      </c>
      <c r="GY146">
        <v>21322.7</v>
      </c>
      <c r="GZ146">
        <v>26730.4</v>
      </c>
      <c r="HA146">
        <v>23984.7</v>
      </c>
      <c r="HB146">
        <v>38400.1</v>
      </c>
      <c r="HC146">
        <v>31898.6</v>
      </c>
      <c r="HD146">
        <v>46677.9</v>
      </c>
      <c r="HE146">
        <v>37936.9</v>
      </c>
      <c r="HF146">
        <v>1.87357</v>
      </c>
      <c r="HG146">
        <v>1.8654</v>
      </c>
      <c r="HH146">
        <v>0.109568</v>
      </c>
      <c r="HI146">
        <v>0</v>
      </c>
      <c r="HJ146">
        <v>28.2014</v>
      </c>
      <c r="HK146">
        <v>999.9</v>
      </c>
      <c r="HL146">
        <v>48.9</v>
      </c>
      <c r="HM146">
        <v>31.6</v>
      </c>
      <c r="HN146">
        <v>25.2679</v>
      </c>
      <c r="HO146">
        <v>61.5065</v>
      </c>
      <c r="HP146">
        <v>22.6963</v>
      </c>
      <c r="HQ146">
        <v>1</v>
      </c>
      <c r="HR146">
        <v>0.09023879999999999</v>
      </c>
      <c r="HS146">
        <v>-0.549167</v>
      </c>
      <c r="HT146">
        <v>20.2783</v>
      </c>
      <c r="HU146">
        <v>5.21265</v>
      </c>
      <c r="HV146">
        <v>11.9793</v>
      </c>
      <c r="HW146">
        <v>4.9636</v>
      </c>
      <c r="HX146">
        <v>3.27443</v>
      </c>
      <c r="HY146">
        <v>9999</v>
      </c>
      <c r="HZ146">
        <v>9999</v>
      </c>
      <c r="IA146">
        <v>9999</v>
      </c>
      <c r="IB146">
        <v>999.9</v>
      </c>
      <c r="IC146">
        <v>1.86399</v>
      </c>
      <c r="ID146">
        <v>1.86005</v>
      </c>
      <c r="IE146">
        <v>1.85839</v>
      </c>
      <c r="IF146">
        <v>1.85974</v>
      </c>
      <c r="IG146">
        <v>1.85989</v>
      </c>
      <c r="IH146">
        <v>1.85837</v>
      </c>
      <c r="II146">
        <v>1.85745</v>
      </c>
      <c r="IJ146">
        <v>1.85242</v>
      </c>
      <c r="IK146">
        <v>0</v>
      </c>
      <c r="IL146">
        <v>0</v>
      </c>
      <c r="IM146">
        <v>0</v>
      </c>
      <c r="IN146">
        <v>0</v>
      </c>
      <c r="IO146" t="s">
        <v>443</v>
      </c>
      <c r="IP146" t="s">
        <v>444</v>
      </c>
      <c r="IQ146" t="s">
        <v>445</v>
      </c>
      <c r="IR146" t="s">
        <v>445</v>
      </c>
      <c r="IS146" t="s">
        <v>445</v>
      </c>
      <c r="IT146" t="s">
        <v>445</v>
      </c>
      <c r="IU146">
        <v>0</v>
      </c>
      <c r="IV146">
        <v>100</v>
      </c>
      <c r="IW146">
        <v>100</v>
      </c>
      <c r="IX146">
        <v>-1.275</v>
      </c>
      <c r="IY146">
        <v>0.2869</v>
      </c>
      <c r="IZ146">
        <v>-1.101190050776656</v>
      </c>
      <c r="JA146">
        <v>-0.0009077452495023094</v>
      </c>
      <c r="JB146">
        <v>1.260287539409167E-06</v>
      </c>
      <c r="JC146">
        <v>-2.747980142854786E-10</v>
      </c>
      <c r="JD146">
        <v>0.01164710740424388</v>
      </c>
      <c r="JE146">
        <v>0.002354074995816399</v>
      </c>
      <c r="JF146">
        <v>0.0004967520844642659</v>
      </c>
      <c r="JG146">
        <v>-1.558376616488758E-06</v>
      </c>
      <c r="JH146">
        <v>1</v>
      </c>
      <c r="JI146">
        <v>1955</v>
      </c>
      <c r="JJ146">
        <v>1</v>
      </c>
      <c r="JK146">
        <v>26</v>
      </c>
      <c r="JL146">
        <v>194242</v>
      </c>
      <c r="JM146">
        <v>194242.2</v>
      </c>
      <c r="JN146">
        <v>1.38916</v>
      </c>
      <c r="JO146">
        <v>2.63672</v>
      </c>
      <c r="JP146">
        <v>1.49658</v>
      </c>
      <c r="JQ146">
        <v>2.34497</v>
      </c>
      <c r="JR146">
        <v>1.54907</v>
      </c>
      <c r="JS146">
        <v>2.45605</v>
      </c>
      <c r="JT146">
        <v>36.1285</v>
      </c>
      <c r="JU146">
        <v>24.1838</v>
      </c>
      <c r="JV146">
        <v>18</v>
      </c>
      <c r="JW146">
        <v>481.778</v>
      </c>
      <c r="JX146">
        <v>491.3</v>
      </c>
      <c r="JY146">
        <v>28.1288</v>
      </c>
      <c r="JZ146">
        <v>28.4366</v>
      </c>
      <c r="KA146">
        <v>29.9999</v>
      </c>
      <c r="KB146">
        <v>28.6994</v>
      </c>
      <c r="KC146">
        <v>28.7057</v>
      </c>
      <c r="KD146">
        <v>27.9183</v>
      </c>
      <c r="KE146">
        <v>18.1148</v>
      </c>
      <c r="KF146">
        <v>68.6476</v>
      </c>
      <c r="KG146">
        <v>28.1322</v>
      </c>
      <c r="KH146">
        <v>540.3579999999999</v>
      </c>
      <c r="KI146">
        <v>21.2377</v>
      </c>
      <c r="KJ146">
        <v>102.057</v>
      </c>
      <c r="KK146">
        <v>91.4986</v>
      </c>
    </row>
    <row r="147" spans="1:297">
      <c r="A147">
        <v>129</v>
      </c>
      <c r="B147">
        <v>1758644128.5</v>
      </c>
      <c r="C147">
        <v>2495.5</v>
      </c>
      <c r="D147" t="s">
        <v>704</v>
      </c>
      <c r="E147" t="s">
        <v>705</v>
      </c>
      <c r="F147">
        <v>5</v>
      </c>
      <c r="G147" t="s">
        <v>641</v>
      </c>
      <c r="H147" t="s">
        <v>438</v>
      </c>
      <c r="I147">
        <v>1758644120.714286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(EA147+(U147+2*0.95*5.67E-8*(((EA147+$B$9)+273)^4-(EA147+273)^4)-44100*J147)/(1.84*29.3*R147+8*0.95*5.67E-8*(EA147+273)^3))</f>
        <v>0</v>
      </c>
      <c r="W147">
        <f>($C$9*EB147+$D$9*EC147+$E$9*V147)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2*0.95*5.67E-8*(((EA147+$B$9)+273)^4-(W147+273)^4)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536.4996741638563</v>
      </c>
      <c r="AK147">
        <v>517.6152363636362</v>
      </c>
      <c r="AL147">
        <v>3.390092619921966</v>
      </c>
      <c r="AM147">
        <v>65.18617333017276</v>
      </c>
      <c r="AN147">
        <f>(AP147 - AO147 + DY147*1E3/(8.314*(EA147+273.15)) * AR147/DX147 * AQ147) * DX147/(100*DL147) * 1000/(1000 - AP147)</f>
        <v>0</v>
      </c>
      <c r="AO147">
        <v>21.21514283404429</v>
      </c>
      <c r="AP147">
        <v>22.2707709090909</v>
      </c>
      <c r="AQ147">
        <v>2.329537593998193E-05</v>
      </c>
      <c r="AR147">
        <v>105.4183411861966</v>
      </c>
      <c r="AS147">
        <v>0</v>
      </c>
      <c r="AT147">
        <v>0</v>
      </c>
      <c r="AU147">
        <f>IF(AS147*$H$15&gt;=AW147,1.0,(AW147/(AW147-AS147*$H$15)))</f>
        <v>0</v>
      </c>
      <c r="AV147">
        <f>(AU147-1)*100</f>
        <v>0</v>
      </c>
      <c r="AW147">
        <f>MAX(0,($B$15+$C$15*EF147)/(1+$D$15*EF147)*DY147/(EA147+273)*$E$15)</f>
        <v>0</v>
      </c>
      <c r="AX147" t="s">
        <v>439</v>
      </c>
      <c r="AY147" t="s">
        <v>439</v>
      </c>
      <c r="AZ147">
        <v>0</v>
      </c>
      <c r="BA147">
        <v>0</v>
      </c>
      <c r="BB147">
        <f>1-AZ147/BA147</f>
        <v>0</v>
      </c>
      <c r="BC147">
        <v>0</v>
      </c>
      <c r="BD147" t="s">
        <v>439</v>
      </c>
      <c r="BE147" t="s">
        <v>439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439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$B$13*EG147+$C$13*EH147+$F$13*ES147*(1-EV147)</f>
        <v>0</v>
      </c>
      <c r="DI147">
        <f>DH147*DJ147</f>
        <v>0</v>
      </c>
      <c r="DJ147">
        <f>($B$13*$D$11+$C$13*$D$11+$F$13*((FF147+EX147)/MAX(FF147+EX147+FG147, 0.1)*$I$11+FG147/MAX(FF147+EX147+FG147, 0.1)*$J$11))/($B$13+$C$13+$F$13)</f>
        <v>0</v>
      </c>
      <c r="DK147">
        <f>($B$13*$K$11+$C$13*$K$11+$F$13*((FF147+EX147)/MAX(FF147+EX147+FG147, 0.1)*$P$11+FG147/MAX(FF147+EX147+FG147, 0.1)*$Q$11))/($B$13+$C$13+$F$13)</f>
        <v>0</v>
      </c>
      <c r="DL147">
        <v>1.1</v>
      </c>
      <c r="DM147">
        <v>0.5</v>
      </c>
      <c r="DN147" t="s">
        <v>440</v>
      </c>
      <c r="DO147">
        <v>2</v>
      </c>
      <c r="DP147" t="b">
        <v>1</v>
      </c>
      <c r="DQ147">
        <v>1758644120.714286</v>
      </c>
      <c r="DR147">
        <v>482.0481785714286</v>
      </c>
      <c r="DS147">
        <v>508.8721071428571</v>
      </c>
      <c r="DT147">
        <v>22.26715357142857</v>
      </c>
      <c r="DU147">
        <v>21.21481071428571</v>
      </c>
      <c r="DV147">
        <v>483.3245357142857</v>
      </c>
      <c r="DW147">
        <v>21.98031428571429</v>
      </c>
      <c r="DX147">
        <v>500.0274642857142</v>
      </c>
      <c r="DY147">
        <v>90.33628928571429</v>
      </c>
      <c r="DZ147">
        <v>0.06702083214285713</v>
      </c>
      <c r="EA147">
        <v>29.01507500000001</v>
      </c>
      <c r="EB147">
        <v>29.9864</v>
      </c>
      <c r="EC147">
        <v>999.9000000000002</v>
      </c>
      <c r="ED147">
        <v>0</v>
      </c>
      <c r="EE147">
        <v>0</v>
      </c>
      <c r="EF147">
        <v>10003.38821428571</v>
      </c>
      <c r="EG147">
        <v>0</v>
      </c>
      <c r="EH147">
        <v>10.17361785714286</v>
      </c>
      <c r="EI147">
        <v>-26.82403928571429</v>
      </c>
      <c r="EJ147">
        <v>493.0264285714287</v>
      </c>
      <c r="EK147">
        <v>519.9017857142857</v>
      </c>
      <c r="EL147">
        <v>1.052333214285714</v>
      </c>
      <c r="EM147">
        <v>508.8721071428571</v>
      </c>
      <c r="EN147">
        <v>21.21481071428571</v>
      </c>
      <c r="EO147">
        <v>2.011531428571428</v>
      </c>
      <c r="EP147">
        <v>1.916468214285714</v>
      </c>
      <c r="EQ147">
        <v>17.53538928571429</v>
      </c>
      <c r="ER147">
        <v>16.77057142857143</v>
      </c>
      <c r="ES147">
        <v>2000.021785714285</v>
      </c>
      <c r="ET147">
        <v>0.979993892857143</v>
      </c>
      <c r="EU147">
        <v>0.02000610714285714</v>
      </c>
      <c r="EV147">
        <v>0</v>
      </c>
      <c r="EW147">
        <v>205.7539642857143</v>
      </c>
      <c r="EX147">
        <v>5.00078</v>
      </c>
      <c r="EY147">
        <v>4206.541785714287</v>
      </c>
      <c r="EZ147">
        <v>16379.78214285714</v>
      </c>
      <c r="FA147">
        <v>38.68067857142857</v>
      </c>
      <c r="FB147">
        <v>39.41042857142857</v>
      </c>
      <c r="FC147">
        <v>39.23196428571428</v>
      </c>
      <c r="FD147">
        <v>39.16267857142856</v>
      </c>
      <c r="FE147">
        <v>40.10021428571428</v>
      </c>
      <c r="FF147">
        <v>1955.111785714286</v>
      </c>
      <c r="FG147">
        <v>39.91</v>
      </c>
      <c r="FH147">
        <v>0</v>
      </c>
      <c r="FI147">
        <v>1758644126.4</v>
      </c>
      <c r="FJ147">
        <v>0</v>
      </c>
      <c r="FK147">
        <v>205.718423076923</v>
      </c>
      <c r="FL147">
        <v>0.6142564053885772</v>
      </c>
      <c r="FM147">
        <v>9.713162407735737</v>
      </c>
      <c r="FN147">
        <v>4206.568846153847</v>
      </c>
      <c r="FO147">
        <v>15</v>
      </c>
      <c r="FP147">
        <v>0</v>
      </c>
      <c r="FQ147" t="s">
        <v>441</v>
      </c>
      <c r="FR147">
        <v>1746989605.5</v>
      </c>
      <c r="FS147">
        <v>1746989593.5</v>
      </c>
      <c r="FT147">
        <v>0</v>
      </c>
      <c r="FU147">
        <v>-0.274</v>
      </c>
      <c r="FV147">
        <v>-0.002</v>
      </c>
      <c r="FW147">
        <v>2.549</v>
      </c>
      <c r="FX147">
        <v>0.129</v>
      </c>
      <c r="FY147">
        <v>420</v>
      </c>
      <c r="FZ147">
        <v>17</v>
      </c>
      <c r="GA147">
        <v>0.02</v>
      </c>
      <c r="GB147">
        <v>0.04</v>
      </c>
      <c r="GC147">
        <v>-26.34323658536585</v>
      </c>
      <c r="GD147">
        <v>-8.842703832752704</v>
      </c>
      <c r="GE147">
        <v>0.9302698805253938</v>
      </c>
      <c r="GF147">
        <v>0</v>
      </c>
      <c r="GG147">
        <v>205.7151176470588</v>
      </c>
      <c r="GH147">
        <v>0.3867074076703907</v>
      </c>
      <c r="GI147">
        <v>0.2372831226126678</v>
      </c>
      <c r="GJ147">
        <v>1</v>
      </c>
      <c r="GK147">
        <v>1.050378292682927</v>
      </c>
      <c r="GL147">
        <v>0.03406160278745606</v>
      </c>
      <c r="GM147">
        <v>0.003609231998868128</v>
      </c>
      <c r="GN147">
        <v>1</v>
      </c>
      <c r="GO147">
        <v>2</v>
      </c>
      <c r="GP147">
        <v>3</v>
      </c>
      <c r="GQ147" t="s">
        <v>442</v>
      </c>
      <c r="GR147">
        <v>3.10249</v>
      </c>
      <c r="GS147">
        <v>2.72516</v>
      </c>
      <c r="GT147">
        <v>0.101379</v>
      </c>
      <c r="GU147">
        <v>0.105145</v>
      </c>
      <c r="GV147">
        <v>0.10222</v>
      </c>
      <c r="GW147">
        <v>0.100135</v>
      </c>
      <c r="GX147">
        <v>23514.7</v>
      </c>
      <c r="GY147">
        <v>21265.6</v>
      </c>
      <c r="GZ147">
        <v>26730.7</v>
      </c>
      <c r="HA147">
        <v>23984.7</v>
      </c>
      <c r="HB147">
        <v>38400.5</v>
      </c>
      <c r="HC147">
        <v>31898.9</v>
      </c>
      <c r="HD147">
        <v>46678.5</v>
      </c>
      <c r="HE147">
        <v>37936.9</v>
      </c>
      <c r="HF147">
        <v>1.8737</v>
      </c>
      <c r="HG147">
        <v>1.86523</v>
      </c>
      <c r="HH147">
        <v>0.109151</v>
      </c>
      <c r="HI147">
        <v>0</v>
      </c>
      <c r="HJ147">
        <v>28.2014</v>
      </c>
      <c r="HK147">
        <v>999.9</v>
      </c>
      <c r="HL147">
        <v>48.9</v>
      </c>
      <c r="HM147">
        <v>31.6</v>
      </c>
      <c r="HN147">
        <v>25.2683</v>
      </c>
      <c r="HO147">
        <v>60.7965</v>
      </c>
      <c r="HP147">
        <v>22.7845</v>
      </c>
      <c r="HQ147">
        <v>1</v>
      </c>
      <c r="HR147">
        <v>0.0899339</v>
      </c>
      <c r="HS147">
        <v>-0.549365</v>
      </c>
      <c r="HT147">
        <v>20.2781</v>
      </c>
      <c r="HU147">
        <v>5.21325</v>
      </c>
      <c r="HV147">
        <v>11.9793</v>
      </c>
      <c r="HW147">
        <v>4.96355</v>
      </c>
      <c r="HX147">
        <v>3.2744</v>
      </c>
      <c r="HY147">
        <v>9999</v>
      </c>
      <c r="HZ147">
        <v>9999</v>
      </c>
      <c r="IA147">
        <v>9999</v>
      </c>
      <c r="IB147">
        <v>999.9</v>
      </c>
      <c r="IC147">
        <v>1.86398</v>
      </c>
      <c r="ID147">
        <v>1.86006</v>
      </c>
      <c r="IE147">
        <v>1.85838</v>
      </c>
      <c r="IF147">
        <v>1.85975</v>
      </c>
      <c r="IG147">
        <v>1.85989</v>
      </c>
      <c r="IH147">
        <v>1.85837</v>
      </c>
      <c r="II147">
        <v>1.85745</v>
      </c>
      <c r="IJ147">
        <v>1.85242</v>
      </c>
      <c r="IK147">
        <v>0</v>
      </c>
      <c r="IL147">
        <v>0</v>
      </c>
      <c r="IM147">
        <v>0</v>
      </c>
      <c r="IN147">
        <v>0</v>
      </c>
      <c r="IO147" t="s">
        <v>443</v>
      </c>
      <c r="IP147" t="s">
        <v>444</v>
      </c>
      <c r="IQ147" t="s">
        <v>445</v>
      </c>
      <c r="IR147" t="s">
        <v>445</v>
      </c>
      <c r="IS147" t="s">
        <v>445</v>
      </c>
      <c r="IT147" t="s">
        <v>445</v>
      </c>
      <c r="IU147">
        <v>0</v>
      </c>
      <c r="IV147">
        <v>100</v>
      </c>
      <c r="IW147">
        <v>100</v>
      </c>
      <c r="IX147">
        <v>-1.273</v>
      </c>
      <c r="IY147">
        <v>0.2869</v>
      </c>
      <c r="IZ147">
        <v>-1.101190050776656</v>
      </c>
      <c r="JA147">
        <v>-0.0009077452495023094</v>
      </c>
      <c r="JB147">
        <v>1.260287539409167E-06</v>
      </c>
      <c r="JC147">
        <v>-2.747980142854786E-10</v>
      </c>
      <c r="JD147">
        <v>0.01164710740424388</v>
      </c>
      <c r="JE147">
        <v>0.002354074995816399</v>
      </c>
      <c r="JF147">
        <v>0.0004967520844642659</v>
      </c>
      <c r="JG147">
        <v>-1.558376616488758E-06</v>
      </c>
      <c r="JH147">
        <v>1</v>
      </c>
      <c r="JI147">
        <v>1955</v>
      </c>
      <c r="JJ147">
        <v>1</v>
      </c>
      <c r="JK147">
        <v>26</v>
      </c>
      <c r="JL147">
        <v>194242</v>
      </c>
      <c r="JM147">
        <v>194242.2</v>
      </c>
      <c r="JN147">
        <v>1.4209</v>
      </c>
      <c r="JO147">
        <v>2.63184</v>
      </c>
      <c r="JP147">
        <v>1.49658</v>
      </c>
      <c r="JQ147">
        <v>2.34497</v>
      </c>
      <c r="JR147">
        <v>1.54907</v>
      </c>
      <c r="JS147">
        <v>2.44751</v>
      </c>
      <c r="JT147">
        <v>36.1285</v>
      </c>
      <c r="JU147">
        <v>24.1751</v>
      </c>
      <c r="JV147">
        <v>18</v>
      </c>
      <c r="JW147">
        <v>481.84</v>
      </c>
      <c r="JX147">
        <v>491.171</v>
      </c>
      <c r="JY147">
        <v>28.1365</v>
      </c>
      <c r="JZ147">
        <v>28.4362</v>
      </c>
      <c r="KA147">
        <v>29.9999</v>
      </c>
      <c r="KB147">
        <v>28.6981</v>
      </c>
      <c r="KC147">
        <v>28.704</v>
      </c>
      <c r="KD147">
        <v>28.5439</v>
      </c>
      <c r="KE147">
        <v>18.1148</v>
      </c>
      <c r="KF147">
        <v>68.6476</v>
      </c>
      <c r="KG147">
        <v>28.1424</v>
      </c>
      <c r="KH147">
        <v>560.432</v>
      </c>
      <c r="KI147">
        <v>21.2377</v>
      </c>
      <c r="KJ147">
        <v>102.058</v>
      </c>
      <c r="KK147">
        <v>91.4984</v>
      </c>
    </row>
    <row r="148" spans="1:297">
      <c r="A148">
        <v>130</v>
      </c>
      <c r="B148">
        <v>1758644133.5</v>
      </c>
      <c r="C148">
        <v>2500.5</v>
      </c>
      <c r="D148" t="s">
        <v>706</v>
      </c>
      <c r="E148" t="s">
        <v>707</v>
      </c>
      <c r="F148">
        <v>5</v>
      </c>
      <c r="G148" t="s">
        <v>641</v>
      </c>
      <c r="H148" t="s">
        <v>438</v>
      </c>
      <c r="I148">
        <v>1758644126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(EA148+(U148+2*0.95*5.67E-8*(((EA148+$B$9)+273)^4-(EA148+273)^4)-44100*J148)/(1.84*29.3*R148+8*0.95*5.67E-8*(EA148+273)^3))</f>
        <v>0</v>
      </c>
      <c r="W148">
        <f>($C$9*EB148+$D$9*EC148+$E$9*V148)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2*0.95*5.67E-8*(((EA148+$B$9)+273)^4-(W148+273)^4)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553.461309944915</v>
      </c>
      <c r="AK148">
        <v>534.5867515151517</v>
      </c>
      <c r="AL148">
        <v>3.388968132953553</v>
      </c>
      <c r="AM148">
        <v>65.18617333017276</v>
      </c>
      <c r="AN148">
        <f>(AP148 - AO148 + DY148*1E3/(8.314*(EA148+273.15)) * AR148/DX148 * AQ148) * DX148/(100*DL148) * 1000/(1000 - AP148)</f>
        <v>0</v>
      </c>
      <c r="AO148">
        <v>21.21392764113948</v>
      </c>
      <c r="AP148">
        <v>22.27238545454545</v>
      </c>
      <c r="AQ148">
        <v>4.794396734589238E-06</v>
      </c>
      <c r="AR148">
        <v>105.4183411861966</v>
      </c>
      <c r="AS148">
        <v>0</v>
      </c>
      <c r="AT148">
        <v>0</v>
      </c>
      <c r="AU148">
        <f>IF(AS148*$H$15&gt;=AW148,1.0,(AW148/(AW148-AS148*$H$15)))</f>
        <v>0</v>
      </c>
      <c r="AV148">
        <f>(AU148-1)*100</f>
        <v>0</v>
      </c>
      <c r="AW148">
        <f>MAX(0,($B$15+$C$15*EF148)/(1+$D$15*EF148)*DY148/(EA148+273)*$E$15)</f>
        <v>0</v>
      </c>
      <c r="AX148" t="s">
        <v>439</v>
      </c>
      <c r="AY148" t="s">
        <v>439</v>
      </c>
      <c r="AZ148">
        <v>0</v>
      </c>
      <c r="BA148">
        <v>0</v>
      </c>
      <c r="BB148">
        <f>1-AZ148/BA148</f>
        <v>0</v>
      </c>
      <c r="BC148">
        <v>0</v>
      </c>
      <c r="BD148" t="s">
        <v>439</v>
      </c>
      <c r="BE148" t="s">
        <v>439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439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$B$13*EG148+$C$13*EH148+$F$13*ES148*(1-EV148)</f>
        <v>0</v>
      </c>
      <c r="DI148">
        <f>DH148*DJ148</f>
        <v>0</v>
      </c>
      <c r="DJ148">
        <f>($B$13*$D$11+$C$13*$D$11+$F$13*((FF148+EX148)/MAX(FF148+EX148+FG148, 0.1)*$I$11+FG148/MAX(FF148+EX148+FG148, 0.1)*$J$11))/($B$13+$C$13+$F$13)</f>
        <v>0</v>
      </c>
      <c r="DK148">
        <f>($B$13*$K$11+$C$13*$K$11+$F$13*((FF148+EX148)/MAX(FF148+EX148+FG148, 0.1)*$P$11+FG148/MAX(FF148+EX148+FG148, 0.1)*$Q$11))/($B$13+$C$13+$F$13)</f>
        <v>0</v>
      </c>
      <c r="DL148">
        <v>1.1</v>
      </c>
      <c r="DM148">
        <v>0.5</v>
      </c>
      <c r="DN148" t="s">
        <v>440</v>
      </c>
      <c r="DO148">
        <v>2</v>
      </c>
      <c r="DP148" t="b">
        <v>1</v>
      </c>
      <c r="DQ148">
        <v>1758644126</v>
      </c>
      <c r="DR148">
        <v>499.4608148148148</v>
      </c>
      <c r="DS148">
        <v>526.5660370370371</v>
      </c>
      <c r="DT148">
        <v>22.26942592592593</v>
      </c>
      <c r="DU148">
        <v>21.21465555555556</v>
      </c>
      <c r="DV148">
        <v>500.734962962963</v>
      </c>
      <c r="DW148">
        <v>21.98252962962963</v>
      </c>
      <c r="DX148">
        <v>500.0544074074074</v>
      </c>
      <c r="DY148">
        <v>90.33561481481482</v>
      </c>
      <c r="DZ148">
        <v>0.06686502592592591</v>
      </c>
      <c r="EA148">
        <v>29.01583333333333</v>
      </c>
      <c r="EB148">
        <v>29.9868074074074</v>
      </c>
      <c r="EC148">
        <v>999.9000000000001</v>
      </c>
      <c r="ED148">
        <v>0</v>
      </c>
      <c r="EE148">
        <v>0</v>
      </c>
      <c r="EF148">
        <v>9996.530000000001</v>
      </c>
      <c r="EG148">
        <v>0</v>
      </c>
      <c r="EH148">
        <v>10.1696</v>
      </c>
      <c r="EI148">
        <v>-27.10525555555555</v>
      </c>
      <c r="EJ148">
        <v>510.8368888888888</v>
      </c>
      <c r="EK148">
        <v>537.979037037037</v>
      </c>
      <c r="EL148">
        <v>1.054762592592593</v>
      </c>
      <c r="EM148">
        <v>526.5660370370371</v>
      </c>
      <c r="EN148">
        <v>21.21465555555556</v>
      </c>
      <c r="EO148">
        <v>2.011722222222222</v>
      </c>
      <c r="EP148">
        <v>1.916438888888889</v>
      </c>
      <c r="EQ148">
        <v>17.53689259259259</v>
      </c>
      <c r="ER148">
        <v>16.77033703703703</v>
      </c>
      <c r="ES148">
        <v>2000.013703703704</v>
      </c>
      <c r="ET148">
        <v>0.9799937777777779</v>
      </c>
      <c r="EU148">
        <v>0.02000622222222222</v>
      </c>
      <c r="EV148">
        <v>0</v>
      </c>
      <c r="EW148">
        <v>205.7758148148148</v>
      </c>
      <c r="EX148">
        <v>5.00078</v>
      </c>
      <c r="EY148">
        <v>4207.098148148148</v>
      </c>
      <c r="EZ148">
        <v>16379.70740740741</v>
      </c>
      <c r="FA148">
        <v>38.68048148148149</v>
      </c>
      <c r="FB148">
        <v>39.41174074074073</v>
      </c>
      <c r="FC148">
        <v>39.22203703703703</v>
      </c>
      <c r="FD148">
        <v>39.16407407407407</v>
      </c>
      <c r="FE148">
        <v>40.09692592592592</v>
      </c>
      <c r="FF148">
        <v>1955.103703703704</v>
      </c>
      <c r="FG148">
        <v>39.91</v>
      </c>
      <c r="FH148">
        <v>0</v>
      </c>
      <c r="FI148">
        <v>1758644131.8</v>
      </c>
      <c r="FJ148">
        <v>0</v>
      </c>
      <c r="FK148">
        <v>205.76076</v>
      </c>
      <c r="FL148">
        <v>0.7870000109338162</v>
      </c>
      <c r="FM148">
        <v>3.703846163647872</v>
      </c>
      <c r="FN148">
        <v>4207.154</v>
      </c>
      <c r="FO148">
        <v>15</v>
      </c>
      <c r="FP148">
        <v>0</v>
      </c>
      <c r="FQ148" t="s">
        <v>441</v>
      </c>
      <c r="FR148">
        <v>1746989605.5</v>
      </c>
      <c r="FS148">
        <v>1746989593.5</v>
      </c>
      <c r="FT148">
        <v>0</v>
      </c>
      <c r="FU148">
        <v>-0.274</v>
      </c>
      <c r="FV148">
        <v>-0.002</v>
      </c>
      <c r="FW148">
        <v>2.549</v>
      </c>
      <c r="FX148">
        <v>0.129</v>
      </c>
      <c r="FY148">
        <v>420</v>
      </c>
      <c r="FZ148">
        <v>17</v>
      </c>
      <c r="GA148">
        <v>0.02</v>
      </c>
      <c r="GB148">
        <v>0.04</v>
      </c>
      <c r="GC148">
        <v>-26.87803902439025</v>
      </c>
      <c r="GD148">
        <v>-3.387202787456497</v>
      </c>
      <c r="GE148">
        <v>0.4237486673858021</v>
      </c>
      <c r="GF148">
        <v>0</v>
      </c>
      <c r="GG148">
        <v>205.7321470588235</v>
      </c>
      <c r="GH148">
        <v>0.4566386573143779</v>
      </c>
      <c r="GI148">
        <v>0.2035608208508414</v>
      </c>
      <c r="GJ148">
        <v>1</v>
      </c>
      <c r="GK148">
        <v>1.053556829268293</v>
      </c>
      <c r="GL148">
        <v>0.02741749128919772</v>
      </c>
      <c r="GM148">
        <v>0.002846301356124312</v>
      </c>
      <c r="GN148">
        <v>1</v>
      </c>
      <c r="GO148">
        <v>2</v>
      </c>
      <c r="GP148">
        <v>3</v>
      </c>
      <c r="GQ148" t="s">
        <v>442</v>
      </c>
      <c r="GR148">
        <v>3.10241</v>
      </c>
      <c r="GS148">
        <v>2.72481</v>
      </c>
      <c r="GT148">
        <v>0.103752</v>
      </c>
      <c r="GU148">
        <v>0.107376</v>
      </c>
      <c r="GV148">
        <v>0.102229</v>
      </c>
      <c r="GW148">
        <v>0.100138</v>
      </c>
      <c r="GX148">
        <v>23452.6</v>
      </c>
      <c r="GY148">
        <v>21212.9</v>
      </c>
      <c r="GZ148">
        <v>26730.6</v>
      </c>
      <c r="HA148">
        <v>23984.9</v>
      </c>
      <c r="HB148">
        <v>38400.5</v>
      </c>
      <c r="HC148">
        <v>31899</v>
      </c>
      <c r="HD148">
        <v>46678.6</v>
      </c>
      <c r="HE148">
        <v>37936.8</v>
      </c>
      <c r="HF148">
        <v>1.8738</v>
      </c>
      <c r="HG148">
        <v>1.86577</v>
      </c>
      <c r="HH148">
        <v>0.110134</v>
      </c>
      <c r="HI148">
        <v>0</v>
      </c>
      <c r="HJ148">
        <v>28.2014</v>
      </c>
      <c r="HK148">
        <v>999.9</v>
      </c>
      <c r="HL148">
        <v>48.9</v>
      </c>
      <c r="HM148">
        <v>31.6</v>
      </c>
      <c r="HN148">
        <v>25.2691</v>
      </c>
      <c r="HO148">
        <v>60.8665</v>
      </c>
      <c r="HP148">
        <v>22.5761</v>
      </c>
      <c r="HQ148">
        <v>1</v>
      </c>
      <c r="HR148">
        <v>0.08978659999999999</v>
      </c>
      <c r="HS148">
        <v>-0.562476</v>
      </c>
      <c r="HT148">
        <v>20.2781</v>
      </c>
      <c r="HU148">
        <v>5.21415</v>
      </c>
      <c r="HV148">
        <v>11.9775</v>
      </c>
      <c r="HW148">
        <v>4.9639</v>
      </c>
      <c r="HX148">
        <v>3.27453</v>
      </c>
      <c r="HY148">
        <v>9999</v>
      </c>
      <c r="HZ148">
        <v>9999</v>
      </c>
      <c r="IA148">
        <v>9999</v>
      </c>
      <c r="IB148">
        <v>999.9</v>
      </c>
      <c r="IC148">
        <v>1.86395</v>
      </c>
      <c r="ID148">
        <v>1.86005</v>
      </c>
      <c r="IE148">
        <v>1.85838</v>
      </c>
      <c r="IF148">
        <v>1.85975</v>
      </c>
      <c r="IG148">
        <v>1.85989</v>
      </c>
      <c r="IH148">
        <v>1.85837</v>
      </c>
      <c r="II148">
        <v>1.85745</v>
      </c>
      <c r="IJ148">
        <v>1.85241</v>
      </c>
      <c r="IK148">
        <v>0</v>
      </c>
      <c r="IL148">
        <v>0</v>
      </c>
      <c r="IM148">
        <v>0</v>
      </c>
      <c r="IN148">
        <v>0</v>
      </c>
      <c r="IO148" t="s">
        <v>443</v>
      </c>
      <c r="IP148" t="s">
        <v>444</v>
      </c>
      <c r="IQ148" t="s">
        <v>445</v>
      </c>
      <c r="IR148" t="s">
        <v>445</v>
      </c>
      <c r="IS148" t="s">
        <v>445</v>
      </c>
      <c r="IT148" t="s">
        <v>445</v>
      </c>
      <c r="IU148">
        <v>0</v>
      </c>
      <c r="IV148">
        <v>100</v>
      </c>
      <c r="IW148">
        <v>100</v>
      </c>
      <c r="IX148">
        <v>-1.27</v>
      </c>
      <c r="IY148">
        <v>0.287</v>
      </c>
      <c r="IZ148">
        <v>-1.101190050776656</v>
      </c>
      <c r="JA148">
        <v>-0.0009077452495023094</v>
      </c>
      <c r="JB148">
        <v>1.260287539409167E-06</v>
      </c>
      <c r="JC148">
        <v>-2.747980142854786E-10</v>
      </c>
      <c r="JD148">
        <v>0.01164710740424388</v>
      </c>
      <c r="JE148">
        <v>0.002354074995816399</v>
      </c>
      <c r="JF148">
        <v>0.0004967520844642659</v>
      </c>
      <c r="JG148">
        <v>-1.558376616488758E-06</v>
      </c>
      <c r="JH148">
        <v>1</v>
      </c>
      <c r="JI148">
        <v>1955</v>
      </c>
      <c r="JJ148">
        <v>1</v>
      </c>
      <c r="JK148">
        <v>26</v>
      </c>
      <c r="JL148">
        <v>194242.1</v>
      </c>
      <c r="JM148">
        <v>194242.3</v>
      </c>
      <c r="JN148">
        <v>1.4563</v>
      </c>
      <c r="JO148">
        <v>2.63062</v>
      </c>
      <c r="JP148">
        <v>1.49658</v>
      </c>
      <c r="JQ148">
        <v>2.34497</v>
      </c>
      <c r="JR148">
        <v>1.54907</v>
      </c>
      <c r="JS148">
        <v>2.34985</v>
      </c>
      <c r="JT148">
        <v>36.1285</v>
      </c>
      <c r="JU148">
        <v>24.1751</v>
      </c>
      <c r="JV148">
        <v>18</v>
      </c>
      <c r="JW148">
        <v>481.879</v>
      </c>
      <c r="JX148">
        <v>491.519</v>
      </c>
      <c r="JY148">
        <v>28.1444</v>
      </c>
      <c r="JZ148">
        <v>28.4341</v>
      </c>
      <c r="KA148">
        <v>30</v>
      </c>
      <c r="KB148">
        <v>28.6957</v>
      </c>
      <c r="KC148">
        <v>28.7025</v>
      </c>
      <c r="KD148">
        <v>29.2571</v>
      </c>
      <c r="KE148">
        <v>18.1148</v>
      </c>
      <c r="KF148">
        <v>68.6476</v>
      </c>
      <c r="KG148">
        <v>28.1512</v>
      </c>
      <c r="KH148">
        <v>573.806</v>
      </c>
      <c r="KI148">
        <v>21.2377</v>
      </c>
      <c r="KJ148">
        <v>102.058</v>
      </c>
      <c r="KK148">
        <v>91.4987</v>
      </c>
    </row>
    <row r="149" spans="1:297">
      <c r="A149">
        <v>131</v>
      </c>
      <c r="B149">
        <v>1758644138.5</v>
      </c>
      <c r="C149">
        <v>2505.5</v>
      </c>
      <c r="D149" t="s">
        <v>708</v>
      </c>
      <c r="E149" t="s">
        <v>709</v>
      </c>
      <c r="F149">
        <v>5</v>
      </c>
      <c r="G149" t="s">
        <v>641</v>
      </c>
      <c r="H149" t="s">
        <v>438</v>
      </c>
      <c r="I149">
        <v>1758644130.714286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(EA149+(U149+2*0.95*5.67E-8*(((EA149+$B$9)+273)^4-(EA149+273)^4)-44100*J149)/(1.84*29.3*R149+8*0.95*5.67E-8*(EA149+273)^3))</f>
        <v>0</v>
      </c>
      <c r="W149">
        <f>($C$9*EB149+$D$9*EC149+$E$9*V149)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2*0.95*5.67E-8*(((EA149+$B$9)+273)^4-(W149+273)^4)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569.566312517394</v>
      </c>
      <c r="AK149">
        <v>551.0768545454542</v>
      </c>
      <c r="AL149">
        <v>3.283629973154555</v>
      </c>
      <c r="AM149">
        <v>65.18617333017276</v>
      </c>
      <c r="AN149">
        <f>(AP149 - AO149 + DY149*1E3/(8.314*(EA149+273.15)) * AR149/DX149 * AQ149) * DX149/(100*DL149) * 1000/(1000 - AP149)</f>
        <v>0</v>
      </c>
      <c r="AO149">
        <v>21.21720725368018</v>
      </c>
      <c r="AP149">
        <v>22.27392545454545</v>
      </c>
      <c r="AQ149">
        <v>-7.82723366862841E-07</v>
      </c>
      <c r="AR149">
        <v>105.4183411861966</v>
      </c>
      <c r="AS149">
        <v>0</v>
      </c>
      <c r="AT149">
        <v>0</v>
      </c>
      <c r="AU149">
        <f>IF(AS149*$H$15&gt;=AW149,1.0,(AW149/(AW149-AS149*$H$15)))</f>
        <v>0</v>
      </c>
      <c r="AV149">
        <f>(AU149-1)*100</f>
        <v>0</v>
      </c>
      <c r="AW149">
        <f>MAX(0,($B$15+$C$15*EF149)/(1+$D$15*EF149)*DY149/(EA149+273)*$E$15)</f>
        <v>0</v>
      </c>
      <c r="AX149" t="s">
        <v>439</v>
      </c>
      <c r="AY149" t="s">
        <v>439</v>
      </c>
      <c r="AZ149">
        <v>0</v>
      </c>
      <c r="BA149">
        <v>0</v>
      </c>
      <c r="BB149">
        <f>1-AZ149/BA149</f>
        <v>0</v>
      </c>
      <c r="BC149">
        <v>0</v>
      </c>
      <c r="BD149" t="s">
        <v>439</v>
      </c>
      <c r="BE149" t="s">
        <v>439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439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$B$13*EG149+$C$13*EH149+$F$13*ES149*(1-EV149)</f>
        <v>0</v>
      </c>
      <c r="DI149">
        <f>DH149*DJ149</f>
        <v>0</v>
      </c>
      <c r="DJ149">
        <f>($B$13*$D$11+$C$13*$D$11+$F$13*((FF149+EX149)/MAX(FF149+EX149+FG149, 0.1)*$I$11+FG149/MAX(FF149+EX149+FG149, 0.1)*$J$11))/($B$13+$C$13+$F$13)</f>
        <v>0</v>
      </c>
      <c r="DK149">
        <f>($B$13*$K$11+$C$13*$K$11+$F$13*((FF149+EX149)/MAX(FF149+EX149+FG149, 0.1)*$P$11+FG149/MAX(FF149+EX149+FG149, 0.1)*$Q$11))/($B$13+$C$13+$F$13)</f>
        <v>0</v>
      </c>
      <c r="DL149">
        <v>1.1</v>
      </c>
      <c r="DM149">
        <v>0.5</v>
      </c>
      <c r="DN149" t="s">
        <v>440</v>
      </c>
      <c r="DO149">
        <v>2</v>
      </c>
      <c r="DP149" t="b">
        <v>1</v>
      </c>
      <c r="DQ149">
        <v>1758644130.714286</v>
      </c>
      <c r="DR149">
        <v>515.0289285714285</v>
      </c>
      <c r="DS149">
        <v>542.0117857142858</v>
      </c>
      <c r="DT149">
        <v>22.27157857142857</v>
      </c>
      <c r="DU149">
        <v>21.21515</v>
      </c>
      <c r="DV149">
        <v>516.3005714285713</v>
      </c>
      <c r="DW149">
        <v>21.98463571428572</v>
      </c>
      <c r="DX149">
        <v>500.0546785714286</v>
      </c>
      <c r="DY149">
        <v>90.33581428571428</v>
      </c>
      <c r="DZ149">
        <v>0.06674386785714286</v>
      </c>
      <c r="EA149">
        <v>29.01604642857143</v>
      </c>
      <c r="EB149">
        <v>29.98997142857143</v>
      </c>
      <c r="EC149">
        <v>999.9000000000002</v>
      </c>
      <c r="ED149">
        <v>0</v>
      </c>
      <c r="EE149">
        <v>0</v>
      </c>
      <c r="EF149">
        <v>9997.991428571429</v>
      </c>
      <c r="EG149">
        <v>0</v>
      </c>
      <c r="EH149">
        <v>10.17361785714286</v>
      </c>
      <c r="EI149">
        <v>-26.98289285714286</v>
      </c>
      <c r="EJ149">
        <v>526.7608214285714</v>
      </c>
      <c r="EK149">
        <v>553.7599285714285</v>
      </c>
      <c r="EL149">
        <v>1.056424285714286</v>
      </c>
      <c r="EM149">
        <v>542.0117857142858</v>
      </c>
      <c r="EN149">
        <v>21.21515</v>
      </c>
      <c r="EO149">
        <v>2.011921428571429</v>
      </c>
      <c r="EP149">
        <v>1.916486785714286</v>
      </c>
      <c r="EQ149">
        <v>17.53846071428572</v>
      </c>
      <c r="ER149">
        <v>16.77073214285715</v>
      </c>
      <c r="ES149">
        <v>1999.985357142857</v>
      </c>
      <c r="ET149">
        <v>0.9799934642857142</v>
      </c>
      <c r="EU149">
        <v>0.02000653571428571</v>
      </c>
      <c r="EV149">
        <v>0</v>
      </c>
      <c r="EW149">
        <v>205.794</v>
      </c>
      <c r="EX149">
        <v>5.00078</v>
      </c>
      <c r="EY149">
        <v>4207.347500000001</v>
      </c>
      <c r="EZ149">
        <v>16379.47142857143</v>
      </c>
      <c r="FA149">
        <v>38.66724999999999</v>
      </c>
      <c r="FB149">
        <v>39.41264285714285</v>
      </c>
      <c r="FC149">
        <v>39.24760714285714</v>
      </c>
      <c r="FD149">
        <v>39.15157142857142</v>
      </c>
      <c r="FE149">
        <v>40.0845</v>
      </c>
      <c r="FF149">
        <v>1955.075357142857</v>
      </c>
      <c r="FG149">
        <v>39.91</v>
      </c>
      <c r="FH149">
        <v>0</v>
      </c>
      <c r="FI149">
        <v>1758644136.6</v>
      </c>
      <c r="FJ149">
        <v>0</v>
      </c>
      <c r="FK149">
        <v>205.77768</v>
      </c>
      <c r="FL149">
        <v>-0.2024615446250138</v>
      </c>
      <c r="FM149">
        <v>0.5715384711281799</v>
      </c>
      <c r="FN149">
        <v>4207.4548</v>
      </c>
      <c r="FO149">
        <v>15</v>
      </c>
      <c r="FP149">
        <v>0</v>
      </c>
      <c r="FQ149" t="s">
        <v>441</v>
      </c>
      <c r="FR149">
        <v>1746989605.5</v>
      </c>
      <c r="FS149">
        <v>1746989593.5</v>
      </c>
      <c r="FT149">
        <v>0</v>
      </c>
      <c r="FU149">
        <v>-0.274</v>
      </c>
      <c r="FV149">
        <v>-0.002</v>
      </c>
      <c r="FW149">
        <v>2.549</v>
      </c>
      <c r="FX149">
        <v>0.129</v>
      </c>
      <c r="FY149">
        <v>420</v>
      </c>
      <c r="FZ149">
        <v>17</v>
      </c>
      <c r="GA149">
        <v>0.02</v>
      </c>
      <c r="GB149">
        <v>0.04</v>
      </c>
      <c r="GC149">
        <v>-26.9828575</v>
      </c>
      <c r="GD149">
        <v>0.9822878048781321</v>
      </c>
      <c r="GE149">
        <v>0.254040090229377</v>
      </c>
      <c r="GF149">
        <v>0</v>
      </c>
      <c r="GG149">
        <v>205.7379117647059</v>
      </c>
      <c r="GH149">
        <v>0.2861573710700996</v>
      </c>
      <c r="GI149">
        <v>0.2108067651061844</v>
      </c>
      <c r="GJ149">
        <v>1</v>
      </c>
      <c r="GK149">
        <v>1.0552385</v>
      </c>
      <c r="GL149">
        <v>0.0247936210131327</v>
      </c>
      <c r="GM149">
        <v>0.002609464073330009</v>
      </c>
      <c r="GN149">
        <v>1</v>
      </c>
      <c r="GO149">
        <v>2</v>
      </c>
      <c r="GP149">
        <v>3</v>
      </c>
      <c r="GQ149" t="s">
        <v>442</v>
      </c>
      <c r="GR149">
        <v>3.10244</v>
      </c>
      <c r="GS149">
        <v>2.72479</v>
      </c>
      <c r="GT149">
        <v>0.106034</v>
      </c>
      <c r="GU149">
        <v>0.109618</v>
      </c>
      <c r="GV149">
        <v>0.102236</v>
      </c>
      <c r="GW149">
        <v>0.100146</v>
      </c>
      <c r="GX149">
        <v>23393.1</v>
      </c>
      <c r="GY149">
        <v>21159.4</v>
      </c>
      <c r="GZ149">
        <v>26730.8</v>
      </c>
      <c r="HA149">
        <v>23984.8</v>
      </c>
      <c r="HB149">
        <v>38400.5</v>
      </c>
      <c r="HC149">
        <v>31898.8</v>
      </c>
      <c r="HD149">
        <v>46678.7</v>
      </c>
      <c r="HE149">
        <v>37936.7</v>
      </c>
      <c r="HF149">
        <v>1.8736</v>
      </c>
      <c r="HG149">
        <v>1.86572</v>
      </c>
      <c r="HH149">
        <v>0.109993</v>
      </c>
      <c r="HI149">
        <v>0</v>
      </c>
      <c r="HJ149">
        <v>28.2</v>
      </c>
      <c r="HK149">
        <v>999.9</v>
      </c>
      <c r="HL149">
        <v>48.9</v>
      </c>
      <c r="HM149">
        <v>31.6</v>
      </c>
      <c r="HN149">
        <v>25.2678</v>
      </c>
      <c r="HO149">
        <v>61.0565</v>
      </c>
      <c r="HP149">
        <v>22.6482</v>
      </c>
      <c r="HQ149">
        <v>1</v>
      </c>
      <c r="HR149">
        <v>0.0898094</v>
      </c>
      <c r="HS149">
        <v>-0.555278</v>
      </c>
      <c r="HT149">
        <v>20.2781</v>
      </c>
      <c r="HU149">
        <v>5.214</v>
      </c>
      <c r="HV149">
        <v>11.9778</v>
      </c>
      <c r="HW149">
        <v>4.9638</v>
      </c>
      <c r="HX149">
        <v>3.27455</v>
      </c>
      <c r="HY149">
        <v>9999</v>
      </c>
      <c r="HZ149">
        <v>9999</v>
      </c>
      <c r="IA149">
        <v>9999</v>
      </c>
      <c r="IB149">
        <v>999.9</v>
      </c>
      <c r="IC149">
        <v>1.86398</v>
      </c>
      <c r="ID149">
        <v>1.86006</v>
      </c>
      <c r="IE149">
        <v>1.85838</v>
      </c>
      <c r="IF149">
        <v>1.85975</v>
      </c>
      <c r="IG149">
        <v>1.85989</v>
      </c>
      <c r="IH149">
        <v>1.85837</v>
      </c>
      <c r="II149">
        <v>1.85745</v>
      </c>
      <c r="IJ149">
        <v>1.85242</v>
      </c>
      <c r="IK149">
        <v>0</v>
      </c>
      <c r="IL149">
        <v>0</v>
      </c>
      <c r="IM149">
        <v>0</v>
      </c>
      <c r="IN149">
        <v>0</v>
      </c>
      <c r="IO149" t="s">
        <v>443</v>
      </c>
      <c r="IP149" t="s">
        <v>444</v>
      </c>
      <c r="IQ149" t="s">
        <v>445</v>
      </c>
      <c r="IR149" t="s">
        <v>445</v>
      </c>
      <c r="IS149" t="s">
        <v>445</v>
      </c>
      <c r="IT149" t="s">
        <v>445</v>
      </c>
      <c r="IU149">
        <v>0</v>
      </c>
      <c r="IV149">
        <v>100</v>
      </c>
      <c r="IW149">
        <v>100</v>
      </c>
      <c r="IX149">
        <v>-1.266</v>
      </c>
      <c r="IY149">
        <v>0.287</v>
      </c>
      <c r="IZ149">
        <v>-1.101190050776656</v>
      </c>
      <c r="JA149">
        <v>-0.0009077452495023094</v>
      </c>
      <c r="JB149">
        <v>1.260287539409167E-06</v>
      </c>
      <c r="JC149">
        <v>-2.747980142854786E-10</v>
      </c>
      <c r="JD149">
        <v>0.01164710740424388</v>
      </c>
      <c r="JE149">
        <v>0.002354074995816399</v>
      </c>
      <c r="JF149">
        <v>0.0004967520844642659</v>
      </c>
      <c r="JG149">
        <v>-1.558376616488758E-06</v>
      </c>
      <c r="JH149">
        <v>1</v>
      </c>
      <c r="JI149">
        <v>1955</v>
      </c>
      <c r="JJ149">
        <v>1</v>
      </c>
      <c r="JK149">
        <v>26</v>
      </c>
      <c r="JL149">
        <v>194242.2</v>
      </c>
      <c r="JM149">
        <v>194242.4</v>
      </c>
      <c r="JN149">
        <v>1.48926</v>
      </c>
      <c r="JO149">
        <v>2.63062</v>
      </c>
      <c r="JP149">
        <v>1.49658</v>
      </c>
      <c r="JQ149">
        <v>2.34497</v>
      </c>
      <c r="JR149">
        <v>1.54907</v>
      </c>
      <c r="JS149">
        <v>2.4585</v>
      </c>
      <c r="JT149">
        <v>36.1285</v>
      </c>
      <c r="JU149">
        <v>24.1751</v>
      </c>
      <c r="JV149">
        <v>18</v>
      </c>
      <c r="JW149">
        <v>481.752</v>
      </c>
      <c r="JX149">
        <v>491.466</v>
      </c>
      <c r="JY149">
        <v>28.1534</v>
      </c>
      <c r="JZ149">
        <v>28.4331</v>
      </c>
      <c r="KA149">
        <v>30</v>
      </c>
      <c r="KB149">
        <v>28.6941</v>
      </c>
      <c r="KC149">
        <v>28.7001</v>
      </c>
      <c r="KD149">
        <v>29.9101</v>
      </c>
      <c r="KE149">
        <v>18.1148</v>
      </c>
      <c r="KF149">
        <v>68.6476</v>
      </c>
      <c r="KG149">
        <v>28.1543</v>
      </c>
      <c r="KH149">
        <v>593.842</v>
      </c>
      <c r="KI149">
        <v>21.2377</v>
      </c>
      <c r="KJ149">
        <v>102.059</v>
      </c>
      <c r="KK149">
        <v>91.4983</v>
      </c>
    </row>
    <row r="150" spans="1:297">
      <c r="A150">
        <v>132</v>
      </c>
      <c r="B150">
        <v>1758644143.5</v>
      </c>
      <c r="C150">
        <v>2510.5</v>
      </c>
      <c r="D150" t="s">
        <v>710</v>
      </c>
      <c r="E150" t="s">
        <v>711</v>
      </c>
      <c r="F150">
        <v>5</v>
      </c>
      <c r="G150" t="s">
        <v>641</v>
      </c>
      <c r="H150" t="s">
        <v>438</v>
      </c>
      <c r="I150">
        <v>1758644136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(EA150+(U150+2*0.95*5.67E-8*(((EA150+$B$9)+273)^4-(EA150+273)^4)-44100*J150)/(1.84*29.3*R150+8*0.95*5.67E-8*(EA150+273)^3))</f>
        <v>0</v>
      </c>
      <c r="W150">
        <f>($C$9*EB150+$D$9*EC150+$E$9*V150)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2*0.95*5.67E-8*(((EA150+$B$9)+273)^4-(W150+273)^4)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586.4901791230213</v>
      </c>
      <c r="AK150">
        <v>567.7905999999997</v>
      </c>
      <c r="AL150">
        <v>3.352309303213175</v>
      </c>
      <c r="AM150">
        <v>65.18617333017276</v>
      </c>
      <c r="AN150">
        <f>(AP150 - AO150 + DY150*1E3/(8.314*(EA150+273.15)) * AR150/DX150 * AQ150) * DX150/(100*DL150) * 1000/(1000 - AP150)</f>
        <v>0</v>
      </c>
      <c r="AO150">
        <v>21.21536441756436</v>
      </c>
      <c r="AP150">
        <v>22.27704484848485</v>
      </c>
      <c r="AQ150">
        <v>1.269890034492783E-05</v>
      </c>
      <c r="AR150">
        <v>105.4183411861966</v>
      </c>
      <c r="AS150">
        <v>0</v>
      </c>
      <c r="AT150">
        <v>0</v>
      </c>
      <c r="AU150">
        <f>IF(AS150*$H$15&gt;=AW150,1.0,(AW150/(AW150-AS150*$H$15)))</f>
        <v>0</v>
      </c>
      <c r="AV150">
        <f>(AU150-1)*100</f>
        <v>0</v>
      </c>
      <c r="AW150">
        <f>MAX(0,($B$15+$C$15*EF150)/(1+$D$15*EF150)*DY150/(EA150+273)*$E$15)</f>
        <v>0</v>
      </c>
      <c r="AX150" t="s">
        <v>439</v>
      </c>
      <c r="AY150" t="s">
        <v>439</v>
      </c>
      <c r="AZ150">
        <v>0</v>
      </c>
      <c r="BA150">
        <v>0</v>
      </c>
      <c r="BB150">
        <f>1-AZ150/BA150</f>
        <v>0</v>
      </c>
      <c r="BC150">
        <v>0</v>
      </c>
      <c r="BD150" t="s">
        <v>439</v>
      </c>
      <c r="BE150" t="s">
        <v>439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439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$B$13*EG150+$C$13*EH150+$F$13*ES150*(1-EV150)</f>
        <v>0</v>
      </c>
      <c r="DI150">
        <f>DH150*DJ150</f>
        <v>0</v>
      </c>
      <c r="DJ150">
        <f>($B$13*$D$11+$C$13*$D$11+$F$13*((FF150+EX150)/MAX(FF150+EX150+FG150, 0.1)*$I$11+FG150/MAX(FF150+EX150+FG150, 0.1)*$J$11))/($B$13+$C$13+$F$13)</f>
        <v>0</v>
      </c>
      <c r="DK150">
        <f>($B$13*$K$11+$C$13*$K$11+$F$13*((FF150+EX150)/MAX(FF150+EX150+FG150, 0.1)*$P$11+FG150/MAX(FF150+EX150+FG150, 0.1)*$Q$11))/($B$13+$C$13+$F$13)</f>
        <v>0</v>
      </c>
      <c r="DL150">
        <v>1.1</v>
      </c>
      <c r="DM150">
        <v>0.5</v>
      </c>
      <c r="DN150" t="s">
        <v>440</v>
      </c>
      <c r="DO150">
        <v>2</v>
      </c>
      <c r="DP150" t="b">
        <v>1</v>
      </c>
      <c r="DQ150">
        <v>1758644136</v>
      </c>
      <c r="DR150">
        <v>532.3474814814814</v>
      </c>
      <c r="DS150">
        <v>559.2558518518518</v>
      </c>
      <c r="DT150">
        <v>22.27397407407407</v>
      </c>
      <c r="DU150">
        <v>21.21528518518519</v>
      </c>
      <c r="DV150">
        <v>533.6158148148149</v>
      </c>
      <c r="DW150">
        <v>21.98698148148148</v>
      </c>
      <c r="DX150">
        <v>499.9942222222223</v>
      </c>
      <c r="DY150">
        <v>90.33648148148148</v>
      </c>
      <c r="DZ150">
        <v>0.06679305925925925</v>
      </c>
      <c r="EA150">
        <v>29.01722222222222</v>
      </c>
      <c r="EB150">
        <v>29.99164444444445</v>
      </c>
      <c r="EC150">
        <v>999.9000000000001</v>
      </c>
      <c r="ED150">
        <v>0</v>
      </c>
      <c r="EE150">
        <v>0</v>
      </c>
      <c r="EF150">
        <v>9988.078148148148</v>
      </c>
      <c r="EG150">
        <v>0</v>
      </c>
      <c r="EH150">
        <v>10.17376666666667</v>
      </c>
      <c r="EI150">
        <v>-26.90826296296296</v>
      </c>
      <c r="EJ150">
        <v>544.4752592592594</v>
      </c>
      <c r="EK150">
        <v>571.3777777777779</v>
      </c>
      <c r="EL150">
        <v>1.058687777777778</v>
      </c>
      <c r="EM150">
        <v>559.2558518518518</v>
      </c>
      <c r="EN150">
        <v>21.21528518518519</v>
      </c>
      <c r="EO150">
        <v>2.012152962962963</v>
      </c>
      <c r="EP150">
        <v>1.916513333333333</v>
      </c>
      <c r="EQ150">
        <v>17.54028888888889</v>
      </c>
      <c r="ER150">
        <v>16.77095185185185</v>
      </c>
      <c r="ES150">
        <v>1999.965555555556</v>
      </c>
      <c r="ET150">
        <v>0.9799932222222224</v>
      </c>
      <c r="EU150">
        <v>0.02000677407407407</v>
      </c>
      <c r="EV150">
        <v>0</v>
      </c>
      <c r="EW150">
        <v>205.7718888888889</v>
      </c>
      <c r="EX150">
        <v>5.00078</v>
      </c>
      <c r="EY150">
        <v>4207.464814814815</v>
      </c>
      <c r="EZ150">
        <v>16379.31481481482</v>
      </c>
      <c r="FA150">
        <v>38.65488888888888</v>
      </c>
      <c r="FB150">
        <v>39.40477777777777</v>
      </c>
      <c r="FC150">
        <v>39.25207407407407</v>
      </c>
      <c r="FD150">
        <v>39.15722222222222</v>
      </c>
      <c r="FE150">
        <v>40.09922222222222</v>
      </c>
      <c r="FF150">
        <v>1955.055555555555</v>
      </c>
      <c r="FG150">
        <v>39.91</v>
      </c>
      <c r="FH150">
        <v>0</v>
      </c>
      <c r="FI150">
        <v>1758644141.4</v>
      </c>
      <c r="FJ150">
        <v>0</v>
      </c>
      <c r="FK150">
        <v>205.80272</v>
      </c>
      <c r="FL150">
        <v>0.7967692251671155</v>
      </c>
      <c r="FM150">
        <v>1.441538464545803</v>
      </c>
      <c r="FN150">
        <v>4207.497600000001</v>
      </c>
      <c r="FO150">
        <v>15</v>
      </c>
      <c r="FP150">
        <v>0</v>
      </c>
      <c r="FQ150" t="s">
        <v>441</v>
      </c>
      <c r="FR150">
        <v>1746989605.5</v>
      </c>
      <c r="FS150">
        <v>1746989593.5</v>
      </c>
      <c r="FT150">
        <v>0</v>
      </c>
      <c r="FU150">
        <v>-0.274</v>
      </c>
      <c r="FV150">
        <v>-0.002</v>
      </c>
      <c r="FW150">
        <v>2.549</v>
      </c>
      <c r="FX150">
        <v>0.129</v>
      </c>
      <c r="FY150">
        <v>420</v>
      </c>
      <c r="FZ150">
        <v>17</v>
      </c>
      <c r="GA150">
        <v>0.02</v>
      </c>
      <c r="GB150">
        <v>0.04</v>
      </c>
      <c r="GC150">
        <v>-26.984025</v>
      </c>
      <c r="GD150">
        <v>1.40409230769239</v>
      </c>
      <c r="GE150">
        <v>0.2490935524556988</v>
      </c>
      <c r="GF150">
        <v>0</v>
      </c>
      <c r="GG150">
        <v>205.7813235294118</v>
      </c>
      <c r="GH150">
        <v>0.2767761623950745</v>
      </c>
      <c r="GI150">
        <v>0.2377806355085268</v>
      </c>
      <c r="GJ150">
        <v>1</v>
      </c>
      <c r="GK150">
        <v>1.05723275</v>
      </c>
      <c r="GL150">
        <v>0.02267200750468743</v>
      </c>
      <c r="GM150">
        <v>0.002457345099390802</v>
      </c>
      <c r="GN150">
        <v>1</v>
      </c>
      <c r="GO150">
        <v>2</v>
      </c>
      <c r="GP150">
        <v>3</v>
      </c>
      <c r="GQ150" t="s">
        <v>442</v>
      </c>
      <c r="GR150">
        <v>3.10241</v>
      </c>
      <c r="GS150">
        <v>2.72531</v>
      </c>
      <c r="GT150">
        <v>0.108309</v>
      </c>
      <c r="GU150">
        <v>0.111899</v>
      </c>
      <c r="GV150">
        <v>0.10224</v>
      </c>
      <c r="GW150">
        <v>0.100141</v>
      </c>
      <c r="GX150">
        <v>23333.6</v>
      </c>
      <c r="GY150">
        <v>21105.3</v>
      </c>
      <c r="GZ150">
        <v>26730.9</v>
      </c>
      <c r="HA150">
        <v>23984.8</v>
      </c>
      <c r="HB150">
        <v>38400.6</v>
      </c>
      <c r="HC150">
        <v>31899.1</v>
      </c>
      <c r="HD150">
        <v>46678.6</v>
      </c>
      <c r="HE150">
        <v>37936.5</v>
      </c>
      <c r="HF150">
        <v>1.87365</v>
      </c>
      <c r="HG150">
        <v>1.86565</v>
      </c>
      <c r="HH150">
        <v>0.109449</v>
      </c>
      <c r="HI150">
        <v>0</v>
      </c>
      <c r="HJ150">
        <v>28.199</v>
      </c>
      <c r="HK150">
        <v>999.9</v>
      </c>
      <c r="HL150">
        <v>48.9</v>
      </c>
      <c r="HM150">
        <v>31.6</v>
      </c>
      <c r="HN150">
        <v>25.2677</v>
      </c>
      <c r="HO150">
        <v>61.6365</v>
      </c>
      <c r="HP150">
        <v>22.8486</v>
      </c>
      <c r="HQ150">
        <v>1</v>
      </c>
      <c r="HR150">
        <v>0.08973829999999999</v>
      </c>
      <c r="HS150">
        <v>-0.551678</v>
      </c>
      <c r="HT150">
        <v>20.2781</v>
      </c>
      <c r="HU150">
        <v>5.2131</v>
      </c>
      <c r="HV150">
        <v>11.9761</v>
      </c>
      <c r="HW150">
        <v>4.9637</v>
      </c>
      <c r="HX150">
        <v>3.27443</v>
      </c>
      <c r="HY150">
        <v>9999</v>
      </c>
      <c r="HZ150">
        <v>9999</v>
      </c>
      <c r="IA150">
        <v>9999</v>
      </c>
      <c r="IB150">
        <v>999.9</v>
      </c>
      <c r="IC150">
        <v>1.86396</v>
      </c>
      <c r="ID150">
        <v>1.86005</v>
      </c>
      <c r="IE150">
        <v>1.85838</v>
      </c>
      <c r="IF150">
        <v>1.85975</v>
      </c>
      <c r="IG150">
        <v>1.85989</v>
      </c>
      <c r="IH150">
        <v>1.85837</v>
      </c>
      <c r="II150">
        <v>1.85745</v>
      </c>
      <c r="IJ150">
        <v>1.85242</v>
      </c>
      <c r="IK150">
        <v>0</v>
      </c>
      <c r="IL150">
        <v>0</v>
      </c>
      <c r="IM150">
        <v>0</v>
      </c>
      <c r="IN150">
        <v>0</v>
      </c>
      <c r="IO150" t="s">
        <v>443</v>
      </c>
      <c r="IP150" t="s">
        <v>444</v>
      </c>
      <c r="IQ150" t="s">
        <v>445</v>
      </c>
      <c r="IR150" t="s">
        <v>445</v>
      </c>
      <c r="IS150" t="s">
        <v>445</v>
      </c>
      <c r="IT150" t="s">
        <v>445</v>
      </c>
      <c r="IU150">
        <v>0</v>
      </c>
      <c r="IV150">
        <v>100</v>
      </c>
      <c r="IW150">
        <v>100</v>
      </c>
      <c r="IX150">
        <v>-1.263</v>
      </c>
      <c r="IY150">
        <v>0.2871</v>
      </c>
      <c r="IZ150">
        <v>-1.101190050776656</v>
      </c>
      <c r="JA150">
        <v>-0.0009077452495023094</v>
      </c>
      <c r="JB150">
        <v>1.260287539409167E-06</v>
      </c>
      <c r="JC150">
        <v>-2.747980142854786E-10</v>
      </c>
      <c r="JD150">
        <v>0.01164710740424388</v>
      </c>
      <c r="JE150">
        <v>0.002354074995816399</v>
      </c>
      <c r="JF150">
        <v>0.0004967520844642659</v>
      </c>
      <c r="JG150">
        <v>-1.558376616488758E-06</v>
      </c>
      <c r="JH150">
        <v>1</v>
      </c>
      <c r="JI150">
        <v>1955</v>
      </c>
      <c r="JJ150">
        <v>1</v>
      </c>
      <c r="JK150">
        <v>26</v>
      </c>
      <c r="JL150">
        <v>194242.3</v>
      </c>
      <c r="JM150">
        <v>194242.5</v>
      </c>
      <c r="JN150">
        <v>1.52588</v>
      </c>
      <c r="JO150">
        <v>2.62695</v>
      </c>
      <c r="JP150">
        <v>1.49658</v>
      </c>
      <c r="JQ150">
        <v>2.34497</v>
      </c>
      <c r="JR150">
        <v>1.54907</v>
      </c>
      <c r="JS150">
        <v>2.44263</v>
      </c>
      <c r="JT150">
        <v>36.1285</v>
      </c>
      <c r="JU150">
        <v>24.1751</v>
      </c>
      <c r="JV150">
        <v>18</v>
      </c>
      <c r="JW150">
        <v>481.77</v>
      </c>
      <c r="JX150">
        <v>491.404</v>
      </c>
      <c r="JY150">
        <v>28.1572</v>
      </c>
      <c r="JZ150">
        <v>28.4317</v>
      </c>
      <c r="KA150">
        <v>30</v>
      </c>
      <c r="KB150">
        <v>28.6927</v>
      </c>
      <c r="KC150">
        <v>28.6984</v>
      </c>
      <c r="KD150">
        <v>30.6373</v>
      </c>
      <c r="KE150">
        <v>18.1148</v>
      </c>
      <c r="KF150">
        <v>68.6476</v>
      </c>
      <c r="KG150">
        <v>28.1612</v>
      </c>
      <c r="KH150">
        <v>607.217</v>
      </c>
      <c r="KI150">
        <v>21.2377</v>
      </c>
      <c r="KJ150">
        <v>102.059</v>
      </c>
      <c r="KK150">
        <v>91.498</v>
      </c>
    </row>
    <row r="151" spans="1:297">
      <c r="A151">
        <v>133</v>
      </c>
      <c r="B151">
        <v>1758644148.5</v>
      </c>
      <c r="C151">
        <v>2515.5</v>
      </c>
      <c r="D151" t="s">
        <v>712</v>
      </c>
      <c r="E151" t="s">
        <v>713</v>
      </c>
      <c r="F151">
        <v>5</v>
      </c>
      <c r="G151" t="s">
        <v>641</v>
      </c>
      <c r="H151" t="s">
        <v>438</v>
      </c>
      <c r="I151">
        <v>1758644140.714286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(EA151+(U151+2*0.95*5.67E-8*(((EA151+$B$9)+273)^4-(EA151+273)^4)-44100*J151)/(1.84*29.3*R151+8*0.95*5.67E-8*(EA151+273)^3))</f>
        <v>0</v>
      </c>
      <c r="W151">
        <f>($C$9*EB151+$D$9*EC151+$E$9*V151)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2*0.95*5.67E-8*(((EA151+$B$9)+273)^4-(W151+273)^4)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603.4576534132078</v>
      </c>
      <c r="AK151">
        <v>584.6198969696968</v>
      </c>
      <c r="AL151">
        <v>3.371450491327997</v>
      </c>
      <c r="AM151">
        <v>65.18617333017276</v>
      </c>
      <c r="AN151">
        <f>(AP151 - AO151 + DY151*1E3/(8.314*(EA151+273.15)) * AR151/DX151 * AQ151) * DX151/(100*DL151) * 1000/(1000 - AP151)</f>
        <v>0</v>
      </c>
      <c r="AO151">
        <v>21.21555667495952</v>
      </c>
      <c r="AP151">
        <v>22.27766666666668</v>
      </c>
      <c r="AQ151">
        <v>7.968034144122226E-06</v>
      </c>
      <c r="AR151">
        <v>105.4183411861966</v>
      </c>
      <c r="AS151">
        <v>0</v>
      </c>
      <c r="AT151">
        <v>0</v>
      </c>
      <c r="AU151">
        <f>IF(AS151*$H$15&gt;=AW151,1.0,(AW151/(AW151-AS151*$H$15)))</f>
        <v>0</v>
      </c>
      <c r="AV151">
        <f>(AU151-1)*100</f>
        <v>0</v>
      </c>
      <c r="AW151">
        <f>MAX(0,($B$15+$C$15*EF151)/(1+$D$15*EF151)*DY151/(EA151+273)*$E$15)</f>
        <v>0</v>
      </c>
      <c r="AX151" t="s">
        <v>439</v>
      </c>
      <c r="AY151" t="s">
        <v>439</v>
      </c>
      <c r="AZ151">
        <v>0</v>
      </c>
      <c r="BA151">
        <v>0</v>
      </c>
      <c r="BB151">
        <f>1-AZ151/BA151</f>
        <v>0</v>
      </c>
      <c r="BC151">
        <v>0</v>
      </c>
      <c r="BD151" t="s">
        <v>439</v>
      </c>
      <c r="BE151" t="s">
        <v>439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439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$B$13*EG151+$C$13*EH151+$F$13*ES151*(1-EV151)</f>
        <v>0</v>
      </c>
      <c r="DI151">
        <f>DH151*DJ151</f>
        <v>0</v>
      </c>
      <c r="DJ151">
        <f>($B$13*$D$11+$C$13*$D$11+$F$13*((FF151+EX151)/MAX(FF151+EX151+FG151, 0.1)*$I$11+FG151/MAX(FF151+EX151+FG151, 0.1)*$J$11))/($B$13+$C$13+$F$13)</f>
        <v>0</v>
      </c>
      <c r="DK151">
        <f>($B$13*$K$11+$C$13*$K$11+$F$13*((FF151+EX151)/MAX(FF151+EX151+FG151, 0.1)*$P$11+FG151/MAX(FF151+EX151+FG151, 0.1)*$Q$11))/($B$13+$C$13+$F$13)</f>
        <v>0</v>
      </c>
      <c r="DL151">
        <v>1.1</v>
      </c>
      <c r="DM151">
        <v>0.5</v>
      </c>
      <c r="DN151" t="s">
        <v>440</v>
      </c>
      <c r="DO151">
        <v>2</v>
      </c>
      <c r="DP151" t="b">
        <v>1</v>
      </c>
      <c r="DQ151">
        <v>1758644140.714286</v>
      </c>
      <c r="DR151">
        <v>547.7335357142857</v>
      </c>
      <c r="DS151">
        <v>574.68375</v>
      </c>
      <c r="DT151">
        <v>22.27552142857143</v>
      </c>
      <c r="DU151">
        <v>21.21579642857142</v>
      </c>
      <c r="DV151">
        <v>548.9985</v>
      </c>
      <c r="DW151">
        <v>21.98851071428571</v>
      </c>
      <c r="DX151">
        <v>499.9415714285714</v>
      </c>
      <c r="DY151">
        <v>90.33681428571428</v>
      </c>
      <c r="DZ151">
        <v>0.06686311071428572</v>
      </c>
      <c r="EA151">
        <v>29.01786785714286</v>
      </c>
      <c r="EB151">
        <v>29.98893571428572</v>
      </c>
      <c r="EC151">
        <v>999.9000000000002</v>
      </c>
      <c r="ED151">
        <v>0</v>
      </c>
      <c r="EE151">
        <v>0</v>
      </c>
      <c r="EF151">
        <v>9999.841785714287</v>
      </c>
      <c r="EG151">
        <v>0</v>
      </c>
      <c r="EH151">
        <v>10.17763571428571</v>
      </c>
      <c r="EI151">
        <v>-26.950125</v>
      </c>
      <c r="EJ151">
        <v>560.2126785714286</v>
      </c>
      <c r="EK151">
        <v>587.1404285714286</v>
      </c>
      <c r="EL151">
        <v>1.059728928571429</v>
      </c>
      <c r="EM151">
        <v>574.68375</v>
      </c>
      <c r="EN151">
        <v>21.21579642857142</v>
      </c>
      <c r="EO151">
        <v>2.012301071428571</v>
      </c>
      <c r="EP151">
        <v>1.916567142857143</v>
      </c>
      <c r="EQ151">
        <v>17.54145714285714</v>
      </c>
      <c r="ER151">
        <v>16.77139285714286</v>
      </c>
      <c r="ES151">
        <v>1999.981785714286</v>
      </c>
      <c r="ET151">
        <v>0.9799933571428572</v>
      </c>
      <c r="EU151">
        <v>0.02000663928571429</v>
      </c>
      <c r="EV151">
        <v>0</v>
      </c>
      <c r="EW151">
        <v>205.7342499999999</v>
      </c>
      <c r="EX151">
        <v>5.00078</v>
      </c>
      <c r="EY151">
        <v>4207.466785714286</v>
      </c>
      <c r="EZ151">
        <v>16379.45714285715</v>
      </c>
      <c r="FA151">
        <v>38.64485714285713</v>
      </c>
      <c r="FB151">
        <v>39.39928571428572</v>
      </c>
      <c r="FC151">
        <v>39.32796428571429</v>
      </c>
      <c r="FD151">
        <v>39.14489285714285</v>
      </c>
      <c r="FE151">
        <v>40.08903571428571</v>
      </c>
      <c r="FF151">
        <v>1955.071785714286</v>
      </c>
      <c r="FG151">
        <v>39.91</v>
      </c>
      <c r="FH151">
        <v>0</v>
      </c>
      <c r="FI151">
        <v>1758644146.8</v>
      </c>
      <c r="FJ151">
        <v>0</v>
      </c>
      <c r="FK151">
        <v>205.7696538461539</v>
      </c>
      <c r="FL151">
        <v>-0.1693333491235977</v>
      </c>
      <c r="FM151">
        <v>-1.190085455020648</v>
      </c>
      <c r="FN151">
        <v>4207.493461538462</v>
      </c>
      <c r="FO151">
        <v>15</v>
      </c>
      <c r="FP151">
        <v>0</v>
      </c>
      <c r="FQ151" t="s">
        <v>441</v>
      </c>
      <c r="FR151">
        <v>1746989605.5</v>
      </c>
      <c r="FS151">
        <v>1746989593.5</v>
      </c>
      <c r="FT151">
        <v>0</v>
      </c>
      <c r="FU151">
        <v>-0.274</v>
      </c>
      <c r="FV151">
        <v>-0.002</v>
      </c>
      <c r="FW151">
        <v>2.549</v>
      </c>
      <c r="FX151">
        <v>0.129</v>
      </c>
      <c r="FY151">
        <v>420</v>
      </c>
      <c r="FZ151">
        <v>17</v>
      </c>
      <c r="GA151">
        <v>0.02</v>
      </c>
      <c r="GB151">
        <v>0.04</v>
      </c>
      <c r="GC151">
        <v>-27.0013243902439</v>
      </c>
      <c r="GD151">
        <v>-0.5817365853659107</v>
      </c>
      <c r="GE151">
        <v>0.2587873199484309</v>
      </c>
      <c r="GF151">
        <v>0</v>
      </c>
      <c r="GG151">
        <v>205.7684705882353</v>
      </c>
      <c r="GH151">
        <v>-0.1530022948639771</v>
      </c>
      <c r="GI151">
        <v>0.2266302034922715</v>
      </c>
      <c r="GJ151">
        <v>1</v>
      </c>
      <c r="GK151">
        <v>1.059163902439024</v>
      </c>
      <c r="GL151">
        <v>0.01554710801393643</v>
      </c>
      <c r="GM151">
        <v>0.001799979509434565</v>
      </c>
      <c r="GN151">
        <v>1</v>
      </c>
      <c r="GO151">
        <v>2</v>
      </c>
      <c r="GP151">
        <v>3</v>
      </c>
      <c r="GQ151" t="s">
        <v>442</v>
      </c>
      <c r="GR151">
        <v>3.10258</v>
      </c>
      <c r="GS151">
        <v>2.72518</v>
      </c>
      <c r="GT151">
        <v>0.110573</v>
      </c>
      <c r="GU151">
        <v>0.114159</v>
      </c>
      <c r="GV151">
        <v>0.102245</v>
      </c>
      <c r="GW151">
        <v>0.100142</v>
      </c>
      <c r="GX151">
        <v>23274.2</v>
      </c>
      <c r="GY151">
        <v>21051.4</v>
      </c>
      <c r="GZ151">
        <v>26730.7</v>
      </c>
      <c r="HA151">
        <v>23984.6</v>
      </c>
      <c r="HB151">
        <v>38400.6</v>
      </c>
      <c r="HC151">
        <v>31899.3</v>
      </c>
      <c r="HD151">
        <v>46678.5</v>
      </c>
      <c r="HE151">
        <v>37936.5</v>
      </c>
      <c r="HF151">
        <v>1.87375</v>
      </c>
      <c r="HG151">
        <v>1.86578</v>
      </c>
      <c r="HH151">
        <v>0.110213</v>
      </c>
      <c r="HI151">
        <v>0</v>
      </c>
      <c r="HJ151">
        <v>28.198</v>
      </c>
      <c r="HK151">
        <v>999.9</v>
      </c>
      <c r="HL151">
        <v>48.9</v>
      </c>
      <c r="HM151">
        <v>31.6</v>
      </c>
      <c r="HN151">
        <v>25.2682</v>
      </c>
      <c r="HO151">
        <v>60.9865</v>
      </c>
      <c r="HP151">
        <v>22.7524</v>
      </c>
      <c r="HQ151">
        <v>1</v>
      </c>
      <c r="HR151">
        <v>0.0896748</v>
      </c>
      <c r="HS151">
        <v>-0.567465</v>
      </c>
      <c r="HT151">
        <v>20.2781</v>
      </c>
      <c r="HU151">
        <v>5.2131</v>
      </c>
      <c r="HV151">
        <v>11.9776</v>
      </c>
      <c r="HW151">
        <v>4.96375</v>
      </c>
      <c r="HX151">
        <v>3.27445</v>
      </c>
      <c r="HY151">
        <v>9999</v>
      </c>
      <c r="HZ151">
        <v>9999</v>
      </c>
      <c r="IA151">
        <v>9999</v>
      </c>
      <c r="IB151">
        <v>999.9</v>
      </c>
      <c r="IC151">
        <v>1.86397</v>
      </c>
      <c r="ID151">
        <v>1.86005</v>
      </c>
      <c r="IE151">
        <v>1.85839</v>
      </c>
      <c r="IF151">
        <v>1.85975</v>
      </c>
      <c r="IG151">
        <v>1.85989</v>
      </c>
      <c r="IH151">
        <v>1.85837</v>
      </c>
      <c r="II151">
        <v>1.85745</v>
      </c>
      <c r="IJ151">
        <v>1.85242</v>
      </c>
      <c r="IK151">
        <v>0</v>
      </c>
      <c r="IL151">
        <v>0</v>
      </c>
      <c r="IM151">
        <v>0</v>
      </c>
      <c r="IN151">
        <v>0</v>
      </c>
      <c r="IO151" t="s">
        <v>443</v>
      </c>
      <c r="IP151" t="s">
        <v>444</v>
      </c>
      <c r="IQ151" t="s">
        <v>445</v>
      </c>
      <c r="IR151" t="s">
        <v>445</v>
      </c>
      <c r="IS151" t="s">
        <v>445</v>
      </c>
      <c r="IT151" t="s">
        <v>445</v>
      </c>
      <c r="IU151">
        <v>0</v>
      </c>
      <c r="IV151">
        <v>100</v>
      </c>
      <c r="IW151">
        <v>100</v>
      </c>
      <c r="IX151">
        <v>-1.259</v>
      </c>
      <c r="IY151">
        <v>0.2871</v>
      </c>
      <c r="IZ151">
        <v>-1.101190050776656</v>
      </c>
      <c r="JA151">
        <v>-0.0009077452495023094</v>
      </c>
      <c r="JB151">
        <v>1.260287539409167E-06</v>
      </c>
      <c r="JC151">
        <v>-2.747980142854786E-10</v>
      </c>
      <c r="JD151">
        <v>0.01164710740424388</v>
      </c>
      <c r="JE151">
        <v>0.002354074995816399</v>
      </c>
      <c r="JF151">
        <v>0.0004967520844642659</v>
      </c>
      <c r="JG151">
        <v>-1.558376616488758E-06</v>
      </c>
      <c r="JH151">
        <v>1</v>
      </c>
      <c r="JI151">
        <v>1955</v>
      </c>
      <c r="JJ151">
        <v>1</v>
      </c>
      <c r="JK151">
        <v>26</v>
      </c>
      <c r="JL151">
        <v>194242.4</v>
      </c>
      <c r="JM151">
        <v>194242.6</v>
      </c>
      <c r="JN151">
        <v>1.55762</v>
      </c>
      <c r="JO151">
        <v>2.63306</v>
      </c>
      <c r="JP151">
        <v>1.49658</v>
      </c>
      <c r="JQ151">
        <v>2.34497</v>
      </c>
      <c r="JR151">
        <v>1.54907</v>
      </c>
      <c r="JS151">
        <v>2.35107</v>
      </c>
      <c r="JT151">
        <v>36.1285</v>
      </c>
      <c r="JU151">
        <v>24.1751</v>
      </c>
      <c r="JV151">
        <v>18</v>
      </c>
      <c r="JW151">
        <v>481.813</v>
      </c>
      <c r="JX151">
        <v>491.475</v>
      </c>
      <c r="JY151">
        <v>28.1628</v>
      </c>
      <c r="JZ151">
        <v>28.4305</v>
      </c>
      <c r="KA151">
        <v>30</v>
      </c>
      <c r="KB151">
        <v>28.6908</v>
      </c>
      <c r="KC151">
        <v>28.6972</v>
      </c>
      <c r="KD151">
        <v>31.2885</v>
      </c>
      <c r="KE151">
        <v>18.1148</v>
      </c>
      <c r="KF151">
        <v>68.6476</v>
      </c>
      <c r="KG151">
        <v>28.1733</v>
      </c>
      <c r="KH151">
        <v>627.251</v>
      </c>
      <c r="KI151">
        <v>21.2377</v>
      </c>
      <c r="KJ151">
        <v>102.058</v>
      </c>
      <c r="KK151">
        <v>91.4978</v>
      </c>
    </row>
    <row r="152" spans="1:297">
      <c r="A152">
        <v>134</v>
      </c>
      <c r="B152">
        <v>1758644153.5</v>
      </c>
      <c r="C152">
        <v>2520.5</v>
      </c>
      <c r="D152" t="s">
        <v>714</v>
      </c>
      <c r="E152" t="s">
        <v>715</v>
      </c>
      <c r="F152">
        <v>5</v>
      </c>
      <c r="G152" t="s">
        <v>641</v>
      </c>
      <c r="H152" t="s">
        <v>438</v>
      </c>
      <c r="I152">
        <v>1758644146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(EA152+(U152+2*0.95*5.67E-8*(((EA152+$B$9)+273)^4-(EA152+273)^4)-44100*J152)/(1.84*29.3*R152+8*0.95*5.67E-8*(EA152+273)^3))</f>
        <v>0</v>
      </c>
      <c r="W152">
        <f>($C$9*EB152+$D$9*EC152+$E$9*V152)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2*0.95*5.67E-8*(((EA152+$B$9)+273)^4-(W152+273)^4)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620.7874354174808</v>
      </c>
      <c r="AK152">
        <v>601.6612848484846</v>
      </c>
      <c r="AL152">
        <v>3.418248358853845</v>
      </c>
      <c r="AM152">
        <v>65.18617333017276</v>
      </c>
      <c r="AN152">
        <f>(AP152 - AO152 + DY152*1E3/(8.314*(EA152+273.15)) * AR152/DX152 * AQ152) * DX152/(100*DL152) * 1000/(1000 - AP152)</f>
        <v>0</v>
      </c>
      <c r="AO152">
        <v>21.21270161071742</v>
      </c>
      <c r="AP152">
        <v>22.27812545454546</v>
      </c>
      <c r="AQ152">
        <v>3.710894991715119E-06</v>
      </c>
      <c r="AR152">
        <v>105.4183411861966</v>
      </c>
      <c r="AS152">
        <v>0</v>
      </c>
      <c r="AT152">
        <v>0</v>
      </c>
      <c r="AU152">
        <f>IF(AS152*$H$15&gt;=AW152,1.0,(AW152/(AW152-AS152*$H$15)))</f>
        <v>0</v>
      </c>
      <c r="AV152">
        <f>(AU152-1)*100</f>
        <v>0</v>
      </c>
      <c r="AW152">
        <f>MAX(0,($B$15+$C$15*EF152)/(1+$D$15*EF152)*DY152/(EA152+273)*$E$15)</f>
        <v>0</v>
      </c>
      <c r="AX152" t="s">
        <v>439</v>
      </c>
      <c r="AY152" t="s">
        <v>439</v>
      </c>
      <c r="AZ152">
        <v>0</v>
      </c>
      <c r="BA152">
        <v>0</v>
      </c>
      <c r="BB152">
        <f>1-AZ152/BA152</f>
        <v>0</v>
      </c>
      <c r="BC152">
        <v>0</v>
      </c>
      <c r="BD152" t="s">
        <v>439</v>
      </c>
      <c r="BE152" t="s">
        <v>439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439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$B$13*EG152+$C$13*EH152+$F$13*ES152*(1-EV152)</f>
        <v>0</v>
      </c>
      <c r="DI152">
        <f>DH152*DJ152</f>
        <v>0</v>
      </c>
      <c r="DJ152">
        <f>($B$13*$D$11+$C$13*$D$11+$F$13*((FF152+EX152)/MAX(FF152+EX152+FG152, 0.1)*$I$11+FG152/MAX(FF152+EX152+FG152, 0.1)*$J$11))/($B$13+$C$13+$F$13)</f>
        <v>0</v>
      </c>
      <c r="DK152">
        <f>($B$13*$K$11+$C$13*$K$11+$F$13*((FF152+EX152)/MAX(FF152+EX152+FG152, 0.1)*$P$11+FG152/MAX(FF152+EX152+FG152, 0.1)*$Q$11))/($B$13+$C$13+$F$13)</f>
        <v>0</v>
      </c>
      <c r="DL152">
        <v>1.1</v>
      </c>
      <c r="DM152">
        <v>0.5</v>
      </c>
      <c r="DN152" t="s">
        <v>440</v>
      </c>
      <c r="DO152">
        <v>2</v>
      </c>
      <c r="DP152" t="b">
        <v>1</v>
      </c>
      <c r="DQ152">
        <v>1758644146</v>
      </c>
      <c r="DR152">
        <v>565.0546666666667</v>
      </c>
      <c r="DS152">
        <v>592.3249259259259</v>
      </c>
      <c r="DT152">
        <v>22.27690740740741</v>
      </c>
      <c r="DU152">
        <v>21.21477037037037</v>
      </c>
      <c r="DV152">
        <v>566.3154444444444</v>
      </c>
      <c r="DW152">
        <v>21.98985925925926</v>
      </c>
      <c r="DX152">
        <v>499.9601851851853</v>
      </c>
      <c r="DY152">
        <v>90.33755185185184</v>
      </c>
      <c r="DZ152">
        <v>0.06696601111111111</v>
      </c>
      <c r="EA152">
        <v>29.01952592592593</v>
      </c>
      <c r="EB152">
        <v>29.98815185185185</v>
      </c>
      <c r="EC152">
        <v>999.9000000000001</v>
      </c>
      <c r="ED152">
        <v>0</v>
      </c>
      <c r="EE152">
        <v>0</v>
      </c>
      <c r="EF152">
        <v>10010.59666666667</v>
      </c>
      <c r="EG152">
        <v>0</v>
      </c>
      <c r="EH152">
        <v>10.17376666666667</v>
      </c>
      <c r="EI152">
        <v>-27.27023333333333</v>
      </c>
      <c r="EJ152">
        <v>577.9291851851851</v>
      </c>
      <c r="EK152">
        <v>605.1633333333334</v>
      </c>
      <c r="EL152">
        <v>1.062134444444444</v>
      </c>
      <c r="EM152">
        <v>592.3249259259259</v>
      </c>
      <c r="EN152">
        <v>21.21477037037037</v>
      </c>
      <c r="EO152">
        <v>2.012442222222222</v>
      </c>
      <c r="EP152">
        <v>1.916491481481482</v>
      </c>
      <c r="EQ152">
        <v>17.54257037037037</v>
      </c>
      <c r="ER152">
        <v>16.77077407407407</v>
      </c>
      <c r="ES152">
        <v>1999.990370370371</v>
      </c>
      <c r="ET152">
        <v>0.9799934444444445</v>
      </c>
      <c r="EU152">
        <v>0.02000655185185185</v>
      </c>
      <c r="EV152">
        <v>0</v>
      </c>
      <c r="EW152">
        <v>205.795925925926</v>
      </c>
      <c r="EX152">
        <v>5.00078</v>
      </c>
      <c r="EY152">
        <v>4207.300370370371</v>
      </c>
      <c r="EZ152">
        <v>16379.52592592593</v>
      </c>
      <c r="FA152">
        <v>38.65259259259259</v>
      </c>
      <c r="FB152">
        <v>39.39329629629629</v>
      </c>
      <c r="FC152">
        <v>39.21281481481482</v>
      </c>
      <c r="FD152">
        <v>39.15022222222223</v>
      </c>
      <c r="FE152">
        <v>40.0507037037037</v>
      </c>
      <c r="FF152">
        <v>1955.08037037037</v>
      </c>
      <c r="FG152">
        <v>39.91</v>
      </c>
      <c r="FH152">
        <v>0</v>
      </c>
      <c r="FI152">
        <v>1758644151.6</v>
      </c>
      <c r="FJ152">
        <v>0</v>
      </c>
      <c r="FK152">
        <v>205.8333846153846</v>
      </c>
      <c r="FL152">
        <v>-0.1150085447823826</v>
      </c>
      <c r="FM152">
        <v>-3.050940174621409</v>
      </c>
      <c r="FN152">
        <v>4207.322307692308</v>
      </c>
      <c r="FO152">
        <v>15</v>
      </c>
      <c r="FP152">
        <v>0</v>
      </c>
      <c r="FQ152" t="s">
        <v>441</v>
      </c>
      <c r="FR152">
        <v>1746989605.5</v>
      </c>
      <c r="FS152">
        <v>1746989593.5</v>
      </c>
      <c r="FT152">
        <v>0</v>
      </c>
      <c r="FU152">
        <v>-0.274</v>
      </c>
      <c r="FV152">
        <v>-0.002</v>
      </c>
      <c r="FW152">
        <v>2.549</v>
      </c>
      <c r="FX152">
        <v>0.129</v>
      </c>
      <c r="FY152">
        <v>420</v>
      </c>
      <c r="FZ152">
        <v>17</v>
      </c>
      <c r="GA152">
        <v>0.02</v>
      </c>
      <c r="GB152">
        <v>0.04</v>
      </c>
      <c r="GC152">
        <v>-27.06576341463415</v>
      </c>
      <c r="GD152">
        <v>-3.192081533101059</v>
      </c>
      <c r="GE152">
        <v>0.3370981667517114</v>
      </c>
      <c r="GF152">
        <v>0</v>
      </c>
      <c r="GG152">
        <v>205.7934411764706</v>
      </c>
      <c r="GH152">
        <v>0.5517341445003862</v>
      </c>
      <c r="GI152">
        <v>0.237842779407455</v>
      </c>
      <c r="GJ152">
        <v>1</v>
      </c>
      <c r="GK152">
        <v>1.060463170731707</v>
      </c>
      <c r="GL152">
        <v>0.02156634146341423</v>
      </c>
      <c r="GM152">
        <v>0.002355299617442302</v>
      </c>
      <c r="GN152">
        <v>1</v>
      </c>
      <c r="GO152">
        <v>2</v>
      </c>
      <c r="GP152">
        <v>3</v>
      </c>
      <c r="GQ152" t="s">
        <v>442</v>
      </c>
      <c r="GR152">
        <v>3.1025</v>
      </c>
      <c r="GS152">
        <v>2.72523</v>
      </c>
      <c r="GT152">
        <v>0.112834</v>
      </c>
      <c r="GU152">
        <v>0.11637</v>
      </c>
      <c r="GV152">
        <v>0.102249</v>
      </c>
      <c r="GW152">
        <v>0.100133</v>
      </c>
      <c r="GX152">
        <v>23215.3</v>
      </c>
      <c r="GY152">
        <v>20999</v>
      </c>
      <c r="GZ152">
        <v>26731</v>
      </c>
      <c r="HA152">
        <v>23984.7</v>
      </c>
      <c r="HB152">
        <v>38401</v>
      </c>
      <c r="HC152">
        <v>31899.8</v>
      </c>
      <c r="HD152">
        <v>46679</v>
      </c>
      <c r="HE152">
        <v>37936.4</v>
      </c>
      <c r="HF152">
        <v>1.8739</v>
      </c>
      <c r="HG152">
        <v>1.8658</v>
      </c>
      <c r="HH152">
        <v>0.110529</v>
      </c>
      <c r="HI152">
        <v>0</v>
      </c>
      <c r="HJ152">
        <v>28.1966</v>
      </c>
      <c r="HK152">
        <v>999.9</v>
      </c>
      <c r="HL152">
        <v>48.9</v>
      </c>
      <c r="HM152">
        <v>31.6</v>
      </c>
      <c r="HN152">
        <v>25.2696</v>
      </c>
      <c r="HO152">
        <v>60.8465</v>
      </c>
      <c r="HP152">
        <v>22.6643</v>
      </c>
      <c r="HQ152">
        <v>1</v>
      </c>
      <c r="HR152">
        <v>0.0895147</v>
      </c>
      <c r="HS152">
        <v>-0.576577</v>
      </c>
      <c r="HT152">
        <v>20.2779</v>
      </c>
      <c r="HU152">
        <v>5.2131</v>
      </c>
      <c r="HV152">
        <v>11.977</v>
      </c>
      <c r="HW152">
        <v>4.96385</v>
      </c>
      <c r="HX152">
        <v>3.27443</v>
      </c>
      <c r="HY152">
        <v>9999</v>
      </c>
      <c r="HZ152">
        <v>9999</v>
      </c>
      <c r="IA152">
        <v>9999</v>
      </c>
      <c r="IB152">
        <v>999.9</v>
      </c>
      <c r="IC152">
        <v>1.86396</v>
      </c>
      <c r="ID152">
        <v>1.86006</v>
      </c>
      <c r="IE152">
        <v>1.85839</v>
      </c>
      <c r="IF152">
        <v>1.85975</v>
      </c>
      <c r="IG152">
        <v>1.85989</v>
      </c>
      <c r="IH152">
        <v>1.85837</v>
      </c>
      <c r="II152">
        <v>1.85745</v>
      </c>
      <c r="IJ152">
        <v>1.85242</v>
      </c>
      <c r="IK152">
        <v>0</v>
      </c>
      <c r="IL152">
        <v>0</v>
      </c>
      <c r="IM152">
        <v>0</v>
      </c>
      <c r="IN152">
        <v>0</v>
      </c>
      <c r="IO152" t="s">
        <v>443</v>
      </c>
      <c r="IP152" t="s">
        <v>444</v>
      </c>
      <c r="IQ152" t="s">
        <v>445</v>
      </c>
      <c r="IR152" t="s">
        <v>445</v>
      </c>
      <c r="IS152" t="s">
        <v>445</v>
      </c>
      <c r="IT152" t="s">
        <v>445</v>
      </c>
      <c r="IU152">
        <v>0</v>
      </c>
      <c r="IV152">
        <v>100</v>
      </c>
      <c r="IW152">
        <v>100</v>
      </c>
      <c r="IX152">
        <v>-1.254</v>
      </c>
      <c r="IY152">
        <v>0.2871</v>
      </c>
      <c r="IZ152">
        <v>-1.101190050776656</v>
      </c>
      <c r="JA152">
        <v>-0.0009077452495023094</v>
      </c>
      <c r="JB152">
        <v>1.260287539409167E-06</v>
      </c>
      <c r="JC152">
        <v>-2.747980142854786E-10</v>
      </c>
      <c r="JD152">
        <v>0.01164710740424388</v>
      </c>
      <c r="JE152">
        <v>0.002354074995816399</v>
      </c>
      <c r="JF152">
        <v>0.0004967520844642659</v>
      </c>
      <c r="JG152">
        <v>-1.558376616488758E-06</v>
      </c>
      <c r="JH152">
        <v>1</v>
      </c>
      <c r="JI152">
        <v>1955</v>
      </c>
      <c r="JJ152">
        <v>1</v>
      </c>
      <c r="JK152">
        <v>26</v>
      </c>
      <c r="JL152">
        <v>194242.5</v>
      </c>
      <c r="JM152">
        <v>194242.7</v>
      </c>
      <c r="JN152">
        <v>1.59302</v>
      </c>
      <c r="JO152">
        <v>2.63184</v>
      </c>
      <c r="JP152">
        <v>1.49658</v>
      </c>
      <c r="JQ152">
        <v>2.34375</v>
      </c>
      <c r="JR152">
        <v>1.54907</v>
      </c>
      <c r="JS152">
        <v>2.4646</v>
      </c>
      <c r="JT152">
        <v>36.1285</v>
      </c>
      <c r="JU152">
        <v>24.1838</v>
      </c>
      <c r="JV152">
        <v>18</v>
      </c>
      <c r="JW152">
        <v>481.883</v>
      </c>
      <c r="JX152">
        <v>491.474</v>
      </c>
      <c r="JY152">
        <v>28.1742</v>
      </c>
      <c r="JZ152">
        <v>28.4292</v>
      </c>
      <c r="KA152">
        <v>29.9999</v>
      </c>
      <c r="KB152">
        <v>28.6885</v>
      </c>
      <c r="KC152">
        <v>28.6952</v>
      </c>
      <c r="KD152">
        <v>32.0126</v>
      </c>
      <c r="KE152">
        <v>18.1148</v>
      </c>
      <c r="KF152">
        <v>68.6476</v>
      </c>
      <c r="KG152">
        <v>28.1791</v>
      </c>
      <c r="KH152">
        <v>640.626</v>
      </c>
      <c r="KI152">
        <v>21.2377</v>
      </c>
      <c r="KJ152">
        <v>102.059</v>
      </c>
      <c r="KK152">
        <v>91.4978</v>
      </c>
    </row>
    <row r="153" spans="1:297">
      <c r="A153">
        <v>135</v>
      </c>
      <c r="B153">
        <v>1758644158.5</v>
      </c>
      <c r="C153">
        <v>2525.5</v>
      </c>
      <c r="D153" t="s">
        <v>716</v>
      </c>
      <c r="E153" t="s">
        <v>717</v>
      </c>
      <c r="F153">
        <v>5</v>
      </c>
      <c r="G153" t="s">
        <v>641</v>
      </c>
      <c r="H153" t="s">
        <v>438</v>
      </c>
      <c r="I153">
        <v>1758644150.714286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(EA153+(U153+2*0.95*5.67E-8*(((EA153+$B$9)+273)^4-(EA153+273)^4)-44100*J153)/(1.84*29.3*R153+8*0.95*5.67E-8*(EA153+273)^3))</f>
        <v>0</v>
      </c>
      <c r="W153">
        <f>($C$9*EB153+$D$9*EC153+$E$9*V153)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2*0.95*5.67E-8*(((EA153+$B$9)+273)^4-(W153+273)^4)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637.7925513230051</v>
      </c>
      <c r="AK153">
        <v>618.6472121212122</v>
      </c>
      <c r="AL153">
        <v>3.392955714610268</v>
      </c>
      <c r="AM153">
        <v>65.18617333017276</v>
      </c>
      <c r="AN153">
        <f>(AP153 - AO153 + DY153*1E3/(8.314*(EA153+273.15)) * AR153/DX153 * AQ153) * DX153/(100*DL153) * 1000/(1000 - AP153)</f>
        <v>0</v>
      </c>
      <c r="AO153">
        <v>21.2131142123026</v>
      </c>
      <c r="AP153">
        <v>22.27902909090908</v>
      </c>
      <c r="AQ153">
        <v>-1.852974934705509E-06</v>
      </c>
      <c r="AR153">
        <v>105.4183411861966</v>
      </c>
      <c r="AS153">
        <v>0</v>
      </c>
      <c r="AT153">
        <v>0</v>
      </c>
      <c r="AU153">
        <f>IF(AS153*$H$15&gt;=AW153,1.0,(AW153/(AW153-AS153*$H$15)))</f>
        <v>0</v>
      </c>
      <c r="AV153">
        <f>(AU153-1)*100</f>
        <v>0</v>
      </c>
      <c r="AW153">
        <f>MAX(0,($B$15+$C$15*EF153)/(1+$D$15*EF153)*DY153/(EA153+273)*$E$15)</f>
        <v>0</v>
      </c>
      <c r="AX153" t="s">
        <v>439</v>
      </c>
      <c r="AY153" t="s">
        <v>439</v>
      </c>
      <c r="AZ153">
        <v>0</v>
      </c>
      <c r="BA153">
        <v>0</v>
      </c>
      <c r="BB153">
        <f>1-AZ153/BA153</f>
        <v>0</v>
      </c>
      <c r="BC153">
        <v>0</v>
      </c>
      <c r="BD153" t="s">
        <v>439</v>
      </c>
      <c r="BE153" t="s">
        <v>439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439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$B$13*EG153+$C$13*EH153+$F$13*ES153*(1-EV153)</f>
        <v>0</v>
      </c>
      <c r="DI153">
        <f>DH153*DJ153</f>
        <v>0</v>
      </c>
      <c r="DJ153">
        <f>($B$13*$D$11+$C$13*$D$11+$F$13*((FF153+EX153)/MAX(FF153+EX153+FG153, 0.1)*$I$11+FG153/MAX(FF153+EX153+FG153, 0.1)*$J$11))/($B$13+$C$13+$F$13)</f>
        <v>0</v>
      </c>
      <c r="DK153">
        <f>($B$13*$K$11+$C$13*$K$11+$F$13*((FF153+EX153)/MAX(FF153+EX153+FG153, 0.1)*$P$11+FG153/MAX(FF153+EX153+FG153, 0.1)*$Q$11))/($B$13+$C$13+$F$13)</f>
        <v>0</v>
      </c>
      <c r="DL153">
        <v>1.1</v>
      </c>
      <c r="DM153">
        <v>0.5</v>
      </c>
      <c r="DN153" t="s">
        <v>440</v>
      </c>
      <c r="DO153">
        <v>2</v>
      </c>
      <c r="DP153" t="b">
        <v>1</v>
      </c>
      <c r="DQ153">
        <v>1758644150.714286</v>
      </c>
      <c r="DR153">
        <v>580.6606428571429</v>
      </c>
      <c r="DS153">
        <v>608.1112142857144</v>
      </c>
      <c r="DT153">
        <v>22.27795</v>
      </c>
      <c r="DU153">
        <v>21.21406071428571</v>
      </c>
      <c r="DV153">
        <v>581.9171785714286</v>
      </c>
      <c r="DW153">
        <v>21.99087857142857</v>
      </c>
      <c r="DX153">
        <v>500.0346428571428</v>
      </c>
      <c r="DY153">
        <v>90.33728571428571</v>
      </c>
      <c r="DZ153">
        <v>0.06683056071428571</v>
      </c>
      <c r="EA153">
        <v>29.01946428571429</v>
      </c>
      <c r="EB153">
        <v>29.98844642857143</v>
      </c>
      <c r="EC153">
        <v>999.9000000000002</v>
      </c>
      <c r="ED153">
        <v>0</v>
      </c>
      <c r="EE153">
        <v>0</v>
      </c>
      <c r="EF153">
        <v>10022.58892857143</v>
      </c>
      <c r="EG153">
        <v>0</v>
      </c>
      <c r="EH153">
        <v>10.17768928571428</v>
      </c>
      <c r="EI153">
        <v>-27.45066071428571</v>
      </c>
      <c r="EJ153">
        <v>593.8912857142858</v>
      </c>
      <c r="EK153">
        <v>621.2913571428571</v>
      </c>
      <c r="EL153">
        <v>1.063889285714286</v>
      </c>
      <c r="EM153">
        <v>608.1112142857144</v>
      </c>
      <c r="EN153">
        <v>21.21406071428571</v>
      </c>
      <c r="EO153">
        <v>2.012530357142857</v>
      </c>
      <c r="EP153">
        <v>1.916421785714286</v>
      </c>
      <c r="EQ153">
        <v>17.54327142857143</v>
      </c>
      <c r="ER153">
        <v>16.77019285714286</v>
      </c>
      <c r="ES153">
        <v>2000.0075</v>
      </c>
      <c r="ET153">
        <v>0.9799935714285715</v>
      </c>
      <c r="EU153">
        <v>0.02000642857142857</v>
      </c>
      <c r="EV153">
        <v>0</v>
      </c>
      <c r="EW153">
        <v>205.7496071428572</v>
      </c>
      <c r="EX153">
        <v>5.00078</v>
      </c>
      <c r="EY153">
        <v>4207.143928571428</v>
      </c>
      <c r="EZ153">
        <v>16379.66428571429</v>
      </c>
      <c r="FA153">
        <v>38.64492857142857</v>
      </c>
      <c r="FB153">
        <v>39.39271428571429</v>
      </c>
      <c r="FC153">
        <v>39.17614285714286</v>
      </c>
      <c r="FD153">
        <v>39.14264285714285</v>
      </c>
      <c r="FE153">
        <v>40.06010714285713</v>
      </c>
      <c r="FF153">
        <v>1955.0975</v>
      </c>
      <c r="FG153">
        <v>39.91</v>
      </c>
      <c r="FH153">
        <v>0</v>
      </c>
      <c r="FI153">
        <v>1758644157</v>
      </c>
      <c r="FJ153">
        <v>0</v>
      </c>
      <c r="FK153">
        <v>205.76968</v>
      </c>
      <c r="FL153">
        <v>-0.08838461180816491</v>
      </c>
      <c r="FM153">
        <v>-0.9615384662696521</v>
      </c>
      <c r="FN153">
        <v>4207.12</v>
      </c>
      <c r="FO153">
        <v>15</v>
      </c>
      <c r="FP153">
        <v>0</v>
      </c>
      <c r="FQ153" t="s">
        <v>441</v>
      </c>
      <c r="FR153">
        <v>1746989605.5</v>
      </c>
      <c r="FS153">
        <v>1746989593.5</v>
      </c>
      <c r="FT153">
        <v>0</v>
      </c>
      <c r="FU153">
        <v>-0.274</v>
      </c>
      <c r="FV153">
        <v>-0.002</v>
      </c>
      <c r="FW153">
        <v>2.549</v>
      </c>
      <c r="FX153">
        <v>0.129</v>
      </c>
      <c r="FY153">
        <v>420</v>
      </c>
      <c r="FZ153">
        <v>17</v>
      </c>
      <c r="GA153">
        <v>0.02</v>
      </c>
      <c r="GB153">
        <v>0.04</v>
      </c>
      <c r="GC153">
        <v>-27.3137025</v>
      </c>
      <c r="GD153">
        <v>-2.613981613508423</v>
      </c>
      <c r="GE153">
        <v>0.2685841288009216</v>
      </c>
      <c r="GF153">
        <v>0</v>
      </c>
      <c r="GG153">
        <v>205.7994705882353</v>
      </c>
      <c r="GH153">
        <v>-0.3358899917612658</v>
      </c>
      <c r="GI153">
        <v>0.2276694243459306</v>
      </c>
      <c r="GJ153">
        <v>1</v>
      </c>
      <c r="GK153">
        <v>1.06276725</v>
      </c>
      <c r="GL153">
        <v>0.02556731707316966</v>
      </c>
      <c r="GM153">
        <v>0.002578537363991448</v>
      </c>
      <c r="GN153">
        <v>1</v>
      </c>
      <c r="GO153">
        <v>2</v>
      </c>
      <c r="GP153">
        <v>3</v>
      </c>
      <c r="GQ153" t="s">
        <v>442</v>
      </c>
      <c r="GR153">
        <v>3.10245</v>
      </c>
      <c r="GS153">
        <v>2.72481</v>
      </c>
      <c r="GT153">
        <v>0.115052</v>
      </c>
      <c r="GU153">
        <v>0.118568</v>
      </c>
      <c r="GV153">
        <v>0.102253</v>
      </c>
      <c r="GW153">
        <v>0.100133</v>
      </c>
      <c r="GX153">
        <v>23157.4</v>
      </c>
      <c r="GY153">
        <v>20946.9</v>
      </c>
      <c r="GZ153">
        <v>26731.1</v>
      </c>
      <c r="HA153">
        <v>23984.8</v>
      </c>
      <c r="HB153">
        <v>38401.1</v>
      </c>
      <c r="HC153">
        <v>31900</v>
      </c>
      <c r="HD153">
        <v>46678.9</v>
      </c>
      <c r="HE153">
        <v>37936.4</v>
      </c>
      <c r="HF153">
        <v>1.874</v>
      </c>
      <c r="HG153">
        <v>1.86578</v>
      </c>
      <c r="HH153">
        <v>0.110336</v>
      </c>
      <c r="HI153">
        <v>0</v>
      </c>
      <c r="HJ153">
        <v>28.1966</v>
      </c>
      <c r="HK153">
        <v>999.9</v>
      </c>
      <c r="HL153">
        <v>48.9</v>
      </c>
      <c r="HM153">
        <v>31.6</v>
      </c>
      <c r="HN153">
        <v>25.2705</v>
      </c>
      <c r="HO153">
        <v>61.3965</v>
      </c>
      <c r="HP153">
        <v>22.7804</v>
      </c>
      <c r="HQ153">
        <v>1</v>
      </c>
      <c r="HR153">
        <v>0.08930639999999999</v>
      </c>
      <c r="HS153">
        <v>-0.574537</v>
      </c>
      <c r="HT153">
        <v>20.2779</v>
      </c>
      <c r="HU153">
        <v>5.2131</v>
      </c>
      <c r="HV153">
        <v>11.9772</v>
      </c>
      <c r="HW153">
        <v>4.9635</v>
      </c>
      <c r="HX153">
        <v>3.27433</v>
      </c>
      <c r="HY153">
        <v>9999</v>
      </c>
      <c r="HZ153">
        <v>9999</v>
      </c>
      <c r="IA153">
        <v>9999</v>
      </c>
      <c r="IB153">
        <v>999.9</v>
      </c>
      <c r="IC153">
        <v>1.86397</v>
      </c>
      <c r="ID153">
        <v>1.86006</v>
      </c>
      <c r="IE153">
        <v>1.85838</v>
      </c>
      <c r="IF153">
        <v>1.85975</v>
      </c>
      <c r="IG153">
        <v>1.85989</v>
      </c>
      <c r="IH153">
        <v>1.85837</v>
      </c>
      <c r="II153">
        <v>1.85745</v>
      </c>
      <c r="IJ153">
        <v>1.85242</v>
      </c>
      <c r="IK153">
        <v>0</v>
      </c>
      <c r="IL153">
        <v>0</v>
      </c>
      <c r="IM153">
        <v>0</v>
      </c>
      <c r="IN153">
        <v>0</v>
      </c>
      <c r="IO153" t="s">
        <v>443</v>
      </c>
      <c r="IP153" t="s">
        <v>444</v>
      </c>
      <c r="IQ153" t="s">
        <v>445</v>
      </c>
      <c r="IR153" t="s">
        <v>445</v>
      </c>
      <c r="IS153" t="s">
        <v>445</v>
      </c>
      <c r="IT153" t="s">
        <v>445</v>
      </c>
      <c r="IU153">
        <v>0</v>
      </c>
      <c r="IV153">
        <v>100</v>
      </c>
      <c r="IW153">
        <v>100</v>
      </c>
      <c r="IX153">
        <v>-1.249</v>
      </c>
      <c r="IY153">
        <v>0.2871</v>
      </c>
      <c r="IZ153">
        <v>-1.101190050776656</v>
      </c>
      <c r="JA153">
        <v>-0.0009077452495023094</v>
      </c>
      <c r="JB153">
        <v>1.260287539409167E-06</v>
      </c>
      <c r="JC153">
        <v>-2.747980142854786E-10</v>
      </c>
      <c r="JD153">
        <v>0.01164710740424388</v>
      </c>
      <c r="JE153">
        <v>0.002354074995816399</v>
      </c>
      <c r="JF153">
        <v>0.0004967520844642659</v>
      </c>
      <c r="JG153">
        <v>-1.558376616488758E-06</v>
      </c>
      <c r="JH153">
        <v>1</v>
      </c>
      <c r="JI153">
        <v>1955</v>
      </c>
      <c r="JJ153">
        <v>1</v>
      </c>
      <c r="JK153">
        <v>26</v>
      </c>
      <c r="JL153">
        <v>194242.5</v>
      </c>
      <c r="JM153">
        <v>194242.8</v>
      </c>
      <c r="JN153">
        <v>1.62598</v>
      </c>
      <c r="JO153">
        <v>2.62573</v>
      </c>
      <c r="JP153">
        <v>1.49658</v>
      </c>
      <c r="JQ153">
        <v>2.34497</v>
      </c>
      <c r="JR153">
        <v>1.54907</v>
      </c>
      <c r="JS153">
        <v>2.45728</v>
      </c>
      <c r="JT153">
        <v>36.1285</v>
      </c>
      <c r="JU153">
        <v>24.1838</v>
      </c>
      <c r="JV153">
        <v>18</v>
      </c>
      <c r="JW153">
        <v>481.932</v>
      </c>
      <c r="JX153">
        <v>491.44</v>
      </c>
      <c r="JY153">
        <v>28.1809</v>
      </c>
      <c r="JZ153">
        <v>28.4276</v>
      </c>
      <c r="KA153">
        <v>30.0001</v>
      </c>
      <c r="KB153">
        <v>28.6873</v>
      </c>
      <c r="KC153">
        <v>28.693</v>
      </c>
      <c r="KD153">
        <v>32.6608</v>
      </c>
      <c r="KE153">
        <v>18.1148</v>
      </c>
      <c r="KF153">
        <v>68.6476</v>
      </c>
      <c r="KG153">
        <v>28.1852</v>
      </c>
      <c r="KH153">
        <v>660.667</v>
      </c>
      <c r="KI153">
        <v>21.2377</v>
      </c>
      <c r="KJ153">
        <v>102.059</v>
      </c>
      <c r="KK153">
        <v>91.4979</v>
      </c>
    </row>
    <row r="154" spans="1:297">
      <c r="A154">
        <v>136</v>
      </c>
      <c r="B154">
        <v>1758644163.5</v>
      </c>
      <c r="C154">
        <v>2530.5</v>
      </c>
      <c r="D154" t="s">
        <v>718</v>
      </c>
      <c r="E154" t="s">
        <v>719</v>
      </c>
      <c r="F154">
        <v>5</v>
      </c>
      <c r="G154" t="s">
        <v>641</v>
      </c>
      <c r="H154" t="s">
        <v>438</v>
      </c>
      <c r="I154">
        <v>1758644156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(EA154+(U154+2*0.95*5.67E-8*(((EA154+$B$9)+273)^4-(EA154+273)^4)-44100*J154)/(1.84*29.3*R154+8*0.95*5.67E-8*(EA154+273)^3))</f>
        <v>0</v>
      </c>
      <c r="W154">
        <f>($C$9*EB154+$D$9*EC154+$E$9*V154)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2*0.95*5.67E-8*(((EA154+$B$9)+273)^4-(W154+273)^4)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654.923492371071</v>
      </c>
      <c r="AK154">
        <v>635.7541757575756</v>
      </c>
      <c r="AL154">
        <v>3.422752782036453</v>
      </c>
      <c r="AM154">
        <v>65.18617333017276</v>
      </c>
      <c r="AN154">
        <f>(AP154 - AO154 + DY154*1E3/(8.314*(EA154+273.15)) * AR154/DX154 * AQ154) * DX154/(100*DL154) * 1000/(1000 - AP154)</f>
        <v>0</v>
      </c>
      <c r="AO154">
        <v>21.21342808560513</v>
      </c>
      <c r="AP154">
        <v>22.27939393939393</v>
      </c>
      <c r="AQ154">
        <v>-5.760993887539125E-06</v>
      </c>
      <c r="AR154">
        <v>105.4183411861966</v>
      </c>
      <c r="AS154">
        <v>0</v>
      </c>
      <c r="AT154">
        <v>0</v>
      </c>
      <c r="AU154">
        <f>IF(AS154*$H$15&gt;=AW154,1.0,(AW154/(AW154-AS154*$H$15)))</f>
        <v>0</v>
      </c>
      <c r="AV154">
        <f>(AU154-1)*100</f>
        <v>0</v>
      </c>
      <c r="AW154">
        <f>MAX(0,($B$15+$C$15*EF154)/(1+$D$15*EF154)*DY154/(EA154+273)*$E$15)</f>
        <v>0</v>
      </c>
      <c r="AX154" t="s">
        <v>439</v>
      </c>
      <c r="AY154" t="s">
        <v>439</v>
      </c>
      <c r="AZ154">
        <v>0</v>
      </c>
      <c r="BA154">
        <v>0</v>
      </c>
      <c r="BB154">
        <f>1-AZ154/BA154</f>
        <v>0</v>
      </c>
      <c r="BC154">
        <v>0</v>
      </c>
      <c r="BD154" t="s">
        <v>439</v>
      </c>
      <c r="BE154" t="s">
        <v>439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439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$B$13*EG154+$C$13*EH154+$F$13*ES154*(1-EV154)</f>
        <v>0</v>
      </c>
      <c r="DI154">
        <f>DH154*DJ154</f>
        <v>0</v>
      </c>
      <c r="DJ154">
        <f>($B$13*$D$11+$C$13*$D$11+$F$13*((FF154+EX154)/MAX(FF154+EX154+FG154, 0.1)*$I$11+FG154/MAX(FF154+EX154+FG154, 0.1)*$J$11))/($B$13+$C$13+$F$13)</f>
        <v>0</v>
      </c>
      <c r="DK154">
        <f>($B$13*$K$11+$C$13*$K$11+$F$13*((FF154+EX154)/MAX(FF154+EX154+FG154, 0.1)*$P$11+FG154/MAX(FF154+EX154+FG154, 0.1)*$Q$11))/($B$13+$C$13+$F$13)</f>
        <v>0</v>
      </c>
      <c r="DL154">
        <v>1.1</v>
      </c>
      <c r="DM154">
        <v>0.5</v>
      </c>
      <c r="DN154" t="s">
        <v>440</v>
      </c>
      <c r="DO154">
        <v>2</v>
      </c>
      <c r="DP154" t="b">
        <v>1</v>
      </c>
      <c r="DQ154">
        <v>1758644156</v>
      </c>
      <c r="DR154">
        <v>598.236962962963</v>
      </c>
      <c r="DS154">
        <v>625.8523333333333</v>
      </c>
      <c r="DT154">
        <v>22.27898148148148</v>
      </c>
      <c r="DU154">
        <v>21.21308888888889</v>
      </c>
      <c r="DV154">
        <v>599.4882962962962</v>
      </c>
      <c r="DW154">
        <v>21.99188148148148</v>
      </c>
      <c r="DX154">
        <v>500.045</v>
      </c>
      <c r="DY154">
        <v>90.33672962962962</v>
      </c>
      <c r="DZ154">
        <v>0.06657124074074074</v>
      </c>
      <c r="EA154">
        <v>29.02192592592592</v>
      </c>
      <c r="EB154">
        <v>29.99234074074074</v>
      </c>
      <c r="EC154">
        <v>999.9000000000001</v>
      </c>
      <c r="ED154">
        <v>0</v>
      </c>
      <c r="EE154">
        <v>0</v>
      </c>
      <c r="EF154">
        <v>10014.95407407407</v>
      </c>
      <c r="EG154">
        <v>0</v>
      </c>
      <c r="EH154">
        <v>10.17382222222222</v>
      </c>
      <c r="EI154">
        <v>-27.61546666666666</v>
      </c>
      <c r="EJ154">
        <v>611.8687037037038</v>
      </c>
      <c r="EK154">
        <v>639.4162962962962</v>
      </c>
      <c r="EL154">
        <v>1.065894444444444</v>
      </c>
      <c r="EM154">
        <v>625.8523333333333</v>
      </c>
      <c r="EN154">
        <v>21.21308888888889</v>
      </c>
      <c r="EO154">
        <v>2.01261</v>
      </c>
      <c r="EP154">
        <v>1.916322592592592</v>
      </c>
      <c r="EQ154">
        <v>17.5438962962963</v>
      </c>
      <c r="ER154">
        <v>16.76937037037037</v>
      </c>
      <c r="ES154">
        <v>1999.995925925926</v>
      </c>
      <c r="ET154">
        <v>0.9799933333333333</v>
      </c>
      <c r="EU154">
        <v>0.02000666666666666</v>
      </c>
      <c r="EV154">
        <v>0</v>
      </c>
      <c r="EW154">
        <v>205.7638148148148</v>
      </c>
      <c r="EX154">
        <v>5.00078</v>
      </c>
      <c r="EY154">
        <v>4206.834814814814</v>
      </c>
      <c r="EZ154">
        <v>16379.55555555555</v>
      </c>
      <c r="FA154">
        <v>38.66648148148148</v>
      </c>
      <c r="FB154">
        <v>39.39337037037038</v>
      </c>
      <c r="FC154">
        <v>39.09699999999999</v>
      </c>
      <c r="FD154">
        <v>39.15022222222222</v>
      </c>
      <c r="FE154">
        <v>40.06459259259259</v>
      </c>
      <c r="FF154">
        <v>1955.085925925926</v>
      </c>
      <c r="FG154">
        <v>39.91</v>
      </c>
      <c r="FH154">
        <v>0</v>
      </c>
      <c r="FI154">
        <v>1758644161.8</v>
      </c>
      <c r="FJ154">
        <v>0</v>
      </c>
      <c r="FK154">
        <v>205.77184</v>
      </c>
      <c r="FL154">
        <v>-1.287538452153451</v>
      </c>
      <c r="FM154">
        <v>-3.546153841526646</v>
      </c>
      <c r="FN154">
        <v>4206.822400000001</v>
      </c>
      <c r="FO154">
        <v>15</v>
      </c>
      <c r="FP154">
        <v>0</v>
      </c>
      <c r="FQ154" t="s">
        <v>441</v>
      </c>
      <c r="FR154">
        <v>1746989605.5</v>
      </c>
      <c r="FS154">
        <v>1746989593.5</v>
      </c>
      <c r="FT154">
        <v>0</v>
      </c>
      <c r="FU154">
        <v>-0.274</v>
      </c>
      <c r="FV154">
        <v>-0.002</v>
      </c>
      <c r="FW154">
        <v>2.549</v>
      </c>
      <c r="FX154">
        <v>0.129</v>
      </c>
      <c r="FY154">
        <v>420</v>
      </c>
      <c r="FZ154">
        <v>17</v>
      </c>
      <c r="GA154">
        <v>0.02</v>
      </c>
      <c r="GB154">
        <v>0.04</v>
      </c>
      <c r="GC154">
        <v>-27.501485</v>
      </c>
      <c r="GD154">
        <v>-1.724494559099452</v>
      </c>
      <c r="GE154">
        <v>0.1859769468912749</v>
      </c>
      <c r="GF154">
        <v>0</v>
      </c>
      <c r="GG154">
        <v>205.759294117647</v>
      </c>
      <c r="GH154">
        <v>-0.5506493455555418</v>
      </c>
      <c r="GI154">
        <v>0.2144901656064179</v>
      </c>
      <c r="GJ154">
        <v>1</v>
      </c>
      <c r="GK154">
        <v>1.06454075</v>
      </c>
      <c r="GL154">
        <v>0.02313557223264742</v>
      </c>
      <c r="GM154">
        <v>0.002391307579024494</v>
      </c>
      <c r="GN154">
        <v>1</v>
      </c>
      <c r="GO154">
        <v>2</v>
      </c>
      <c r="GP154">
        <v>3</v>
      </c>
      <c r="GQ154" t="s">
        <v>442</v>
      </c>
      <c r="GR154">
        <v>3.10254</v>
      </c>
      <c r="GS154">
        <v>2.72461</v>
      </c>
      <c r="GT154">
        <v>0.117253</v>
      </c>
      <c r="GU154">
        <v>0.120731</v>
      </c>
      <c r="GV154">
        <v>0.102251</v>
      </c>
      <c r="GW154">
        <v>0.100131</v>
      </c>
      <c r="GX154">
        <v>23099.8</v>
      </c>
      <c r="GY154">
        <v>20895.3</v>
      </c>
      <c r="GZ154">
        <v>26731.1</v>
      </c>
      <c r="HA154">
        <v>23984.6</v>
      </c>
      <c r="HB154">
        <v>38401.6</v>
      </c>
      <c r="HC154">
        <v>31900.2</v>
      </c>
      <c r="HD154">
        <v>46679.2</v>
      </c>
      <c r="HE154">
        <v>37936.3</v>
      </c>
      <c r="HF154">
        <v>1.87392</v>
      </c>
      <c r="HG154">
        <v>1.8661</v>
      </c>
      <c r="HH154">
        <v>0.109985</v>
      </c>
      <c r="HI154">
        <v>0</v>
      </c>
      <c r="HJ154">
        <v>28.1966</v>
      </c>
      <c r="HK154">
        <v>999.9</v>
      </c>
      <c r="HL154">
        <v>48.9</v>
      </c>
      <c r="HM154">
        <v>31.6</v>
      </c>
      <c r="HN154">
        <v>25.269</v>
      </c>
      <c r="HO154">
        <v>61.1965</v>
      </c>
      <c r="HP154">
        <v>22.6202</v>
      </c>
      <c r="HQ154">
        <v>1</v>
      </c>
      <c r="HR154">
        <v>0.0892073</v>
      </c>
      <c r="HS154">
        <v>-0.572516</v>
      </c>
      <c r="HT154">
        <v>20.2779</v>
      </c>
      <c r="HU154">
        <v>5.2116</v>
      </c>
      <c r="HV154">
        <v>11.9781</v>
      </c>
      <c r="HW154">
        <v>4.9632</v>
      </c>
      <c r="HX154">
        <v>3.27448</v>
      </c>
      <c r="HY154">
        <v>9999</v>
      </c>
      <c r="HZ154">
        <v>9999</v>
      </c>
      <c r="IA154">
        <v>9999</v>
      </c>
      <c r="IB154">
        <v>999.9</v>
      </c>
      <c r="IC154">
        <v>1.86399</v>
      </c>
      <c r="ID154">
        <v>1.86006</v>
      </c>
      <c r="IE154">
        <v>1.8584</v>
      </c>
      <c r="IF154">
        <v>1.85974</v>
      </c>
      <c r="IG154">
        <v>1.85989</v>
      </c>
      <c r="IH154">
        <v>1.85837</v>
      </c>
      <c r="II154">
        <v>1.85745</v>
      </c>
      <c r="IJ154">
        <v>1.85241</v>
      </c>
      <c r="IK154">
        <v>0</v>
      </c>
      <c r="IL154">
        <v>0</v>
      </c>
      <c r="IM154">
        <v>0</v>
      </c>
      <c r="IN154">
        <v>0</v>
      </c>
      <c r="IO154" t="s">
        <v>443</v>
      </c>
      <c r="IP154" t="s">
        <v>444</v>
      </c>
      <c r="IQ154" t="s">
        <v>445</v>
      </c>
      <c r="IR154" t="s">
        <v>445</v>
      </c>
      <c r="IS154" t="s">
        <v>445</v>
      </c>
      <c r="IT154" t="s">
        <v>445</v>
      </c>
      <c r="IU154">
        <v>0</v>
      </c>
      <c r="IV154">
        <v>100</v>
      </c>
      <c r="IW154">
        <v>100</v>
      </c>
      <c r="IX154">
        <v>-1.243</v>
      </c>
      <c r="IY154">
        <v>0.2871</v>
      </c>
      <c r="IZ154">
        <v>-1.101190050776656</v>
      </c>
      <c r="JA154">
        <v>-0.0009077452495023094</v>
      </c>
      <c r="JB154">
        <v>1.260287539409167E-06</v>
      </c>
      <c r="JC154">
        <v>-2.747980142854786E-10</v>
      </c>
      <c r="JD154">
        <v>0.01164710740424388</v>
      </c>
      <c r="JE154">
        <v>0.002354074995816399</v>
      </c>
      <c r="JF154">
        <v>0.0004967520844642659</v>
      </c>
      <c r="JG154">
        <v>-1.558376616488758E-06</v>
      </c>
      <c r="JH154">
        <v>1</v>
      </c>
      <c r="JI154">
        <v>1955</v>
      </c>
      <c r="JJ154">
        <v>1</v>
      </c>
      <c r="JK154">
        <v>26</v>
      </c>
      <c r="JL154">
        <v>194242.6</v>
      </c>
      <c r="JM154">
        <v>194242.8</v>
      </c>
      <c r="JN154">
        <v>1.66138</v>
      </c>
      <c r="JO154">
        <v>2.62817</v>
      </c>
      <c r="JP154">
        <v>1.49658</v>
      </c>
      <c r="JQ154">
        <v>2.34497</v>
      </c>
      <c r="JR154">
        <v>1.54907</v>
      </c>
      <c r="JS154">
        <v>2.34863</v>
      </c>
      <c r="JT154">
        <v>36.1285</v>
      </c>
      <c r="JU154">
        <v>24.1751</v>
      </c>
      <c r="JV154">
        <v>18</v>
      </c>
      <c r="JW154">
        <v>481.878</v>
      </c>
      <c r="JX154">
        <v>491.643</v>
      </c>
      <c r="JY154">
        <v>28.1871</v>
      </c>
      <c r="JZ154">
        <v>28.4268</v>
      </c>
      <c r="KA154">
        <v>30.0001</v>
      </c>
      <c r="KB154">
        <v>28.6859</v>
      </c>
      <c r="KC154">
        <v>28.6917</v>
      </c>
      <c r="KD154">
        <v>33.3767</v>
      </c>
      <c r="KE154">
        <v>18.1148</v>
      </c>
      <c r="KF154">
        <v>68.6476</v>
      </c>
      <c r="KG154">
        <v>28.1891</v>
      </c>
      <c r="KH154">
        <v>674.0410000000001</v>
      </c>
      <c r="KI154">
        <v>21.2377</v>
      </c>
      <c r="KJ154">
        <v>102.06</v>
      </c>
      <c r="KK154">
        <v>91.49760000000001</v>
      </c>
    </row>
    <row r="155" spans="1:297">
      <c r="A155">
        <v>137</v>
      </c>
      <c r="B155">
        <v>1758644168.5</v>
      </c>
      <c r="C155">
        <v>2535.5</v>
      </c>
      <c r="D155" t="s">
        <v>720</v>
      </c>
      <c r="E155" t="s">
        <v>721</v>
      </c>
      <c r="F155">
        <v>5</v>
      </c>
      <c r="G155" t="s">
        <v>641</v>
      </c>
      <c r="H155" t="s">
        <v>438</v>
      </c>
      <c r="I155">
        <v>1758644160.714286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(EA155+(U155+2*0.95*5.67E-8*(((EA155+$B$9)+273)^4-(EA155+273)^4)-44100*J155)/(1.84*29.3*R155+8*0.95*5.67E-8*(EA155+273)^3))</f>
        <v>0</v>
      </c>
      <c r="W155">
        <f>($C$9*EB155+$D$9*EC155+$E$9*V155)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2*0.95*5.67E-8*(((EA155+$B$9)+273)^4-(W155+273)^4)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672.1487975219673</v>
      </c>
      <c r="AK155">
        <v>652.9257090909089</v>
      </c>
      <c r="AL155">
        <v>3.440632374998931</v>
      </c>
      <c r="AM155">
        <v>65.18617333017276</v>
      </c>
      <c r="AN155">
        <f>(AP155 - AO155 + DY155*1E3/(8.314*(EA155+273.15)) * AR155/DX155 * AQ155) * DX155/(100*DL155) * 1000/(1000 - AP155)</f>
        <v>0</v>
      </c>
      <c r="AO155">
        <v>21.21096107544498</v>
      </c>
      <c r="AP155">
        <v>22.27970242424242</v>
      </c>
      <c r="AQ155">
        <v>-2.313998625363385E-06</v>
      </c>
      <c r="AR155">
        <v>105.4183411861966</v>
      </c>
      <c r="AS155">
        <v>0</v>
      </c>
      <c r="AT155">
        <v>0</v>
      </c>
      <c r="AU155">
        <f>IF(AS155*$H$15&gt;=AW155,1.0,(AW155/(AW155-AS155*$H$15)))</f>
        <v>0</v>
      </c>
      <c r="AV155">
        <f>(AU155-1)*100</f>
        <v>0</v>
      </c>
      <c r="AW155">
        <f>MAX(0,($B$15+$C$15*EF155)/(1+$D$15*EF155)*DY155/(EA155+273)*$E$15)</f>
        <v>0</v>
      </c>
      <c r="AX155" t="s">
        <v>439</v>
      </c>
      <c r="AY155" t="s">
        <v>439</v>
      </c>
      <c r="AZ155">
        <v>0</v>
      </c>
      <c r="BA155">
        <v>0</v>
      </c>
      <c r="BB155">
        <f>1-AZ155/BA155</f>
        <v>0</v>
      </c>
      <c r="BC155">
        <v>0</v>
      </c>
      <c r="BD155" t="s">
        <v>439</v>
      </c>
      <c r="BE155" t="s">
        <v>439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439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$B$13*EG155+$C$13*EH155+$F$13*ES155*(1-EV155)</f>
        <v>0</v>
      </c>
      <c r="DI155">
        <f>DH155*DJ155</f>
        <v>0</v>
      </c>
      <c r="DJ155">
        <f>($B$13*$D$11+$C$13*$D$11+$F$13*((FF155+EX155)/MAX(FF155+EX155+FG155, 0.1)*$I$11+FG155/MAX(FF155+EX155+FG155, 0.1)*$J$11))/($B$13+$C$13+$F$13)</f>
        <v>0</v>
      </c>
      <c r="DK155">
        <f>($B$13*$K$11+$C$13*$K$11+$F$13*((FF155+EX155)/MAX(FF155+EX155+FG155, 0.1)*$P$11+FG155/MAX(FF155+EX155+FG155, 0.1)*$Q$11))/($B$13+$C$13+$F$13)</f>
        <v>0</v>
      </c>
      <c r="DL155">
        <v>1.1</v>
      </c>
      <c r="DM155">
        <v>0.5</v>
      </c>
      <c r="DN155" t="s">
        <v>440</v>
      </c>
      <c r="DO155">
        <v>2</v>
      </c>
      <c r="DP155" t="b">
        <v>1</v>
      </c>
      <c r="DQ155">
        <v>1758644160.714286</v>
      </c>
      <c r="DR155">
        <v>613.9706071428571</v>
      </c>
      <c r="DS155">
        <v>641.6622857142855</v>
      </c>
      <c r="DT155">
        <v>22.27964285714286</v>
      </c>
      <c r="DU155">
        <v>21.21242142857143</v>
      </c>
      <c r="DV155">
        <v>615.2168928571429</v>
      </c>
      <c r="DW155">
        <v>21.99253571428571</v>
      </c>
      <c r="DX155">
        <v>500.0117857142858</v>
      </c>
      <c r="DY155">
        <v>90.33553571428573</v>
      </c>
      <c r="DZ155">
        <v>0.06659355714285714</v>
      </c>
      <c r="EA155">
        <v>29.02268214285714</v>
      </c>
      <c r="EB155">
        <v>29.99205714285714</v>
      </c>
      <c r="EC155">
        <v>999.9000000000002</v>
      </c>
      <c r="ED155">
        <v>0</v>
      </c>
      <c r="EE155">
        <v>0</v>
      </c>
      <c r="EF155">
        <v>10007.01392857143</v>
      </c>
      <c r="EG155">
        <v>0</v>
      </c>
      <c r="EH155">
        <v>10.17774285714286</v>
      </c>
      <c r="EI155">
        <v>-27.69181071428572</v>
      </c>
      <c r="EJ155">
        <v>627.9612142857143</v>
      </c>
      <c r="EK155">
        <v>655.5684285714286</v>
      </c>
      <c r="EL155">
        <v>1.067236785714286</v>
      </c>
      <c r="EM155">
        <v>641.6622857142855</v>
      </c>
      <c r="EN155">
        <v>21.21242142857143</v>
      </c>
      <c r="EO155">
        <v>2.012643571428571</v>
      </c>
      <c r="EP155">
        <v>1.916235714285714</v>
      </c>
      <c r="EQ155">
        <v>17.54416785714286</v>
      </c>
      <c r="ER155">
        <v>16.76866428571429</v>
      </c>
      <c r="ES155">
        <v>2000.019285714285</v>
      </c>
      <c r="ET155">
        <v>0.9799934642857144</v>
      </c>
      <c r="EU155">
        <v>0.02000653571428571</v>
      </c>
      <c r="EV155">
        <v>0</v>
      </c>
      <c r="EW155">
        <v>205.6820714285714</v>
      </c>
      <c r="EX155">
        <v>5.00078</v>
      </c>
      <c r="EY155">
        <v>4206.5625</v>
      </c>
      <c r="EZ155">
        <v>16379.75</v>
      </c>
      <c r="FA155">
        <v>38.65596428571428</v>
      </c>
      <c r="FB155">
        <v>39.3905</v>
      </c>
      <c r="FC155">
        <v>39.11803571428571</v>
      </c>
      <c r="FD155">
        <v>39.14042857142857</v>
      </c>
      <c r="FE155">
        <v>40.08449999999999</v>
      </c>
      <c r="FF155">
        <v>1955.109285714286</v>
      </c>
      <c r="FG155">
        <v>39.91</v>
      </c>
      <c r="FH155">
        <v>0</v>
      </c>
      <c r="FI155">
        <v>1758644166.6</v>
      </c>
      <c r="FJ155">
        <v>0</v>
      </c>
      <c r="FK155">
        <v>205.70804</v>
      </c>
      <c r="FL155">
        <v>0.1695384673391682</v>
      </c>
      <c r="FM155">
        <v>-5.945384606408187</v>
      </c>
      <c r="FN155">
        <v>4206.5132</v>
      </c>
      <c r="FO155">
        <v>15</v>
      </c>
      <c r="FP155">
        <v>0</v>
      </c>
      <c r="FQ155" t="s">
        <v>441</v>
      </c>
      <c r="FR155">
        <v>1746989605.5</v>
      </c>
      <c r="FS155">
        <v>1746989593.5</v>
      </c>
      <c r="FT155">
        <v>0</v>
      </c>
      <c r="FU155">
        <v>-0.274</v>
      </c>
      <c r="FV155">
        <v>-0.002</v>
      </c>
      <c r="FW155">
        <v>2.549</v>
      </c>
      <c r="FX155">
        <v>0.129</v>
      </c>
      <c r="FY155">
        <v>420</v>
      </c>
      <c r="FZ155">
        <v>17</v>
      </c>
      <c r="GA155">
        <v>0.02</v>
      </c>
      <c r="GB155">
        <v>0.04</v>
      </c>
      <c r="GC155">
        <v>-27.65399512195122</v>
      </c>
      <c r="GD155">
        <v>-1.055441811846719</v>
      </c>
      <c r="GE155">
        <v>0.1146677957878271</v>
      </c>
      <c r="GF155">
        <v>0</v>
      </c>
      <c r="GG155">
        <v>205.7475294117647</v>
      </c>
      <c r="GH155">
        <v>-0.6323605748855858</v>
      </c>
      <c r="GI155">
        <v>0.2085155143464952</v>
      </c>
      <c r="GJ155">
        <v>1</v>
      </c>
      <c r="GK155">
        <v>1.066406585365854</v>
      </c>
      <c r="GL155">
        <v>0.01698480836237124</v>
      </c>
      <c r="GM155">
        <v>0.001885622896055122</v>
      </c>
      <c r="GN155">
        <v>1</v>
      </c>
      <c r="GO155">
        <v>2</v>
      </c>
      <c r="GP155">
        <v>3</v>
      </c>
      <c r="GQ155" t="s">
        <v>442</v>
      </c>
      <c r="GR155">
        <v>3.10254</v>
      </c>
      <c r="GS155">
        <v>2.72512</v>
      </c>
      <c r="GT155">
        <v>0.119437</v>
      </c>
      <c r="GU155">
        <v>0.12288</v>
      </c>
      <c r="GV155">
        <v>0.102253</v>
      </c>
      <c r="GW155">
        <v>0.100133</v>
      </c>
      <c r="GX155">
        <v>23042.9</v>
      </c>
      <c r="GY155">
        <v>20844.4</v>
      </c>
      <c r="GZ155">
        <v>26731.4</v>
      </c>
      <c r="HA155">
        <v>23984.8</v>
      </c>
      <c r="HB155">
        <v>38402</v>
      </c>
      <c r="HC155">
        <v>31900.4</v>
      </c>
      <c r="HD155">
        <v>46679.3</v>
      </c>
      <c r="HE155">
        <v>37936.4</v>
      </c>
      <c r="HF155">
        <v>1.87385</v>
      </c>
      <c r="HG155">
        <v>1.86613</v>
      </c>
      <c r="HH155">
        <v>0.110529</v>
      </c>
      <c r="HI155">
        <v>0</v>
      </c>
      <c r="HJ155">
        <v>28.1966</v>
      </c>
      <c r="HK155">
        <v>999.9</v>
      </c>
      <c r="HL155">
        <v>48.9</v>
      </c>
      <c r="HM155">
        <v>31.6</v>
      </c>
      <c r="HN155">
        <v>25.2698</v>
      </c>
      <c r="HO155">
        <v>61.1765</v>
      </c>
      <c r="HP155">
        <v>22.5641</v>
      </c>
      <c r="HQ155">
        <v>1</v>
      </c>
      <c r="HR155">
        <v>0.0892454</v>
      </c>
      <c r="HS155">
        <v>-0.581117</v>
      </c>
      <c r="HT155">
        <v>20.278</v>
      </c>
      <c r="HU155">
        <v>5.21235</v>
      </c>
      <c r="HV155">
        <v>11.9782</v>
      </c>
      <c r="HW155">
        <v>4.96365</v>
      </c>
      <c r="HX155">
        <v>3.2744</v>
      </c>
      <c r="HY155">
        <v>9999</v>
      </c>
      <c r="HZ155">
        <v>9999</v>
      </c>
      <c r="IA155">
        <v>9999</v>
      </c>
      <c r="IB155">
        <v>999.9</v>
      </c>
      <c r="IC155">
        <v>1.864</v>
      </c>
      <c r="ID155">
        <v>1.86006</v>
      </c>
      <c r="IE155">
        <v>1.85841</v>
      </c>
      <c r="IF155">
        <v>1.85974</v>
      </c>
      <c r="IG155">
        <v>1.85987</v>
      </c>
      <c r="IH155">
        <v>1.85837</v>
      </c>
      <c r="II155">
        <v>1.85745</v>
      </c>
      <c r="IJ155">
        <v>1.85242</v>
      </c>
      <c r="IK155">
        <v>0</v>
      </c>
      <c r="IL155">
        <v>0</v>
      </c>
      <c r="IM155">
        <v>0</v>
      </c>
      <c r="IN155">
        <v>0</v>
      </c>
      <c r="IO155" t="s">
        <v>443</v>
      </c>
      <c r="IP155" t="s">
        <v>444</v>
      </c>
      <c r="IQ155" t="s">
        <v>445</v>
      </c>
      <c r="IR155" t="s">
        <v>445</v>
      </c>
      <c r="IS155" t="s">
        <v>445</v>
      </c>
      <c r="IT155" t="s">
        <v>445</v>
      </c>
      <c r="IU155">
        <v>0</v>
      </c>
      <c r="IV155">
        <v>100</v>
      </c>
      <c r="IW155">
        <v>100</v>
      </c>
      <c r="IX155">
        <v>-1.237</v>
      </c>
      <c r="IY155">
        <v>0.2871</v>
      </c>
      <c r="IZ155">
        <v>-1.101190050776656</v>
      </c>
      <c r="JA155">
        <v>-0.0009077452495023094</v>
      </c>
      <c r="JB155">
        <v>1.260287539409167E-06</v>
      </c>
      <c r="JC155">
        <v>-2.747980142854786E-10</v>
      </c>
      <c r="JD155">
        <v>0.01164710740424388</v>
      </c>
      <c r="JE155">
        <v>0.002354074995816399</v>
      </c>
      <c r="JF155">
        <v>0.0004967520844642659</v>
      </c>
      <c r="JG155">
        <v>-1.558376616488758E-06</v>
      </c>
      <c r="JH155">
        <v>1</v>
      </c>
      <c r="JI155">
        <v>1955</v>
      </c>
      <c r="JJ155">
        <v>1</v>
      </c>
      <c r="JK155">
        <v>26</v>
      </c>
      <c r="JL155">
        <v>194242.7</v>
      </c>
      <c r="JM155">
        <v>194242.9</v>
      </c>
      <c r="JN155">
        <v>1.69312</v>
      </c>
      <c r="JO155">
        <v>2.62451</v>
      </c>
      <c r="JP155">
        <v>1.49658</v>
      </c>
      <c r="JQ155">
        <v>2.34497</v>
      </c>
      <c r="JR155">
        <v>1.54907</v>
      </c>
      <c r="JS155">
        <v>2.44995</v>
      </c>
      <c r="JT155">
        <v>36.1285</v>
      </c>
      <c r="JU155">
        <v>24.1838</v>
      </c>
      <c r="JV155">
        <v>18</v>
      </c>
      <c r="JW155">
        <v>481.818</v>
      </c>
      <c r="JX155">
        <v>491.647</v>
      </c>
      <c r="JY155">
        <v>28.1901</v>
      </c>
      <c r="JZ155">
        <v>28.4246</v>
      </c>
      <c r="KA155">
        <v>30.0001</v>
      </c>
      <c r="KB155">
        <v>28.6836</v>
      </c>
      <c r="KC155">
        <v>28.6903</v>
      </c>
      <c r="KD155">
        <v>34.0148</v>
      </c>
      <c r="KE155">
        <v>18.1148</v>
      </c>
      <c r="KF155">
        <v>68.6476</v>
      </c>
      <c r="KG155">
        <v>28.1957</v>
      </c>
      <c r="KH155">
        <v>694.08</v>
      </c>
      <c r="KI155">
        <v>21.2377</v>
      </c>
      <c r="KJ155">
        <v>102.06</v>
      </c>
      <c r="KK155">
        <v>91.4978</v>
      </c>
    </row>
    <row r="156" spans="1:297">
      <c r="A156">
        <v>138</v>
      </c>
      <c r="B156">
        <v>1758644173.5</v>
      </c>
      <c r="C156">
        <v>2540.5</v>
      </c>
      <c r="D156" t="s">
        <v>722</v>
      </c>
      <c r="E156" t="s">
        <v>723</v>
      </c>
      <c r="F156">
        <v>5</v>
      </c>
      <c r="G156" t="s">
        <v>641</v>
      </c>
      <c r="H156" t="s">
        <v>438</v>
      </c>
      <c r="I156">
        <v>1758644166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(EA156+(U156+2*0.95*5.67E-8*(((EA156+$B$9)+273)^4-(EA156+273)^4)-44100*J156)/(1.84*29.3*R156+8*0.95*5.67E-8*(EA156+273)^3))</f>
        <v>0</v>
      </c>
      <c r="W156">
        <f>($C$9*EB156+$D$9*EC156+$E$9*V156)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2*0.95*5.67E-8*(((EA156+$B$9)+273)^4-(W156+273)^4)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689.2789540645242</v>
      </c>
      <c r="AK156">
        <v>670.0559696969698</v>
      </c>
      <c r="AL156">
        <v>3.421268966302525</v>
      </c>
      <c r="AM156">
        <v>65.18617333017276</v>
      </c>
      <c r="AN156">
        <f>(AP156 - AO156 + DY156*1E3/(8.314*(EA156+273.15)) * AR156/DX156 * AQ156) * DX156/(100*DL156) * 1000/(1000 - AP156)</f>
        <v>0</v>
      </c>
      <c r="AO156">
        <v>21.21106453038024</v>
      </c>
      <c r="AP156">
        <v>22.27896727272727</v>
      </c>
      <c r="AQ156">
        <v>-7.956017306005352E-07</v>
      </c>
      <c r="AR156">
        <v>105.4183411861966</v>
      </c>
      <c r="AS156">
        <v>0</v>
      </c>
      <c r="AT156">
        <v>0</v>
      </c>
      <c r="AU156">
        <f>IF(AS156*$H$15&gt;=AW156,1.0,(AW156/(AW156-AS156*$H$15)))</f>
        <v>0</v>
      </c>
      <c r="AV156">
        <f>(AU156-1)*100</f>
        <v>0</v>
      </c>
      <c r="AW156">
        <f>MAX(0,($B$15+$C$15*EF156)/(1+$D$15*EF156)*DY156/(EA156+273)*$E$15)</f>
        <v>0</v>
      </c>
      <c r="AX156" t="s">
        <v>439</v>
      </c>
      <c r="AY156" t="s">
        <v>439</v>
      </c>
      <c r="AZ156">
        <v>0</v>
      </c>
      <c r="BA156">
        <v>0</v>
      </c>
      <c r="BB156">
        <f>1-AZ156/BA156</f>
        <v>0</v>
      </c>
      <c r="BC156">
        <v>0</v>
      </c>
      <c r="BD156" t="s">
        <v>439</v>
      </c>
      <c r="BE156" t="s">
        <v>439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439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$B$13*EG156+$C$13*EH156+$F$13*ES156*(1-EV156)</f>
        <v>0</v>
      </c>
      <c r="DI156">
        <f>DH156*DJ156</f>
        <v>0</v>
      </c>
      <c r="DJ156">
        <f>($B$13*$D$11+$C$13*$D$11+$F$13*((FF156+EX156)/MAX(FF156+EX156+FG156, 0.1)*$I$11+FG156/MAX(FF156+EX156+FG156, 0.1)*$J$11))/($B$13+$C$13+$F$13)</f>
        <v>0</v>
      </c>
      <c r="DK156">
        <f>($B$13*$K$11+$C$13*$K$11+$F$13*((FF156+EX156)/MAX(FF156+EX156+FG156, 0.1)*$P$11+FG156/MAX(FF156+EX156+FG156, 0.1)*$Q$11))/($B$13+$C$13+$F$13)</f>
        <v>0</v>
      </c>
      <c r="DL156">
        <v>1.1</v>
      </c>
      <c r="DM156">
        <v>0.5</v>
      </c>
      <c r="DN156" t="s">
        <v>440</v>
      </c>
      <c r="DO156">
        <v>2</v>
      </c>
      <c r="DP156" t="b">
        <v>1</v>
      </c>
      <c r="DQ156">
        <v>1758644166</v>
      </c>
      <c r="DR156">
        <v>631.6557777777778</v>
      </c>
      <c r="DS156">
        <v>659.4151111111112</v>
      </c>
      <c r="DT156">
        <v>22.27965555555556</v>
      </c>
      <c r="DU156">
        <v>21.21187777777778</v>
      </c>
      <c r="DV156">
        <v>632.896037037037</v>
      </c>
      <c r="DW156">
        <v>21.99255185185186</v>
      </c>
      <c r="DX156">
        <v>499.9937777777778</v>
      </c>
      <c r="DY156">
        <v>90.33559629629629</v>
      </c>
      <c r="DZ156">
        <v>0.06666693703703704</v>
      </c>
      <c r="EA156">
        <v>29.02354814814815</v>
      </c>
      <c r="EB156">
        <v>29.99531111111111</v>
      </c>
      <c r="EC156">
        <v>999.9000000000001</v>
      </c>
      <c r="ED156">
        <v>0</v>
      </c>
      <c r="EE156">
        <v>0</v>
      </c>
      <c r="EF156">
        <v>10003.98481481481</v>
      </c>
      <c r="EG156">
        <v>0</v>
      </c>
      <c r="EH156">
        <v>10.17472222222222</v>
      </c>
      <c r="EI156">
        <v>-27.75940740740741</v>
      </c>
      <c r="EJ156">
        <v>646.0494074074073</v>
      </c>
      <c r="EK156">
        <v>673.7055925925924</v>
      </c>
      <c r="EL156">
        <v>1.067794074074074</v>
      </c>
      <c r="EM156">
        <v>659.4151111111112</v>
      </c>
      <c r="EN156">
        <v>21.21187777777778</v>
      </c>
      <c r="EO156">
        <v>2.012646296296296</v>
      </c>
      <c r="EP156">
        <v>1.916187407407407</v>
      </c>
      <c r="EQ156">
        <v>17.54418148148148</v>
      </c>
      <c r="ER156">
        <v>16.76827037037037</v>
      </c>
      <c r="ES156">
        <v>2000.014814814815</v>
      </c>
      <c r="ET156">
        <v>0.9799933333333335</v>
      </c>
      <c r="EU156">
        <v>0.02000666666666666</v>
      </c>
      <c r="EV156">
        <v>0</v>
      </c>
      <c r="EW156">
        <v>205.674962962963</v>
      </c>
      <c r="EX156">
        <v>5.00078</v>
      </c>
      <c r="EY156">
        <v>4205.963703703704</v>
      </c>
      <c r="EZ156">
        <v>16379.72222222222</v>
      </c>
      <c r="FA156">
        <v>38.65018518518518</v>
      </c>
      <c r="FB156">
        <v>39.39107407407408</v>
      </c>
      <c r="FC156">
        <v>38.98585185185185</v>
      </c>
      <c r="FD156">
        <v>39.13866666666667</v>
      </c>
      <c r="FE156">
        <v>40.07833333333333</v>
      </c>
      <c r="FF156">
        <v>1955.104814814815</v>
      </c>
      <c r="FG156">
        <v>39.91</v>
      </c>
      <c r="FH156">
        <v>0</v>
      </c>
      <c r="FI156">
        <v>1758644171.4</v>
      </c>
      <c r="FJ156">
        <v>0</v>
      </c>
      <c r="FK156">
        <v>205.69692</v>
      </c>
      <c r="FL156">
        <v>-0.1087692215353149</v>
      </c>
      <c r="FM156">
        <v>-5.928461510000836</v>
      </c>
      <c r="FN156">
        <v>4205.958000000001</v>
      </c>
      <c r="FO156">
        <v>15</v>
      </c>
      <c r="FP156">
        <v>0</v>
      </c>
      <c r="FQ156" t="s">
        <v>441</v>
      </c>
      <c r="FR156">
        <v>1746989605.5</v>
      </c>
      <c r="FS156">
        <v>1746989593.5</v>
      </c>
      <c r="FT156">
        <v>0</v>
      </c>
      <c r="FU156">
        <v>-0.274</v>
      </c>
      <c r="FV156">
        <v>-0.002</v>
      </c>
      <c r="FW156">
        <v>2.549</v>
      </c>
      <c r="FX156">
        <v>0.129</v>
      </c>
      <c r="FY156">
        <v>420</v>
      </c>
      <c r="FZ156">
        <v>17</v>
      </c>
      <c r="GA156">
        <v>0.02</v>
      </c>
      <c r="GB156">
        <v>0.04</v>
      </c>
      <c r="GC156">
        <v>-27.69655365853659</v>
      </c>
      <c r="GD156">
        <v>-0.9650613240418092</v>
      </c>
      <c r="GE156">
        <v>0.1079855706204532</v>
      </c>
      <c r="GF156">
        <v>0</v>
      </c>
      <c r="GG156">
        <v>205.7174705882353</v>
      </c>
      <c r="GH156">
        <v>-0.04134453348004609</v>
      </c>
      <c r="GI156">
        <v>0.1748159091047624</v>
      </c>
      <c r="GJ156">
        <v>1</v>
      </c>
      <c r="GK156">
        <v>1.06713756097561</v>
      </c>
      <c r="GL156">
        <v>0.008099372822303047</v>
      </c>
      <c r="GM156">
        <v>0.001226803859505106</v>
      </c>
      <c r="GN156">
        <v>1</v>
      </c>
      <c r="GO156">
        <v>2</v>
      </c>
      <c r="GP156">
        <v>3</v>
      </c>
      <c r="GQ156" t="s">
        <v>442</v>
      </c>
      <c r="GR156">
        <v>3.10252</v>
      </c>
      <c r="GS156">
        <v>2.72511</v>
      </c>
      <c r="GT156">
        <v>0.121592</v>
      </c>
      <c r="GU156">
        <v>0.124979</v>
      </c>
      <c r="GV156">
        <v>0.102255</v>
      </c>
      <c r="GW156">
        <v>0.100126</v>
      </c>
      <c r="GX156">
        <v>22986.7</v>
      </c>
      <c r="GY156">
        <v>20794.4</v>
      </c>
      <c r="GZ156">
        <v>26731.6</v>
      </c>
      <c r="HA156">
        <v>23984.7</v>
      </c>
      <c r="HB156">
        <v>38402.1</v>
      </c>
      <c r="HC156">
        <v>31900.9</v>
      </c>
      <c r="HD156">
        <v>46679.3</v>
      </c>
      <c r="HE156">
        <v>37936.4</v>
      </c>
      <c r="HF156">
        <v>1.87395</v>
      </c>
      <c r="HG156">
        <v>1.8661</v>
      </c>
      <c r="HH156">
        <v>0.110559</v>
      </c>
      <c r="HI156">
        <v>0</v>
      </c>
      <c r="HJ156">
        <v>28.1966</v>
      </c>
      <c r="HK156">
        <v>999.9</v>
      </c>
      <c r="HL156">
        <v>48.9</v>
      </c>
      <c r="HM156">
        <v>31.6</v>
      </c>
      <c r="HN156">
        <v>25.2684</v>
      </c>
      <c r="HO156">
        <v>61.0965</v>
      </c>
      <c r="HP156">
        <v>22.8125</v>
      </c>
      <c r="HQ156">
        <v>1</v>
      </c>
      <c r="HR156">
        <v>0.08912349999999999</v>
      </c>
      <c r="HS156">
        <v>-0.575528</v>
      </c>
      <c r="HT156">
        <v>20.2781</v>
      </c>
      <c r="HU156">
        <v>5.21429</v>
      </c>
      <c r="HV156">
        <v>11.9782</v>
      </c>
      <c r="HW156">
        <v>4.96375</v>
      </c>
      <c r="HX156">
        <v>3.2745</v>
      </c>
      <c r="HY156">
        <v>9999</v>
      </c>
      <c r="HZ156">
        <v>9999</v>
      </c>
      <c r="IA156">
        <v>9999</v>
      </c>
      <c r="IB156">
        <v>999.9</v>
      </c>
      <c r="IC156">
        <v>1.86401</v>
      </c>
      <c r="ID156">
        <v>1.86006</v>
      </c>
      <c r="IE156">
        <v>1.85838</v>
      </c>
      <c r="IF156">
        <v>1.85975</v>
      </c>
      <c r="IG156">
        <v>1.85989</v>
      </c>
      <c r="IH156">
        <v>1.85837</v>
      </c>
      <c r="II156">
        <v>1.85745</v>
      </c>
      <c r="IJ156">
        <v>1.85242</v>
      </c>
      <c r="IK156">
        <v>0</v>
      </c>
      <c r="IL156">
        <v>0</v>
      </c>
      <c r="IM156">
        <v>0</v>
      </c>
      <c r="IN156">
        <v>0</v>
      </c>
      <c r="IO156" t="s">
        <v>443</v>
      </c>
      <c r="IP156" t="s">
        <v>444</v>
      </c>
      <c r="IQ156" t="s">
        <v>445</v>
      </c>
      <c r="IR156" t="s">
        <v>445</v>
      </c>
      <c r="IS156" t="s">
        <v>445</v>
      </c>
      <c r="IT156" t="s">
        <v>445</v>
      </c>
      <c r="IU156">
        <v>0</v>
      </c>
      <c r="IV156">
        <v>100</v>
      </c>
      <c r="IW156">
        <v>100</v>
      </c>
      <c r="IX156">
        <v>-1.231</v>
      </c>
      <c r="IY156">
        <v>0.2871</v>
      </c>
      <c r="IZ156">
        <v>-1.101190050776656</v>
      </c>
      <c r="JA156">
        <v>-0.0009077452495023094</v>
      </c>
      <c r="JB156">
        <v>1.260287539409167E-06</v>
      </c>
      <c r="JC156">
        <v>-2.747980142854786E-10</v>
      </c>
      <c r="JD156">
        <v>0.01164710740424388</v>
      </c>
      <c r="JE156">
        <v>0.002354074995816399</v>
      </c>
      <c r="JF156">
        <v>0.0004967520844642659</v>
      </c>
      <c r="JG156">
        <v>-1.558376616488758E-06</v>
      </c>
      <c r="JH156">
        <v>1</v>
      </c>
      <c r="JI156">
        <v>1955</v>
      </c>
      <c r="JJ156">
        <v>1</v>
      </c>
      <c r="JK156">
        <v>26</v>
      </c>
      <c r="JL156">
        <v>194242.8</v>
      </c>
      <c r="JM156">
        <v>194243</v>
      </c>
      <c r="JN156">
        <v>1.72974</v>
      </c>
      <c r="JO156">
        <v>2.62085</v>
      </c>
      <c r="JP156">
        <v>1.49658</v>
      </c>
      <c r="JQ156">
        <v>2.34497</v>
      </c>
      <c r="JR156">
        <v>1.54907</v>
      </c>
      <c r="JS156">
        <v>2.44629</v>
      </c>
      <c r="JT156">
        <v>36.1285</v>
      </c>
      <c r="JU156">
        <v>24.1751</v>
      </c>
      <c r="JV156">
        <v>18</v>
      </c>
      <c r="JW156">
        <v>481.862</v>
      </c>
      <c r="JX156">
        <v>491.61</v>
      </c>
      <c r="JY156">
        <v>28.1969</v>
      </c>
      <c r="JZ156">
        <v>28.4244</v>
      </c>
      <c r="KA156">
        <v>30</v>
      </c>
      <c r="KB156">
        <v>28.6817</v>
      </c>
      <c r="KC156">
        <v>28.6879</v>
      </c>
      <c r="KD156">
        <v>34.728</v>
      </c>
      <c r="KE156">
        <v>18.1148</v>
      </c>
      <c r="KF156">
        <v>68.6476</v>
      </c>
      <c r="KG156">
        <v>28.1965</v>
      </c>
      <c r="KH156">
        <v>707.439</v>
      </c>
      <c r="KI156">
        <v>21.2377</v>
      </c>
      <c r="KJ156">
        <v>102.061</v>
      </c>
      <c r="KK156">
        <v>91.49769999999999</v>
      </c>
    </row>
    <row r="157" spans="1:297">
      <c r="A157">
        <v>139</v>
      </c>
      <c r="B157">
        <v>1758644178.5</v>
      </c>
      <c r="C157">
        <v>2545.5</v>
      </c>
      <c r="D157" t="s">
        <v>724</v>
      </c>
      <c r="E157" t="s">
        <v>725</v>
      </c>
      <c r="F157">
        <v>5</v>
      </c>
      <c r="G157" t="s">
        <v>641</v>
      </c>
      <c r="H157" t="s">
        <v>438</v>
      </c>
      <c r="I157">
        <v>1758644170.714286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(EA157+(U157+2*0.95*5.67E-8*(((EA157+$B$9)+273)^4-(EA157+273)^4)-44100*J157)/(1.84*29.3*R157+8*0.95*5.67E-8*(EA157+273)^3))</f>
        <v>0</v>
      </c>
      <c r="W157">
        <f>($C$9*EB157+$D$9*EC157+$E$9*V157)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2*0.95*5.67E-8*(((EA157+$B$9)+273)^4-(W157+273)^4)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706.2836222749977</v>
      </c>
      <c r="AK157">
        <v>687.2024000000001</v>
      </c>
      <c r="AL157">
        <v>3.423293725102361</v>
      </c>
      <c r="AM157">
        <v>65.18617333017276</v>
      </c>
      <c r="AN157">
        <f>(AP157 - AO157 + DY157*1E3/(8.314*(EA157+273.15)) * AR157/DX157 * AQ157) * DX157/(100*DL157) * 1000/(1000 - AP157)</f>
        <v>0</v>
      </c>
      <c r="AO157">
        <v>21.2109199159392</v>
      </c>
      <c r="AP157">
        <v>22.28109696969697</v>
      </c>
      <c r="AQ157">
        <v>8.01429687293059E-06</v>
      </c>
      <c r="AR157">
        <v>105.4183411861966</v>
      </c>
      <c r="AS157">
        <v>0</v>
      </c>
      <c r="AT157">
        <v>0</v>
      </c>
      <c r="AU157">
        <f>IF(AS157*$H$15&gt;=AW157,1.0,(AW157/(AW157-AS157*$H$15)))</f>
        <v>0</v>
      </c>
      <c r="AV157">
        <f>(AU157-1)*100</f>
        <v>0</v>
      </c>
      <c r="AW157">
        <f>MAX(0,($B$15+$C$15*EF157)/(1+$D$15*EF157)*DY157/(EA157+273)*$E$15)</f>
        <v>0</v>
      </c>
      <c r="AX157" t="s">
        <v>439</v>
      </c>
      <c r="AY157" t="s">
        <v>439</v>
      </c>
      <c r="AZ157">
        <v>0</v>
      </c>
      <c r="BA157">
        <v>0</v>
      </c>
      <c r="BB157">
        <f>1-AZ157/BA157</f>
        <v>0</v>
      </c>
      <c r="BC157">
        <v>0</v>
      </c>
      <c r="BD157" t="s">
        <v>439</v>
      </c>
      <c r="BE157" t="s">
        <v>439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439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$B$13*EG157+$C$13*EH157+$F$13*ES157*(1-EV157)</f>
        <v>0</v>
      </c>
      <c r="DI157">
        <f>DH157*DJ157</f>
        <v>0</v>
      </c>
      <c r="DJ157">
        <f>($B$13*$D$11+$C$13*$D$11+$F$13*((FF157+EX157)/MAX(FF157+EX157+FG157, 0.1)*$I$11+FG157/MAX(FF157+EX157+FG157, 0.1)*$J$11))/($B$13+$C$13+$F$13)</f>
        <v>0</v>
      </c>
      <c r="DK157">
        <f>($B$13*$K$11+$C$13*$K$11+$F$13*((FF157+EX157)/MAX(FF157+EX157+FG157, 0.1)*$P$11+FG157/MAX(FF157+EX157+FG157, 0.1)*$Q$11))/($B$13+$C$13+$F$13)</f>
        <v>0</v>
      </c>
      <c r="DL157">
        <v>1.1</v>
      </c>
      <c r="DM157">
        <v>0.5</v>
      </c>
      <c r="DN157" t="s">
        <v>440</v>
      </c>
      <c r="DO157">
        <v>2</v>
      </c>
      <c r="DP157" t="b">
        <v>1</v>
      </c>
      <c r="DQ157">
        <v>1758644170.714286</v>
      </c>
      <c r="DR157">
        <v>647.4654285714287</v>
      </c>
      <c r="DS157">
        <v>675.2231428571429</v>
      </c>
      <c r="DT157">
        <v>22.27969642857143</v>
      </c>
      <c r="DU157">
        <v>21.21124285714286</v>
      </c>
      <c r="DV157">
        <v>648.6999285714285</v>
      </c>
      <c r="DW157">
        <v>21.99259285714285</v>
      </c>
      <c r="DX157">
        <v>500.0266071428572</v>
      </c>
      <c r="DY157">
        <v>90.33628928571427</v>
      </c>
      <c r="DZ157">
        <v>0.06683769285714286</v>
      </c>
      <c r="EA157">
        <v>29.02345</v>
      </c>
      <c r="EB157">
        <v>29.995325</v>
      </c>
      <c r="EC157">
        <v>999.9000000000002</v>
      </c>
      <c r="ED157">
        <v>0</v>
      </c>
      <c r="EE157">
        <v>0</v>
      </c>
      <c r="EF157">
        <v>10004.6725</v>
      </c>
      <c r="EG157">
        <v>0</v>
      </c>
      <c r="EH157">
        <v>10.18355</v>
      </c>
      <c r="EI157">
        <v>-27.75785357142857</v>
      </c>
      <c r="EJ157">
        <v>662.219357142857</v>
      </c>
      <c r="EK157">
        <v>689.8558571428572</v>
      </c>
      <c r="EL157">
        <v>1.068467857142857</v>
      </c>
      <c r="EM157">
        <v>675.2231428571429</v>
      </c>
      <c r="EN157">
        <v>21.21124285714286</v>
      </c>
      <c r="EO157">
        <v>2.012665714285715</v>
      </c>
      <c r="EP157">
        <v>1.916143928571428</v>
      </c>
      <c r="EQ157">
        <v>17.54433571428572</v>
      </c>
      <c r="ER157">
        <v>16.76792142857143</v>
      </c>
      <c r="ES157">
        <v>1999.996785714286</v>
      </c>
      <c r="ET157">
        <v>0.9799931428571427</v>
      </c>
      <c r="EU157">
        <v>0.02000685</v>
      </c>
      <c r="EV157">
        <v>0</v>
      </c>
      <c r="EW157">
        <v>205.7032142857143</v>
      </c>
      <c r="EX157">
        <v>5.00078</v>
      </c>
      <c r="EY157">
        <v>4205.336428571429</v>
      </c>
      <c r="EZ157">
        <v>16379.56428571429</v>
      </c>
      <c r="FA157">
        <v>38.62696428571428</v>
      </c>
      <c r="FB157">
        <v>39.3770357142857</v>
      </c>
      <c r="FC157">
        <v>38.93717857142856</v>
      </c>
      <c r="FD157">
        <v>39.12253571428572</v>
      </c>
      <c r="FE157">
        <v>40.06207142857142</v>
      </c>
      <c r="FF157">
        <v>1955.086785714286</v>
      </c>
      <c r="FG157">
        <v>39.91</v>
      </c>
      <c r="FH157">
        <v>0</v>
      </c>
      <c r="FI157">
        <v>1758644176.8</v>
      </c>
      <c r="FJ157">
        <v>0</v>
      </c>
      <c r="FK157">
        <v>205.6876538461539</v>
      </c>
      <c r="FL157">
        <v>-0.3634529860534321</v>
      </c>
      <c r="FM157">
        <v>-8.52581195846086</v>
      </c>
      <c r="FN157">
        <v>4205.327692307692</v>
      </c>
      <c r="FO157">
        <v>15</v>
      </c>
      <c r="FP157">
        <v>0</v>
      </c>
      <c r="FQ157" t="s">
        <v>441</v>
      </c>
      <c r="FR157">
        <v>1746989605.5</v>
      </c>
      <c r="FS157">
        <v>1746989593.5</v>
      </c>
      <c r="FT157">
        <v>0</v>
      </c>
      <c r="FU157">
        <v>-0.274</v>
      </c>
      <c r="FV157">
        <v>-0.002</v>
      </c>
      <c r="FW157">
        <v>2.549</v>
      </c>
      <c r="FX157">
        <v>0.129</v>
      </c>
      <c r="FY157">
        <v>420</v>
      </c>
      <c r="FZ157">
        <v>17</v>
      </c>
      <c r="GA157">
        <v>0.02</v>
      </c>
      <c r="GB157">
        <v>0.04</v>
      </c>
      <c r="GC157">
        <v>-27.738715</v>
      </c>
      <c r="GD157">
        <v>0.04238724202628164</v>
      </c>
      <c r="GE157">
        <v>0.05782714133518993</v>
      </c>
      <c r="GF157">
        <v>1</v>
      </c>
      <c r="GG157">
        <v>205.7014411764706</v>
      </c>
      <c r="GH157">
        <v>0.2490297990263079</v>
      </c>
      <c r="GI157">
        <v>0.1766260908007563</v>
      </c>
      <c r="GJ157">
        <v>1</v>
      </c>
      <c r="GK157">
        <v>1.06804225</v>
      </c>
      <c r="GL157">
        <v>0.006668105065661679</v>
      </c>
      <c r="GM157">
        <v>0.00110492643985922</v>
      </c>
      <c r="GN157">
        <v>1</v>
      </c>
      <c r="GO157">
        <v>3</v>
      </c>
      <c r="GP157">
        <v>3</v>
      </c>
      <c r="GQ157" t="s">
        <v>568</v>
      </c>
      <c r="GR157">
        <v>3.10266</v>
      </c>
      <c r="GS157">
        <v>2.72468</v>
      </c>
      <c r="GT157">
        <v>0.123715</v>
      </c>
      <c r="GU157">
        <v>0.127084</v>
      </c>
      <c r="GV157">
        <v>0.10226</v>
      </c>
      <c r="GW157">
        <v>0.100131</v>
      </c>
      <c r="GX157">
        <v>22931</v>
      </c>
      <c r="GY157">
        <v>20744.3</v>
      </c>
      <c r="GZ157">
        <v>26731.4</v>
      </c>
      <c r="HA157">
        <v>23984.5</v>
      </c>
      <c r="HB157">
        <v>38402</v>
      </c>
      <c r="HC157">
        <v>31900.8</v>
      </c>
      <c r="HD157">
        <v>46679.1</v>
      </c>
      <c r="HE157">
        <v>37936.3</v>
      </c>
      <c r="HF157">
        <v>1.87425</v>
      </c>
      <c r="HG157">
        <v>1.86593</v>
      </c>
      <c r="HH157">
        <v>0.109661</v>
      </c>
      <c r="HI157">
        <v>0</v>
      </c>
      <c r="HJ157">
        <v>28.1966</v>
      </c>
      <c r="HK157">
        <v>999.9</v>
      </c>
      <c r="HL157">
        <v>48.9</v>
      </c>
      <c r="HM157">
        <v>31.6</v>
      </c>
      <c r="HN157">
        <v>25.2697</v>
      </c>
      <c r="HO157">
        <v>61.1965</v>
      </c>
      <c r="HP157">
        <v>22.512</v>
      </c>
      <c r="HQ157">
        <v>1</v>
      </c>
      <c r="HR157">
        <v>0.08912349999999999</v>
      </c>
      <c r="HS157">
        <v>-0.567282</v>
      </c>
      <c r="HT157">
        <v>20.2783</v>
      </c>
      <c r="HU157">
        <v>5.21385</v>
      </c>
      <c r="HV157">
        <v>11.9787</v>
      </c>
      <c r="HW157">
        <v>4.9638</v>
      </c>
      <c r="HX157">
        <v>3.27453</v>
      </c>
      <c r="HY157">
        <v>9999</v>
      </c>
      <c r="HZ157">
        <v>9999</v>
      </c>
      <c r="IA157">
        <v>9999</v>
      </c>
      <c r="IB157">
        <v>999.9</v>
      </c>
      <c r="IC157">
        <v>1.86398</v>
      </c>
      <c r="ID157">
        <v>1.86008</v>
      </c>
      <c r="IE157">
        <v>1.85837</v>
      </c>
      <c r="IF157">
        <v>1.85975</v>
      </c>
      <c r="IG157">
        <v>1.85988</v>
      </c>
      <c r="IH157">
        <v>1.85837</v>
      </c>
      <c r="II157">
        <v>1.85745</v>
      </c>
      <c r="IJ157">
        <v>1.85242</v>
      </c>
      <c r="IK157">
        <v>0</v>
      </c>
      <c r="IL157">
        <v>0</v>
      </c>
      <c r="IM157">
        <v>0</v>
      </c>
      <c r="IN157">
        <v>0</v>
      </c>
      <c r="IO157" t="s">
        <v>443</v>
      </c>
      <c r="IP157" t="s">
        <v>444</v>
      </c>
      <c r="IQ157" t="s">
        <v>445</v>
      </c>
      <c r="IR157" t="s">
        <v>445</v>
      </c>
      <c r="IS157" t="s">
        <v>445</v>
      </c>
      <c r="IT157" t="s">
        <v>445</v>
      </c>
      <c r="IU157">
        <v>0</v>
      </c>
      <c r="IV157">
        <v>100</v>
      </c>
      <c r="IW157">
        <v>100</v>
      </c>
      <c r="IX157">
        <v>-1.224</v>
      </c>
      <c r="IY157">
        <v>0.2872</v>
      </c>
      <c r="IZ157">
        <v>-1.101190050776656</v>
      </c>
      <c r="JA157">
        <v>-0.0009077452495023094</v>
      </c>
      <c r="JB157">
        <v>1.260287539409167E-06</v>
      </c>
      <c r="JC157">
        <v>-2.747980142854786E-10</v>
      </c>
      <c r="JD157">
        <v>0.01164710740424388</v>
      </c>
      <c r="JE157">
        <v>0.002354074995816399</v>
      </c>
      <c r="JF157">
        <v>0.0004967520844642659</v>
      </c>
      <c r="JG157">
        <v>-1.558376616488758E-06</v>
      </c>
      <c r="JH157">
        <v>1</v>
      </c>
      <c r="JI157">
        <v>1955</v>
      </c>
      <c r="JJ157">
        <v>1</v>
      </c>
      <c r="JK157">
        <v>26</v>
      </c>
      <c r="JL157">
        <v>194242.9</v>
      </c>
      <c r="JM157">
        <v>194243.1</v>
      </c>
      <c r="JN157">
        <v>1.76025</v>
      </c>
      <c r="JO157">
        <v>2.62695</v>
      </c>
      <c r="JP157">
        <v>1.49658</v>
      </c>
      <c r="JQ157">
        <v>2.34497</v>
      </c>
      <c r="JR157">
        <v>1.54907</v>
      </c>
      <c r="JS157">
        <v>2.35107</v>
      </c>
      <c r="JT157">
        <v>36.1285</v>
      </c>
      <c r="JU157">
        <v>24.1751</v>
      </c>
      <c r="JV157">
        <v>18</v>
      </c>
      <c r="JW157">
        <v>482.03</v>
      </c>
      <c r="JX157">
        <v>491.483</v>
      </c>
      <c r="JY157">
        <v>28.1984</v>
      </c>
      <c r="JZ157">
        <v>28.4221</v>
      </c>
      <c r="KA157">
        <v>30</v>
      </c>
      <c r="KB157">
        <v>28.681</v>
      </c>
      <c r="KC157">
        <v>28.6863</v>
      </c>
      <c r="KD157">
        <v>35.3573</v>
      </c>
      <c r="KE157">
        <v>18.1148</v>
      </c>
      <c r="KF157">
        <v>68.6476</v>
      </c>
      <c r="KG157">
        <v>28.1981</v>
      </c>
      <c r="KH157">
        <v>727.477</v>
      </c>
      <c r="KI157">
        <v>21.2377</v>
      </c>
      <c r="KJ157">
        <v>102.06</v>
      </c>
      <c r="KK157">
        <v>91.4974</v>
      </c>
    </row>
    <row r="158" spans="1:297">
      <c r="A158">
        <v>140</v>
      </c>
      <c r="B158">
        <v>1758644183.5</v>
      </c>
      <c r="C158">
        <v>2550.5</v>
      </c>
      <c r="D158" t="s">
        <v>726</v>
      </c>
      <c r="E158" t="s">
        <v>727</v>
      </c>
      <c r="F158">
        <v>5</v>
      </c>
      <c r="G158" t="s">
        <v>641</v>
      </c>
      <c r="H158" t="s">
        <v>438</v>
      </c>
      <c r="I158">
        <v>1758644176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(EA158+(U158+2*0.95*5.67E-8*(((EA158+$B$9)+273)^4-(EA158+273)^4)-44100*J158)/(1.84*29.3*R158+8*0.95*5.67E-8*(EA158+273)^3))</f>
        <v>0</v>
      </c>
      <c r="W158">
        <f>($C$9*EB158+$D$9*EC158+$E$9*V158)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2*0.95*5.67E-8*(((EA158+$B$9)+273)^4-(W158+273)^4)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723.8144996575692</v>
      </c>
      <c r="AK158">
        <v>704.4841696969694</v>
      </c>
      <c r="AL158">
        <v>3.455464175547013</v>
      </c>
      <c r="AM158">
        <v>65.18617333017276</v>
      </c>
      <c r="AN158">
        <f>(AP158 - AO158 + DY158*1E3/(8.314*(EA158+273.15)) * AR158/DX158 * AQ158) * DX158/(100*DL158) * 1000/(1000 - AP158)</f>
        <v>0</v>
      </c>
      <c r="AO158">
        <v>21.21094728742305</v>
      </c>
      <c r="AP158">
        <v>22.27971333333333</v>
      </c>
      <c r="AQ158">
        <v>-8.413339398365722E-06</v>
      </c>
      <c r="AR158">
        <v>105.4183411861966</v>
      </c>
      <c r="AS158">
        <v>0</v>
      </c>
      <c r="AT158">
        <v>0</v>
      </c>
      <c r="AU158">
        <f>IF(AS158*$H$15&gt;=AW158,1.0,(AW158/(AW158-AS158*$H$15)))</f>
        <v>0</v>
      </c>
      <c r="AV158">
        <f>(AU158-1)*100</f>
        <v>0</v>
      </c>
      <c r="AW158">
        <f>MAX(0,($B$15+$C$15*EF158)/(1+$D$15*EF158)*DY158/(EA158+273)*$E$15)</f>
        <v>0</v>
      </c>
      <c r="AX158" t="s">
        <v>439</v>
      </c>
      <c r="AY158" t="s">
        <v>439</v>
      </c>
      <c r="AZ158">
        <v>0</v>
      </c>
      <c r="BA158">
        <v>0</v>
      </c>
      <c r="BB158">
        <f>1-AZ158/BA158</f>
        <v>0</v>
      </c>
      <c r="BC158">
        <v>0</v>
      </c>
      <c r="BD158" t="s">
        <v>439</v>
      </c>
      <c r="BE158" t="s">
        <v>439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439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$B$13*EG158+$C$13*EH158+$F$13*ES158*(1-EV158)</f>
        <v>0</v>
      </c>
      <c r="DI158">
        <f>DH158*DJ158</f>
        <v>0</v>
      </c>
      <c r="DJ158">
        <f>($B$13*$D$11+$C$13*$D$11+$F$13*((FF158+EX158)/MAX(FF158+EX158+FG158, 0.1)*$I$11+FG158/MAX(FF158+EX158+FG158, 0.1)*$J$11))/($B$13+$C$13+$F$13)</f>
        <v>0</v>
      </c>
      <c r="DK158">
        <f>($B$13*$K$11+$C$13*$K$11+$F$13*((FF158+EX158)/MAX(FF158+EX158+FG158, 0.1)*$P$11+FG158/MAX(FF158+EX158+FG158, 0.1)*$Q$11))/($B$13+$C$13+$F$13)</f>
        <v>0</v>
      </c>
      <c r="DL158">
        <v>1.1</v>
      </c>
      <c r="DM158">
        <v>0.5</v>
      </c>
      <c r="DN158" t="s">
        <v>440</v>
      </c>
      <c r="DO158">
        <v>2</v>
      </c>
      <c r="DP158" t="b">
        <v>1</v>
      </c>
      <c r="DQ158">
        <v>1758644176</v>
      </c>
      <c r="DR158">
        <v>665.2290370370371</v>
      </c>
      <c r="DS158">
        <v>693.0261481481481</v>
      </c>
      <c r="DT158">
        <v>22.27998888888888</v>
      </c>
      <c r="DU158">
        <v>21.21114444444445</v>
      </c>
      <c r="DV158">
        <v>666.4565925925926</v>
      </c>
      <c r="DW158">
        <v>21.99286666666667</v>
      </c>
      <c r="DX158">
        <v>500.0018518518518</v>
      </c>
      <c r="DY158">
        <v>90.3361925925926</v>
      </c>
      <c r="DZ158">
        <v>0.06685508148148148</v>
      </c>
      <c r="EA158">
        <v>29.02412592592593</v>
      </c>
      <c r="EB158">
        <v>29.99358148148148</v>
      </c>
      <c r="EC158">
        <v>999.9000000000001</v>
      </c>
      <c r="ED158">
        <v>0</v>
      </c>
      <c r="EE158">
        <v>0</v>
      </c>
      <c r="EF158">
        <v>10004.49444444445</v>
      </c>
      <c r="EG158">
        <v>0</v>
      </c>
      <c r="EH158">
        <v>10.18997777777778</v>
      </c>
      <c r="EI158">
        <v>-27.79723333333333</v>
      </c>
      <c r="EJ158">
        <v>680.388037037037</v>
      </c>
      <c r="EK158">
        <v>708.0446666666666</v>
      </c>
      <c r="EL158">
        <v>1.068842962962963</v>
      </c>
      <c r="EM158">
        <v>693.0261481481481</v>
      </c>
      <c r="EN158">
        <v>21.21114444444445</v>
      </c>
      <c r="EO158">
        <v>2.012688888888889</v>
      </c>
      <c r="EP158">
        <v>1.916133703703704</v>
      </c>
      <c r="EQ158">
        <v>17.54451851851852</v>
      </c>
      <c r="ER158">
        <v>16.76782962962963</v>
      </c>
      <c r="ES158">
        <v>2000.001111111111</v>
      </c>
      <c r="ET158">
        <v>0.9799932222222224</v>
      </c>
      <c r="EU158">
        <v>0.02000677037037037</v>
      </c>
      <c r="EV158">
        <v>0</v>
      </c>
      <c r="EW158">
        <v>205.6534444444444</v>
      </c>
      <c r="EX158">
        <v>5.00078</v>
      </c>
      <c r="EY158">
        <v>4204.763703703704</v>
      </c>
      <c r="EZ158">
        <v>16379.60370370371</v>
      </c>
      <c r="FA158">
        <v>38.62014814814815</v>
      </c>
      <c r="FB158">
        <v>39.36785185185185</v>
      </c>
      <c r="FC158">
        <v>38.82844444444444</v>
      </c>
      <c r="FD158">
        <v>39.12007407407408</v>
      </c>
      <c r="FE158">
        <v>40.07599999999999</v>
      </c>
      <c r="FF158">
        <v>1955.091111111111</v>
      </c>
      <c r="FG158">
        <v>39.91</v>
      </c>
      <c r="FH158">
        <v>0</v>
      </c>
      <c r="FI158">
        <v>1758644181.6</v>
      </c>
      <c r="FJ158">
        <v>0</v>
      </c>
      <c r="FK158">
        <v>205.6493461538462</v>
      </c>
      <c r="FL158">
        <v>-1.045230760369735</v>
      </c>
      <c r="FM158">
        <v>-6.607179459817972</v>
      </c>
      <c r="FN158">
        <v>4204.788461538462</v>
      </c>
      <c r="FO158">
        <v>15</v>
      </c>
      <c r="FP158">
        <v>0</v>
      </c>
      <c r="FQ158" t="s">
        <v>441</v>
      </c>
      <c r="FR158">
        <v>1746989605.5</v>
      </c>
      <c r="FS158">
        <v>1746989593.5</v>
      </c>
      <c r="FT158">
        <v>0</v>
      </c>
      <c r="FU158">
        <v>-0.274</v>
      </c>
      <c r="FV158">
        <v>-0.002</v>
      </c>
      <c r="FW158">
        <v>2.549</v>
      </c>
      <c r="FX158">
        <v>0.129</v>
      </c>
      <c r="FY158">
        <v>420</v>
      </c>
      <c r="FZ158">
        <v>17</v>
      </c>
      <c r="GA158">
        <v>0.02</v>
      </c>
      <c r="GB158">
        <v>0.04</v>
      </c>
      <c r="GC158">
        <v>-27.7964375</v>
      </c>
      <c r="GD158">
        <v>-0.3359673545965827</v>
      </c>
      <c r="GE158">
        <v>0.09232678291671406</v>
      </c>
      <c r="GF158">
        <v>1</v>
      </c>
      <c r="GG158">
        <v>205.6696470588235</v>
      </c>
      <c r="GH158">
        <v>-0.5978915149946188</v>
      </c>
      <c r="GI158">
        <v>0.1872725102079447</v>
      </c>
      <c r="GJ158">
        <v>1</v>
      </c>
      <c r="GK158">
        <v>1.0687015</v>
      </c>
      <c r="GL158">
        <v>0.006708742964350909</v>
      </c>
      <c r="GM158">
        <v>0.001090015022832234</v>
      </c>
      <c r="GN158">
        <v>1</v>
      </c>
      <c r="GO158">
        <v>3</v>
      </c>
      <c r="GP158">
        <v>3</v>
      </c>
      <c r="GQ158" t="s">
        <v>568</v>
      </c>
      <c r="GR158">
        <v>3.10251</v>
      </c>
      <c r="GS158">
        <v>2.72527</v>
      </c>
      <c r="GT158">
        <v>0.125818</v>
      </c>
      <c r="GU158">
        <v>0.129148</v>
      </c>
      <c r="GV158">
        <v>0.102254</v>
      </c>
      <c r="GW158">
        <v>0.100121</v>
      </c>
      <c r="GX158">
        <v>22875.9</v>
      </c>
      <c r="GY158">
        <v>20695.5</v>
      </c>
      <c r="GZ158">
        <v>26731.3</v>
      </c>
      <c r="HA158">
        <v>23984.8</v>
      </c>
      <c r="HB158">
        <v>38402.5</v>
      </c>
      <c r="HC158">
        <v>31901.3</v>
      </c>
      <c r="HD158">
        <v>46679</v>
      </c>
      <c r="HE158">
        <v>37936.2</v>
      </c>
      <c r="HF158">
        <v>1.87383</v>
      </c>
      <c r="HG158">
        <v>1.86615</v>
      </c>
      <c r="HH158">
        <v>0.110142</v>
      </c>
      <c r="HI158">
        <v>0</v>
      </c>
      <c r="HJ158">
        <v>28.1972</v>
      </c>
      <c r="HK158">
        <v>999.9</v>
      </c>
      <c r="HL158">
        <v>48.9</v>
      </c>
      <c r="HM158">
        <v>31.6</v>
      </c>
      <c r="HN158">
        <v>25.2694</v>
      </c>
      <c r="HO158">
        <v>61.2065</v>
      </c>
      <c r="HP158">
        <v>22.6482</v>
      </c>
      <c r="HQ158">
        <v>1</v>
      </c>
      <c r="HR158">
        <v>0.08903709999999999</v>
      </c>
      <c r="HS158">
        <v>-0.584126</v>
      </c>
      <c r="HT158">
        <v>20.2781</v>
      </c>
      <c r="HU158">
        <v>5.2122</v>
      </c>
      <c r="HV158">
        <v>11.9782</v>
      </c>
      <c r="HW158">
        <v>4.96385</v>
      </c>
      <c r="HX158">
        <v>3.27455</v>
      </c>
      <c r="HY158">
        <v>9999</v>
      </c>
      <c r="HZ158">
        <v>9999</v>
      </c>
      <c r="IA158">
        <v>9999</v>
      </c>
      <c r="IB158">
        <v>999.9</v>
      </c>
      <c r="IC158">
        <v>1.86399</v>
      </c>
      <c r="ID158">
        <v>1.86006</v>
      </c>
      <c r="IE158">
        <v>1.85838</v>
      </c>
      <c r="IF158">
        <v>1.85975</v>
      </c>
      <c r="IG158">
        <v>1.85989</v>
      </c>
      <c r="IH158">
        <v>1.85837</v>
      </c>
      <c r="II158">
        <v>1.85745</v>
      </c>
      <c r="IJ158">
        <v>1.85242</v>
      </c>
      <c r="IK158">
        <v>0</v>
      </c>
      <c r="IL158">
        <v>0</v>
      </c>
      <c r="IM158">
        <v>0</v>
      </c>
      <c r="IN158">
        <v>0</v>
      </c>
      <c r="IO158" t="s">
        <v>443</v>
      </c>
      <c r="IP158" t="s">
        <v>444</v>
      </c>
      <c r="IQ158" t="s">
        <v>445</v>
      </c>
      <c r="IR158" t="s">
        <v>445</v>
      </c>
      <c r="IS158" t="s">
        <v>445</v>
      </c>
      <c r="IT158" t="s">
        <v>445</v>
      </c>
      <c r="IU158">
        <v>0</v>
      </c>
      <c r="IV158">
        <v>100</v>
      </c>
      <c r="IW158">
        <v>100</v>
      </c>
      <c r="IX158">
        <v>-1.217</v>
      </c>
      <c r="IY158">
        <v>0.2871</v>
      </c>
      <c r="IZ158">
        <v>-1.101190050776656</v>
      </c>
      <c r="JA158">
        <v>-0.0009077452495023094</v>
      </c>
      <c r="JB158">
        <v>1.260287539409167E-06</v>
      </c>
      <c r="JC158">
        <v>-2.747980142854786E-10</v>
      </c>
      <c r="JD158">
        <v>0.01164710740424388</v>
      </c>
      <c r="JE158">
        <v>0.002354074995816399</v>
      </c>
      <c r="JF158">
        <v>0.0004967520844642659</v>
      </c>
      <c r="JG158">
        <v>-1.558376616488758E-06</v>
      </c>
      <c r="JH158">
        <v>1</v>
      </c>
      <c r="JI158">
        <v>1955</v>
      </c>
      <c r="JJ158">
        <v>1</v>
      </c>
      <c r="JK158">
        <v>26</v>
      </c>
      <c r="JL158">
        <v>194243</v>
      </c>
      <c r="JM158">
        <v>194243.2</v>
      </c>
      <c r="JN158">
        <v>1.79565</v>
      </c>
      <c r="JO158">
        <v>2.62451</v>
      </c>
      <c r="JP158">
        <v>1.49658</v>
      </c>
      <c r="JQ158">
        <v>2.34497</v>
      </c>
      <c r="JR158">
        <v>1.54907</v>
      </c>
      <c r="JS158">
        <v>2.44873</v>
      </c>
      <c r="JT158">
        <v>36.1285</v>
      </c>
      <c r="JU158">
        <v>24.1838</v>
      </c>
      <c r="JV158">
        <v>18</v>
      </c>
      <c r="JW158">
        <v>481.765</v>
      </c>
      <c r="JX158">
        <v>491.62</v>
      </c>
      <c r="JY158">
        <v>28.1994</v>
      </c>
      <c r="JZ158">
        <v>28.4219</v>
      </c>
      <c r="KA158">
        <v>29.9999</v>
      </c>
      <c r="KB158">
        <v>28.6786</v>
      </c>
      <c r="KC158">
        <v>28.6851</v>
      </c>
      <c r="KD158">
        <v>36.0593</v>
      </c>
      <c r="KE158">
        <v>18.1148</v>
      </c>
      <c r="KF158">
        <v>68.6476</v>
      </c>
      <c r="KG158">
        <v>28.2087</v>
      </c>
      <c r="KH158">
        <v>740.836</v>
      </c>
      <c r="KI158">
        <v>21.2377</v>
      </c>
      <c r="KJ158">
        <v>102.06</v>
      </c>
      <c r="KK158">
        <v>91.49760000000001</v>
      </c>
    </row>
    <row r="159" spans="1:297">
      <c r="A159">
        <v>141</v>
      </c>
      <c r="B159">
        <v>1758644188.5</v>
      </c>
      <c r="C159">
        <v>2555.5</v>
      </c>
      <c r="D159" t="s">
        <v>728</v>
      </c>
      <c r="E159" t="s">
        <v>729</v>
      </c>
      <c r="F159">
        <v>5</v>
      </c>
      <c r="G159" t="s">
        <v>641</v>
      </c>
      <c r="H159" t="s">
        <v>438</v>
      </c>
      <c r="I159">
        <v>1758644180.714286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(EA159+(U159+2*0.95*5.67E-8*(((EA159+$B$9)+273)^4-(EA159+273)^4)-44100*J159)/(1.84*29.3*R159+8*0.95*5.67E-8*(EA159+273)^3))</f>
        <v>0</v>
      </c>
      <c r="W159">
        <f>($C$9*EB159+$D$9*EC159+$E$9*V159)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2*0.95*5.67E-8*(((EA159+$B$9)+273)^4-(W159+273)^4)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740.6362234868095</v>
      </c>
      <c r="AK159">
        <v>721.4802787878785</v>
      </c>
      <c r="AL159">
        <v>3.406850885683682</v>
      </c>
      <c r="AM159">
        <v>65.18617333017276</v>
      </c>
      <c r="AN159">
        <f>(AP159 - AO159 + DY159*1E3/(8.314*(EA159+273.15)) * AR159/DX159 * AQ159) * DX159/(100*DL159) * 1000/(1000 - AP159)</f>
        <v>0</v>
      </c>
      <c r="AO159">
        <v>21.21031031040165</v>
      </c>
      <c r="AP159">
        <v>22.28058727272727</v>
      </c>
      <c r="AQ159">
        <v>1.279293665689876E-06</v>
      </c>
      <c r="AR159">
        <v>105.4183411861966</v>
      </c>
      <c r="AS159">
        <v>0</v>
      </c>
      <c r="AT159">
        <v>0</v>
      </c>
      <c r="AU159">
        <f>IF(AS159*$H$15&gt;=AW159,1.0,(AW159/(AW159-AS159*$H$15)))</f>
        <v>0</v>
      </c>
      <c r="AV159">
        <f>(AU159-1)*100</f>
        <v>0</v>
      </c>
      <c r="AW159">
        <f>MAX(0,($B$15+$C$15*EF159)/(1+$D$15*EF159)*DY159/(EA159+273)*$E$15)</f>
        <v>0</v>
      </c>
      <c r="AX159" t="s">
        <v>439</v>
      </c>
      <c r="AY159" t="s">
        <v>439</v>
      </c>
      <c r="AZ159">
        <v>0</v>
      </c>
      <c r="BA159">
        <v>0</v>
      </c>
      <c r="BB159">
        <f>1-AZ159/BA159</f>
        <v>0</v>
      </c>
      <c r="BC159">
        <v>0</v>
      </c>
      <c r="BD159" t="s">
        <v>439</v>
      </c>
      <c r="BE159" t="s">
        <v>439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439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$B$13*EG159+$C$13*EH159+$F$13*ES159*(1-EV159)</f>
        <v>0</v>
      </c>
      <c r="DI159">
        <f>DH159*DJ159</f>
        <v>0</v>
      </c>
      <c r="DJ159">
        <f>($B$13*$D$11+$C$13*$D$11+$F$13*((FF159+EX159)/MAX(FF159+EX159+FG159, 0.1)*$I$11+FG159/MAX(FF159+EX159+FG159, 0.1)*$J$11))/($B$13+$C$13+$F$13)</f>
        <v>0</v>
      </c>
      <c r="DK159">
        <f>($B$13*$K$11+$C$13*$K$11+$F$13*((FF159+EX159)/MAX(FF159+EX159+FG159, 0.1)*$P$11+FG159/MAX(FF159+EX159+FG159, 0.1)*$Q$11))/($B$13+$C$13+$F$13)</f>
        <v>0</v>
      </c>
      <c r="DL159">
        <v>1.1</v>
      </c>
      <c r="DM159">
        <v>0.5</v>
      </c>
      <c r="DN159" t="s">
        <v>440</v>
      </c>
      <c r="DO159">
        <v>2</v>
      </c>
      <c r="DP159" t="b">
        <v>1</v>
      </c>
      <c r="DQ159">
        <v>1758644180.714286</v>
      </c>
      <c r="DR159">
        <v>681.0350714285714</v>
      </c>
      <c r="DS159">
        <v>708.8238928571427</v>
      </c>
      <c r="DT159">
        <v>22.28037857142857</v>
      </c>
      <c r="DU159">
        <v>21.21061428571428</v>
      </c>
      <c r="DV159">
        <v>682.2561071428572</v>
      </c>
      <c r="DW159">
        <v>21.99325</v>
      </c>
      <c r="DX159">
        <v>500.0103571428572</v>
      </c>
      <c r="DY159">
        <v>90.33565714285716</v>
      </c>
      <c r="DZ159">
        <v>0.06690359999999999</v>
      </c>
      <c r="EA159">
        <v>29.0253</v>
      </c>
      <c r="EB159">
        <v>29.98977142857143</v>
      </c>
      <c r="EC159">
        <v>999.9000000000002</v>
      </c>
      <c r="ED159">
        <v>0</v>
      </c>
      <c r="EE159">
        <v>0</v>
      </c>
      <c r="EF159">
        <v>10000.24464285714</v>
      </c>
      <c r="EG159">
        <v>0</v>
      </c>
      <c r="EH159">
        <v>10.19869642857143</v>
      </c>
      <c r="EI159">
        <v>-27.78884642857143</v>
      </c>
      <c r="EJ159">
        <v>696.5545714285714</v>
      </c>
      <c r="EK159">
        <v>724.1842857142858</v>
      </c>
      <c r="EL159">
        <v>1.069760714285714</v>
      </c>
      <c r="EM159">
        <v>708.8238928571427</v>
      </c>
      <c r="EN159">
        <v>21.21061428571428</v>
      </c>
      <c r="EO159">
        <v>2.012712857142857</v>
      </c>
      <c r="EP159">
        <v>1.916074642857143</v>
      </c>
      <c r="EQ159">
        <v>17.5447</v>
      </c>
      <c r="ER159">
        <v>16.76734642857143</v>
      </c>
      <c r="ES159">
        <v>2000.005714285714</v>
      </c>
      <c r="ET159">
        <v>0.9799932499999999</v>
      </c>
      <c r="EU159">
        <v>0.02000674285714285</v>
      </c>
      <c r="EV159">
        <v>0</v>
      </c>
      <c r="EW159">
        <v>205.5840357142858</v>
      </c>
      <c r="EX159">
        <v>5.00078</v>
      </c>
      <c r="EY159">
        <v>4204.287857142857</v>
      </c>
      <c r="EZ159">
        <v>16379.64285714286</v>
      </c>
      <c r="FA159">
        <v>38.627</v>
      </c>
      <c r="FB159">
        <v>39.35692857142857</v>
      </c>
      <c r="FC159">
        <v>38.80782142857142</v>
      </c>
      <c r="FD159">
        <v>39.10910714285713</v>
      </c>
      <c r="FE159">
        <v>40.05092857142856</v>
      </c>
      <c r="FF159">
        <v>1955.095714285714</v>
      </c>
      <c r="FG159">
        <v>39.91</v>
      </c>
      <c r="FH159">
        <v>0</v>
      </c>
      <c r="FI159">
        <v>1758644187</v>
      </c>
      <c r="FJ159">
        <v>0</v>
      </c>
      <c r="FK159">
        <v>205.5644</v>
      </c>
      <c r="FL159">
        <v>-0.9983846026568031</v>
      </c>
      <c r="FM159">
        <v>-6.711538414572217</v>
      </c>
      <c r="FN159">
        <v>4204.1568</v>
      </c>
      <c r="FO159">
        <v>15</v>
      </c>
      <c r="FP159">
        <v>0</v>
      </c>
      <c r="FQ159" t="s">
        <v>441</v>
      </c>
      <c r="FR159">
        <v>1746989605.5</v>
      </c>
      <c r="FS159">
        <v>1746989593.5</v>
      </c>
      <c r="FT159">
        <v>0</v>
      </c>
      <c r="FU159">
        <v>-0.274</v>
      </c>
      <c r="FV159">
        <v>-0.002</v>
      </c>
      <c r="FW159">
        <v>2.549</v>
      </c>
      <c r="FX159">
        <v>0.129</v>
      </c>
      <c r="FY159">
        <v>420</v>
      </c>
      <c r="FZ159">
        <v>17</v>
      </c>
      <c r="GA159">
        <v>0.02</v>
      </c>
      <c r="GB159">
        <v>0.04</v>
      </c>
      <c r="GC159">
        <v>-27.7854756097561</v>
      </c>
      <c r="GD159">
        <v>-0.18858815331006</v>
      </c>
      <c r="GE159">
        <v>0.09536878555782592</v>
      </c>
      <c r="GF159">
        <v>1</v>
      </c>
      <c r="GG159">
        <v>205.6153529411765</v>
      </c>
      <c r="GH159">
        <v>-1.123911380003636</v>
      </c>
      <c r="GI159">
        <v>0.2080477719960642</v>
      </c>
      <c r="GJ159">
        <v>0</v>
      </c>
      <c r="GK159">
        <v>1.069248292682927</v>
      </c>
      <c r="GL159">
        <v>0.01081254355400843</v>
      </c>
      <c r="GM159">
        <v>0.001251804361008186</v>
      </c>
      <c r="GN159">
        <v>1</v>
      </c>
      <c r="GO159">
        <v>2</v>
      </c>
      <c r="GP159">
        <v>3</v>
      </c>
      <c r="GQ159" t="s">
        <v>442</v>
      </c>
      <c r="GR159">
        <v>3.10259</v>
      </c>
      <c r="GS159">
        <v>2.72503</v>
      </c>
      <c r="GT159">
        <v>0.127879</v>
      </c>
      <c r="GU159">
        <v>0.13116</v>
      </c>
      <c r="GV159">
        <v>0.102257</v>
      </c>
      <c r="GW159">
        <v>0.100129</v>
      </c>
      <c r="GX159">
        <v>22821.9</v>
      </c>
      <c r="GY159">
        <v>20647.6</v>
      </c>
      <c r="GZ159">
        <v>26731.3</v>
      </c>
      <c r="HA159">
        <v>23984.7</v>
      </c>
      <c r="HB159">
        <v>38402.5</v>
      </c>
      <c r="HC159">
        <v>31901.5</v>
      </c>
      <c r="HD159">
        <v>46678.9</v>
      </c>
      <c r="HE159">
        <v>37936.6</v>
      </c>
      <c r="HF159">
        <v>1.87427</v>
      </c>
      <c r="HG159">
        <v>1.86613</v>
      </c>
      <c r="HH159">
        <v>0.109699</v>
      </c>
      <c r="HI159">
        <v>0</v>
      </c>
      <c r="HJ159">
        <v>28.1969</v>
      </c>
      <c r="HK159">
        <v>999.9</v>
      </c>
      <c r="HL159">
        <v>48.9</v>
      </c>
      <c r="HM159">
        <v>31.6</v>
      </c>
      <c r="HN159">
        <v>25.2663</v>
      </c>
      <c r="HO159">
        <v>61.2165</v>
      </c>
      <c r="HP159">
        <v>22.5962</v>
      </c>
      <c r="HQ159">
        <v>1</v>
      </c>
      <c r="HR159">
        <v>0.0889939</v>
      </c>
      <c r="HS159">
        <v>-0.601849</v>
      </c>
      <c r="HT159">
        <v>20.2782</v>
      </c>
      <c r="HU159">
        <v>5.21175</v>
      </c>
      <c r="HV159">
        <v>11.9784</v>
      </c>
      <c r="HW159">
        <v>4.96385</v>
      </c>
      <c r="HX159">
        <v>3.27458</v>
      </c>
      <c r="HY159">
        <v>9999</v>
      </c>
      <c r="HZ159">
        <v>9999</v>
      </c>
      <c r="IA159">
        <v>9999</v>
      </c>
      <c r="IB159">
        <v>999.9</v>
      </c>
      <c r="IC159">
        <v>1.86397</v>
      </c>
      <c r="ID159">
        <v>1.86008</v>
      </c>
      <c r="IE159">
        <v>1.85838</v>
      </c>
      <c r="IF159">
        <v>1.85974</v>
      </c>
      <c r="IG159">
        <v>1.85989</v>
      </c>
      <c r="IH159">
        <v>1.85837</v>
      </c>
      <c r="II159">
        <v>1.85745</v>
      </c>
      <c r="IJ159">
        <v>1.85242</v>
      </c>
      <c r="IK159">
        <v>0</v>
      </c>
      <c r="IL159">
        <v>0</v>
      </c>
      <c r="IM159">
        <v>0</v>
      </c>
      <c r="IN159">
        <v>0</v>
      </c>
      <c r="IO159" t="s">
        <v>443</v>
      </c>
      <c r="IP159" t="s">
        <v>444</v>
      </c>
      <c r="IQ159" t="s">
        <v>445</v>
      </c>
      <c r="IR159" t="s">
        <v>445</v>
      </c>
      <c r="IS159" t="s">
        <v>445</v>
      </c>
      <c r="IT159" t="s">
        <v>445</v>
      </c>
      <c r="IU159">
        <v>0</v>
      </c>
      <c r="IV159">
        <v>100</v>
      </c>
      <c r="IW159">
        <v>100</v>
      </c>
      <c r="IX159">
        <v>-1.21</v>
      </c>
      <c r="IY159">
        <v>0.2871</v>
      </c>
      <c r="IZ159">
        <v>-1.101190050776656</v>
      </c>
      <c r="JA159">
        <v>-0.0009077452495023094</v>
      </c>
      <c r="JB159">
        <v>1.260287539409167E-06</v>
      </c>
      <c r="JC159">
        <v>-2.747980142854786E-10</v>
      </c>
      <c r="JD159">
        <v>0.01164710740424388</v>
      </c>
      <c r="JE159">
        <v>0.002354074995816399</v>
      </c>
      <c r="JF159">
        <v>0.0004967520844642659</v>
      </c>
      <c r="JG159">
        <v>-1.558376616488758E-06</v>
      </c>
      <c r="JH159">
        <v>1</v>
      </c>
      <c r="JI159">
        <v>1955</v>
      </c>
      <c r="JJ159">
        <v>1</v>
      </c>
      <c r="JK159">
        <v>26</v>
      </c>
      <c r="JL159">
        <v>194243</v>
      </c>
      <c r="JM159">
        <v>194243.2</v>
      </c>
      <c r="JN159">
        <v>1.82739</v>
      </c>
      <c r="JO159">
        <v>2.61963</v>
      </c>
      <c r="JP159">
        <v>1.49658</v>
      </c>
      <c r="JQ159">
        <v>2.34497</v>
      </c>
      <c r="JR159">
        <v>1.54907</v>
      </c>
      <c r="JS159">
        <v>2.45361</v>
      </c>
      <c r="JT159">
        <v>36.105</v>
      </c>
      <c r="JU159">
        <v>24.1838</v>
      </c>
      <c r="JV159">
        <v>18</v>
      </c>
      <c r="JW159">
        <v>482.014</v>
      </c>
      <c r="JX159">
        <v>491.586</v>
      </c>
      <c r="JY159">
        <v>28.2085</v>
      </c>
      <c r="JZ159">
        <v>28.4197</v>
      </c>
      <c r="KA159">
        <v>29.9999</v>
      </c>
      <c r="KB159">
        <v>28.6769</v>
      </c>
      <c r="KC159">
        <v>28.683</v>
      </c>
      <c r="KD159">
        <v>36.6843</v>
      </c>
      <c r="KE159">
        <v>18.1148</v>
      </c>
      <c r="KF159">
        <v>68.6476</v>
      </c>
      <c r="KG159">
        <v>28.2163</v>
      </c>
      <c r="KH159">
        <v>760.87</v>
      </c>
      <c r="KI159">
        <v>21.2377</v>
      </c>
      <c r="KJ159">
        <v>102.059</v>
      </c>
      <c r="KK159">
        <v>91.4979</v>
      </c>
    </row>
    <row r="160" spans="1:297">
      <c r="A160">
        <v>142</v>
      </c>
      <c r="B160">
        <v>1758644193.5</v>
      </c>
      <c r="C160">
        <v>2560.5</v>
      </c>
      <c r="D160" t="s">
        <v>730</v>
      </c>
      <c r="E160" t="s">
        <v>731</v>
      </c>
      <c r="F160">
        <v>5</v>
      </c>
      <c r="G160" t="s">
        <v>641</v>
      </c>
      <c r="H160" t="s">
        <v>438</v>
      </c>
      <c r="I160">
        <v>1758644186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(EA160+(U160+2*0.95*5.67E-8*(((EA160+$B$9)+273)^4-(EA160+273)^4)-44100*J160)/(1.84*29.3*R160+8*0.95*5.67E-8*(EA160+273)^3))</f>
        <v>0</v>
      </c>
      <c r="W160">
        <f>($C$9*EB160+$D$9*EC160+$E$9*V160)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2*0.95*5.67E-8*(((EA160+$B$9)+273)^4-(W160+273)^4)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757.7788251690118</v>
      </c>
      <c r="AK160">
        <v>738.6018484848487</v>
      </c>
      <c r="AL160">
        <v>3.428542179698268</v>
      </c>
      <c r="AM160">
        <v>65.18617333017276</v>
      </c>
      <c r="AN160">
        <f>(AP160 - AO160 + DY160*1E3/(8.314*(EA160+273.15)) * AR160/DX160 * AQ160) * DX160/(100*DL160) * 1000/(1000 - AP160)</f>
        <v>0</v>
      </c>
      <c r="AO160">
        <v>21.20791512952048</v>
      </c>
      <c r="AP160">
        <v>22.2821303030303</v>
      </c>
      <c r="AQ160">
        <v>4.123244746580731E-06</v>
      </c>
      <c r="AR160">
        <v>105.4183411861966</v>
      </c>
      <c r="AS160">
        <v>0</v>
      </c>
      <c r="AT160">
        <v>0</v>
      </c>
      <c r="AU160">
        <f>IF(AS160*$H$15&gt;=AW160,1.0,(AW160/(AW160-AS160*$H$15)))</f>
        <v>0</v>
      </c>
      <c r="AV160">
        <f>(AU160-1)*100</f>
        <v>0</v>
      </c>
      <c r="AW160">
        <f>MAX(0,($B$15+$C$15*EF160)/(1+$D$15*EF160)*DY160/(EA160+273)*$E$15)</f>
        <v>0</v>
      </c>
      <c r="AX160" t="s">
        <v>439</v>
      </c>
      <c r="AY160" t="s">
        <v>439</v>
      </c>
      <c r="AZ160">
        <v>0</v>
      </c>
      <c r="BA160">
        <v>0</v>
      </c>
      <c r="BB160">
        <f>1-AZ160/BA160</f>
        <v>0</v>
      </c>
      <c r="BC160">
        <v>0</v>
      </c>
      <c r="BD160" t="s">
        <v>439</v>
      </c>
      <c r="BE160" t="s">
        <v>439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439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$B$13*EG160+$C$13*EH160+$F$13*ES160*(1-EV160)</f>
        <v>0</v>
      </c>
      <c r="DI160">
        <f>DH160*DJ160</f>
        <v>0</v>
      </c>
      <c r="DJ160">
        <f>($B$13*$D$11+$C$13*$D$11+$F$13*((FF160+EX160)/MAX(FF160+EX160+FG160, 0.1)*$I$11+FG160/MAX(FF160+EX160+FG160, 0.1)*$J$11))/($B$13+$C$13+$F$13)</f>
        <v>0</v>
      </c>
      <c r="DK160">
        <f>($B$13*$K$11+$C$13*$K$11+$F$13*((FF160+EX160)/MAX(FF160+EX160+FG160, 0.1)*$P$11+FG160/MAX(FF160+EX160+FG160, 0.1)*$Q$11))/($B$13+$C$13+$F$13)</f>
        <v>0</v>
      </c>
      <c r="DL160">
        <v>1.1</v>
      </c>
      <c r="DM160">
        <v>0.5</v>
      </c>
      <c r="DN160" t="s">
        <v>440</v>
      </c>
      <c r="DO160">
        <v>2</v>
      </c>
      <c r="DP160" t="b">
        <v>1</v>
      </c>
      <c r="DQ160">
        <v>1758644186</v>
      </c>
      <c r="DR160">
        <v>698.739148148148</v>
      </c>
      <c r="DS160">
        <v>726.5739629629629</v>
      </c>
      <c r="DT160">
        <v>22.2809</v>
      </c>
      <c r="DU160">
        <v>21.20988148148148</v>
      </c>
      <c r="DV160">
        <v>699.9524074074075</v>
      </c>
      <c r="DW160">
        <v>21.99376296296296</v>
      </c>
      <c r="DX160">
        <v>499.9653333333334</v>
      </c>
      <c r="DY160">
        <v>90.33524444444444</v>
      </c>
      <c r="DZ160">
        <v>0.06674064074074074</v>
      </c>
      <c r="EA160">
        <v>29.02667037037037</v>
      </c>
      <c r="EB160">
        <v>29.98715555555555</v>
      </c>
      <c r="EC160">
        <v>999.9000000000001</v>
      </c>
      <c r="ED160">
        <v>0</v>
      </c>
      <c r="EE160">
        <v>0</v>
      </c>
      <c r="EF160">
        <v>10005.03592592593</v>
      </c>
      <c r="EG160">
        <v>0</v>
      </c>
      <c r="EH160">
        <v>10.2</v>
      </c>
      <c r="EI160">
        <v>-27.83470370370371</v>
      </c>
      <c r="EJ160">
        <v>714.6625555555556</v>
      </c>
      <c r="EK160">
        <v>742.3183703703703</v>
      </c>
      <c r="EL160">
        <v>1.071018148148148</v>
      </c>
      <c r="EM160">
        <v>726.5739629629629</v>
      </c>
      <c r="EN160">
        <v>21.20988148148148</v>
      </c>
      <c r="EO160">
        <v>2.01275037037037</v>
      </c>
      <c r="EP160">
        <v>1.91599962962963</v>
      </c>
      <c r="EQ160">
        <v>17.5449962962963</v>
      </c>
      <c r="ER160">
        <v>16.76673333333333</v>
      </c>
      <c r="ES160">
        <v>2000.006666666667</v>
      </c>
      <c r="ET160">
        <v>0.9799932222222223</v>
      </c>
      <c r="EU160">
        <v>0.02000677407407407</v>
      </c>
      <c r="EV160">
        <v>0</v>
      </c>
      <c r="EW160">
        <v>205.5392222222222</v>
      </c>
      <c r="EX160">
        <v>5.00078</v>
      </c>
      <c r="EY160">
        <v>4203.618888888889</v>
      </c>
      <c r="EZ160">
        <v>16379.65925925926</v>
      </c>
      <c r="FA160">
        <v>38.63396296296296</v>
      </c>
      <c r="FB160">
        <v>39.354</v>
      </c>
      <c r="FC160">
        <v>38.88866666666667</v>
      </c>
      <c r="FD160">
        <v>39.11774074074074</v>
      </c>
      <c r="FE160">
        <v>40.07140740740741</v>
      </c>
      <c r="FF160">
        <v>1955.096666666667</v>
      </c>
      <c r="FG160">
        <v>39.91</v>
      </c>
      <c r="FH160">
        <v>0</v>
      </c>
      <c r="FI160">
        <v>1758644191.8</v>
      </c>
      <c r="FJ160">
        <v>0</v>
      </c>
      <c r="FK160">
        <v>205.54776</v>
      </c>
      <c r="FL160">
        <v>0.1836153943649409</v>
      </c>
      <c r="FM160">
        <v>-10.72769229792283</v>
      </c>
      <c r="FN160">
        <v>4203.4972</v>
      </c>
      <c r="FO160">
        <v>15</v>
      </c>
      <c r="FP160">
        <v>0</v>
      </c>
      <c r="FQ160" t="s">
        <v>441</v>
      </c>
      <c r="FR160">
        <v>1746989605.5</v>
      </c>
      <c r="FS160">
        <v>1746989593.5</v>
      </c>
      <c r="FT160">
        <v>0</v>
      </c>
      <c r="FU160">
        <v>-0.274</v>
      </c>
      <c r="FV160">
        <v>-0.002</v>
      </c>
      <c r="FW160">
        <v>2.549</v>
      </c>
      <c r="FX160">
        <v>0.129</v>
      </c>
      <c r="FY160">
        <v>420</v>
      </c>
      <c r="FZ160">
        <v>17</v>
      </c>
      <c r="GA160">
        <v>0.02</v>
      </c>
      <c r="GB160">
        <v>0.04</v>
      </c>
      <c r="GC160">
        <v>-27.79288780487805</v>
      </c>
      <c r="GD160">
        <v>-0.2507059233449541</v>
      </c>
      <c r="GE160">
        <v>0.09736637421044708</v>
      </c>
      <c r="GF160">
        <v>1</v>
      </c>
      <c r="GG160">
        <v>205.5827058823529</v>
      </c>
      <c r="GH160">
        <v>-0.3726508733465451</v>
      </c>
      <c r="GI160">
        <v>0.2148795188296391</v>
      </c>
      <c r="GJ160">
        <v>1</v>
      </c>
      <c r="GK160">
        <v>1.070191219512195</v>
      </c>
      <c r="GL160">
        <v>0.01125700348432129</v>
      </c>
      <c r="GM160">
        <v>0.001458893993243427</v>
      </c>
      <c r="GN160">
        <v>1</v>
      </c>
      <c r="GO160">
        <v>3</v>
      </c>
      <c r="GP160">
        <v>3</v>
      </c>
      <c r="GQ160" t="s">
        <v>568</v>
      </c>
      <c r="GR160">
        <v>3.10254</v>
      </c>
      <c r="GS160">
        <v>2.72485</v>
      </c>
      <c r="GT160">
        <v>0.129929</v>
      </c>
      <c r="GU160">
        <v>0.133188</v>
      </c>
      <c r="GV160">
        <v>0.102265</v>
      </c>
      <c r="GW160">
        <v>0.100122</v>
      </c>
      <c r="GX160">
        <v>22768.4</v>
      </c>
      <c r="GY160">
        <v>20599.4</v>
      </c>
      <c r="GZ160">
        <v>26731.4</v>
      </c>
      <c r="HA160">
        <v>23984.7</v>
      </c>
      <c r="HB160">
        <v>38402.7</v>
      </c>
      <c r="HC160">
        <v>31901.9</v>
      </c>
      <c r="HD160">
        <v>46679.3</v>
      </c>
      <c r="HE160">
        <v>37936.4</v>
      </c>
      <c r="HF160">
        <v>1.87437</v>
      </c>
      <c r="HG160">
        <v>1.86613</v>
      </c>
      <c r="HH160">
        <v>0.11003</v>
      </c>
      <c r="HI160">
        <v>0</v>
      </c>
      <c r="HJ160">
        <v>28.1982</v>
      </c>
      <c r="HK160">
        <v>999.9</v>
      </c>
      <c r="HL160">
        <v>48.9</v>
      </c>
      <c r="HM160">
        <v>31.6</v>
      </c>
      <c r="HN160">
        <v>25.2656</v>
      </c>
      <c r="HO160">
        <v>61.4665</v>
      </c>
      <c r="HP160">
        <v>22.6603</v>
      </c>
      <c r="HQ160">
        <v>1</v>
      </c>
      <c r="HR160">
        <v>0.0886357</v>
      </c>
      <c r="HS160">
        <v>-0.613042</v>
      </c>
      <c r="HT160">
        <v>20.278</v>
      </c>
      <c r="HU160">
        <v>5.21085</v>
      </c>
      <c r="HV160">
        <v>11.9775</v>
      </c>
      <c r="HW160">
        <v>4.96325</v>
      </c>
      <c r="HX160">
        <v>3.27448</v>
      </c>
      <c r="HY160">
        <v>9999</v>
      </c>
      <c r="HZ160">
        <v>9999</v>
      </c>
      <c r="IA160">
        <v>9999</v>
      </c>
      <c r="IB160">
        <v>999.9</v>
      </c>
      <c r="IC160">
        <v>1.86399</v>
      </c>
      <c r="ID160">
        <v>1.86005</v>
      </c>
      <c r="IE160">
        <v>1.85838</v>
      </c>
      <c r="IF160">
        <v>1.85974</v>
      </c>
      <c r="IG160">
        <v>1.85989</v>
      </c>
      <c r="IH160">
        <v>1.85837</v>
      </c>
      <c r="II160">
        <v>1.85745</v>
      </c>
      <c r="IJ160">
        <v>1.85242</v>
      </c>
      <c r="IK160">
        <v>0</v>
      </c>
      <c r="IL160">
        <v>0</v>
      </c>
      <c r="IM160">
        <v>0</v>
      </c>
      <c r="IN160">
        <v>0</v>
      </c>
      <c r="IO160" t="s">
        <v>443</v>
      </c>
      <c r="IP160" t="s">
        <v>444</v>
      </c>
      <c r="IQ160" t="s">
        <v>445</v>
      </c>
      <c r="IR160" t="s">
        <v>445</v>
      </c>
      <c r="IS160" t="s">
        <v>445</v>
      </c>
      <c r="IT160" t="s">
        <v>445</v>
      </c>
      <c r="IU160">
        <v>0</v>
      </c>
      <c r="IV160">
        <v>100</v>
      </c>
      <c r="IW160">
        <v>100</v>
      </c>
      <c r="IX160">
        <v>-1.201</v>
      </c>
      <c r="IY160">
        <v>0.2872</v>
      </c>
      <c r="IZ160">
        <v>-1.101190050776656</v>
      </c>
      <c r="JA160">
        <v>-0.0009077452495023094</v>
      </c>
      <c r="JB160">
        <v>1.260287539409167E-06</v>
      </c>
      <c r="JC160">
        <v>-2.747980142854786E-10</v>
      </c>
      <c r="JD160">
        <v>0.01164710740424388</v>
      </c>
      <c r="JE160">
        <v>0.002354074995816399</v>
      </c>
      <c r="JF160">
        <v>0.0004967520844642659</v>
      </c>
      <c r="JG160">
        <v>-1.558376616488758E-06</v>
      </c>
      <c r="JH160">
        <v>1</v>
      </c>
      <c r="JI160">
        <v>1955</v>
      </c>
      <c r="JJ160">
        <v>1</v>
      </c>
      <c r="JK160">
        <v>26</v>
      </c>
      <c r="JL160">
        <v>194243.1</v>
      </c>
      <c r="JM160">
        <v>194243.3</v>
      </c>
      <c r="JN160">
        <v>1.86157</v>
      </c>
      <c r="JO160">
        <v>2.62939</v>
      </c>
      <c r="JP160">
        <v>1.49658</v>
      </c>
      <c r="JQ160">
        <v>2.34497</v>
      </c>
      <c r="JR160">
        <v>1.54907</v>
      </c>
      <c r="JS160">
        <v>2.36938</v>
      </c>
      <c r="JT160">
        <v>36.1285</v>
      </c>
      <c r="JU160">
        <v>24.1751</v>
      </c>
      <c r="JV160">
        <v>18</v>
      </c>
      <c r="JW160">
        <v>482.066</v>
      </c>
      <c r="JX160">
        <v>491.568</v>
      </c>
      <c r="JY160">
        <v>28.217</v>
      </c>
      <c r="JZ160">
        <v>28.4195</v>
      </c>
      <c r="KA160">
        <v>30.0001</v>
      </c>
      <c r="KB160">
        <v>28.6761</v>
      </c>
      <c r="KC160">
        <v>28.6808</v>
      </c>
      <c r="KD160">
        <v>37.3865</v>
      </c>
      <c r="KE160">
        <v>18.1148</v>
      </c>
      <c r="KF160">
        <v>68.6476</v>
      </c>
      <c r="KG160">
        <v>28.2257</v>
      </c>
      <c r="KH160">
        <v>774.244</v>
      </c>
      <c r="KI160">
        <v>21.2377</v>
      </c>
      <c r="KJ160">
        <v>102.06</v>
      </c>
      <c r="KK160">
        <v>91.4978</v>
      </c>
    </row>
    <row r="161" spans="1:297">
      <c r="A161">
        <v>143</v>
      </c>
      <c r="B161">
        <v>1758644198.5</v>
      </c>
      <c r="C161">
        <v>2565.5</v>
      </c>
      <c r="D161" t="s">
        <v>732</v>
      </c>
      <c r="E161" t="s">
        <v>733</v>
      </c>
      <c r="F161">
        <v>5</v>
      </c>
      <c r="G161" t="s">
        <v>641</v>
      </c>
      <c r="H161" t="s">
        <v>438</v>
      </c>
      <c r="I161">
        <v>1758644190.714286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(EA161+(U161+2*0.95*5.67E-8*(((EA161+$B$9)+273)^4-(EA161+273)^4)-44100*J161)/(1.84*29.3*R161+8*0.95*5.67E-8*(EA161+273)^3))</f>
        <v>0</v>
      </c>
      <c r="W161">
        <f>($C$9*EB161+$D$9*EC161+$E$9*V161)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2*0.95*5.67E-8*(((EA161+$B$9)+273)^4-(W161+273)^4)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774.9749660593384</v>
      </c>
      <c r="AK161">
        <v>755.7928909090911</v>
      </c>
      <c r="AL161">
        <v>3.440208302702344</v>
      </c>
      <c r="AM161">
        <v>65.18617333017276</v>
      </c>
      <c r="AN161">
        <f>(AP161 - AO161 + DY161*1E3/(8.314*(EA161+273.15)) * AR161/DX161 * AQ161) * DX161/(100*DL161) * 1000/(1000 - AP161)</f>
        <v>0</v>
      </c>
      <c r="AO161">
        <v>21.20918509149728</v>
      </c>
      <c r="AP161">
        <v>22.28523636363636</v>
      </c>
      <c r="AQ161">
        <v>1.308678160332208E-05</v>
      </c>
      <c r="AR161">
        <v>105.4183411861966</v>
      </c>
      <c r="AS161">
        <v>0</v>
      </c>
      <c r="AT161">
        <v>0</v>
      </c>
      <c r="AU161">
        <f>IF(AS161*$H$15&gt;=AW161,1.0,(AW161/(AW161-AS161*$H$15)))</f>
        <v>0</v>
      </c>
      <c r="AV161">
        <f>(AU161-1)*100</f>
        <v>0</v>
      </c>
      <c r="AW161">
        <f>MAX(0,($B$15+$C$15*EF161)/(1+$D$15*EF161)*DY161/(EA161+273)*$E$15)</f>
        <v>0</v>
      </c>
      <c r="AX161" t="s">
        <v>439</v>
      </c>
      <c r="AY161" t="s">
        <v>439</v>
      </c>
      <c r="AZ161">
        <v>0</v>
      </c>
      <c r="BA161">
        <v>0</v>
      </c>
      <c r="BB161">
        <f>1-AZ161/BA161</f>
        <v>0</v>
      </c>
      <c r="BC161">
        <v>0</v>
      </c>
      <c r="BD161" t="s">
        <v>439</v>
      </c>
      <c r="BE161" t="s">
        <v>439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439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$B$13*EG161+$C$13*EH161+$F$13*ES161*(1-EV161)</f>
        <v>0</v>
      </c>
      <c r="DI161">
        <f>DH161*DJ161</f>
        <v>0</v>
      </c>
      <c r="DJ161">
        <f>($B$13*$D$11+$C$13*$D$11+$F$13*((FF161+EX161)/MAX(FF161+EX161+FG161, 0.1)*$I$11+FG161/MAX(FF161+EX161+FG161, 0.1)*$J$11))/($B$13+$C$13+$F$13)</f>
        <v>0</v>
      </c>
      <c r="DK161">
        <f>($B$13*$K$11+$C$13*$K$11+$F$13*((FF161+EX161)/MAX(FF161+EX161+FG161, 0.1)*$P$11+FG161/MAX(FF161+EX161+FG161, 0.1)*$Q$11))/($B$13+$C$13+$F$13)</f>
        <v>0</v>
      </c>
      <c r="DL161">
        <v>1.1</v>
      </c>
      <c r="DM161">
        <v>0.5</v>
      </c>
      <c r="DN161" t="s">
        <v>440</v>
      </c>
      <c r="DO161">
        <v>2</v>
      </c>
      <c r="DP161" t="b">
        <v>1</v>
      </c>
      <c r="DQ161">
        <v>1758644190.714286</v>
      </c>
      <c r="DR161">
        <v>714.5127857142859</v>
      </c>
      <c r="DS161">
        <v>742.3333571428572</v>
      </c>
      <c r="DT161">
        <v>22.28173214285715</v>
      </c>
      <c r="DU161">
        <v>21.20914642857143</v>
      </c>
      <c r="DV161">
        <v>715.7187142857144</v>
      </c>
      <c r="DW161">
        <v>21.99458571428571</v>
      </c>
      <c r="DX161">
        <v>500.0283571428571</v>
      </c>
      <c r="DY161">
        <v>90.33629285714285</v>
      </c>
      <c r="DZ161">
        <v>0.06661737142857142</v>
      </c>
      <c r="EA161">
        <v>29.02877857142857</v>
      </c>
      <c r="EB161">
        <v>29.991775</v>
      </c>
      <c r="EC161">
        <v>999.9000000000002</v>
      </c>
      <c r="ED161">
        <v>0</v>
      </c>
      <c r="EE161">
        <v>0</v>
      </c>
      <c r="EF161">
        <v>10021.22214285714</v>
      </c>
      <c r="EG161">
        <v>0</v>
      </c>
      <c r="EH161">
        <v>10.18946785714286</v>
      </c>
      <c r="EI161">
        <v>-27.82043214285715</v>
      </c>
      <c r="EJ161">
        <v>730.7962500000002</v>
      </c>
      <c r="EK161">
        <v>758.4186428571429</v>
      </c>
      <c r="EL161">
        <v>1.072591428571429</v>
      </c>
      <c r="EM161">
        <v>742.3333571428572</v>
      </c>
      <c r="EN161">
        <v>21.20914642857143</v>
      </c>
      <c r="EO161">
        <v>2.012849285714286</v>
      </c>
      <c r="EP161">
        <v>1.915955</v>
      </c>
      <c r="EQ161">
        <v>17.545775</v>
      </c>
      <c r="ER161">
        <v>16.76636785714286</v>
      </c>
      <c r="ES161">
        <v>1999.998214285714</v>
      </c>
      <c r="ET161">
        <v>0.9799930357142859</v>
      </c>
      <c r="EU161">
        <v>0.02000696071428571</v>
      </c>
      <c r="EV161">
        <v>0</v>
      </c>
      <c r="EW161">
        <v>205.5518928571429</v>
      </c>
      <c r="EX161">
        <v>5.00078</v>
      </c>
      <c r="EY161">
        <v>4202.848571428572</v>
      </c>
      <c r="EZ161">
        <v>16379.58928571429</v>
      </c>
      <c r="FA161">
        <v>38.62925</v>
      </c>
      <c r="FB161">
        <v>39.34799999999999</v>
      </c>
      <c r="FC161">
        <v>38.9975</v>
      </c>
      <c r="FD161">
        <v>39.10685714285714</v>
      </c>
      <c r="FE161">
        <v>40.06664285714285</v>
      </c>
      <c r="FF161">
        <v>1955.088214285714</v>
      </c>
      <c r="FG161">
        <v>39.91</v>
      </c>
      <c r="FH161">
        <v>0</v>
      </c>
      <c r="FI161">
        <v>1758644196.6</v>
      </c>
      <c r="FJ161">
        <v>0</v>
      </c>
      <c r="FK161">
        <v>205.53244</v>
      </c>
      <c r="FL161">
        <v>0.03938461784583655</v>
      </c>
      <c r="FM161">
        <v>-10.02923078730353</v>
      </c>
      <c r="FN161">
        <v>4202.742</v>
      </c>
      <c r="FO161">
        <v>15</v>
      </c>
      <c r="FP161">
        <v>0</v>
      </c>
      <c r="FQ161" t="s">
        <v>441</v>
      </c>
      <c r="FR161">
        <v>1746989605.5</v>
      </c>
      <c r="FS161">
        <v>1746989593.5</v>
      </c>
      <c r="FT161">
        <v>0</v>
      </c>
      <c r="FU161">
        <v>-0.274</v>
      </c>
      <c r="FV161">
        <v>-0.002</v>
      </c>
      <c r="FW161">
        <v>2.549</v>
      </c>
      <c r="FX161">
        <v>0.129</v>
      </c>
      <c r="FY161">
        <v>420</v>
      </c>
      <c r="FZ161">
        <v>17</v>
      </c>
      <c r="GA161">
        <v>0.02</v>
      </c>
      <c r="GB161">
        <v>0.04</v>
      </c>
      <c r="GC161">
        <v>-27.844295</v>
      </c>
      <c r="GD161">
        <v>0.0949283302064378</v>
      </c>
      <c r="GE161">
        <v>0.07630147426491876</v>
      </c>
      <c r="GF161">
        <v>1</v>
      </c>
      <c r="GG161">
        <v>205.5573823529412</v>
      </c>
      <c r="GH161">
        <v>0.3351413294176784</v>
      </c>
      <c r="GI161">
        <v>0.2096304892937173</v>
      </c>
      <c r="GJ161">
        <v>1</v>
      </c>
      <c r="GK161">
        <v>1.0717535</v>
      </c>
      <c r="GL161">
        <v>0.01934881801125642</v>
      </c>
      <c r="GM161">
        <v>0.002133747349148923</v>
      </c>
      <c r="GN161">
        <v>1</v>
      </c>
      <c r="GO161">
        <v>3</v>
      </c>
      <c r="GP161">
        <v>3</v>
      </c>
      <c r="GQ161" t="s">
        <v>568</v>
      </c>
      <c r="GR161">
        <v>3.10255</v>
      </c>
      <c r="GS161">
        <v>2.72475</v>
      </c>
      <c r="GT161">
        <v>0.131954</v>
      </c>
      <c r="GU161">
        <v>0.135184</v>
      </c>
      <c r="GV161">
        <v>0.102273</v>
      </c>
      <c r="GW161">
        <v>0.100129</v>
      </c>
      <c r="GX161">
        <v>22715.8</v>
      </c>
      <c r="GY161">
        <v>20552.2</v>
      </c>
      <c r="GZ161">
        <v>26731.7</v>
      </c>
      <c r="HA161">
        <v>23984.9</v>
      </c>
      <c r="HB161">
        <v>38403</v>
      </c>
      <c r="HC161">
        <v>31902</v>
      </c>
      <c r="HD161">
        <v>46679.8</v>
      </c>
      <c r="HE161">
        <v>37936.6</v>
      </c>
      <c r="HF161">
        <v>1.87407</v>
      </c>
      <c r="HG161">
        <v>1.86628</v>
      </c>
      <c r="HH161">
        <v>0.110857</v>
      </c>
      <c r="HI161">
        <v>0</v>
      </c>
      <c r="HJ161">
        <v>28.199</v>
      </c>
      <c r="HK161">
        <v>999.9</v>
      </c>
      <c r="HL161">
        <v>48.9</v>
      </c>
      <c r="HM161">
        <v>31.6</v>
      </c>
      <c r="HN161">
        <v>25.2656</v>
      </c>
      <c r="HO161">
        <v>61.0565</v>
      </c>
      <c r="HP161">
        <v>22.6522</v>
      </c>
      <c r="HQ161">
        <v>1</v>
      </c>
      <c r="HR161">
        <v>0.0886738</v>
      </c>
      <c r="HS161">
        <v>-0.611313</v>
      </c>
      <c r="HT161">
        <v>20.2783</v>
      </c>
      <c r="HU161">
        <v>5.211</v>
      </c>
      <c r="HV161">
        <v>11.9775</v>
      </c>
      <c r="HW161">
        <v>4.96375</v>
      </c>
      <c r="HX161">
        <v>3.2745</v>
      </c>
      <c r="HY161">
        <v>9999</v>
      </c>
      <c r="HZ161">
        <v>9999</v>
      </c>
      <c r="IA161">
        <v>9999</v>
      </c>
      <c r="IB161">
        <v>999.9</v>
      </c>
      <c r="IC161">
        <v>1.86397</v>
      </c>
      <c r="ID161">
        <v>1.86007</v>
      </c>
      <c r="IE161">
        <v>1.85839</v>
      </c>
      <c r="IF161">
        <v>1.85975</v>
      </c>
      <c r="IG161">
        <v>1.85989</v>
      </c>
      <c r="IH161">
        <v>1.85837</v>
      </c>
      <c r="II161">
        <v>1.85745</v>
      </c>
      <c r="IJ161">
        <v>1.85242</v>
      </c>
      <c r="IK161">
        <v>0</v>
      </c>
      <c r="IL161">
        <v>0</v>
      </c>
      <c r="IM161">
        <v>0</v>
      </c>
      <c r="IN161">
        <v>0</v>
      </c>
      <c r="IO161" t="s">
        <v>443</v>
      </c>
      <c r="IP161" t="s">
        <v>444</v>
      </c>
      <c r="IQ161" t="s">
        <v>445</v>
      </c>
      <c r="IR161" t="s">
        <v>445</v>
      </c>
      <c r="IS161" t="s">
        <v>445</v>
      </c>
      <c r="IT161" t="s">
        <v>445</v>
      </c>
      <c r="IU161">
        <v>0</v>
      </c>
      <c r="IV161">
        <v>100</v>
      </c>
      <c r="IW161">
        <v>100</v>
      </c>
      <c r="IX161">
        <v>-1.194</v>
      </c>
      <c r="IY161">
        <v>0.2872</v>
      </c>
      <c r="IZ161">
        <v>-1.101190050776656</v>
      </c>
      <c r="JA161">
        <v>-0.0009077452495023094</v>
      </c>
      <c r="JB161">
        <v>1.260287539409167E-06</v>
      </c>
      <c r="JC161">
        <v>-2.747980142854786E-10</v>
      </c>
      <c r="JD161">
        <v>0.01164710740424388</v>
      </c>
      <c r="JE161">
        <v>0.002354074995816399</v>
      </c>
      <c r="JF161">
        <v>0.0004967520844642659</v>
      </c>
      <c r="JG161">
        <v>-1.558376616488758E-06</v>
      </c>
      <c r="JH161">
        <v>1</v>
      </c>
      <c r="JI161">
        <v>1955</v>
      </c>
      <c r="JJ161">
        <v>1</v>
      </c>
      <c r="JK161">
        <v>26</v>
      </c>
      <c r="JL161">
        <v>194243.2</v>
      </c>
      <c r="JM161">
        <v>194243.4</v>
      </c>
      <c r="JN161">
        <v>1.89209</v>
      </c>
      <c r="JO161">
        <v>2.62207</v>
      </c>
      <c r="JP161">
        <v>1.49658</v>
      </c>
      <c r="JQ161">
        <v>2.34375</v>
      </c>
      <c r="JR161">
        <v>1.54907</v>
      </c>
      <c r="JS161">
        <v>2.41821</v>
      </c>
      <c r="JT161">
        <v>36.1285</v>
      </c>
      <c r="JU161">
        <v>24.1751</v>
      </c>
      <c r="JV161">
        <v>18</v>
      </c>
      <c r="JW161">
        <v>481.873</v>
      </c>
      <c r="JX161">
        <v>491.657</v>
      </c>
      <c r="JY161">
        <v>28.2266</v>
      </c>
      <c r="JZ161">
        <v>28.4173</v>
      </c>
      <c r="KA161">
        <v>30.0001</v>
      </c>
      <c r="KB161">
        <v>28.6737</v>
      </c>
      <c r="KC161">
        <v>28.6796</v>
      </c>
      <c r="KD161">
        <v>38.0041</v>
      </c>
      <c r="KE161">
        <v>18.1148</v>
      </c>
      <c r="KF161">
        <v>68.6476</v>
      </c>
      <c r="KG161">
        <v>28.2284</v>
      </c>
      <c r="KH161">
        <v>794.279</v>
      </c>
      <c r="KI161">
        <v>21.2377</v>
      </c>
      <c r="KJ161">
        <v>102.061</v>
      </c>
      <c r="KK161">
        <v>91.4983</v>
      </c>
    </row>
    <row r="162" spans="1:297">
      <c r="A162">
        <v>144</v>
      </c>
      <c r="B162">
        <v>1758644203.5</v>
      </c>
      <c r="C162">
        <v>2570.5</v>
      </c>
      <c r="D162" t="s">
        <v>734</v>
      </c>
      <c r="E162" t="s">
        <v>735</v>
      </c>
      <c r="F162">
        <v>5</v>
      </c>
      <c r="G162" t="s">
        <v>641</v>
      </c>
      <c r="H162" t="s">
        <v>438</v>
      </c>
      <c r="I162">
        <v>1758644196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(EA162+(U162+2*0.95*5.67E-8*(((EA162+$B$9)+273)^4-(EA162+273)^4)-44100*J162)/(1.84*29.3*R162+8*0.95*5.67E-8*(EA162+273)^3))</f>
        <v>0</v>
      </c>
      <c r="W162">
        <f>($C$9*EB162+$D$9*EC162+$E$9*V162)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2*0.95*5.67E-8*(((EA162+$B$9)+273)^4-(W162+273)^4)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792.1107119337121</v>
      </c>
      <c r="AK162">
        <v>772.884412121212</v>
      </c>
      <c r="AL162">
        <v>3.415424083684997</v>
      </c>
      <c r="AM162">
        <v>65.18617333017276</v>
      </c>
      <c r="AN162">
        <f>(AP162 - AO162 + DY162*1E3/(8.314*(EA162+273.15)) * AR162/DX162 * AQ162) * DX162/(100*DL162) * 1000/(1000 - AP162)</f>
        <v>0</v>
      </c>
      <c r="AO162">
        <v>21.20813131403342</v>
      </c>
      <c r="AP162">
        <v>22.28525696969697</v>
      </c>
      <c r="AQ162">
        <v>1.496153873503059E-06</v>
      </c>
      <c r="AR162">
        <v>105.4183411861966</v>
      </c>
      <c r="AS162">
        <v>0</v>
      </c>
      <c r="AT162">
        <v>0</v>
      </c>
      <c r="AU162">
        <f>IF(AS162*$H$15&gt;=AW162,1.0,(AW162/(AW162-AS162*$H$15)))</f>
        <v>0</v>
      </c>
      <c r="AV162">
        <f>(AU162-1)*100</f>
        <v>0</v>
      </c>
      <c r="AW162">
        <f>MAX(0,($B$15+$C$15*EF162)/(1+$D$15*EF162)*DY162/(EA162+273)*$E$15)</f>
        <v>0</v>
      </c>
      <c r="AX162" t="s">
        <v>439</v>
      </c>
      <c r="AY162" t="s">
        <v>439</v>
      </c>
      <c r="AZ162">
        <v>0</v>
      </c>
      <c r="BA162">
        <v>0</v>
      </c>
      <c r="BB162">
        <f>1-AZ162/BA162</f>
        <v>0</v>
      </c>
      <c r="BC162">
        <v>0</v>
      </c>
      <c r="BD162" t="s">
        <v>439</v>
      </c>
      <c r="BE162" t="s">
        <v>439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439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$B$13*EG162+$C$13*EH162+$F$13*ES162*(1-EV162)</f>
        <v>0</v>
      </c>
      <c r="DI162">
        <f>DH162*DJ162</f>
        <v>0</v>
      </c>
      <c r="DJ162">
        <f>($B$13*$D$11+$C$13*$D$11+$F$13*((FF162+EX162)/MAX(FF162+EX162+FG162, 0.1)*$I$11+FG162/MAX(FF162+EX162+FG162, 0.1)*$J$11))/($B$13+$C$13+$F$13)</f>
        <v>0</v>
      </c>
      <c r="DK162">
        <f>($B$13*$K$11+$C$13*$K$11+$F$13*((FF162+EX162)/MAX(FF162+EX162+FG162, 0.1)*$P$11+FG162/MAX(FF162+EX162+FG162, 0.1)*$Q$11))/($B$13+$C$13+$F$13)</f>
        <v>0</v>
      </c>
      <c r="DL162">
        <v>1.1</v>
      </c>
      <c r="DM162">
        <v>0.5</v>
      </c>
      <c r="DN162" t="s">
        <v>440</v>
      </c>
      <c r="DO162">
        <v>2</v>
      </c>
      <c r="DP162" t="b">
        <v>1</v>
      </c>
      <c r="DQ162">
        <v>1758644196</v>
      </c>
      <c r="DR162">
        <v>732.2173333333334</v>
      </c>
      <c r="DS162">
        <v>760.078814814815</v>
      </c>
      <c r="DT162">
        <v>22.28333703703704</v>
      </c>
      <c r="DU162">
        <v>21.20864444444445</v>
      </c>
      <c r="DV162">
        <v>733.4147407407409</v>
      </c>
      <c r="DW162">
        <v>21.99615925925925</v>
      </c>
      <c r="DX162">
        <v>500.0040370370371</v>
      </c>
      <c r="DY162">
        <v>90.33667777777777</v>
      </c>
      <c r="DZ162">
        <v>0.06648677777777777</v>
      </c>
      <c r="EA162">
        <v>29.0307962962963</v>
      </c>
      <c r="EB162">
        <v>29.99541481481481</v>
      </c>
      <c r="EC162">
        <v>999.9000000000001</v>
      </c>
      <c r="ED162">
        <v>0</v>
      </c>
      <c r="EE162">
        <v>0</v>
      </c>
      <c r="EF162">
        <v>10028.63481481482</v>
      </c>
      <c r="EG162">
        <v>0</v>
      </c>
      <c r="EH162">
        <v>10.17894444444445</v>
      </c>
      <c r="EI162">
        <v>-27.8613</v>
      </c>
      <c r="EJ162">
        <v>748.9055555555556</v>
      </c>
      <c r="EK162">
        <v>776.5481851851852</v>
      </c>
      <c r="EL162">
        <v>1.074702222222222</v>
      </c>
      <c r="EM162">
        <v>760.078814814815</v>
      </c>
      <c r="EN162">
        <v>21.20864444444445</v>
      </c>
      <c r="EO162">
        <v>2.013001851851852</v>
      </c>
      <c r="EP162">
        <v>1.915918148148148</v>
      </c>
      <c r="EQ162">
        <v>17.54698518518519</v>
      </c>
      <c r="ER162">
        <v>16.76606666666666</v>
      </c>
      <c r="ES162">
        <v>1999.985185185185</v>
      </c>
      <c r="ET162">
        <v>0.979992888888889</v>
      </c>
      <c r="EU162">
        <v>0.02000710740740741</v>
      </c>
      <c r="EV162">
        <v>0</v>
      </c>
      <c r="EW162">
        <v>205.5106666666667</v>
      </c>
      <c r="EX162">
        <v>5.00078</v>
      </c>
      <c r="EY162">
        <v>4201.863333333334</v>
      </c>
      <c r="EZ162">
        <v>16379.47407407408</v>
      </c>
      <c r="FA162">
        <v>38.62481481481481</v>
      </c>
      <c r="FB162">
        <v>39.34466666666667</v>
      </c>
      <c r="FC162">
        <v>38.958</v>
      </c>
      <c r="FD162">
        <v>39.11074074074074</v>
      </c>
      <c r="FE162">
        <v>40.09692592592592</v>
      </c>
      <c r="FF162">
        <v>1955.075185185185</v>
      </c>
      <c r="FG162">
        <v>39.91</v>
      </c>
      <c r="FH162">
        <v>0</v>
      </c>
      <c r="FI162">
        <v>1758644201.4</v>
      </c>
      <c r="FJ162">
        <v>0</v>
      </c>
      <c r="FK162">
        <v>205.46704</v>
      </c>
      <c r="FL162">
        <v>-1.834461539168788</v>
      </c>
      <c r="FM162">
        <v>-8.453846165601338</v>
      </c>
      <c r="FN162">
        <v>4201.864</v>
      </c>
      <c r="FO162">
        <v>15</v>
      </c>
      <c r="FP162">
        <v>0</v>
      </c>
      <c r="FQ162" t="s">
        <v>441</v>
      </c>
      <c r="FR162">
        <v>1746989605.5</v>
      </c>
      <c r="FS162">
        <v>1746989593.5</v>
      </c>
      <c r="FT162">
        <v>0</v>
      </c>
      <c r="FU162">
        <v>-0.274</v>
      </c>
      <c r="FV162">
        <v>-0.002</v>
      </c>
      <c r="FW162">
        <v>2.549</v>
      </c>
      <c r="FX162">
        <v>0.129</v>
      </c>
      <c r="FY162">
        <v>420</v>
      </c>
      <c r="FZ162">
        <v>17</v>
      </c>
      <c r="GA162">
        <v>0.02</v>
      </c>
      <c r="GB162">
        <v>0.04</v>
      </c>
      <c r="GC162">
        <v>-27.83486829268293</v>
      </c>
      <c r="GD162">
        <v>-0.4152229965156971</v>
      </c>
      <c r="GE162">
        <v>0.06646040243789587</v>
      </c>
      <c r="GF162">
        <v>1</v>
      </c>
      <c r="GG162">
        <v>205.4917647058824</v>
      </c>
      <c r="GH162">
        <v>-0.6976623379281384</v>
      </c>
      <c r="GI162">
        <v>0.2488231191764133</v>
      </c>
      <c r="GJ162">
        <v>1</v>
      </c>
      <c r="GK162">
        <v>1.073467804878049</v>
      </c>
      <c r="GL162">
        <v>0.02299128919860642</v>
      </c>
      <c r="GM162">
        <v>0.002455338148879306</v>
      </c>
      <c r="GN162">
        <v>1</v>
      </c>
      <c r="GO162">
        <v>3</v>
      </c>
      <c r="GP162">
        <v>3</v>
      </c>
      <c r="GQ162" t="s">
        <v>568</v>
      </c>
      <c r="GR162">
        <v>3.10264</v>
      </c>
      <c r="GS162">
        <v>2.72495</v>
      </c>
      <c r="GT162">
        <v>0.133944</v>
      </c>
      <c r="GU162">
        <v>0.137133</v>
      </c>
      <c r="GV162">
        <v>0.102273</v>
      </c>
      <c r="GW162">
        <v>0.10012</v>
      </c>
      <c r="GX162">
        <v>22663.7</v>
      </c>
      <c r="GY162">
        <v>20505.7</v>
      </c>
      <c r="GZ162">
        <v>26731.7</v>
      </c>
      <c r="HA162">
        <v>23984.8</v>
      </c>
      <c r="HB162">
        <v>38403.4</v>
      </c>
      <c r="HC162">
        <v>31902.4</v>
      </c>
      <c r="HD162">
        <v>46680</v>
      </c>
      <c r="HE162">
        <v>37936.5</v>
      </c>
      <c r="HF162">
        <v>1.87472</v>
      </c>
      <c r="HG162">
        <v>1.86607</v>
      </c>
      <c r="HH162">
        <v>0.109918</v>
      </c>
      <c r="HI162">
        <v>0</v>
      </c>
      <c r="HJ162">
        <v>28.1994</v>
      </c>
      <c r="HK162">
        <v>999.9</v>
      </c>
      <c r="HL162">
        <v>48.9</v>
      </c>
      <c r="HM162">
        <v>31.6</v>
      </c>
      <c r="HN162">
        <v>25.2685</v>
      </c>
      <c r="HO162">
        <v>60.9765</v>
      </c>
      <c r="HP162">
        <v>22.7163</v>
      </c>
      <c r="HQ162">
        <v>1</v>
      </c>
      <c r="HR162">
        <v>0.08849849999999999</v>
      </c>
      <c r="HS162">
        <v>-0.493284</v>
      </c>
      <c r="HT162">
        <v>20.2786</v>
      </c>
      <c r="HU162">
        <v>5.21085</v>
      </c>
      <c r="HV162">
        <v>11.9779</v>
      </c>
      <c r="HW162">
        <v>4.9639</v>
      </c>
      <c r="HX162">
        <v>3.27455</v>
      </c>
      <c r="HY162">
        <v>9999</v>
      </c>
      <c r="HZ162">
        <v>9999</v>
      </c>
      <c r="IA162">
        <v>9999</v>
      </c>
      <c r="IB162">
        <v>999.9</v>
      </c>
      <c r="IC162">
        <v>1.86398</v>
      </c>
      <c r="ID162">
        <v>1.86008</v>
      </c>
      <c r="IE162">
        <v>1.8584</v>
      </c>
      <c r="IF162">
        <v>1.85975</v>
      </c>
      <c r="IG162">
        <v>1.85989</v>
      </c>
      <c r="IH162">
        <v>1.85837</v>
      </c>
      <c r="II162">
        <v>1.85745</v>
      </c>
      <c r="IJ162">
        <v>1.85242</v>
      </c>
      <c r="IK162">
        <v>0</v>
      </c>
      <c r="IL162">
        <v>0</v>
      </c>
      <c r="IM162">
        <v>0</v>
      </c>
      <c r="IN162">
        <v>0</v>
      </c>
      <c r="IO162" t="s">
        <v>443</v>
      </c>
      <c r="IP162" t="s">
        <v>444</v>
      </c>
      <c r="IQ162" t="s">
        <v>445</v>
      </c>
      <c r="IR162" t="s">
        <v>445</v>
      </c>
      <c r="IS162" t="s">
        <v>445</v>
      </c>
      <c r="IT162" t="s">
        <v>445</v>
      </c>
      <c r="IU162">
        <v>0</v>
      </c>
      <c r="IV162">
        <v>100</v>
      </c>
      <c r="IW162">
        <v>100</v>
      </c>
      <c r="IX162">
        <v>-1.184</v>
      </c>
      <c r="IY162">
        <v>0.2872</v>
      </c>
      <c r="IZ162">
        <v>-1.101190050776656</v>
      </c>
      <c r="JA162">
        <v>-0.0009077452495023094</v>
      </c>
      <c r="JB162">
        <v>1.260287539409167E-06</v>
      </c>
      <c r="JC162">
        <v>-2.747980142854786E-10</v>
      </c>
      <c r="JD162">
        <v>0.01164710740424388</v>
      </c>
      <c r="JE162">
        <v>0.002354074995816399</v>
      </c>
      <c r="JF162">
        <v>0.0004967520844642659</v>
      </c>
      <c r="JG162">
        <v>-1.558376616488758E-06</v>
      </c>
      <c r="JH162">
        <v>1</v>
      </c>
      <c r="JI162">
        <v>1955</v>
      </c>
      <c r="JJ162">
        <v>1</v>
      </c>
      <c r="JK162">
        <v>26</v>
      </c>
      <c r="JL162">
        <v>194243.3</v>
      </c>
      <c r="JM162">
        <v>194243.5</v>
      </c>
      <c r="JN162">
        <v>1.92749</v>
      </c>
      <c r="JO162">
        <v>2.6123</v>
      </c>
      <c r="JP162">
        <v>1.49658</v>
      </c>
      <c r="JQ162">
        <v>2.34497</v>
      </c>
      <c r="JR162">
        <v>1.54907</v>
      </c>
      <c r="JS162">
        <v>2.47559</v>
      </c>
      <c r="JT162">
        <v>36.1285</v>
      </c>
      <c r="JU162">
        <v>24.1838</v>
      </c>
      <c r="JV162">
        <v>18</v>
      </c>
      <c r="JW162">
        <v>482.238</v>
      </c>
      <c r="JX162">
        <v>491.51</v>
      </c>
      <c r="JY162">
        <v>28.2285</v>
      </c>
      <c r="JZ162">
        <v>28.4171</v>
      </c>
      <c r="KA162">
        <v>30</v>
      </c>
      <c r="KB162">
        <v>28.672</v>
      </c>
      <c r="KC162">
        <v>28.6778</v>
      </c>
      <c r="KD162">
        <v>38.7003</v>
      </c>
      <c r="KE162">
        <v>18.1148</v>
      </c>
      <c r="KF162">
        <v>68.6476</v>
      </c>
      <c r="KG162">
        <v>28.1704</v>
      </c>
      <c r="KH162">
        <v>807.711</v>
      </c>
      <c r="KI162">
        <v>21.2377</v>
      </c>
      <c r="KJ162">
        <v>102.062</v>
      </c>
      <c r="KK162">
        <v>91.4979</v>
      </c>
    </row>
    <row r="163" spans="1:297">
      <c r="A163">
        <v>145</v>
      </c>
      <c r="B163">
        <v>1758644208.5</v>
      </c>
      <c r="C163">
        <v>2575.5</v>
      </c>
      <c r="D163" t="s">
        <v>736</v>
      </c>
      <c r="E163" t="s">
        <v>737</v>
      </c>
      <c r="F163">
        <v>5</v>
      </c>
      <c r="G163" t="s">
        <v>641</v>
      </c>
      <c r="H163" t="s">
        <v>438</v>
      </c>
      <c r="I163">
        <v>1758644200.714286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(EA163+(U163+2*0.95*5.67E-8*(((EA163+$B$9)+273)^4-(EA163+273)^4)-44100*J163)/(1.84*29.3*R163+8*0.95*5.67E-8*(EA163+273)^3))</f>
        <v>0</v>
      </c>
      <c r="W163">
        <f>($C$9*EB163+$D$9*EC163+$E$9*V163)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2*0.95*5.67E-8*(((EA163+$B$9)+273)^4-(W163+273)^4)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809.2229847277417</v>
      </c>
      <c r="AK163">
        <v>790.0249090909089</v>
      </c>
      <c r="AL163">
        <v>3.426851237862709</v>
      </c>
      <c r="AM163">
        <v>65.18617333017276</v>
      </c>
      <c r="AN163">
        <f>(AP163 - AO163 + DY163*1E3/(8.314*(EA163+273.15)) * AR163/DX163 * AQ163) * DX163/(100*DL163) * 1000/(1000 - AP163)</f>
        <v>0</v>
      </c>
      <c r="AO163">
        <v>21.20857003564828</v>
      </c>
      <c r="AP163">
        <v>22.28445878787878</v>
      </c>
      <c r="AQ163">
        <v>-3.143706358647535E-06</v>
      </c>
      <c r="AR163">
        <v>105.4183411861966</v>
      </c>
      <c r="AS163">
        <v>0</v>
      </c>
      <c r="AT163">
        <v>0</v>
      </c>
      <c r="AU163">
        <f>IF(AS163*$H$15&gt;=AW163,1.0,(AW163/(AW163-AS163*$H$15)))</f>
        <v>0</v>
      </c>
      <c r="AV163">
        <f>(AU163-1)*100</f>
        <v>0</v>
      </c>
      <c r="AW163">
        <f>MAX(0,($B$15+$C$15*EF163)/(1+$D$15*EF163)*DY163/(EA163+273)*$E$15)</f>
        <v>0</v>
      </c>
      <c r="AX163" t="s">
        <v>439</v>
      </c>
      <c r="AY163" t="s">
        <v>439</v>
      </c>
      <c r="AZ163">
        <v>0</v>
      </c>
      <c r="BA163">
        <v>0</v>
      </c>
      <c r="BB163">
        <f>1-AZ163/BA163</f>
        <v>0</v>
      </c>
      <c r="BC163">
        <v>0</v>
      </c>
      <c r="BD163" t="s">
        <v>439</v>
      </c>
      <c r="BE163" t="s">
        <v>439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439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$B$13*EG163+$C$13*EH163+$F$13*ES163*(1-EV163)</f>
        <v>0</v>
      </c>
      <c r="DI163">
        <f>DH163*DJ163</f>
        <v>0</v>
      </c>
      <c r="DJ163">
        <f>($B$13*$D$11+$C$13*$D$11+$F$13*((FF163+EX163)/MAX(FF163+EX163+FG163, 0.1)*$I$11+FG163/MAX(FF163+EX163+FG163, 0.1)*$J$11))/($B$13+$C$13+$F$13)</f>
        <v>0</v>
      </c>
      <c r="DK163">
        <f>($B$13*$K$11+$C$13*$K$11+$F$13*((FF163+EX163)/MAX(FF163+EX163+FG163, 0.1)*$P$11+FG163/MAX(FF163+EX163+FG163, 0.1)*$Q$11))/($B$13+$C$13+$F$13)</f>
        <v>0</v>
      </c>
      <c r="DL163">
        <v>1.1</v>
      </c>
      <c r="DM163">
        <v>0.5</v>
      </c>
      <c r="DN163" t="s">
        <v>440</v>
      </c>
      <c r="DO163">
        <v>2</v>
      </c>
      <c r="DP163" t="b">
        <v>1</v>
      </c>
      <c r="DQ163">
        <v>1758644200.714286</v>
      </c>
      <c r="DR163">
        <v>748.0211785714285</v>
      </c>
      <c r="DS163">
        <v>775.9053214285714</v>
      </c>
      <c r="DT163">
        <v>22.28438214285715</v>
      </c>
      <c r="DU163">
        <v>21.20858571428571</v>
      </c>
      <c r="DV163">
        <v>749.2104642857142</v>
      </c>
      <c r="DW163">
        <v>21.997175</v>
      </c>
      <c r="DX163">
        <v>500.058142857143</v>
      </c>
      <c r="DY163">
        <v>90.33619642857143</v>
      </c>
      <c r="DZ163">
        <v>0.06657675714285714</v>
      </c>
      <c r="EA163">
        <v>29.03350357142858</v>
      </c>
      <c r="EB163">
        <v>29.998375</v>
      </c>
      <c r="EC163">
        <v>999.9000000000002</v>
      </c>
      <c r="ED163">
        <v>0</v>
      </c>
      <c r="EE163">
        <v>0</v>
      </c>
      <c r="EF163">
        <v>10022.9525</v>
      </c>
      <c r="EG163">
        <v>0</v>
      </c>
      <c r="EH163">
        <v>10.17611071428571</v>
      </c>
      <c r="EI163">
        <v>-27.88406785714286</v>
      </c>
      <c r="EJ163">
        <v>765.070357142857</v>
      </c>
      <c r="EK163">
        <v>792.7176428571428</v>
      </c>
      <c r="EL163">
        <v>1.0757975</v>
      </c>
      <c r="EM163">
        <v>775.9053214285714</v>
      </c>
      <c r="EN163">
        <v>21.20858571428571</v>
      </c>
      <c r="EO163">
        <v>2.013086071428571</v>
      </c>
      <c r="EP163">
        <v>1.915903571428572</v>
      </c>
      <c r="EQ163">
        <v>17.54763928571429</v>
      </c>
      <c r="ER163">
        <v>16.76594285714286</v>
      </c>
      <c r="ES163">
        <v>2000.009285714286</v>
      </c>
      <c r="ET163">
        <v>0.979993142857143</v>
      </c>
      <c r="EU163">
        <v>0.02000685714285714</v>
      </c>
      <c r="EV163">
        <v>0</v>
      </c>
      <c r="EW163">
        <v>205.47875</v>
      </c>
      <c r="EX163">
        <v>5.00078</v>
      </c>
      <c r="EY163">
        <v>4201.045357142857</v>
      </c>
      <c r="EZ163">
        <v>16379.66785714286</v>
      </c>
      <c r="FA163">
        <v>38.60703571428571</v>
      </c>
      <c r="FB163">
        <v>39.34349999999999</v>
      </c>
      <c r="FC163">
        <v>38.87689285714286</v>
      </c>
      <c r="FD163">
        <v>39.09785714285714</v>
      </c>
      <c r="FE163">
        <v>40.07335714285713</v>
      </c>
      <c r="FF163">
        <v>1955.099285714286</v>
      </c>
      <c r="FG163">
        <v>39.91</v>
      </c>
      <c r="FH163">
        <v>0</v>
      </c>
      <c r="FI163">
        <v>1758644206.8</v>
      </c>
      <c r="FJ163">
        <v>0</v>
      </c>
      <c r="FK163">
        <v>205.4388076923077</v>
      </c>
      <c r="FL163">
        <v>-0.3138119794503974</v>
      </c>
      <c r="FM163">
        <v>-12.70769232207083</v>
      </c>
      <c r="FN163">
        <v>4200.964615384615</v>
      </c>
      <c r="FO163">
        <v>15</v>
      </c>
      <c r="FP163">
        <v>0</v>
      </c>
      <c r="FQ163" t="s">
        <v>441</v>
      </c>
      <c r="FR163">
        <v>1746989605.5</v>
      </c>
      <c r="FS163">
        <v>1746989593.5</v>
      </c>
      <c r="FT163">
        <v>0</v>
      </c>
      <c r="FU163">
        <v>-0.274</v>
      </c>
      <c r="FV163">
        <v>-0.002</v>
      </c>
      <c r="FW163">
        <v>2.549</v>
      </c>
      <c r="FX163">
        <v>0.129</v>
      </c>
      <c r="FY163">
        <v>420</v>
      </c>
      <c r="FZ163">
        <v>17</v>
      </c>
      <c r="GA163">
        <v>0.02</v>
      </c>
      <c r="GB163">
        <v>0.04</v>
      </c>
      <c r="GC163">
        <v>-27.8647325</v>
      </c>
      <c r="GD163">
        <v>-0.3006540337710249</v>
      </c>
      <c r="GE163">
        <v>0.04894827058998134</v>
      </c>
      <c r="GF163">
        <v>1</v>
      </c>
      <c r="GG163">
        <v>205.4835</v>
      </c>
      <c r="GH163">
        <v>-1.05520244921393</v>
      </c>
      <c r="GI163">
        <v>0.2513025186550152</v>
      </c>
      <c r="GJ163">
        <v>0</v>
      </c>
      <c r="GK163">
        <v>1.07483075</v>
      </c>
      <c r="GL163">
        <v>0.01805324577861309</v>
      </c>
      <c r="GM163">
        <v>0.002067627127288667</v>
      </c>
      <c r="GN163">
        <v>1</v>
      </c>
      <c r="GO163">
        <v>2</v>
      </c>
      <c r="GP163">
        <v>3</v>
      </c>
      <c r="GQ163" t="s">
        <v>442</v>
      </c>
      <c r="GR163">
        <v>3.10263</v>
      </c>
      <c r="GS163">
        <v>2.72459</v>
      </c>
      <c r="GT163">
        <v>0.135918</v>
      </c>
      <c r="GU163">
        <v>0.139088</v>
      </c>
      <c r="GV163">
        <v>0.102269</v>
      </c>
      <c r="GW163">
        <v>0.10012</v>
      </c>
      <c r="GX163">
        <v>22612</v>
      </c>
      <c r="GY163">
        <v>20459.4</v>
      </c>
      <c r="GZ163">
        <v>26731.7</v>
      </c>
      <c r="HA163">
        <v>23984.9</v>
      </c>
      <c r="HB163">
        <v>38403.6</v>
      </c>
      <c r="HC163">
        <v>31902.7</v>
      </c>
      <c r="HD163">
        <v>46679.8</v>
      </c>
      <c r="HE163">
        <v>37936.6</v>
      </c>
      <c r="HF163">
        <v>1.87437</v>
      </c>
      <c r="HG163">
        <v>1.86637</v>
      </c>
      <c r="HH163">
        <v>0.110701</v>
      </c>
      <c r="HI163">
        <v>0</v>
      </c>
      <c r="HJ163">
        <v>28.2014</v>
      </c>
      <c r="HK163">
        <v>999.9</v>
      </c>
      <c r="HL163">
        <v>48.9</v>
      </c>
      <c r="HM163">
        <v>31.6</v>
      </c>
      <c r="HN163">
        <v>25.2681</v>
      </c>
      <c r="HO163">
        <v>61.0165</v>
      </c>
      <c r="HP163">
        <v>22.5881</v>
      </c>
      <c r="HQ163">
        <v>1</v>
      </c>
      <c r="HR163">
        <v>0.08843239999999999</v>
      </c>
      <c r="HS163">
        <v>-0.458875</v>
      </c>
      <c r="HT163">
        <v>20.2788</v>
      </c>
      <c r="HU163">
        <v>5.2107</v>
      </c>
      <c r="HV163">
        <v>11.977</v>
      </c>
      <c r="HW163">
        <v>4.9636</v>
      </c>
      <c r="HX163">
        <v>3.27438</v>
      </c>
      <c r="HY163">
        <v>9999</v>
      </c>
      <c r="HZ163">
        <v>9999</v>
      </c>
      <c r="IA163">
        <v>9999</v>
      </c>
      <c r="IB163">
        <v>999.9</v>
      </c>
      <c r="IC163">
        <v>1.86398</v>
      </c>
      <c r="ID163">
        <v>1.86008</v>
      </c>
      <c r="IE163">
        <v>1.85839</v>
      </c>
      <c r="IF163">
        <v>1.85975</v>
      </c>
      <c r="IG163">
        <v>1.85989</v>
      </c>
      <c r="IH163">
        <v>1.85837</v>
      </c>
      <c r="II163">
        <v>1.85745</v>
      </c>
      <c r="IJ163">
        <v>1.85242</v>
      </c>
      <c r="IK163">
        <v>0</v>
      </c>
      <c r="IL163">
        <v>0</v>
      </c>
      <c r="IM163">
        <v>0</v>
      </c>
      <c r="IN163">
        <v>0</v>
      </c>
      <c r="IO163" t="s">
        <v>443</v>
      </c>
      <c r="IP163" t="s">
        <v>444</v>
      </c>
      <c r="IQ163" t="s">
        <v>445</v>
      </c>
      <c r="IR163" t="s">
        <v>445</v>
      </c>
      <c r="IS163" t="s">
        <v>445</v>
      </c>
      <c r="IT163" t="s">
        <v>445</v>
      </c>
      <c r="IU163">
        <v>0</v>
      </c>
      <c r="IV163">
        <v>100</v>
      </c>
      <c r="IW163">
        <v>100</v>
      </c>
      <c r="IX163">
        <v>-1.176</v>
      </c>
      <c r="IY163">
        <v>0.2872</v>
      </c>
      <c r="IZ163">
        <v>-1.101190050776656</v>
      </c>
      <c r="JA163">
        <v>-0.0009077452495023094</v>
      </c>
      <c r="JB163">
        <v>1.260287539409167E-06</v>
      </c>
      <c r="JC163">
        <v>-2.747980142854786E-10</v>
      </c>
      <c r="JD163">
        <v>0.01164710740424388</v>
      </c>
      <c r="JE163">
        <v>0.002354074995816399</v>
      </c>
      <c r="JF163">
        <v>0.0004967520844642659</v>
      </c>
      <c r="JG163">
        <v>-1.558376616488758E-06</v>
      </c>
      <c r="JH163">
        <v>1</v>
      </c>
      <c r="JI163">
        <v>1955</v>
      </c>
      <c r="JJ163">
        <v>1</v>
      </c>
      <c r="JK163">
        <v>26</v>
      </c>
      <c r="JL163">
        <v>194243.4</v>
      </c>
      <c r="JM163">
        <v>194243.6</v>
      </c>
      <c r="JN163">
        <v>1.95801</v>
      </c>
      <c r="JO163">
        <v>2.62939</v>
      </c>
      <c r="JP163">
        <v>1.49658</v>
      </c>
      <c r="JQ163">
        <v>2.34497</v>
      </c>
      <c r="JR163">
        <v>1.54907</v>
      </c>
      <c r="JS163">
        <v>2.39746</v>
      </c>
      <c r="JT163">
        <v>36.1285</v>
      </c>
      <c r="JU163">
        <v>24.1751</v>
      </c>
      <c r="JV163">
        <v>18</v>
      </c>
      <c r="JW163">
        <v>482.029</v>
      </c>
      <c r="JX163">
        <v>491.689</v>
      </c>
      <c r="JY163">
        <v>28.1792</v>
      </c>
      <c r="JZ163">
        <v>28.4148</v>
      </c>
      <c r="KA163">
        <v>29.9999</v>
      </c>
      <c r="KB163">
        <v>28.6713</v>
      </c>
      <c r="KC163">
        <v>28.6757</v>
      </c>
      <c r="KD163">
        <v>39.3155</v>
      </c>
      <c r="KE163">
        <v>18.1148</v>
      </c>
      <c r="KF163">
        <v>68.6476</v>
      </c>
      <c r="KG163">
        <v>28.1814</v>
      </c>
      <c r="KH163">
        <v>821.082</v>
      </c>
      <c r="KI163">
        <v>21.2377</v>
      </c>
      <c r="KJ163">
        <v>102.061</v>
      </c>
      <c r="KK163">
        <v>91.49850000000001</v>
      </c>
    </row>
    <row r="164" spans="1:297">
      <c r="A164">
        <v>146</v>
      </c>
      <c r="B164">
        <v>1758644213.5</v>
      </c>
      <c r="C164">
        <v>2580.5</v>
      </c>
      <c r="D164" t="s">
        <v>738</v>
      </c>
      <c r="E164" t="s">
        <v>739</v>
      </c>
      <c r="F164">
        <v>5</v>
      </c>
      <c r="G164" t="s">
        <v>641</v>
      </c>
      <c r="H164" t="s">
        <v>438</v>
      </c>
      <c r="I164">
        <v>1758644206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(EA164+(U164+2*0.95*5.67E-8*(((EA164+$B$9)+273)^4-(EA164+273)^4)-44100*J164)/(1.84*29.3*R164+8*0.95*5.67E-8*(EA164+273)^3))</f>
        <v>0</v>
      </c>
      <c r="W164">
        <f>($C$9*EB164+$D$9*EC164+$E$9*V164)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2*0.95*5.67E-8*(((EA164+$B$9)+273)^4-(W164+273)^4)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826.4117815465867</v>
      </c>
      <c r="AK164">
        <v>807.1484363636365</v>
      </c>
      <c r="AL164">
        <v>3.433977953046944</v>
      </c>
      <c r="AM164">
        <v>65.18617333017276</v>
      </c>
      <c r="AN164">
        <f>(AP164 - AO164 + DY164*1E3/(8.314*(EA164+273.15)) * AR164/DX164 * AQ164) * DX164/(100*DL164) * 1000/(1000 - AP164)</f>
        <v>0</v>
      </c>
      <c r="AO164">
        <v>21.20582480908974</v>
      </c>
      <c r="AP164">
        <v>22.28693454545453</v>
      </c>
      <c r="AQ164">
        <v>7.186478692969813E-06</v>
      </c>
      <c r="AR164">
        <v>105.4183411861966</v>
      </c>
      <c r="AS164">
        <v>0</v>
      </c>
      <c r="AT164">
        <v>0</v>
      </c>
      <c r="AU164">
        <f>IF(AS164*$H$15&gt;=AW164,1.0,(AW164/(AW164-AS164*$H$15)))</f>
        <v>0</v>
      </c>
      <c r="AV164">
        <f>(AU164-1)*100</f>
        <v>0</v>
      </c>
      <c r="AW164">
        <f>MAX(0,($B$15+$C$15*EF164)/(1+$D$15*EF164)*DY164/(EA164+273)*$E$15)</f>
        <v>0</v>
      </c>
      <c r="AX164" t="s">
        <v>439</v>
      </c>
      <c r="AY164" t="s">
        <v>439</v>
      </c>
      <c r="AZ164">
        <v>0</v>
      </c>
      <c r="BA164">
        <v>0</v>
      </c>
      <c r="BB164">
        <f>1-AZ164/BA164</f>
        <v>0</v>
      </c>
      <c r="BC164">
        <v>0</v>
      </c>
      <c r="BD164" t="s">
        <v>439</v>
      </c>
      <c r="BE164" t="s">
        <v>439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439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$B$13*EG164+$C$13*EH164+$F$13*ES164*(1-EV164)</f>
        <v>0</v>
      </c>
      <c r="DI164">
        <f>DH164*DJ164</f>
        <v>0</v>
      </c>
      <c r="DJ164">
        <f>($B$13*$D$11+$C$13*$D$11+$F$13*((FF164+EX164)/MAX(FF164+EX164+FG164, 0.1)*$I$11+FG164/MAX(FF164+EX164+FG164, 0.1)*$J$11))/($B$13+$C$13+$F$13)</f>
        <v>0</v>
      </c>
      <c r="DK164">
        <f>($B$13*$K$11+$C$13*$K$11+$F$13*((FF164+EX164)/MAX(FF164+EX164+FG164, 0.1)*$P$11+FG164/MAX(FF164+EX164+FG164, 0.1)*$Q$11))/($B$13+$C$13+$F$13)</f>
        <v>0</v>
      </c>
      <c r="DL164">
        <v>1.1</v>
      </c>
      <c r="DM164">
        <v>0.5</v>
      </c>
      <c r="DN164" t="s">
        <v>440</v>
      </c>
      <c r="DO164">
        <v>2</v>
      </c>
      <c r="DP164" t="b">
        <v>1</v>
      </c>
      <c r="DQ164">
        <v>1758644206</v>
      </c>
      <c r="DR164">
        <v>765.7187777777776</v>
      </c>
      <c r="DS164">
        <v>793.6332592592595</v>
      </c>
      <c r="DT164">
        <v>22.28526296296296</v>
      </c>
      <c r="DU164">
        <v>21.20778148148148</v>
      </c>
      <c r="DV164">
        <v>766.8986296296297</v>
      </c>
      <c r="DW164">
        <v>21.99803703703704</v>
      </c>
      <c r="DX164">
        <v>500.0010740740741</v>
      </c>
      <c r="DY164">
        <v>90.33588148148148</v>
      </c>
      <c r="DZ164">
        <v>0.06660341111111111</v>
      </c>
      <c r="EA164">
        <v>29.03602962962963</v>
      </c>
      <c r="EB164">
        <v>30.00375185185185</v>
      </c>
      <c r="EC164">
        <v>999.9000000000001</v>
      </c>
      <c r="ED164">
        <v>0</v>
      </c>
      <c r="EE164">
        <v>0</v>
      </c>
      <c r="EF164">
        <v>10012.0462962963</v>
      </c>
      <c r="EG164">
        <v>0</v>
      </c>
      <c r="EH164">
        <v>10.18614814814815</v>
      </c>
      <c r="EI164">
        <v>-27.91448888888889</v>
      </c>
      <c r="EJ164">
        <v>783.171925925926</v>
      </c>
      <c r="EK164">
        <v>810.829074074074</v>
      </c>
      <c r="EL164">
        <v>1.077481851851852</v>
      </c>
      <c r="EM164">
        <v>793.6332592592595</v>
      </c>
      <c r="EN164">
        <v>21.20778148148148</v>
      </c>
      <c r="EO164">
        <v>2.013158148148148</v>
      </c>
      <c r="EP164">
        <v>1.915824074074074</v>
      </c>
      <c r="EQ164">
        <v>17.54821111111111</v>
      </c>
      <c r="ER164">
        <v>16.76528518518518</v>
      </c>
      <c r="ES164">
        <v>2000.009259259259</v>
      </c>
      <c r="ET164">
        <v>0.9799931111111112</v>
      </c>
      <c r="EU164">
        <v>0.02000688888888888</v>
      </c>
      <c r="EV164">
        <v>0</v>
      </c>
      <c r="EW164">
        <v>205.4074444444444</v>
      </c>
      <c r="EX164">
        <v>5.00078</v>
      </c>
      <c r="EY164">
        <v>4199.923333333333</v>
      </c>
      <c r="EZ164">
        <v>16379.66296296296</v>
      </c>
      <c r="FA164">
        <v>38.59011111111111</v>
      </c>
      <c r="FB164">
        <v>39.34466666666667</v>
      </c>
      <c r="FC164">
        <v>38.77966666666666</v>
      </c>
      <c r="FD164">
        <v>39.10148148148148</v>
      </c>
      <c r="FE164">
        <v>40.06448148148147</v>
      </c>
      <c r="FF164">
        <v>1955.098148148148</v>
      </c>
      <c r="FG164">
        <v>39.91</v>
      </c>
      <c r="FH164">
        <v>0</v>
      </c>
      <c r="FI164">
        <v>1758644211.6</v>
      </c>
      <c r="FJ164">
        <v>0</v>
      </c>
      <c r="FK164">
        <v>205.3626538461539</v>
      </c>
      <c r="FL164">
        <v>0.5892991312258313</v>
      </c>
      <c r="FM164">
        <v>-13.52444442915573</v>
      </c>
      <c r="FN164">
        <v>4199.943461538462</v>
      </c>
      <c r="FO164">
        <v>15</v>
      </c>
      <c r="FP164">
        <v>0</v>
      </c>
      <c r="FQ164" t="s">
        <v>441</v>
      </c>
      <c r="FR164">
        <v>1746989605.5</v>
      </c>
      <c r="FS164">
        <v>1746989593.5</v>
      </c>
      <c r="FT164">
        <v>0</v>
      </c>
      <c r="FU164">
        <v>-0.274</v>
      </c>
      <c r="FV164">
        <v>-0.002</v>
      </c>
      <c r="FW164">
        <v>2.549</v>
      </c>
      <c r="FX164">
        <v>0.129</v>
      </c>
      <c r="FY164">
        <v>420</v>
      </c>
      <c r="FZ164">
        <v>17</v>
      </c>
      <c r="GA164">
        <v>0.02</v>
      </c>
      <c r="GB164">
        <v>0.04</v>
      </c>
      <c r="GC164">
        <v>-27.90765609756098</v>
      </c>
      <c r="GD164">
        <v>-0.2919094076655798</v>
      </c>
      <c r="GE164">
        <v>0.05543267966655452</v>
      </c>
      <c r="GF164">
        <v>1</v>
      </c>
      <c r="GG164">
        <v>205.4160294117647</v>
      </c>
      <c r="GH164">
        <v>-0.6323147510295062</v>
      </c>
      <c r="GI164">
        <v>0.2573330967138894</v>
      </c>
      <c r="GJ164">
        <v>1</v>
      </c>
      <c r="GK164">
        <v>1.076601219512195</v>
      </c>
      <c r="GL164">
        <v>0.01645442508710881</v>
      </c>
      <c r="GM164">
        <v>0.001922655931222026</v>
      </c>
      <c r="GN164">
        <v>1</v>
      </c>
      <c r="GO164">
        <v>3</v>
      </c>
      <c r="GP164">
        <v>3</v>
      </c>
      <c r="GQ164" t="s">
        <v>568</v>
      </c>
      <c r="GR164">
        <v>3.10273</v>
      </c>
      <c r="GS164">
        <v>2.72483</v>
      </c>
      <c r="GT164">
        <v>0.137875</v>
      </c>
      <c r="GU164">
        <v>0.141007</v>
      </c>
      <c r="GV164">
        <v>0.10228</v>
      </c>
      <c r="GW164">
        <v>0.100117</v>
      </c>
      <c r="GX164">
        <v>22561</v>
      </c>
      <c r="GY164">
        <v>20413.9</v>
      </c>
      <c r="GZ164">
        <v>26731.9</v>
      </c>
      <c r="HA164">
        <v>23984.9</v>
      </c>
      <c r="HB164">
        <v>38403.8</v>
      </c>
      <c r="HC164">
        <v>31903.1</v>
      </c>
      <c r="HD164">
        <v>46680.2</v>
      </c>
      <c r="HE164">
        <v>37936.7</v>
      </c>
      <c r="HF164">
        <v>1.87435</v>
      </c>
      <c r="HG164">
        <v>1.8663</v>
      </c>
      <c r="HH164">
        <v>0.11126</v>
      </c>
      <c r="HI164">
        <v>0</v>
      </c>
      <c r="HJ164">
        <v>28.2042</v>
      </c>
      <c r="HK164">
        <v>999.9</v>
      </c>
      <c r="HL164">
        <v>48.9</v>
      </c>
      <c r="HM164">
        <v>31.6</v>
      </c>
      <c r="HN164">
        <v>25.2715</v>
      </c>
      <c r="HO164">
        <v>60.3065</v>
      </c>
      <c r="HP164">
        <v>22.4159</v>
      </c>
      <c r="HQ164">
        <v>1</v>
      </c>
      <c r="HR164">
        <v>0.0883613</v>
      </c>
      <c r="HS164">
        <v>-0.5211710000000001</v>
      </c>
      <c r="HT164">
        <v>20.2786</v>
      </c>
      <c r="HU164">
        <v>5.211</v>
      </c>
      <c r="HV164">
        <v>11.9775</v>
      </c>
      <c r="HW164">
        <v>4.96365</v>
      </c>
      <c r="HX164">
        <v>3.27438</v>
      </c>
      <c r="HY164">
        <v>9999</v>
      </c>
      <c r="HZ164">
        <v>9999</v>
      </c>
      <c r="IA164">
        <v>9999</v>
      </c>
      <c r="IB164">
        <v>999.9</v>
      </c>
      <c r="IC164">
        <v>1.86399</v>
      </c>
      <c r="ID164">
        <v>1.86006</v>
      </c>
      <c r="IE164">
        <v>1.85842</v>
      </c>
      <c r="IF164">
        <v>1.85974</v>
      </c>
      <c r="IG164">
        <v>1.85988</v>
      </c>
      <c r="IH164">
        <v>1.85838</v>
      </c>
      <c r="II164">
        <v>1.85745</v>
      </c>
      <c r="IJ164">
        <v>1.85242</v>
      </c>
      <c r="IK164">
        <v>0</v>
      </c>
      <c r="IL164">
        <v>0</v>
      </c>
      <c r="IM164">
        <v>0</v>
      </c>
      <c r="IN164">
        <v>0</v>
      </c>
      <c r="IO164" t="s">
        <v>443</v>
      </c>
      <c r="IP164" t="s">
        <v>444</v>
      </c>
      <c r="IQ164" t="s">
        <v>445</v>
      </c>
      <c r="IR164" t="s">
        <v>445</v>
      </c>
      <c r="IS164" t="s">
        <v>445</v>
      </c>
      <c r="IT164" t="s">
        <v>445</v>
      </c>
      <c r="IU164">
        <v>0</v>
      </c>
      <c r="IV164">
        <v>100</v>
      </c>
      <c r="IW164">
        <v>100</v>
      </c>
      <c r="IX164">
        <v>-1.166</v>
      </c>
      <c r="IY164">
        <v>0.2873</v>
      </c>
      <c r="IZ164">
        <v>-1.101190050776656</v>
      </c>
      <c r="JA164">
        <v>-0.0009077452495023094</v>
      </c>
      <c r="JB164">
        <v>1.260287539409167E-06</v>
      </c>
      <c r="JC164">
        <v>-2.747980142854786E-10</v>
      </c>
      <c r="JD164">
        <v>0.01164710740424388</v>
      </c>
      <c r="JE164">
        <v>0.002354074995816399</v>
      </c>
      <c r="JF164">
        <v>0.0004967520844642659</v>
      </c>
      <c r="JG164">
        <v>-1.558376616488758E-06</v>
      </c>
      <c r="JH164">
        <v>1</v>
      </c>
      <c r="JI164">
        <v>1955</v>
      </c>
      <c r="JJ164">
        <v>1</v>
      </c>
      <c r="JK164">
        <v>26</v>
      </c>
      <c r="JL164">
        <v>194243.5</v>
      </c>
      <c r="JM164">
        <v>194243.7</v>
      </c>
      <c r="JN164">
        <v>1.99219</v>
      </c>
      <c r="JO164">
        <v>2.62329</v>
      </c>
      <c r="JP164">
        <v>1.49658</v>
      </c>
      <c r="JQ164">
        <v>2.34497</v>
      </c>
      <c r="JR164">
        <v>1.54785</v>
      </c>
      <c r="JS164">
        <v>2.40845</v>
      </c>
      <c r="JT164">
        <v>36.105</v>
      </c>
      <c r="JU164">
        <v>24.1751</v>
      </c>
      <c r="JV164">
        <v>18</v>
      </c>
      <c r="JW164">
        <v>481.996</v>
      </c>
      <c r="JX164">
        <v>491.622</v>
      </c>
      <c r="JY164">
        <v>28.1755</v>
      </c>
      <c r="JZ164">
        <v>28.4147</v>
      </c>
      <c r="KA164">
        <v>29.9999</v>
      </c>
      <c r="KB164">
        <v>28.6688</v>
      </c>
      <c r="KC164">
        <v>28.6735</v>
      </c>
      <c r="KD164">
        <v>40.0074</v>
      </c>
      <c r="KE164">
        <v>18.1148</v>
      </c>
      <c r="KF164">
        <v>68.6476</v>
      </c>
      <c r="KG164">
        <v>28.1781</v>
      </c>
      <c r="KH164">
        <v>841.117</v>
      </c>
      <c r="KI164">
        <v>21.2377</v>
      </c>
      <c r="KJ164">
        <v>102.062</v>
      </c>
      <c r="KK164">
        <v>91.4986</v>
      </c>
    </row>
    <row r="165" spans="1:297">
      <c r="A165">
        <v>147</v>
      </c>
      <c r="B165">
        <v>1758644218.5</v>
      </c>
      <c r="C165">
        <v>2585.5</v>
      </c>
      <c r="D165" t="s">
        <v>740</v>
      </c>
      <c r="E165" t="s">
        <v>741</v>
      </c>
      <c r="F165">
        <v>5</v>
      </c>
      <c r="G165" t="s">
        <v>641</v>
      </c>
      <c r="H165" t="s">
        <v>438</v>
      </c>
      <c r="I165">
        <v>1758644210.714286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(EA165+(U165+2*0.95*5.67E-8*(((EA165+$B$9)+273)^4-(EA165+273)^4)-44100*J165)/(1.84*29.3*R165+8*0.95*5.67E-8*(EA165+273)^3))</f>
        <v>0</v>
      </c>
      <c r="W165">
        <f>($C$9*EB165+$D$9*EC165+$E$9*V165)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2*0.95*5.67E-8*(((EA165+$B$9)+273)^4-(W165+273)^4)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843.6098431936351</v>
      </c>
      <c r="AK165">
        <v>824.1976969696965</v>
      </c>
      <c r="AL165">
        <v>3.406932736105357</v>
      </c>
      <c r="AM165">
        <v>65.18617333017276</v>
      </c>
      <c r="AN165">
        <f>(AP165 - AO165 + DY165*1E3/(8.314*(EA165+273.15)) * AR165/DX165 * AQ165) * DX165/(100*DL165) * 1000/(1000 - AP165)</f>
        <v>0</v>
      </c>
      <c r="AO165">
        <v>21.20666222274558</v>
      </c>
      <c r="AP165">
        <v>22.28786181818181</v>
      </c>
      <c r="AQ165">
        <v>1.556729156695694E-06</v>
      </c>
      <c r="AR165">
        <v>105.4183411861966</v>
      </c>
      <c r="AS165">
        <v>0</v>
      </c>
      <c r="AT165">
        <v>0</v>
      </c>
      <c r="AU165">
        <f>IF(AS165*$H$15&gt;=AW165,1.0,(AW165/(AW165-AS165*$H$15)))</f>
        <v>0</v>
      </c>
      <c r="AV165">
        <f>(AU165-1)*100</f>
        <v>0</v>
      </c>
      <c r="AW165">
        <f>MAX(0,($B$15+$C$15*EF165)/(1+$D$15*EF165)*DY165/(EA165+273)*$E$15)</f>
        <v>0</v>
      </c>
      <c r="AX165" t="s">
        <v>439</v>
      </c>
      <c r="AY165" t="s">
        <v>439</v>
      </c>
      <c r="AZ165">
        <v>0</v>
      </c>
      <c r="BA165">
        <v>0</v>
      </c>
      <c r="BB165">
        <f>1-AZ165/BA165</f>
        <v>0</v>
      </c>
      <c r="BC165">
        <v>0</v>
      </c>
      <c r="BD165" t="s">
        <v>439</v>
      </c>
      <c r="BE165" t="s">
        <v>439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439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$B$13*EG165+$C$13*EH165+$F$13*ES165*(1-EV165)</f>
        <v>0</v>
      </c>
      <c r="DI165">
        <f>DH165*DJ165</f>
        <v>0</v>
      </c>
      <c r="DJ165">
        <f>($B$13*$D$11+$C$13*$D$11+$F$13*((FF165+EX165)/MAX(FF165+EX165+FG165, 0.1)*$I$11+FG165/MAX(FF165+EX165+FG165, 0.1)*$J$11))/($B$13+$C$13+$F$13)</f>
        <v>0</v>
      </c>
      <c r="DK165">
        <f>($B$13*$K$11+$C$13*$K$11+$F$13*((FF165+EX165)/MAX(FF165+EX165+FG165, 0.1)*$P$11+FG165/MAX(FF165+EX165+FG165, 0.1)*$Q$11))/($B$13+$C$13+$F$13)</f>
        <v>0</v>
      </c>
      <c r="DL165">
        <v>1.1</v>
      </c>
      <c r="DM165">
        <v>0.5</v>
      </c>
      <c r="DN165" t="s">
        <v>440</v>
      </c>
      <c r="DO165">
        <v>2</v>
      </c>
      <c r="DP165" t="b">
        <v>1</v>
      </c>
      <c r="DQ165">
        <v>1758644210.714286</v>
      </c>
      <c r="DR165">
        <v>781.4858214285716</v>
      </c>
      <c r="DS165">
        <v>809.4733928571428</v>
      </c>
      <c r="DT165">
        <v>22.28607857142856</v>
      </c>
      <c r="DU165">
        <v>21.20730714285714</v>
      </c>
      <c r="DV165">
        <v>782.6569285714286</v>
      </c>
      <c r="DW165">
        <v>21.99884285714285</v>
      </c>
      <c r="DX165">
        <v>500.0571071428572</v>
      </c>
      <c r="DY165">
        <v>90.33588214285714</v>
      </c>
      <c r="DZ165">
        <v>0.06661160357142856</v>
      </c>
      <c r="EA165">
        <v>29.03940714285714</v>
      </c>
      <c r="EB165">
        <v>30.00812142857143</v>
      </c>
      <c r="EC165">
        <v>999.9000000000002</v>
      </c>
      <c r="ED165">
        <v>0</v>
      </c>
      <c r="EE165">
        <v>0</v>
      </c>
      <c r="EF165">
        <v>9999.134285714286</v>
      </c>
      <c r="EG165">
        <v>0</v>
      </c>
      <c r="EH165">
        <v>10.19435</v>
      </c>
      <c r="EI165">
        <v>-27.98767142857143</v>
      </c>
      <c r="EJ165">
        <v>799.2990357142857</v>
      </c>
      <c r="EK165">
        <v>827.0121428571427</v>
      </c>
      <c r="EL165">
        <v>1.078772857142857</v>
      </c>
      <c r="EM165">
        <v>809.4733928571428</v>
      </c>
      <c r="EN165">
        <v>21.20730714285714</v>
      </c>
      <c r="EO165">
        <v>2.013232857142857</v>
      </c>
      <c r="EP165">
        <v>1.915780714285714</v>
      </c>
      <c r="EQ165">
        <v>17.54879285714286</v>
      </c>
      <c r="ER165">
        <v>16.76492857142857</v>
      </c>
      <c r="ES165">
        <v>2000</v>
      </c>
      <c r="ET165">
        <v>0.9799929285714286</v>
      </c>
      <c r="EU165">
        <v>0.02000707142857142</v>
      </c>
      <c r="EV165">
        <v>0</v>
      </c>
      <c r="EW165">
        <v>205.3842499999999</v>
      </c>
      <c r="EX165">
        <v>5.00078</v>
      </c>
      <c r="EY165">
        <v>4198.820357142857</v>
      </c>
      <c r="EZ165">
        <v>16379.59285714285</v>
      </c>
      <c r="FA165">
        <v>38.56889285714285</v>
      </c>
      <c r="FB165">
        <v>39.34349999999999</v>
      </c>
      <c r="FC165">
        <v>38.82546428571428</v>
      </c>
      <c r="FD165">
        <v>39.09114285714286</v>
      </c>
      <c r="FE165">
        <v>40.05107142857143</v>
      </c>
      <c r="FF165">
        <v>1955.086785714285</v>
      </c>
      <c r="FG165">
        <v>39.91</v>
      </c>
      <c r="FH165">
        <v>0</v>
      </c>
      <c r="FI165">
        <v>1758644216.4</v>
      </c>
      <c r="FJ165">
        <v>0</v>
      </c>
      <c r="FK165">
        <v>205.3658076923077</v>
      </c>
      <c r="FL165">
        <v>-0.6383248012338869</v>
      </c>
      <c r="FM165">
        <v>-14.35145297262487</v>
      </c>
      <c r="FN165">
        <v>4198.777692307692</v>
      </c>
      <c r="FO165">
        <v>15</v>
      </c>
      <c r="FP165">
        <v>0</v>
      </c>
      <c r="FQ165" t="s">
        <v>441</v>
      </c>
      <c r="FR165">
        <v>1746989605.5</v>
      </c>
      <c r="FS165">
        <v>1746989593.5</v>
      </c>
      <c r="FT165">
        <v>0</v>
      </c>
      <c r="FU165">
        <v>-0.274</v>
      </c>
      <c r="FV165">
        <v>-0.002</v>
      </c>
      <c r="FW165">
        <v>2.549</v>
      </c>
      <c r="FX165">
        <v>0.129</v>
      </c>
      <c r="FY165">
        <v>420</v>
      </c>
      <c r="FZ165">
        <v>17</v>
      </c>
      <c r="GA165">
        <v>0.02</v>
      </c>
      <c r="GB165">
        <v>0.04</v>
      </c>
      <c r="GC165">
        <v>-27.9536675</v>
      </c>
      <c r="GD165">
        <v>-0.7174570356472343</v>
      </c>
      <c r="GE165">
        <v>0.09255180275796883</v>
      </c>
      <c r="GF165">
        <v>0</v>
      </c>
      <c r="GG165">
        <v>205.3422352941176</v>
      </c>
      <c r="GH165">
        <v>-0.06126815004119807</v>
      </c>
      <c r="GI165">
        <v>0.2329434491867738</v>
      </c>
      <c r="GJ165">
        <v>1</v>
      </c>
      <c r="GK165">
        <v>1.078021</v>
      </c>
      <c r="GL165">
        <v>0.0193501688555344</v>
      </c>
      <c r="GM165">
        <v>0.002136316690006447</v>
      </c>
      <c r="GN165">
        <v>1</v>
      </c>
      <c r="GO165">
        <v>2</v>
      </c>
      <c r="GP165">
        <v>3</v>
      </c>
      <c r="GQ165" t="s">
        <v>442</v>
      </c>
      <c r="GR165">
        <v>3.10232</v>
      </c>
      <c r="GS165">
        <v>2.72495</v>
      </c>
      <c r="GT165">
        <v>0.139798</v>
      </c>
      <c r="GU165">
        <v>0.142921</v>
      </c>
      <c r="GV165">
        <v>0.102284</v>
      </c>
      <c r="GW165">
        <v>0.10012</v>
      </c>
      <c r="GX165">
        <v>22510.8</v>
      </c>
      <c r="GY165">
        <v>20368.4</v>
      </c>
      <c r="GZ165">
        <v>26732</v>
      </c>
      <c r="HA165">
        <v>23985</v>
      </c>
      <c r="HB165">
        <v>38404</v>
      </c>
      <c r="HC165">
        <v>31903</v>
      </c>
      <c r="HD165">
        <v>46680.4</v>
      </c>
      <c r="HE165">
        <v>37936.6</v>
      </c>
      <c r="HF165">
        <v>1.8738</v>
      </c>
      <c r="HG165">
        <v>1.8668</v>
      </c>
      <c r="HH165">
        <v>0.110924</v>
      </c>
      <c r="HI165">
        <v>0</v>
      </c>
      <c r="HJ165">
        <v>28.2081</v>
      </c>
      <c r="HK165">
        <v>999.9</v>
      </c>
      <c r="HL165">
        <v>48.8</v>
      </c>
      <c r="HM165">
        <v>31.6</v>
      </c>
      <c r="HN165">
        <v>25.216</v>
      </c>
      <c r="HO165">
        <v>61.0365</v>
      </c>
      <c r="HP165">
        <v>22.6683</v>
      </c>
      <c r="HQ165">
        <v>1</v>
      </c>
      <c r="HR165">
        <v>0.0880691</v>
      </c>
      <c r="HS165">
        <v>-0.512459</v>
      </c>
      <c r="HT165">
        <v>20.2785</v>
      </c>
      <c r="HU165">
        <v>5.21115</v>
      </c>
      <c r="HV165">
        <v>11.9797</v>
      </c>
      <c r="HW165">
        <v>4.96365</v>
      </c>
      <c r="HX165">
        <v>3.2743</v>
      </c>
      <c r="HY165">
        <v>9999</v>
      </c>
      <c r="HZ165">
        <v>9999</v>
      </c>
      <c r="IA165">
        <v>9999</v>
      </c>
      <c r="IB165">
        <v>999.9</v>
      </c>
      <c r="IC165">
        <v>1.86396</v>
      </c>
      <c r="ID165">
        <v>1.86006</v>
      </c>
      <c r="IE165">
        <v>1.85839</v>
      </c>
      <c r="IF165">
        <v>1.85974</v>
      </c>
      <c r="IG165">
        <v>1.85988</v>
      </c>
      <c r="IH165">
        <v>1.85837</v>
      </c>
      <c r="II165">
        <v>1.85745</v>
      </c>
      <c r="IJ165">
        <v>1.85242</v>
      </c>
      <c r="IK165">
        <v>0</v>
      </c>
      <c r="IL165">
        <v>0</v>
      </c>
      <c r="IM165">
        <v>0</v>
      </c>
      <c r="IN165">
        <v>0</v>
      </c>
      <c r="IO165" t="s">
        <v>443</v>
      </c>
      <c r="IP165" t="s">
        <v>444</v>
      </c>
      <c r="IQ165" t="s">
        <v>445</v>
      </c>
      <c r="IR165" t="s">
        <v>445</v>
      </c>
      <c r="IS165" t="s">
        <v>445</v>
      </c>
      <c r="IT165" t="s">
        <v>445</v>
      </c>
      <c r="IU165">
        <v>0</v>
      </c>
      <c r="IV165">
        <v>100</v>
      </c>
      <c r="IW165">
        <v>100</v>
      </c>
      <c r="IX165">
        <v>-1.157</v>
      </c>
      <c r="IY165">
        <v>0.2873</v>
      </c>
      <c r="IZ165">
        <v>-1.101190050776656</v>
      </c>
      <c r="JA165">
        <v>-0.0009077452495023094</v>
      </c>
      <c r="JB165">
        <v>1.260287539409167E-06</v>
      </c>
      <c r="JC165">
        <v>-2.747980142854786E-10</v>
      </c>
      <c r="JD165">
        <v>0.01164710740424388</v>
      </c>
      <c r="JE165">
        <v>0.002354074995816399</v>
      </c>
      <c r="JF165">
        <v>0.0004967520844642659</v>
      </c>
      <c r="JG165">
        <v>-1.558376616488758E-06</v>
      </c>
      <c r="JH165">
        <v>1</v>
      </c>
      <c r="JI165">
        <v>1955</v>
      </c>
      <c r="JJ165">
        <v>1</v>
      </c>
      <c r="JK165">
        <v>26</v>
      </c>
      <c r="JL165">
        <v>194243.5</v>
      </c>
      <c r="JM165">
        <v>194243.8</v>
      </c>
      <c r="JN165">
        <v>2.02271</v>
      </c>
      <c r="JO165">
        <v>2.61719</v>
      </c>
      <c r="JP165">
        <v>1.49658</v>
      </c>
      <c r="JQ165">
        <v>2.34497</v>
      </c>
      <c r="JR165">
        <v>1.54907</v>
      </c>
      <c r="JS165">
        <v>2.46094</v>
      </c>
      <c r="JT165">
        <v>36.1285</v>
      </c>
      <c r="JU165">
        <v>24.1838</v>
      </c>
      <c r="JV165">
        <v>18</v>
      </c>
      <c r="JW165">
        <v>481.668</v>
      </c>
      <c r="JX165">
        <v>491.941</v>
      </c>
      <c r="JY165">
        <v>28.1733</v>
      </c>
      <c r="JZ165">
        <v>28.4123</v>
      </c>
      <c r="KA165">
        <v>29.9998</v>
      </c>
      <c r="KB165">
        <v>28.6677</v>
      </c>
      <c r="KC165">
        <v>28.6723</v>
      </c>
      <c r="KD165">
        <v>40.6137</v>
      </c>
      <c r="KE165">
        <v>18.1148</v>
      </c>
      <c r="KF165">
        <v>68.6476</v>
      </c>
      <c r="KG165">
        <v>28.1633</v>
      </c>
      <c r="KH165">
        <v>854.472</v>
      </c>
      <c r="KI165">
        <v>21.2377</v>
      </c>
      <c r="KJ165">
        <v>102.063</v>
      </c>
      <c r="KK165">
        <v>91.4984</v>
      </c>
    </row>
    <row r="166" spans="1:297">
      <c r="A166">
        <v>148</v>
      </c>
      <c r="B166">
        <v>1758644223.5</v>
      </c>
      <c r="C166">
        <v>2590.5</v>
      </c>
      <c r="D166" t="s">
        <v>742</v>
      </c>
      <c r="E166" t="s">
        <v>743</v>
      </c>
      <c r="F166">
        <v>5</v>
      </c>
      <c r="G166" t="s">
        <v>641</v>
      </c>
      <c r="H166" t="s">
        <v>438</v>
      </c>
      <c r="I166">
        <v>1758644216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(EA166+(U166+2*0.95*5.67E-8*(((EA166+$B$9)+273)^4-(EA166+273)^4)-44100*J166)/(1.84*29.3*R166+8*0.95*5.67E-8*(EA166+273)^3))</f>
        <v>0</v>
      </c>
      <c r="W166">
        <f>($C$9*EB166+$D$9*EC166+$E$9*V166)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2*0.95*5.67E-8*(((EA166+$B$9)+273)^4-(W166+273)^4)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860.7832046849538</v>
      </c>
      <c r="AK166">
        <v>841.3308303030304</v>
      </c>
      <c r="AL166">
        <v>3.425723967627365</v>
      </c>
      <c r="AM166">
        <v>65.18617333017276</v>
      </c>
      <c r="AN166">
        <f>(AP166 - AO166 + DY166*1E3/(8.314*(EA166+273.15)) * AR166/DX166 * AQ166) * DX166/(100*DL166) * 1000/(1000 - AP166)</f>
        <v>0</v>
      </c>
      <c r="AO166">
        <v>21.20844966634482</v>
      </c>
      <c r="AP166">
        <v>22.28883151515151</v>
      </c>
      <c r="AQ166">
        <v>1.259490487086289E-06</v>
      </c>
      <c r="AR166">
        <v>105.4183411861966</v>
      </c>
      <c r="AS166">
        <v>0</v>
      </c>
      <c r="AT166">
        <v>0</v>
      </c>
      <c r="AU166">
        <f>IF(AS166*$H$15&gt;=AW166,1.0,(AW166/(AW166-AS166*$H$15)))</f>
        <v>0</v>
      </c>
      <c r="AV166">
        <f>(AU166-1)*100</f>
        <v>0</v>
      </c>
      <c r="AW166">
        <f>MAX(0,($B$15+$C$15*EF166)/(1+$D$15*EF166)*DY166/(EA166+273)*$E$15)</f>
        <v>0</v>
      </c>
      <c r="AX166" t="s">
        <v>439</v>
      </c>
      <c r="AY166" t="s">
        <v>439</v>
      </c>
      <c r="AZ166">
        <v>0</v>
      </c>
      <c r="BA166">
        <v>0</v>
      </c>
      <c r="BB166">
        <f>1-AZ166/BA166</f>
        <v>0</v>
      </c>
      <c r="BC166">
        <v>0</v>
      </c>
      <c r="BD166" t="s">
        <v>439</v>
      </c>
      <c r="BE166" t="s">
        <v>439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439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$B$13*EG166+$C$13*EH166+$F$13*ES166*(1-EV166)</f>
        <v>0</v>
      </c>
      <c r="DI166">
        <f>DH166*DJ166</f>
        <v>0</v>
      </c>
      <c r="DJ166">
        <f>($B$13*$D$11+$C$13*$D$11+$F$13*((FF166+EX166)/MAX(FF166+EX166+FG166, 0.1)*$I$11+FG166/MAX(FF166+EX166+FG166, 0.1)*$J$11))/($B$13+$C$13+$F$13)</f>
        <v>0</v>
      </c>
      <c r="DK166">
        <f>($B$13*$K$11+$C$13*$K$11+$F$13*((FF166+EX166)/MAX(FF166+EX166+FG166, 0.1)*$P$11+FG166/MAX(FF166+EX166+FG166, 0.1)*$Q$11))/($B$13+$C$13+$F$13)</f>
        <v>0</v>
      </c>
      <c r="DL166">
        <v>1.1</v>
      </c>
      <c r="DM166">
        <v>0.5</v>
      </c>
      <c r="DN166" t="s">
        <v>440</v>
      </c>
      <c r="DO166">
        <v>2</v>
      </c>
      <c r="DP166" t="b">
        <v>1</v>
      </c>
      <c r="DQ166">
        <v>1758644216</v>
      </c>
      <c r="DR166">
        <v>799.1574444444444</v>
      </c>
      <c r="DS166">
        <v>827.243962962963</v>
      </c>
      <c r="DT166">
        <v>22.28733333333333</v>
      </c>
      <c r="DU166">
        <v>21.20718888888889</v>
      </c>
      <c r="DV166">
        <v>800.3185185185184</v>
      </c>
      <c r="DW166">
        <v>22.00007407407408</v>
      </c>
      <c r="DX166">
        <v>499.9602592592593</v>
      </c>
      <c r="DY166">
        <v>90.33554444444445</v>
      </c>
      <c r="DZ166">
        <v>0.06685826666666668</v>
      </c>
      <c r="EA166">
        <v>29.04280740740741</v>
      </c>
      <c r="EB166">
        <v>30.01677407407407</v>
      </c>
      <c r="EC166">
        <v>999.9000000000001</v>
      </c>
      <c r="ED166">
        <v>0</v>
      </c>
      <c r="EE166">
        <v>0</v>
      </c>
      <c r="EF166">
        <v>9990.350370370368</v>
      </c>
      <c r="EG166">
        <v>0</v>
      </c>
      <c r="EH166">
        <v>10.18868148148148</v>
      </c>
      <c r="EI166">
        <v>-28.08661481481482</v>
      </c>
      <c r="EJ166">
        <v>817.3744814814816</v>
      </c>
      <c r="EK166">
        <v>845.1676296296296</v>
      </c>
      <c r="EL166">
        <v>1.080144444444444</v>
      </c>
      <c r="EM166">
        <v>827.243962962963</v>
      </c>
      <c r="EN166">
        <v>21.20718888888889</v>
      </c>
      <c r="EO166">
        <v>2.013338518518518</v>
      </c>
      <c r="EP166">
        <v>1.915762962962963</v>
      </c>
      <c r="EQ166">
        <v>17.54963333333334</v>
      </c>
      <c r="ER166">
        <v>16.76477777777778</v>
      </c>
      <c r="ES166">
        <v>1999.963333333333</v>
      </c>
      <c r="ET166">
        <v>0.9799925555555555</v>
      </c>
      <c r="EU166">
        <v>0.02000744444444444</v>
      </c>
      <c r="EV166">
        <v>0</v>
      </c>
      <c r="EW166">
        <v>205.2903703703704</v>
      </c>
      <c r="EX166">
        <v>5.00078</v>
      </c>
      <c r="EY166">
        <v>4197.55074074074</v>
      </c>
      <c r="EZ166">
        <v>16379.3037037037</v>
      </c>
      <c r="FA166">
        <v>38.57374074074074</v>
      </c>
      <c r="FB166">
        <v>39.34466666666667</v>
      </c>
      <c r="FC166">
        <v>39.01348148148148</v>
      </c>
      <c r="FD166">
        <v>39.09918518518518</v>
      </c>
      <c r="FE166">
        <v>40.07614814814814</v>
      </c>
      <c r="FF166">
        <v>1955.05</v>
      </c>
      <c r="FG166">
        <v>39.91</v>
      </c>
      <c r="FH166">
        <v>0</v>
      </c>
      <c r="FI166">
        <v>1758644221.8</v>
      </c>
      <c r="FJ166">
        <v>0</v>
      </c>
      <c r="FK166">
        <v>205.2592</v>
      </c>
      <c r="FL166">
        <v>-1.097153851855949</v>
      </c>
      <c r="FM166">
        <v>-13.14846155627498</v>
      </c>
      <c r="FN166">
        <v>4197.498</v>
      </c>
      <c r="FO166">
        <v>15</v>
      </c>
      <c r="FP166">
        <v>0</v>
      </c>
      <c r="FQ166" t="s">
        <v>441</v>
      </c>
      <c r="FR166">
        <v>1746989605.5</v>
      </c>
      <c r="FS166">
        <v>1746989593.5</v>
      </c>
      <c r="FT166">
        <v>0</v>
      </c>
      <c r="FU166">
        <v>-0.274</v>
      </c>
      <c r="FV166">
        <v>-0.002</v>
      </c>
      <c r="FW166">
        <v>2.549</v>
      </c>
      <c r="FX166">
        <v>0.129</v>
      </c>
      <c r="FY166">
        <v>420</v>
      </c>
      <c r="FZ166">
        <v>17</v>
      </c>
      <c r="GA166">
        <v>0.02</v>
      </c>
      <c r="GB166">
        <v>0.04</v>
      </c>
      <c r="GC166">
        <v>-28.02816</v>
      </c>
      <c r="GD166">
        <v>-1.120633395872387</v>
      </c>
      <c r="GE166">
        <v>0.1204129826887447</v>
      </c>
      <c r="GF166">
        <v>0</v>
      </c>
      <c r="GG166">
        <v>205.3498235294117</v>
      </c>
      <c r="GH166">
        <v>-0.7236058138502566</v>
      </c>
      <c r="GI166">
        <v>0.2264591211764578</v>
      </c>
      <c r="GJ166">
        <v>1</v>
      </c>
      <c r="GK166">
        <v>1.07902025</v>
      </c>
      <c r="GL166">
        <v>0.01607966228892811</v>
      </c>
      <c r="GM166">
        <v>0.001956542214596987</v>
      </c>
      <c r="GN166">
        <v>1</v>
      </c>
      <c r="GO166">
        <v>2</v>
      </c>
      <c r="GP166">
        <v>3</v>
      </c>
      <c r="GQ166" t="s">
        <v>442</v>
      </c>
      <c r="GR166">
        <v>3.10228</v>
      </c>
      <c r="GS166">
        <v>2.72533</v>
      </c>
      <c r="GT166">
        <v>0.141707</v>
      </c>
      <c r="GU166">
        <v>0.144791</v>
      </c>
      <c r="GV166">
        <v>0.102283</v>
      </c>
      <c r="GW166">
        <v>0.100121</v>
      </c>
      <c r="GX166">
        <v>22461.1</v>
      </c>
      <c r="GY166">
        <v>20324.2</v>
      </c>
      <c r="GZ166">
        <v>26732.3</v>
      </c>
      <c r="HA166">
        <v>23985.1</v>
      </c>
      <c r="HB166">
        <v>38404.7</v>
      </c>
      <c r="HC166">
        <v>31903.5</v>
      </c>
      <c r="HD166">
        <v>46680.9</v>
      </c>
      <c r="HE166">
        <v>37936.9</v>
      </c>
      <c r="HF166">
        <v>1.87392</v>
      </c>
      <c r="HG166">
        <v>1.86703</v>
      </c>
      <c r="HH166">
        <v>0.110336</v>
      </c>
      <c r="HI166">
        <v>0</v>
      </c>
      <c r="HJ166">
        <v>28.2126</v>
      </c>
      <c r="HK166">
        <v>999.9</v>
      </c>
      <c r="HL166">
        <v>48.9</v>
      </c>
      <c r="HM166">
        <v>31.6</v>
      </c>
      <c r="HN166">
        <v>25.2703</v>
      </c>
      <c r="HO166">
        <v>61.5865</v>
      </c>
      <c r="HP166">
        <v>22.7244</v>
      </c>
      <c r="HQ166">
        <v>1</v>
      </c>
      <c r="HR166">
        <v>0.0878659</v>
      </c>
      <c r="HS166">
        <v>-0.475656</v>
      </c>
      <c r="HT166">
        <v>20.2786</v>
      </c>
      <c r="HU166">
        <v>5.21145</v>
      </c>
      <c r="HV166">
        <v>11.9782</v>
      </c>
      <c r="HW166">
        <v>4.9637</v>
      </c>
      <c r="HX166">
        <v>3.2745</v>
      </c>
      <c r="HY166">
        <v>9999</v>
      </c>
      <c r="HZ166">
        <v>9999</v>
      </c>
      <c r="IA166">
        <v>9999</v>
      </c>
      <c r="IB166">
        <v>999.9</v>
      </c>
      <c r="IC166">
        <v>1.86396</v>
      </c>
      <c r="ID166">
        <v>1.86006</v>
      </c>
      <c r="IE166">
        <v>1.8584</v>
      </c>
      <c r="IF166">
        <v>1.85974</v>
      </c>
      <c r="IG166">
        <v>1.85989</v>
      </c>
      <c r="IH166">
        <v>1.85838</v>
      </c>
      <c r="II166">
        <v>1.85745</v>
      </c>
      <c r="IJ166">
        <v>1.85242</v>
      </c>
      <c r="IK166">
        <v>0</v>
      </c>
      <c r="IL166">
        <v>0</v>
      </c>
      <c r="IM166">
        <v>0</v>
      </c>
      <c r="IN166">
        <v>0</v>
      </c>
      <c r="IO166" t="s">
        <v>443</v>
      </c>
      <c r="IP166" t="s">
        <v>444</v>
      </c>
      <c r="IQ166" t="s">
        <v>445</v>
      </c>
      <c r="IR166" t="s">
        <v>445</v>
      </c>
      <c r="IS166" t="s">
        <v>445</v>
      </c>
      <c r="IT166" t="s">
        <v>445</v>
      </c>
      <c r="IU166">
        <v>0</v>
      </c>
      <c r="IV166">
        <v>100</v>
      </c>
      <c r="IW166">
        <v>100</v>
      </c>
      <c r="IX166">
        <v>-1.146</v>
      </c>
      <c r="IY166">
        <v>0.2873</v>
      </c>
      <c r="IZ166">
        <v>-1.101190050776656</v>
      </c>
      <c r="JA166">
        <v>-0.0009077452495023094</v>
      </c>
      <c r="JB166">
        <v>1.260287539409167E-06</v>
      </c>
      <c r="JC166">
        <v>-2.747980142854786E-10</v>
      </c>
      <c r="JD166">
        <v>0.01164710740424388</v>
      </c>
      <c r="JE166">
        <v>0.002354074995816399</v>
      </c>
      <c r="JF166">
        <v>0.0004967520844642659</v>
      </c>
      <c r="JG166">
        <v>-1.558376616488758E-06</v>
      </c>
      <c r="JH166">
        <v>1</v>
      </c>
      <c r="JI166">
        <v>1955</v>
      </c>
      <c r="JJ166">
        <v>1</v>
      </c>
      <c r="JK166">
        <v>26</v>
      </c>
      <c r="JL166">
        <v>194243.6</v>
      </c>
      <c r="JM166">
        <v>194243.8</v>
      </c>
      <c r="JN166">
        <v>2.05811</v>
      </c>
      <c r="JO166">
        <v>2.62451</v>
      </c>
      <c r="JP166">
        <v>1.49658</v>
      </c>
      <c r="JQ166">
        <v>2.34497</v>
      </c>
      <c r="JR166">
        <v>1.54907</v>
      </c>
      <c r="JS166">
        <v>2.40845</v>
      </c>
      <c r="JT166">
        <v>36.105</v>
      </c>
      <c r="JU166">
        <v>24.1751</v>
      </c>
      <c r="JV166">
        <v>18</v>
      </c>
      <c r="JW166">
        <v>481.73</v>
      </c>
      <c r="JX166">
        <v>492.076</v>
      </c>
      <c r="JY166">
        <v>28.1614</v>
      </c>
      <c r="JZ166">
        <v>28.4123</v>
      </c>
      <c r="KA166">
        <v>30</v>
      </c>
      <c r="KB166">
        <v>28.6663</v>
      </c>
      <c r="KC166">
        <v>28.6709</v>
      </c>
      <c r="KD166">
        <v>41.301</v>
      </c>
      <c r="KE166">
        <v>18.1148</v>
      </c>
      <c r="KF166">
        <v>68.6476</v>
      </c>
      <c r="KG166">
        <v>28.1436</v>
      </c>
      <c r="KH166">
        <v>874.508</v>
      </c>
      <c r="KI166">
        <v>21.2377</v>
      </c>
      <c r="KJ166">
        <v>102.064</v>
      </c>
      <c r="KK166">
        <v>91.4991</v>
      </c>
    </row>
    <row r="167" spans="1:297">
      <c r="A167">
        <v>149</v>
      </c>
      <c r="B167">
        <v>1758644228.5</v>
      </c>
      <c r="C167">
        <v>2595.5</v>
      </c>
      <c r="D167" t="s">
        <v>744</v>
      </c>
      <c r="E167" t="s">
        <v>745</v>
      </c>
      <c r="F167">
        <v>5</v>
      </c>
      <c r="G167" t="s">
        <v>641</v>
      </c>
      <c r="H167" t="s">
        <v>438</v>
      </c>
      <c r="I167">
        <v>1758644220.714286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(EA167+(U167+2*0.95*5.67E-8*(((EA167+$B$9)+273)^4-(EA167+273)^4)-44100*J167)/(1.84*29.3*R167+8*0.95*5.67E-8*(EA167+273)^3))</f>
        <v>0</v>
      </c>
      <c r="W167">
        <f>($C$9*EB167+$D$9*EC167+$E$9*V167)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2*0.95*5.67E-8*(((EA167+$B$9)+273)^4-(W167+273)^4)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877.8439919686299</v>
      </c>
      <c r="AK167">
        <v>858.4289515151514</v>
      </c>
      <c r="AL167">
        <v>3.413292697808834</v>
      </c>
      <c r="AM167">
        <v>65.18617333017276</v>
      </c>
      <c r="AN167">
        <f>(AP167 - AO167 + DY167*1E3/(8.314*(EA167+273.15)) * AR167/DX167 * AQ167) * DX167/(100*DL167) * 1000/(1000 - AP167)</f>
        <v>0</v>
      </c>
      <c r="AO167">
        <v>21.2088368032871</v>
      </c>
      <c r="AP167">
        <v>22.28951151515151</v>
      </c>
      <c r="AQ167">
        <v>3.960421050301244E-06</v>
      </c>
      <c r="AR167">
        <v>105.4183411861966</v>
      </c>
      <c r="AS167">
        <v>0</v>
      </c>
      <c r="AT167">
        <v>0</v>
      </c>
      <c r="AU167">
        <f>IF(AS167*$H$15&gt;=AW167,1.0,(AW167/(AW167-AS167*$H$15)))</f>
        <v>0</v>
      </c>
      <c r="AV167">
        <f>(AU167-1)*100</f>
        <v>0</v>
      </c>
      <c r="AW167">
        <f>MAX(0,($B$15+$C$15*EF167)/(1+$D$15*EF167)*DY167/(EA167+273)*$E$15)</f>
        <v>0</v>
      </c>
      <c r="AX167" t="s">
        <v>439</v>
      </c>
      <c r="AY167" t="s">
        <v>439</v>
      </c>
      <c r="AZ167">
        <v>0</v>
      </c>
      <c r="BA167">
        <v>0</v>
      </c>
      <c r="BB167">
        <f>1-AZ167/BA167</f>
        <v>0</v>
      </c>
      <c r="BC167">
        <v>0</v>
      </c>
      <c r="BD167" t="s">
        <v>439</v>
      </c>
      <c r="BE167" t="s">
        <v>439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439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$B$13*EG167+$C$13*EH167+$F$13*ES167*(1-EV167)</f>
        <v>0</v>
      </c>
      <c r="DI167">
        <f>DH167*DJ167</f>
        <v>0</v>
      </c>
      <c r="DJ167">
        <f>($B$13*$D$11+$C$13*$D$11+$F$13*((FF167+EX167)/MAX(FF167+EX167+FG167, 0.1)*$I$11+FG167/MAX(FF167+EX167+FG167, 0.1)*$J$11))/($B$13+$C$13+$F$13)</f>
        <v>0</v>
      </c>
      <c r="DK167">
        <f>($B$13*$K$11+$C$13*$K$11+$F$13*((FF167+EX167)/MAX(FF167+EX167+FG167, 0.1)*$P$11+FG167/MAX(FF167+EX167+FG167, 0.1)*$Q$11))/($B$13+$C$13+$F$13)</f>
        <v>0</v>
      </c>
      <c r="DL167">
        <v>1.1</v>
      </c>
      <c r="DM167">
        <v>0.5</v>
      </c>
      <c r="DN167" t="s">
        <v>440</v>
      </c>
      <c r="DO167">
        <v>2</v>
      </c>
      <c r="DP167" t="b">
        <v>1</v>
      </c>
      <c r="DQ167">
        <v>1758644220.714286</v>
      </c>
      <c r="DR167">
        <v>814.92875</v>
      </c>
      <c r="DS167">
        <v>843.0637142857142</v>
      </c>
      <c r="DT167">
        <v>22.28830357142857</v>
      </c>
      <c r="DU167">
        <v>21.20801428571428</v>
      </c>
      <c r="DV167">
        <v>816.0806785714286</v>
      </c>
      <c r="DW167">
        <v>22.00102142857143</v>
      </c>
      <c r="DX167">
        <v>499.9821071428572</v>
      </c>
      <c r="DY167">
        <v>90.33455357142859</v>
      </c>
      <c r="DZ167">
        <v>0.06700121428571429</v>
      </c>
      <c r="EA167">
        <v>29.04423214285714</v>
      </c>
      <c r="EB167">
        <v>30.01174285714286</v>
      </c>
      <c r="EC167">
        <v>999.9000000000002</v>
      </c>
      <c r="ED167">
        <v>0</v>
      </c>
      <c r="EE167">
        <v>0</v>
      </c>
      <c r="EF167">
        <v>9994.085000000001</v>
      </c>
      <c r="EG167">
        <v>0</v>
      </c>
      <c r="EH167">
        <v>10.18219285714286</v>
      </c>
      <c r="EI167">
        <v>-28.13500357142857</v>
      </c>
      <c r="EJ167">
        <v>833.506214285714</v>
      </c>
      <c r="EK167">
        <v>861.330892857143</v>
      </c>
      <c r="EL167">
        <v>1.080291428571428</v>
      </c>
      <c r="EM167">
        <v>843.0637142857142</v>
      </c>
      <c r="EN167">
        <v>21.20801428571428</v>
      </c>
      <c r="EO167">
        <v>2.013405357142857</v>
      </c>
      <c r="EP167">
        <v>1.915817142857142</v>
      </c>
      <c r="EQ167">
        <v>17.55015357142857</v>
      </c>
      <c r="ER167">
        <v>16.765225</v>
      </c>
      <c r="ES167">
        <v>1999.972857142857</v>
      </c>
      <c r="ET167">
        <v>0.9799927142857144</v>
      </c>
      <c r="EU167">
        <v>0.02000728214285714</v>
      </c>
      <c r="EV167">
        <v>0</v>
      </c>
      <c r="EW167">
        <v>205.22325</v>
      </c>
      <c r="EX167">
        <v>5.00078</v>
      </c>
      <c r="EY167">
        <v>4196.642857142857</v>
      </c>
      <c r="EZ167">
        <v>16379.38214285714</v>
      </c>
      <c r="FA167">
        <v>38.5755</v>
      </c>
      <c r="FB167">
        <v>39.34349999999999</v>
      </c>
      <c r="FC167">
        <v>38.95274999999999</v>
      </c>
      <c r="FD167">
        <v>39.09564285714286</v>
      </c>
      <c r="FE167">
        <v>40.07567857142857</v>
      </c>
      <c r="FF167">
        <v>1955.060357142857</v>
      </c>
      <c r="FG167">
        <v>39.91</v>
      </c>
      <c r="FH167">
        <v>0</v>
      </c>
      <c r="FI167">
        <v>1758644226.6</v>
      </c>
      <c r="FJ167">
        <v>0</v>
      </c>
      <c r="FK167">
        <v>205.23312</v>
      </c>
      <c r="FL167">
        <v>-0.3457692215798974</v>
      </c>
      <c r="FM167">
        <v>-11.17000000088616</v>
      </c>
      <c r="FN167">
        <v>4196.472400000001</v>
      </c>
      <c r="FO167">
        <v>15</v>
      </c>
      <c r="FP167">
        <v>0</v>
      </c>
      <c r="FQ167" t="s">
        <v>441</v>
      </c>
      <c r="FR167">
        <v>1746989605.5</v>
      </c>
      <c r="FS167">
        <v>1746989593.5</v>
      </c>
      <c r="FT167">
        <v>0</v>
      </c>
      <c r="FU167">
        <v>-0.274</v>
      </c>
      <c r="FV167">
        <v>-0.002</v>
      </c>
      <c r="FW167">
        <v>2.549</v>
      </c>
      <c r="FX167">
        <v>0.129</v>
      </c>
      <c r="FY167">
        <v>420</v>
      </c>
      <c r="FZ167">
        <v>17</v>
      </c>
      <c r="GA167">
        <v>0.02</v>
      </c>
      <c r="GB167">
        <v>0.04</v>
      </c>
      <c r="GC167">
        <v>-28.09015853658537</v>
      </c>
      <c r="GD167">
        <v>-0.7082195121950831</v>
      </c>
      <c r="GE167">
        <v>0.09846511075951102</v>
      </c>
      <c r="GF167">
        <v>0</v>
      </c>
      <c r="GG167">
        <v>205.2769411764706</v>
      </c>
      <c r="GH167">
        <v>-0.7710313204339286</v>
      </c>
      <c r="GI167">
        <v>0.2487262777546313</v>
      </c>
      <c r="GJ167">
        <v>1</v>
      </c>
      <c r="GK167">
        <v>1.079937317073171</v>
      </c>
      <c r="GL167">
        <v>0.004848083623694506</v>
      </c>
      <c r="GM167">
        <v>0.001227066747126518</v>
      </c>
      <c r="GN167">
        <v>1</v>
      </c>
      <c r="GO167">
        <v>2</v>
      </c>
      <c r="GP167">
        <v>3</v>
      </c>
      <c r="GQ167" t="s">
        <v>442</v>
      </c>
      <c r="GR167">
        <v>3.10288</v>
      </c>
      <c r="GS167">
        <v>2.72495</v>
      </c>
      <c r="GT167">
        <v>0.143594</v>
      </c>
      <c r="GU167">
        <v>0.146655</v>
      </c>
      <c r="GV167">
        <v>0.102286</v>
      </c>
      <c r="GW167">
        <v>0.100125</v>
      </c>
      <c r="GX167">
        <v>22411.8</v>
      </c>
      <c r="GY167">
        <v>20279.9</v>
      </c>
      <c r="GZ167">
        <v>26732.3</v>
      </c>
      <c r="HA167">
        <v>23985.2</v>
      </c>
      <c r="HB167">
        <v>38405</v>
      </c>
      <c r="HC167">
        <v>31903.8</v>
      </c>
      <c r="HD167">
        <v>46681.1</v>
      </c>
      <c r="HE167">
        <v>37937.2</v>
      </c>
      <c r="HF167">
        <v>1.87477</v>
      </c>
      <c r="HG167">
        <v>1.86633</v>
      </c>
      <c r="HH167">
        <v>0.109248</v>
      </c>
      <c r="HI167">
        <v>0</v>
      </c>
      <c r="HJ167">
        <v>28.2174</v>
      </c>
      <c r="HK167">
        <v>999.9</v>
      </c>
      <c r="HL167">
        <v>48.8</v>
      </c>
      <c r="HM167">
        <v>31.6</v>
      </c>
      <c r="HN167">
        <v>25.2168</v>
      </c>
      <c r="HO167">
        <v>61.2065</v>
      </c>
      <c r="HP167">
        <v>22.496</v>
      </c>
      <c r="HQ167">
        <v>1</v>
      </c>
      <c r="HR167">
        <v>0.08781</v>
      </c>
      <c r="HS167">
        <v>-0.466272</v>
      </c>
      <c r="HT167">
        <v>20.2785</v>
      </c>
      <c r="HU167">
        <v>5.211</v>
      </c>
      <c r="HV167">
        <v>11.9784</v>
      </c>
      <c r="HW167">
        <v>4.96345</v>
      </c>
      <c r="HX167">
        <v>3.27438</v>
      </c>
      <c r="HY167">
        <v>9999</v>
      </c>
      <c r="HZ167">
        <v>9999</v>
      </c>
      <c r="IA167">
        <v>9999</v>
      </c>
      <c r="IB167">
        <v>999.9</v>
      </c>
      <c r="IC167">
        <v>1.86394</v>
      </c>
      <c r="ID167">
        <v>1.86007</v>
      </c>
      <c r="IE167">
        <v>1.85838</v>
      </c>
      <c r="IF167">
        <v>1.85974</v>
      </c>
      <c r="IG167">
        <v>1.85987</v>
      </c>
      <c r="IH167">
        <v>1.85837</v>
      </c>
      <c r="II167">
        <v>1.85744</v>
      </c>
      <c r="IJ167">
        <v>1.85241</v>
      </c>
      <c r="IK167">
        <v>0</v>
      </c>
      <c r="IL167">
        <v>0</v>
      </c>
      <c r="IM167">
        <v>0</v>
      </c>
      <c r="IN167">
        <v>0</v>
      </c>
      <c r="IO167" t="s">
        <v>443</v>
      </c>
      <c r="IP167" t="s">
        <v>444</v>
      </c>
      <c r="IQ167" t="s">
        <v>445</v>
      </c>
      <c r="IR167" t="s">
        <v>445</v>
      </c>
      <c r="IS167" t="s">
        <v>445</v>
      </c>
      <c r="IT167" t="s">
        <v>445</v>
      </c>
      <c r="IU167">
        <v>0</v>
      </c>
      <c r="IV167">
        <v>100</v>
      </c>
      <c r="IW167">
        <v>100</v>
      </c>
      <c r="IX167">
        <v>-1.136</v>
      </c>
      <c r="IY167">
        <v>0.2874</v>
      </c>
      <c r="IZ167">
        <v>-1.101190050776656</v>
      </c>
      <c r="JA167">
        <v>-0.0009077452495023094</v>
      </c>
      <c r="JB167">
        <v>1.260287539409167E-06</v>
      </c>
      <c r="JC167">
        <v>-2.747980142854786E-10</v>
      </c>
      <c r="JD167">
        <v>0.01164710740424388</v>
      </c>
      <c r="JE167">
        <v>0.002354074995816399</v>
      </c>
      <c r="JF167">
        <v>0.0004967520844642659</v>
      </c>
      <c r="JG167">
        <v>-1.558376616488758E-06</v>
      </c>
      <c r="JH167">
        <v>1</v>
      </c>
      <c r="JI167">
        <v>1955</v>
      </c>
      <c r="JJ167">
        <v>1</v>
      </c>
      <c r="JK167">
        <v>26</v>
      </c>
      <c r="JL167">
        <v>194243.7</v>
      </c>
      <c r="JM167">
        <v>194243.9</v>
      </c>
      <c r="JN167">
        <v>2.0874</v>
      </c>
      <c r="JO167">
        <v>2.62207</v>
      </c>
      <c r="JP167">
        <v>1.49658</v>
      </c>
      <c r="JQ167">
        <v>2.34497</v>
      </c>
      <c r="JR167">
        <v>1.54907</v>
      </c>
      <c r="JS167">
        <v>2.40356</v>
      </c>
      <c r="JT167">
        <v>36.1285</v>
      </c>
      <c r="JU167">
        <v>24.1838</v>
      </c>
      <c r="JV167">
        <v>18</v>
      </c>
      <c r="JW167">
        <v>482.206</v>
      </c>
      <c r="JX167">
        <v>491.595</v>
      </c>
      <c r="JY167">
        <v>28.1434</v>
      </c>
      <c r="JZ167">
        <v>28.4098</v>
      </c>
      <c r="KA167">
        <v>29.9999</v>
      </c>
      <c r="KB167">
        <v>28.664</v>
      </c>
      <c r="KC167">
        <v>28.6684</v>
      </c>
      <c r="KD167">
        <v>41.9041</v>
      </c>
      <c r="KE167">
        <v>18.1148</v>
      </c>
      <c r="KF167">
        <v>68.6476</v>
      </c>
      <c r="KG167">
        <v>28.1387</v>
      </c>
      <c r="KH167">
        <v>887.867</v>
      </c>
      <c r="KI167">
        <v>21.2377</v>
      </c>
      <c r="KJ167">
        <v>102.064</v>
      </c>
      <c r="KK167">
        <v>91.4997</v>
      </c>
    </row>
    <row r="168" spans="1:297">
      <c r="A168">
        <v>150</v>
      </c>
      <c r="B168">
        <v>1758644233</v>
      </c>
      <c r="C168">
        <v>2600</v>
      </c>
      <c r="D168" t="s">
        <v>746</v>
      </c>
      <c r="E168" t="s">
        <v>747</v>
      </c>
      <c r="F168">
        <v>5</v>
      </c>
      <c r="G168" t="s">
        <v>641</v>
      </c>
      <c r="H168" t="s">
        <v>438</v>
      </c>
      <c r="I168">
        <v>1758644225.160714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(EA168+(U168+2*0.95*5.67E-8*(((EA168+$B$9)+273)^4-(EA168+273)^4)-44100*J168)/(1.84*29.3*R168+8*0.95*5.67E-8*(EA168+273)^3))</f>
        <v>0</v>
      </c>
      <c r="W168">
        <f>($C$9*EB168+$D$9*EC168+$E$9*V168)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2*0.95*5.67E-8*(((EA168+$B$9)+273)^4-(W168+273)^4)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893.0948146745292</v>
      </c>
      <c r="AK168">
        <v>873.7929272727271</v>
      </c>
      <c r="AL168">
        <v>3.410985562779648</v>
      </c>
      <c r="AM168">
        <v>65.18617333017276</v>
      </c>
      <c r="AN168">
        <f>(AP168 - AO168 + DY168*1E3/(8.314*(EA168+273.15)) * AR168/DX168 * AQ168) * DX168/(100*DL168) * 1000/(1000 - AP168)</f>
        <v>0</v>
      </c>
      <c r="AO168">
        <v>21.21017703019794</v>
      </c>
      <c r="AP168">
        <v>22.28702484848484</v>
      </c>
      <c r="AQ168">
        <v>-6.357906758152365E-06</v>
      </c>
      <c r="AR168">
        <v>105.4183411861966</v>
      </c>
      <c r="AS168">
        <v>0</v>
      </c>
      <c r="AT168">
        <v>0</v>
      </c>
      <c r="AU168">
        <f>IF(AS168*$H$15&gt;=AW168,1.0,(AW168/(AW168-AS168*$H$15)))</f>
        <v>0</v>
      </c>
      <c r="AV168">
        <f>(AU168-1)*100</f>
        <v>0</v>
      </c>
      <c r="AW168">
        <f>MAX(0,($B$15+$C$15*EF168)/(1+$D$15*EF168)*DY168/(EA168+273)*$E$15)</f>
        <v>0</v>
      </c>
      <c r="AX168" t="s">
        <v>439</v>
      </c>
      <c r="AY168" t="s">
        <v>439</v>
      </c>
      <c r="AZ168">
        <v>0</v>
      </c>
      <c r="BA168">
        <v>0</v>
      </c>
      <c r="BB168">
        <f>1-AZ168/BA168</f>
        <v>0</v>
      </c>
      <c r="BC168">
        <v>0</v>
      </c>
      <c r="BD168" t="s">
        <v>439</v>
      </c>
      <c r="BE168" t="s">
        <v>439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439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$B$13*EG168+$C$13*EH168+$F$13*ES168*(1-EV168)</f>
        <v>0</v>
      </c>
      <c r="DI168">
        <f>DH168*DJ168</f>
        <v>0</v>
      </c>
      <c r="DJ168">
        <f>($B$13*$D$11+$C$13*$D$11+$F$13*((FF168+EX168)/MAX(FF168+EX168+FG168, 0.1)*$I$11+FG168/MAX(FF168+EX168+FG168, 0.1)*$J$11))/($B$13+$C$13+$F$13)</f>
        <v>0</v>
      </c>
      <c r="DK168">
        <f>($B$13*$K$11+$C$13*$K$11+$F$13*((FF168+EX168)/MAX(FF168+EX168+FG168, 0.1)*$P$11+FG168/MAX(FF168+EX168+FG168, 0.1)*$Q$11))/($B$13+$C$13+$F$13)</f>
        <v>0</v>
      </c>
      <c r="DL168">
        <v>1.1</v>
      </c>
      <c r="DM168">
        <v>0.5</v>
      </c>
      <c r="DN168" t="s">
        <v>440</v>
      </c>
      <c r="DO168">
        <v>2</v>
      </c>
      <c r="DP168" t="b">
        <v>1</v>
      </c>
      <c r="DQ168">
        <v>1758644225.160714</v>
      </c>
      <c r="DR168">
        <v>829.7953214285714</v>
      </c>
      <c r="DS168">
        <v>857.9040714285713</v>
      </c>
      <c r="DT168">
        <v>22.28843928571428</v>
      </c>
      <c r="DU168">
        <v>21.20898928571429</v>
      </c>
      <c r="DV168">
        <v>830.9381785714287</v>
      </c>
      <c r="DW168">
        <v>22.00114642857143</v>
      </c>
      <c r="DX168">
        <v>499.9495357142857</v>
      </c>
      <c r="DY168">
        <v>90.33382142857144</v>
      </c>
      <c r="DZ168">
        <v>0.06711827142857144</v>
      </c>
      <c r="EA168">
        <v>29.04443214285714</v>
      </c>
      <c r="EB168">
        <v>30.00799285714286</v>
      </c>
      <c r="EC168">
        <v>999.9000000000002</v>
      </c>
      <c r="ED168">
        <v>0</v>
      </c>
      <c r="EE168">
        <v>0</v>
      </c>
      <c r="EF168">
        <v>9994.128928571428</v>
      </c>
      <c r="EG168">
        <v>0</v>
      </c>
      <c r="EH168">
        <v>10.17356428571429</v>
      </c>
      <c r="EI168">
        <v>-28.10876071428572</v>
      </c>
      <c r="EJ168">
        <v>848.7117500000002</v>
      </c>
      <c r="EK168">
        <v>876.4935714285713</v>
      </c>
      <c r="EL168">
        <v>1.0794525</v>
      </c>
      <c r="EM168">
        <v>857.9040714285713</v>
      </c>
      <c r="EN168">
        <v>21.20898928571429</v>
      </c>
      <c r="EO168">
        <v>2.013400357142857</v>
      </c>
      <c r="EP168">
        <v>1.915889285714286</v>
      </c>
      <c r="EQ168">
        <v>17.550125</v>
      </c>
      <c r="ER168">
        <v>16.76581785714286</v>
      </c>
      <c r="ES168">
        <v>1999.9825</v>
      </c>
      <c r="ET168">
        <v>0.9799929285714287</v>
      </c>
      <c r="EU168">
        <v>0.02000706785714285</v>
      </c>
      <c r="EV168">
        <v>0</v>
      </c>
      <c r="EW168">
        <v>205.2329642857143</v>
      </c>
      <c r="EX168">
        <v>5.00078</v>
      </c>
      <c r="EY168">
        <v>4195.735357142857</v>
      </c>
      <c r="EZ168">
        <v>16379.45714285714</v>
      </c>
      <c r="FA168">
        <v>38.56657142857142</v>
      </c>
      <c r="FB168">
        <v>39.34125</v>
      </c>
      <c r="FC168">
        <v>38.92825</v>
      </c>
      <c r="FD168">
        <v>39.08224999999999</v>
      </c>
      <c r="FE168">
        <v>40.04664285714285</v>
      </c>
      <c r="FF168">
        <v>1955.0725</v>
      </c>
      <c r="FG168">
        <v>39.91</v>
      </c>
      <c r="FH168">
        <v>0</v>
      </c>
      <c r="FI168">
        <v>1758644230.8</v>
      </c>
      <c r="FJ168">
        <v>0</v>
      </c>
      <c r="FK168">
        <v>205.2294230769231</v>
      </c>
      <c r="FL168">
        <v>-0.1348034102526814</v>
      </c>
      <c r="FM168">
        <v>-12.21709401024937</v>
      </c>
      <c r="FN168">
        <v>4195.687307692308</v>
      </c>
      <c r="FO168">
        <v>15</v>
      </c>
      <c r="FP168">
        <v>0</v>
      </c>
      <c r="FQ168" t="s">
        <v>441</v>
      </c>
      <c r="FR168">
        <v>1746989605.5</v>
      </c>
      <c r="FS168">
        <v>1746989593.5</v>
      </c>
      <c r="FT168">
        <v>0</v>
      </c>
      <c r="FU168">
        <v>-0.274</v>
      </c>
      <c r="FV168">
        <v>-0.002</v>
      </c>
      <c r="FW168">
        <v>2.549</v>
      </c>
      <c r="FX168">
        <v>0.129</v>
      </c>
      <c r="FY168">
        <v>420</v>
      </c>
      <c r="FZ168">
        <v>17</v>
      </c>
      <c r="GA168">
        <v>0.02</v>
      </c>
      <c r="GB168">
        <v>0.04</v>
      </c>
      <c r="GC168">
        <v>-28.09326829268293</v>
      </c>
      <c r="GD168">
        <v>-0.1000411149826389</v>
      </c>
      <c r="GE168">
        <v>0.09884057485945962</v>
      </c>
      <c r="GF168">
        <v>1</v>
      </c>
      <c r="GG168">
        <v>205.2585588235295</v>
      </c>
      <c r="GH168">
        <v>-0.2805347565697185</v>
      </c>
      <c r="GI168">
        <v>0.2301227538378361</v>
      </c>
      <c r="GJ168">
        <v>1</v>
      </c>
      <c r="GK168">
        <v>1.079913414634146</v>
      </c>
      <c r="GL168">
        <v>-0.008232125435538994</v>
      </c>
      <c r="GM168">
        <v>0.001122611523616521</v>
      </c>
      <c r="GN168">
        <v>1</v>
      </c>
      <c r="GO168">
        <v>3</v>
      </c>
      <c r="GP168">
        <v>3</v>
      </c>
      <c r="GQ168" t="s">
        <v>568</v>
      </c>
      <c r="GR168">
        <v>3.10248</v>
      </c>
      <c r="GS168">
        <v>2.7251</v>
      </c>
      <c r="GT168">
        <v>0.145274</v>
      </c>
      <c r="GU168">
        <v>0.148266</v>
      </c>
      <c r="GV168">
        <v>0.102281</v>
      </c>
      <c r="GW168">
        <v>0.100126</v>
      </c>
      <c r="GX168">
        <v>22367.8</v>
      </c>
      <c r="GY168">
        <v>20241.7</v>
      </c>
      <c r="GZ168">
        <v>26732.3</v>
      </c>
      <c r="HA168">
        <v>23985.3</v>
      </c>
      <c r="HB168">
        <v>38405.3</v>
      </c>
      <c r="HC168">
        <v>31903.9</v>
      </c>
      <c r="HD168">
        <v>46681</v>
      </c>
      <c r="HE168">
        <v>37937.2</v>
      </c>
      <c r="HF168">
        <v>1.8743</v>
      </c>
      <c r="HG168">
        <v>1.86688</v>
      </c>
      <c r="HH168">
        <v>0.109393</v>
      </c>
      <c r="HI168">
        <v>0</v>
      </c>
      <c r="HJ168">
        <v>28.2213</v>
      </c>
      <c r="HK168">
        <v>999.9</v>
      </c>
      <c r="HL168">
        <v>48.8</v>
      </c>
      <c r="HM168">
        <v>31.6</v>
      </c>
      <c r="HN168">
        <v>25.2175</v>
      </c>
      <c r="HO168">
        <v>60.8265</v>
      </c>
      <c r="HP168">
        <v>22.6643</v>
      </c>
      <c r="HQ168">
        <v>1</v>
      </c>
      <c r="HR168">
        <v>0.0876194</v>
      </c>
      <c r="HS168">
        <v>-0.503562</v>
      </c>
      <c r="HT168">
        <v>20.2783</v>
      </c>
      <c r="HU168">
        <v>5.211</v>
      </c>
      <c r="HV168">
        <v>11.979</v>
      </c>
      <c r="HW168">
        <v>4.96355</v>
      </c>
      <c r="HX168">
        <v>3.27448</v>
      </c>
      <c r="HY168">
        <v>9999</v>
      </c>
      <c r="HZ168">
        <v>9999</v>
      </c>
      <c r="IA168">
        <v>9999</v>
      </c>
      <c r="IB168">
        <v>999.9</v>
      </c>
      <c r="IC168">
        <v>1.86397</v>
      </c>
      <c r="ID168">
        <v>1.86006</v>
      </c>
      <c r="IE168">
        <v>1.8584</v>
      </c>
      <c r="IF168">
        <v>1.85974</v>
      </c>
      <c r="IG168">
        <v>1.85989</v>
      </c>
      <c r="IH168">
        <v>1.85837</v>
      </c>
      <c r="II168">
        <v>1.85744</v>
      </c>
      <c r="IJ168">
        <v>1.85242</v>
      </c>
      <c r="IK168">
        <v>0</v>
      </c>
      <c r="IL168">
        <v>0</v>
      </c>
      <c r="IM168">
        <v>0</v>
      </c>
      <c r="IN168">
        <v>0</v>
      </c>
      <c r="IO168" t="s">
        <v>443</v>
      </c>
      <c r="IP168" t="s">
        <v>444</v>
      </c>
      <c r="IQ168" t="s">
        <v>445</v>
      </c>
      <c r="IR168" t="s">
        <v>445</v>
      </c>
      <c r="IS168" t="s">
        <v>445</v>
      </c>
      <c r="IT168" t="s">
        <v>445</v>
      </c>
      <c r="IU168">
        <v>0</v>
      </c>
      <c r="IV168">
        <v>100</v>
      </c>
      <c r="IW168">
        <v>100</v>
      </c>
      <c r="IX168">
        <v>-1.127</v>
      </c>
      <c r="IY168">
        <v>0.2873</v>
      </c>
      <c r="IZ168">
        <v>-1.101190050776656</v>
      </c>
      <c r="JA168">
        <v>-0.0009077452495023094</v>
      </c>
      <c r="JB168">
        <v>1.260287539409167E-06</v>
      </c>
      <c r="JC168">
        <v>-2.747980142854786E-10</v>
      </c>
      <c r="JD168">
        <v>0.01164710740424388</v>
      </c>
      <c r="JE168">
        <v>0.002354074995816399</v>
      </c>
      <c r="JF168">
        <v>0.0004967520844642659</v>
      </c>
      <c r="JG168">
        <v>-1.558376616488758E-06</v>
      </c>
      <c r="JH168">
        <v>1</v>
      </c>
      <c r="JI168">
        <v>1955</v>
      </c>
      <c r="JJ168">
        <v>1</v>
      </c>
      <c r="JK168">
        <v>26</v>
      </c>
      <c r="JL168">
        <v>194243.8</v>
      </c>
      <c r="JM168">
        <v>194244</v>
      </c>
      <c r="JN168">
        <v>2.11304</v>
      </c>
      <c r="JO168">
        <v>2.61475</v>
      </c>
      <c r="JP168">
        <v>1.49658</v>
      </c>
      <c r="JQ168">
        <v>2.34497</v>
      </c>
      <c r="JR168">
        <v>1.54907</v>
      </c>
      <c r="JS168">
        <v>2.40601</v>
      </c>
      <c r="JT168">
        <v>36.1285</v>
      </c>
      <c r="JU168">
        <v>24.1751</v>
      </c>
      <c r="JV168">
        <v>18</v>
      </c>
      <c r="JW168">
        <v>481.924</v>
      </c>
      <c r="JX168">
        <v>491.947</v>
      </c>
      <c r="JY168">
        <v>28.1362</v>
      </c>
      <c r="JZ168">
        <v>28.4096</v>
      </c>
      <c r="KA168">
        <v>29.9999</v>
      </c>
      <c r="KB168">
        <v>28.6632</v>
      </c>
      <c r="KC168">
        <v>28.6672</v>
      </c>
      <c r="KD168">
        <v>42.5485</v>
      </c>
      <c r="KE168">
        <v>18.1148</v>
      </c>
      <c r="KF168">
        <v>68.6476</v>
      </c>
      <c r="KG168">
        <v>28.1577</v>
      </c>
      <c r="KH168">
        <v>908.601</v>
      </c>
      <c r="KI168">
        <v>21.2377</v>
      </c>
      <c r="KJ168">
        <v>102.064</v>
      </c>
      <c r="KK168">
        <v>91.49979999999999</v>
      </c>
    </row>
    <row r="169" spans="1:297">
      <c r="A169">
        <v>151</v>
      </c>
      <c r="B169">
        <v>1758644238.5</v>
      </c>
      <c r="C169">
        <v>2605.5</v>
      </c>
      <c r="D169" t="s">
        <v>748</v>
      </c>
      <c r="E169" t="s">
        <v>749</v>
      </c>
      <c r="F169">
        <v>5</v>
      </c>
      <c r="G169" t="s">
        <v>641</v>
      </c>
      <c r="H169" t="s">
        <v>438</v>
      </c>
      <c r="I169">
        <v>1758644230.732143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(EA169+(U169+2*0.95*5.67E-8*(((EA169+$B$9)+273)^4-(EA169+273)^4)-44100*J169)/(1.84*29.3*R169+8*0.95*5.67E-8*(EA169+273)^3))</f>
        <v>0</v>
      </c>
      <c r="W169">
        <f>($C$9*EB169+$D$9*EC169+$E$9*V169)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2*0.95*5.67E-8*(((EA169+$B$9)+273)^4-(W169+273)^4)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911.6660371345135</v>
      </c>
      <c r="AK169">
        <v>892.4534060606057</v>
      </c>
      <c r="AL169">
        <v>3.406582331591793</v>
      </c>
      <c r="AM169">
        <v>65.18617333017276</v>
      </c>
      <c r="AN169">
        <f>(AP169 - AO169 + DY169*1E3/(8.314*(EA169+273.15)) * AR169/DX169 * AQ169) * DX169/(100*DL169) * 1000/(1000 - AP169)</f>
        <v>0</v>
      </c>
      <c r="AO169">
        <v>21.21065117637044</v>
      </c>
      <c r="AP169">
        <v>22.28872909090909</v>
      </c>
      <c r="AQ169">
        <v>-2.691469662168943E-06</v>
      </c>
      <c r="AR169">
        <v>105.4183411861966</v>
      </c>
      <c r="AS169">
        <v>0</v>
      </c>
      <c r="AT169">
        <v>0</v>
      </c>
      <c r="AU169">
        <f>IF(AS169*$H$15&gt;=AW169,1.0,(AW169/(AW169-AS169*$H$15)))</f>
        <v>0</v>
      </c>
      <c r="AV169">
        <f>(AU169-1)*100</f>
        <v>0</v>
      </c>
      <c r="AW169">
        <f>MAX(0,($B$15+$C$15*EF169)/(1+$D$15*EF169)*DY169/(EA169+273)*$E$15)</f>
        <v>0</v>
      </c>
      <c r="AX169" t="s">
        <v>439</v>
      </c>
      <c r="AY169" t="s">
        <v>439</v>
      </c>
      <c r="AZ169">
        <v>0</v>
      </c>
      <c r="BA169">
        <v>0</v>
      </c>
      <c r="BB169">
        <f>1-AZ169/BA169</f>
        <v>0</v>
      </c>
      <c r="BC169">
        <v>0</v>
      </c>
      <c r="BD169" t="s">
        <v>439</v>
      </c>
      <c r="BE169" t="s">
        <v>439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439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$B$13*EG169+$C$13*EH169+$F$13*ES169*(1-EV169)</f>
        <v>0</v>
      </c>
      <c r="DI169">
        <f>DH169*DJ169</f>
        <v>0</v>
      </c>
      <c r="DJ169">
        <f>($B$13*$D$11+$C$13*$D$11+$F$13*((FF169+EX169)/MAX(FF169+EX169+FG169, 0.1)*$I$11+FG169/MAX(FF169+EX169+FG169, 0.1)*$J$11))/($B$13+$C$13+$F$13)</f>
        <v>0</v>
      </c>
      <c r="DK169">
        <f>($B$13*$K$11+$C$13*$K$11+$F$13*((FF169+EX169)/MAX(FF169+EX169+FG169, 0.1)*$P$11+FG169/MAX(FF169+EX169+FG169, 0.1)*$Q$11))/($B$13+$C$13+$F$13)</f>
        <v>0</v>
      </c>
      <c r="DL169">
        <v>1.1</v>
      </c>
      <c r="DM169">
        <v>0.5</v>
      </c>
      <c r="DN169" t="s">
        <v>440</v>
      </c>
      <c r="DO169">
        <v>2</v>
      </c>
      <c r="DP169" t="b">
        <v>1</v>
      </c>
      <c r="DQ169">
        <v>1758644230.732143</v>
      </c>
      <c r="DR169">
        <v>848.3793928571429</v>
      </c>
      <c r="DS169">
        <v>876.4616071428571</v>
      </c>
      <c r="DT169">
        <v>22.28867142857143</v>
      </c>
      <c r="DU169">
        <v>21.209625</v>
      </c>
      <c r="DV169">
        <v>849.5106071428571</v>
      </c>
      <c r="DW169">
        <v>22.00136785714286</v>
      </c>
      <c r="DX169">
        <v>499.9976428571429</v>
      </c>
      <c r="DY169">
        <v>90.33377142857141</v>
      </c>
      <c r="DZ169">
        <v>0.06715836071428571</v>
      </c>
      <c r="EA169">
        <v>29.04320357142856</v>
      </c>
      <c r="EB169">
        <v>30.00201785714286</v>
      </c>
      <c r="EC169">
        <v>999.9000000000002</v>
      </c>
      <c r="ED169">
        <v>0</v>
      </c>
      <c r="EE169">
        <v>0</v>
      </c>
      <c r="EF169">
        <v>9990.266428571427</v>
      </c>
      <c r="EG169">
        <v>0</v>
      </c>
      <c r="EH169">
        <v>10.173075</v>
      </c>
      <c r="EI169">
        <v>-28.08217142857143</v>
      </c>
      <c r="EJ169">
        <v>867.7197500000001</v>
      </c>
      <c r="EK169">
        <v>895.4538214285715</v>
      </c>
      <c r="EL169">
        <v>1.079052142857143</v>
      </c>
      <c r="EM169">
        <v>876.4616071428571</v>
      </c>
      <c r="EN169">
        <v>21.209625</v>
      </c>
      <c r="EO169">
        <v>2.013419642857143</v>
      </c>
      <c r="EP169">
        <v>1.915945</v>
      </c>
      <c r="EQ169">
        <v>17.550275</v>
      </c>
      <c r="ER169">
        <v>16.766275</v>
      </c>
      <c r="ES169">
        <v>2000.024285714285</v>
      </c>
      <c r="ET169">
        <v>0.9799933571428572</v>
      </c>
      <c r="EU169">
        <v>0.02000663928571428</v>
      </c>
      <c r="EV169">
        <v>0</v>
      </c>
      <c r="EW169">
        <v>205.2182142857143</v>
      </c>
      <c r="EX169">
        <v>5.00078</v>
      </c>
      <c r="EY169">
        <v>4194.42</v>
      </c>
      <c r="EZ169">
        <v>16379.79642857143</v>
      </c>
      <c r="FA169">
        <v>38.55321428571428</v>
      </c>
      <c r="FB169">
        <v>39.34125</v>
      </c>
      <c r="FC169">
        <v>38.81217857142857</v>
      </c>
      <c r="FD169">
        <v>39.07339285714285</v>
      </c>
      <c r="FE169">
        <v>40.01089285714285</v>
      </c>
      <c r="FF169">
        <v>1955.114285714286</v>
      </c>
      <c r="FG169">
        <v>39.91</v>
      </c>
      <c r="FH169">
        <v>0</v>
      </c>
      <c r="FI169">
        <v>1758644236.8</v>
      </c>
      <c r="FJ169">
        <v>0</v>
      </c>
      <c r="FK169">
        <v>205.2003846153846</v>
      </c>
      <c r="FL169">
        <v>-0.0835555391805647</v>
      </c>
      <c r="FM169">
        <v>-17.35350427947037</v>
      </c>
      <c r="FN169">
        <v>4194.261923076923</v>
      </c>
      <c r="FO169">
        <v>15</v>
      </c>
      <c r="FP169">
        <v>0</v>
      </c>
      <c r="FQ169" t="s">
        <v>441</v>
      </c>
      <c r="FR169">
        <v>1746989605.5</v>
      </c>
      <c r="FS169">
        <v>1746989593.5</v>
      </c>
      <c r="FT169">
        <v>0</v>
      </c>
      <c r="FU169">
        <v>-0.274</v>
      </c>
      <c r="FV169">
        <v>-0.002</v>
      </c>
      <c r="FW169">
        <v>2.549</v>
      </c>
      <c r="FX169">
        <v>0.129</v>
      </c>
      <c r="FY169">
        <v>420</v>
      </c>
      <c r="FZ169">
        <v>17</v>
      </c>
      <c r="GA169">
        <v>0.02</v>
      </c>
      <c r="GB169">
        <v>0.04</v>
      </c>
      <c r="GC169">
        <v>-28.07369512195122</v>
      </c>
      <c r="GD169">
        <v>0.7729212543554311</v>
      </c>
      <c r="GE169">
        <v>0.1704656334025324</v>
      </c>
      <c r="GF169">
        <v>0</v>
      </c>
      <c r="GG169">
        <v>205.2219117647059</v>
      </c>
      <c r="GH169">
        <v>-0.1458059539044192</v>
      </c>
      <c r="GI169">
        <v>0.226041168510498</v>
      </c>
      <c r="GJ169">
        <v>1</v>
      </c>
      <c r="GK169">
        <v>1.079484146341463</v>
      </c>
      <c r="GL169">
        <v>-0.007021463414632893</v>
      </c>
      <c r="GM169">
        <v>0.001082296509595113</v>
      </c>
      <c r="GN169">
        <v>1</v>
      </c>
      <c r="GO169">
        <v>2</v>
      </c>
      <c r="GP169">
        <v>3</v>
      </c>
      <c r="GQ169" t="s">
        <v>442</v>
      </c>
      <c r="GR169">
        <v>3.10247</v>
      </c>
      <c r="GS169">
        <v>2.72526</v>
      </c>
      <c r="GT169">
        <v>0.147302</v>
      </c>
      <c r="GU169">
        <v>0.150371</v>
      </c>
      <c r="GV169">
        <v>0.102287</v>
      </c>
      <c r="GW169">
        <v>0.100127</v>
      </c>
      <c r="GX169">
        <v>22314.9</v>
      </c>
      <c r="GY169">
        <v>20191.9</v>
      </c>
      <c r="GZ169">
        <v>26732.4</v>
      </c>
      <c r="HA169">
        <v>23985.5</v>
      </c>
      <c r="HB169">
        <v>38405.6</v>
      </c>
      <c r="HC169">
        <v>31904.3</v>
      </c>
      <c r="HD169">
        <v>46681.3</v>
      </c>
      <c r="HE169">
        <v>37937.5</v>
      </c>
      <c r="HF169">
        <v>1.8741</v>
      </c>
      <c r="HG169">
        <v>1.86693</v>
      </c>
      <c r="HH169">
        <v>0.109307</v>
      </c>
      <c r="HI169">
        <v>0</v>
      </c>
      <c r="HJ169">
        <v>28.2247</v>
      </c>
      <c r="HK169">
        <v>999.9</v>
      </c>
      <c r="HL169">
        <v>48.8</v>
      </c>
      <c r="HM169">
        <v>31.6</v>
      </c>
      <c r="HN169">
        <v>25.2167</v>
      </c>
      <c r="HO169">
        <v>61.0765</v>
      </c>
      <c r="HP169">
        <v>22.6603</v>
      </c>
      <c r="HQ169">
        <v>1</v>
      </c>
      <c r="HR169">
        <v>0.08732470000000001</v>
      </c>
      <c r="HS169">
        <v>-0.552887</v>
      </c>
      <c r="HT169">
        <v>20.2783</v>
      </c>
      <c r="HU169">
        <v>5.2107</v>
      </c>
      <c r="HV169">
        <v>11.9784</v>
      </c>
      <c r="HW169">
        <v>4.96375</v>
      </c>
      <c r="HX169">
        <v>3.27443</v>
      </c>
      <c r="HY169">
        <v>9999</v>
      </c>
      <c r="HZ169">
        <v>9999</v>
      </c>
      <c r="IA169">
        <v>9999</v>
      </c>
      <c r="IB169">
        <v>999.9</v>
      </c>
      <c r="IC169">
        <v>1.86398</v>
      </c>
      <c r="ID169">
        <v>1.86006</v>
      </c>
      <c r="IE169">
        <v>1.85839</v>
      </c>
      <c r="IF169">
        <v>1.85974</v>
      </c>
      <c r="IG169">
        <v>1.85988</v>
      </c>
      <c r="IH169">
        <v>1.85837</v>
      </c>
      <c r="II169">
        <v>1.85744</v>
      </c>
      <c r="IJ169">
        <v>1.85242</v>
      </c>
      <c r="IK169">
        <v>0</v>
      </c>
      <c r="IL169">
        <v>0</v>
      </c>
      <c r="IM169">
        <v>0</v>
      </c>
      <c r="IN169">
        <v>0</v>
      </c>
      <c r="IO169" t="s">
        <v>443</v>
      </c>
      <c r="IP169" t="s">
        <v>444</v>
      </c>
      <c r="IQ169" t="s">
        <v>445</v>
      </c>
      <c r="IR169" t="s">
        <v>445</v>
      </c>
      <c r="IS169" t="s">
        <v>445</v>
      </c>
      <c r="IT169" t="s">
        <v>445</v>
      </c>
      <c r="IU169">
        <v>0</v>
      </c>
      <c r="IV169">
        <v>100</v>
      </c>
      <c r="IW169">
        <v>100</v>
      </c>
      <c r="IX169">
        <v>-1.114</v>
      </c>
      <c r="IY169">
        <v>0.2873</v>
      </c>
      <c r="IZ169">
        <v>-1.101190050776656</v>
      </c>
      <c r="JA169">
        <v>-0.0009077452495023094</v>
      </c>
      <c r="JB169">
        <v>1.260287539409167E-06</v>
      </c>
      <c r="JC169">
        <v>-2.747980142854786E-10</v>
      </c>
      <c r="JD169">
        <v>0.01164710740424388</v>
      </c>
      <c r="JE169">
        <v>0.002354074995816399</v>
      </c>
      <c r="JF169">
        <v>0.0004967520844642659</v>
      </c>
      <c r="JG169">
        <v>-1.558376616488758E-06</v>
      </c>
      <c r="JH169">
        <v>1</v>
      </c>
      <c r="JI169">
        <v>1955</v>
      </c>
      <c r="JJ169">
        <v>1</v>
      </c>
      <c r="JK169">
        <v>26</v>
      </c>
      <c r="JL169">
        <v>194243.9</v>
      </c>
      <c r="JM169">
        <v>194244.1</v>
      </c>
      <c r="JN169">
        <v>2.15332</v>
      </c>
      <c r="JO169">
        <v>2.62085</v>
      </c>
      <c r="JP169">
        <v>1.49658</v>
      </c>
      <c r="JQ169">
        <v>2.34497</v>
      </c>
      <c r="JR169">
        <v>1.54907</v>
      </c>
      <c r="JS169">
        <v>2.40234</v>
      </c>
      <c r="JT169">
        <v>36.1285</v>
      </c>
      <c r="JU169">
        <v>24.1751</v>
      </c>
      <c r="JV169">
        <v>18</v>
      </c>
      <c r="JW169">
        <v>481.795</v>
      </c>
      <c r="JX169">
        <v>491.967</v>
      </c>
      <c r="JY169">
        <v>28.1512</v>
      </c>
      <c r="JZ169">
        <v>28.4074</v>
      </c>
      <c r="KA169">
        <v>30</v>
      </c>
      <c r="KB169">
        <v>28.6615</v>
      </c>
      <c r="KC169">
        <v>28.6657</v>
      </c>
      <c r="KD169">
        <v>43.2116</v>
      </c>
      <c r="KE169">
        <v>18.1148</v>
      </c>
      <c r="KF169">
        <v>68.6476</v>
      </c>
      <c r="KG169">
        <v>28.1517</v>
      </c>
      <c r="KH169">
        <v>921.975</v>
      </c>
      <c r="KI169">
        <v>21.2377</v>
      </c>
      <c r="KJ169">
        <v>102.065</v>
      </c>
      <c r="KK169">
        <v>91.50060000000001</v>
      </c>
    </row>
    <row r="170" spans="1:297">
      <c r="A170">
        <v>152</v>
      </c>
      <c r="B170">
        <v>1758644243</v>
      </c>
      <c r="C170">
        <v>2610</v>
      </c>
      <c r="D170" t="s">
        <v>750</v>
      </c>
      <c r="E170" t="s">
        <v>751</v>
      </c>
      <c r="F170">
        <v>5</v>
      </c>
      <c r="G170" t="s">
        <v>641</v>
      </c>
      <c r="H170" t="s">
        <v>438</v>
      </c>
      <c r="I170">
        <v>1758644235.178571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(EA170+(U170+2*0.95*5.67E-8*(((EA170+$B$9)+273)^4-(EA170+273)^4)-44100*J170)/(1.84*29.3*R170+8*0.95*5.67E-8*(EA170+273)^3))</f>
        <v>0</v>
      </c>
      <c r="W170">
        <f>($C$9*EB170+$D$9*EC170+$E$9*V170)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2*0.95*5.67E-8*(((EA170+$B$9)+273)^4-(W170+273)^4)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927.8973511388994</v>
      </c>
      <c r="AK170">
        <v>908.222987878788</v>
      </c>
      <c r="AL170">
        <v>3.508755923949034</v>
      </c>
      <c r="AM170">
        <v>65.18617333017276</v>
      </c>
      <c r="AN170">
        <f>(AP170 - AO170 + DY170*1E3/(8.314*(EA170+273.15)) * AR170/DX170 * AQ170) * DX170/(100*DL170) * 1000/(1000 - AP170)</f>
        <v>0</v>
      </c>
      <c r="AO170">
        <v>21.20916927940335</v>
      </c>
      <c r="AP170">
        <v>22.2892915151515</v>
      </c>
      <c r="AQ170">
        <v>1.085725254353518E-06</v>
      </c>
      <c r="AR170">
        <v>105.4183411861966</v>
      </c>
      <c r="AS170">
        <v>0</v>
      </c>
      <c r="AT170">
        <v>0</v>
      </c>
      <c r="AU170">
        <f>IF(AS170*$H$15&gt;=AW170,1.0,(AW170/(AW170-AS170*$H$15)))</f>
        <v>0</v>
      </c>
      <c r="AV170">
        <f>(AU170-1)*100</f>
        <v>0</v>
      </c>
      <c r="AW170">
        <f>MAX(0,($B$15+$C$15*EF170)/(1+$D$15*EF170)*DY170/(EA170+273)*$E$15)</f>
        <v>0</v>
      </c>
      <c r="AX170" t="s">
        <v>439</v>
      </c>
      <c r="AY170" t="s">
        <v>439</v>
      </c>
      <c r="AZ170">
        <v>0</v>
      </c>
      <c r="BA170">
        <v>0</v>
      </c>
      <c r="BB170">
        <f>1-AZ170/BA170</f>
        <v>0</v>
      </c>
      <c r="BC170">
        <v>0</v>
      </c>
      <c r="BD170" t="s">
        <v>439</v>
      </c>
      <c r="BE170" t="s">
        <v>439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439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$B$13*EG170+$C$13*EH170+$F$13*ES170*(1-EV170)</f>
        <v>0</v>
      </c>
      <c r="DI170">
        <f>DH170*DJ170</f>
        <v>0</v>
      </c>
      <c r="DJ170">
        <f>($B$13*$D$11+$C$13*$D$11+$F$13*((FF170+EX170)/MAX(FF170+EX170+FG170, 0.1)*$I$11+FG170/MAX(FF170+EX170+FG170, 0.1)*$J$11))/($B$13+$C$13+$F$13)</f>
        <v>0</v>
      </c>
      <c r="DK170">
        <f>($B$13*$K$11+$C$13*$K$11+$F$13*((FF170+EX170)/MAX(FF170+EX170+FG170, 0.1)*$P$11+FG170/MAX(FF170+EX170+FG170, 0.1)*$Q$11))/($B$13+$C$13+$F$13)</f>
        <v>0</v>
      </c>
      <c r="DL170">
        <v>1.1</v>
      </c>
      <c r="DM170">
        <v>0.5</v>
      </c>
      <c r="DN170" t="s">
        <v>440</v>
      </c>
      <c r="DO170">
        <v>2</v>
      </c>
      <c r="DP170" t="b">
        <v>1</v>
      </c>
      <c r="DQ170">
        <v>1758644235.178571</v>
      </c>
      <c r="DR170">
        <v>863.2560357142858</v>
      </c>
      <c r="DS170">
        <v>891.4773928571428</v>
      </c>
      <c r="DT170">
        <v>22.28878571428572</v>
      </c>
      <c r="DU170">
        <v>21.20978214285714</v>
      </c>
      <c r="DV170">
        <v>864.3776428571429</v>
      </c>
      <c r="DW170">
        <v>22.00147142857143</v>
      </c>
      <c r="DX170">
        <v>500.01575</v>
      </c>
      <c r="DY170">
        <v>90.33453928571429</v>
      </c>
      <c r="DZ170">
        <v>0.06709313571428573</v>
      </c>
      <c r="EA170">
        <v>29.04320357142857</v>
      </c>
      <c r="EB170">
        <v>30.00281428571428</v>
      </c>
      <c r="EC170">
        <v>999.9000000000002</v>
      </c>
      <c r="ED170">
        <v>0</v>
      </c>
      <c r="EE170">
        <v>0</v>
      </c>
      <c r="EF170">
        <v>9989.888571428572</v>
      </c>
      <c r="EG170">
        <v>0</v>
      </c>
      <c r="EH170">
        <v>10.17605357142857</v>
      </c>
      <c r="EI170">
        <v>-28.22125714285714</v>
      </c>
      <c r="EJ170">
        <v>882.9357142857143</v>
      </c>
      <c r="EK170">
        <v>910.7951071428572</v>
      </c>
      <c r="EL170">
        <v>1.078998928571429</v>
      </c>
      <c r="EM170">
        <v>891.4773928571428</v>
      </c>
      <c r="EN170">
        <v>21.20978214285714</v>
      </c>
      <c r="EO170">
        <v>2.013446785714286</v>
      </c>
      <c r="EP170">
        <v>1.915975357142857</v>
      </c>
      <c r="EQ170">
        <v>17.55048214285715</v>
      </c>
      <c r="ER170">
        <v>16.76653214285714</v>
      </c>
      <c r="ES170">
        <v>2000.019642857142</v>
      </c>
      <c r="ET170">
        <v>0.979993357142857</v>
      </c>
      <c r="EU170">
        <v>0.02000664285714285</v>
      </c>
      <c r="EV170">
        <v>0</v>
      </c>
      <c r="EW170">
        <v>205.2167857142857</v>
      </c>
      <c r="EX170">
        <v>5.00078</v>
      </c>
      <c r="EY170">
        <v>4193.205</v>
      </c>
      <c r="EZ170">
        <v>16379.76785714286</v>
      </c>
      <c r="FA170">
        <v>38.54660714285715</v>
      </c>
      <c r="FB170">
        <v>39.339</v>
      </c>
      <c r="FC170">
        <v>38.78317857142856</v>
      </c>
      <c r="FD170">
        <v>39.05549999999999</v>
      </c>
      <c r="FE170">
        <v>39.95289285714284</v>
      </c>
      <c r="FF170">
        <v>1955.109642857143</v>
      </c>
      <c r="FG170">
        <v>39.91</v>
      </c>
      <c r="FH170">
        <v>0</v>
      </c>
      <c r="FI170">
        <v>1758644241</v>
      </c>
      <c r="FJ170">
        <v>0</v>
      </c>
      <c r="FK170">
        <v>205.17924</v>
      </c>
      <c r="FL170">
        <v>-0.9552307608402975</v>
      </c>
      <c r="FM170">
        <v>-16.1999999762275</v>
      </c>
      <c r="FN170">
        <v>4193.0124</v>
      </c>
      <c r="FO170">
        <v>15</v>
      </c>
      <c r="FP170">
        <v>0</v>
      </c>
      <c r="FQ170" t="s">
        <v>441</v>
      </c>
      <c r="FR170">
        <v>1746989605.5</v>
      </c>
      <c r="FS170">
        <v>1746989593.5</v>
      </c>
      <c r="FT170">
        <v>0</v>
      </c>
      <c r="FU170">
        <v>-0.274</v>
      </c>
      <c r="FV170">
        <v>-0.002</v>
      </c>
      <c r="FW170">
        <v>2.549</v>
      </c>
      <c r="FX170">
        <v>0.129</v>
      </c>
      <c r="FY170">
        <v>420</v>
      </c>
      <c r="FZ170">
        <v>17</v>
      </c>
      <c r="GA170">
        <v>0.02</v>
      </c>
      <c r="GB170">
        <v>0.04</v>
      </c>
      <c r="GC170">
        <v>-28.19536</v>
      </c>
      <c r="GD170">
        <v>-1.811124202626597</v>
      </c>
      <c r="GE170">
        <v>0.3125297928198205</v>
      </c>
      <c r="GF170">
        <v>0</v>
      </c>
      <c r="GG170">
        <v>205.1705882352941</v>
      </c>
      <c r="GH170">
        <v>-0.2278991525715046</v>
      </c>
      <c r="GI170">
        <v>0.2323025559666746</v>
      </c>
      <c r="GJ170">
        <v>1</v>
      </c>
      <c r="GK170">
        <v>1.07926425</v>
      </c>
      <c r="GL170">
        <v>-0.0009330956848043514</v>
      </c>
      <c r="GM170">
        <v>0.0009699094996441748</v>
      </c>
      <c r="GN170">
        <v>1</v>
      </c>
      <c r="GO170">
        <v>2</v>
      </c>
      <c r="GP170">
        <v>3</v>
      </c>
      <c r="GQ170" t="s">
        <v>442</v>
      </c>
      <c r="GR170">
        <v>3.10249</v>
      </c>
      <c r="GS170">
        <v>2.72503</v>
      </c>
      <c r="GT170">
        <v>0.148991</v>
      </c>
      <c r="GU170">
        <v>0.151997</v>
      </c>
      <c r="GV170">
        <v>0.102291</v>
      </c>
      <c r="GW170">
        <v>0.100132</v>
      </c>
      <c r="GX170">
        <v>22270.7</v>
      </c>
      <c r="GY170">
        <v>20153.4</v>
      </c>
      <c r="GZ170">
        <v>26732.5</v>
      </c>
      <c r="HA170">
        <v>23985.6</v>
      </c>
      <c r="HB170">
        <v>38405.9</v>
      </c>
      <c r="HC170">
        <v>31904.4</v>
      </c>
      <c r="HD170">
        <v>46681.7</v>
      </c>
      <c r="HE170">
        <v>37937.5</v>
      </c>
      <c r="HF170">
        <v>1.87398</v>
      </c>
      <c r="HG170">
        <v>1.86703</v>
      </c>
      <c r="HH170">
        <v>0.10908</v>
      </c>
      <c r="HI170">
        <v>0</v>
      </c>
      <c r="HJ170">
        <v>28.2272</v>
      </c>
      <c r="HK170">
        <v>999.9</v>
      </c>
      <c r="HL170">
        <v>48.8</v>
      </c>
      <c r="HM170">
        <v>31.6</v>
      </c>
      <c r="HN170">
        <v>25.2179</v>
      </c>
      <c r="HO170">
        <v>60.8465</v>
      </c>
      <c r="HP170">
        <v>22.6002</v>
      </c>
      <c r="HQ170">
        <v>1</v>
      </c>
      <c r="HR170">
        <v>0.0873476</v>
      </c>
      <c r="HS170">
        <v>-0.525847</v>
      </c>
      <c r="HT170">
        <v>20.2784</v>
      </c>
      <c r="HU170">
        <v>5.21055</v>
      </c>
      <c r="HV170">
        <v>11.9776</v>
      </c>
      <c r="HW170">
        <v>4.9634</v>
      </c>
      <c r="HX170">
        <v>3.2744</v>
      </c>
      <c r="HY170">
        <v>9999</v>
      </c>
      <c r="HZ170">
        <v>9999</v>
      </c>
      <c r="IA170">
        <v>9999</v>
      </c>
      <c r="IB170">
        <v>999.9</v>
      </c>
      <c r="IC170">
        <v>1.864</v>
      </c>
      <c r="ID170">
        <v>1.8601</v>
      </c>
      <c r="IE170">
        <v>1.8584</v>
      </c>
      <c r="IF170">
        <v>1.85975</v>
      </c>
      <c r="IG170">
        <v>1.85988</v>
      </c>
      <c r="IH170">
        <v>1.85837</v>
      </c>
      <c r="II170">
        <v>1.85745</v>
      </c>
      <c r="IJ170">
        <v>1.85242</v>
      </c>
      <c r="IK170">
        <v>0</v>
      </c>
      <c r="IL170">
        <v>0</v>
      </c>
      <c r="IM170">
        <v>0</v>
      </c>
      <c r="IN170">
        <v>0</v>
      </c>
      <c r="IO170" t="s">
        <v>443</v>
      </c>
      <c r="IP170" t="s">
        <v>444</v>
      </c>
      <c r="IQ170" t="s">
        <v>445</v>
      </c>
      <c r="IR170" t="s">
        <v>445</v>
      </c>
      <c r="IS170" t="s">
        <v>445</v>
      </c>
      <c r="IT170" t="s">
        <v>445</v>
      </c>
      <c r="IU170">
        <v>0</v>
      </c>
      <c r="IV170">
        <v>100</v>
      </c>
      <c r="IW170">
        <v>100</v>
      </c>
      <c r="IX170">
        <v>-1.104</v>
      </c>
      <c r="IY170">
        <v>0.2874</v>
      </c>
      <c r="IZ170">
        <v>-1.101190050776656</v>
      </c>
      <c r="JA170">
        <v>-0.0009077452495023094</v>
      </c>
      <c r="JB170">
        <v>1.260287539409167E-06</v>
      </c>
      <c r="JC170">
        <v>-2.747980142854786E-10</v>
      </c>
      <c r="JD170">
        <v>0.01164710740424388</v>
      </c>
      <c r="JE170">
        <v>0.002354074995816399</v>
      </c>
      <c r="JF170">
        <v>0.0004967520844642659</v>
      </c>
      <c r="JG170">
        <v>-1.558376616488758E-06</v>
      </c>
      <c r="JH170">
        <v>1</v>
      </c>
      <c r="JI170">
        <v>1955</v>
      </c>
      <c r="JJ170">
        <v>1</v>
      </c>
      <c r="JK170">
        <v>26</v>
      </c>
      <c r="JL170">
        <v>194244</v>
      </c>
      <c r="JM170">
        <v>194244.2</v>
      </c>
      <c r="JN170">
        <v>2.17773</v>
      </c>
      <c r="JO170">
        <v>2.61963</v>
      </c>
      <c r="JP170">
        <v>1.49658</v>
      </c>
      <c r="JQ170">
        <v>2.34497</v>
      </c>
      <c r="JR170">
        <v>1.54907</v>
      </c>
      <c r="JS170">
        <v>2.41211</v>
      </c>
      <c r="JT170">
        <v>36.105</v>
      </c>
      <c r="JU170">
        <v>24.1751</v>
      </c>
      <c r="JV170">
        <v>18</v>
      </c>
      <c r="JW170">
        <v>481.704</v>
      </c>
      <c r="JX170">
        <v>492.015</v>
      </c>
      <c r="JY170">
        <v>28.1522</v>
      </c>
      <c r="JZ170">
        <v>28.4074</v>
      </c>
      <c r="KA170">
        <v>30</v>
      </c>
      <c r="KB170">
        <v>28.659</v>
      </c>
      <c r="KC170">
        <v>28.6636</v>
      </c>
      <c r="KD170">
        <v>43.8302</v>
      </c>
      <c r="KE170">
        <v>18.1148</v>
      </c>
      <c r="KF170">
        <v>68.6476</v>
      </c>
      <c r="KG170">
        <v>28.1465</v>
      </c>
      <c r="KH170">
        <v>942.034</v>
      </c>
      <c r="KI170">
        <v>21.2377</v>
      </c>
      <c r="KJ170">
        <v>102.065</v>
      </c>
      <c r="KK170">
        <v>91.5008</v>
      </c>
    </row>
    <row r="171" spans="1:297">
      <c r="A171">
        <v>153</v>
      </c>
      <c r="B171">
        <v>1758644248</v>
      </c>
      <c r="C171">
        <v>2615</v>
      </c>
      <c r="D171" t="s">
        <v>752</v>
      </c>
      <c r="E171" t="s">
        <v>753</v>
      </c>
      <c r="F171">
        <v>5</v>
      </c>
      <c r="G171" t="s">
        <v>641</v>
      </c>
      <c r="H171" t="s">
        <v>438</v>
      </c>
      <c r="I171">
        <v>1758644240.481482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(EA171+(U171+2*0.95*5.67E-8*(((EA171+$B$9)+273)^4-(EA171+273)^4)-44100*J171)/(1.84*29.3*R171+8*0.95*5.67E-8*(EA171+273)^3))</f>
        <v>0</v>
      </c>
      <c r="W171">
        <f>($C$9*EB171+$D$9*EC171+$E$9*V171)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2*0.95*5.67E-8*(((EA171+$B$9)+273)^4-(W171+273)^4)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944.6291720978853</v>
      </c>
      <c r="AK171">
        <v>925.4608242424243</v>
      </c>
      <c r="AL171">
        <v>3.43519001274459</v>
      </c>
      <c r="AM171">
        <v>65.18617333017276</v>
      </c>
      <c r="AN171">
        <f>(AP171 - AO171 + DY171*1E3/(8.314*(EA171+273.15)) * AR171/DX171 * AQ171) * DX171/(100*DL171) * 1000/(1000 - AP171)</f>
        <v>0</v>
      </c>
      <c r="AO171">
        <v>21.20885884800265</v>
      </c>
      <c r="AP171">
        <v>22.28772787878788</v>
      </c>
      <c r="AQ171">
        <v>-5.433941374848995E-06</v>
      </c>
      <c r="AR171">
        <v>105.4183411861966</v>
      </c>
      <c r="AS171">
        <v>0</v>
      </c>
      <c r="AT171">
        <v>0</v>
      </c>
      <c r="AU171">
        <f>IF(AS171*$H$15&gt;=AW171,1.0,(AW171/(AW171-AS171*$H$15)))</f>
        <v>0</v>
      </c>
      <c r="AV171">
        <f>(AU171-1)*100</f>
        <v>0</v>
      </c>
      <c r="AW171">
        <f>MAX(0,($B$15+$C$15*EF171)/(1+$D$15*EF171)*DY171/(EA171+273)*$E$15)</f>
        <v>0</v>
      </c>
      <c r="AX171" t="s">
        <v>439</v>
      </c>
      <c r="AY171" t="s">
        <v>439</v>
      </c>
      <c r="AZ171">
        <v>0</v>
      </c>
      <c r="BA171">
        <v>0</v>
      </c>
      <c r="BB171">
        <f>1-AZ171/BA171</f>
        <v>0</v>
      </c>
      <c r="BC171">
        <v>0</v>
      </c>
      <c r="BD171" t="s">
        <v>439</v>
      </c>
      <c r="BE171" t="s">
        <v>439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439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$B$13*EG171+$C$13*EH171+$F$13*ES171*(1-EV171)</f>
        <v>0</v>
      </c>
      <c r="DI171">
        <f>DH171*DJ171</f>
        <v>0</v>
      </c>
      <c r="DJ171">
        <f>($B$13*$D$11+$C$13*$D$11+$F$13*((FF171+EX171)/MAX(FF171+EX171+FG171, 0.1)*$I$11+FG171/MAX(FF171+EX171+FG171, 0.1)*$J$11))/($B$13+$C$13+$F$13)</f>
        <v>0</v>
      </c>
      <c r="DK171">
        <f>($B$13*$K$11+$C$13*$K$11+$F$13*((FF171+EX171)/MAX(FF171+EX171+FG171, 0.1)*$P$11+FG171/MAX(FF171+EX171+FG171, 0.1)*$Q$11))/($B$13+$C$13+$F$13)</f>
        <v>0</v>
      </c>
      <c r="DL171">
        <v>1.1</v>
      </c>
      <c r="DM171">
        <v>0.5</v>
      </c>
      <c r="DN171" t="s">
        <v>440</v>
      </c>
      <c r="DO171">
        <v>2</v>
      </c>
      <c r="DP171" t="b">
        <v>1</v>
      </c>
      <c r="DQ171">
        <v>1758644240.481482</v>
      </c>
      <c r="DR171">
        <v>881.0907037037039</v>
      </c>
      <c r="DS171">
        <v>909.3482222222221</v>
      </c>
      <c r="DT171">
        <v>22.28897777777778</v>
      </c>
      <c r="DU171">
        <v>21.20958888888889</v>
      </c>
      <c r="DV171">
        <v>882.2004814814815</v>
      </c>
      <c r="DW171">
        <v>22.00166296296296</v>
      </c>
      <c r="DX171">
        <v>500.038</v>
      </c>
      <c r="DY171">
        <v>90.33497777777775</v>
      </c>
      <c r="DZ171">
        <v>0.0669423925925926</v>
      </c>
      <c r="EA171">
        <v>29.0432</v>
      </c>
      <c r="EB171">
        <v>30.00498148148148</v>
      </c>
      <c r="EC171">
        <v>999.9000000000001</v>
      </c>
      <c r="ED171">
        <v>0</v>
      </c>
      <c r="EE171">
        <v>0</v>
      </c>
      <c r="EF171">
        <v>9993.618148148149</v>
      </c>
      <c r="EG171">
        <v>0</v>
      </c>
      <c r="EH171">
        <v>10.18248148148148</v>
      </c>
      <c r="EI171">
        <v>-28.2575</v>
      </c>
      <c r="EJ171">
        <v>901.1771481481483</v>
      </c>
      <c r="EK171">
        <v>929.0530740740741</v>
      </c>
      <c r="EL171">
        <v>1.079380740740741</v>
      </c>
      <c r="EM171">
        <v>909.3482222222221</v>
      </c>
      <c r="EN171">
        <v>21.20958888888889</v>
      </c>
      <c r="EO171">
        <v>2.013474444444444</v>
      </c>
      <c r="EP171">
        <v>1.915967777777778</v>
      </c>
      <c r="EQ171">
        <v>17.55068518518518</v>
      </c>
      <c r="ER171">
        <v>16.76646296296296</v>
      </c>
      <c r="ES171">
        <v>2000.002222222222</v>
      </c>
      <c r="ET171">
        <v>0.9799932222222224</v>
      </c>
      <c r="EU171">
        <v>0.02000677777777777</v>
      </c>
      <c r="EV171">
        <v>0</v>
      </c>
      <c r="EW171">
        <v>205.1078148148148</v>
      </c>
      <c r="EX171">
        <v>5.00078</v>
      </c>
      <c r="EY171">
        <v>4191.783703703703</v>
      </c>
      <c r="EZ171">
        <v>16379.62222222222</v>
      </c>
      <c r="FA171">
        <v>38.54607407407407</v>
      </c>
      <c r="FB171">
        <v>39.34</v>
      </c>
      <c r="FC171">
        <v>38.84925925925926</v>
      </c>
      <c r="FD171">
        <v>39.0437037037037</v>
      </c>
      <c r="FE171">
        <v>39.93025925925925</v>
      </c>
      <c r="FF171">
        <v>1955.092222222223</v>
      </c>
      <c r="FG171">
        <v>39.91</v>
      </c>
      <c r="FH171">
        <v>0</v>
      </c>
      <c r="FI171">
        <v>1758644245.8</v>
      </c>
      <c r="FJ171">
        <v>0</v>
      </c>
      <c r="FK171">
        <v>205.09272</v>
      </c>
      <c r="FL171">
        <v>-0.9169230647241179</v>
      </c>
      <c r="FM171">
        <v>-13.71846158430881</v>
      </c>
      <c r="FN171">
        <v>4191.8084</v>
      </c>
      <c r="FO171">
        <v>15</v>
      </c>
      <c r="FP171">
        <v>0</v>
      </c>
      <c r="FQ171" t="s">
        <v>441</v>
      </c>
      <c r="FR171">
        <v>1746989605.5</v>
      </c>
      <c r="FS171">
        <v>1746989593.5</v>
      </c>
      <c r="FT171">
        <v>0</v>
      </c>
      <c r="FU171">
        <v>-0.274</v>
      </c>
      <c r="FV171">
        <v>-0.002</v>
      </c>
      <c r="FW171">
        <v>2.549</v>
      </c>
      <c r="FX171">
        <v>0.129</v>
      </c>
      <c r="FY171">
        <v>420</v>
      </c>
      <c r="FZ171">
        <v>17</v>
      </c>
      <c r="GA171">
        <v>0.02</v>
      </c>
      <c r="GB171">
        <v>0.04</v>
      </c>
      <c r="GC171">
        <v>-28.195595</v>
      </c>
      <c r="GD171">
        <v>-1.1592067542214</v>
      </c>
      <c r="GE171">
        <v>0.3152874624449883</v>
      </c>
      <c r="GF171">
        <v>0</v>
      </c>
      <c r="GG171">
        <v>205.1635294117648</v>
      </c>
      <c r="GH171">
        <v>-1.1360122186566</v>
      </c>
      <c r="GI171">
        <v>0.239906137931694</v>
      </c>
      <c r="GJ171">
        <v>0</v>
      </c>
      <c r="GK171">
        <v>1.0791</v>
      </c>
      <c r="GL171">
        <v>0.002420262664165123</v>
      </c>
      <c r="GM171">
        <v>0.0008914903252419627</v>
      </c>
      <c r="GN171">
        <v>1</v>
      </c>
      <c r="GO171">
        <v>1</v>
      </c>
      <c r="GP171">
        <v>3</v>
      </c>
      <c r="GQ171" t="s">
        <v>448</v>
      </c>
      <c r="GR171">
        <v>3.1026</v>
      </c>
      <c r="GS171">
        <v>2.7245</v>
      </c>
      <c r="GT171">
        <v>0.150817</v>
      </c>
      <c r="GU171">
        <v>0.153798</v>
      </c>
      <c r="GV171">
        <v>0.102285</v>
      </c>
      <c r="GW171">
        <v>0.100123</v>
      </c>
      <c r="GX171">
        <v>22222.9</v>
      </c>
      <c r="GY171">
        <v>20110.6</v>
      </c>
      <c r="GZ171">
        <v>26732.4</v>
      </c>
      <c r="HA171">
        <v>23985.7</v>
      </c>
      <c r="HB171">
        <v>38406.2</v>
      </c>
      <c r="HC171">
        <v>31904.7</v>
      </c>
      <c r="HD171">
        <v>46681.5</v>
      </c>
      <c r="HE171">
        <v>37937.4</v>
      </c>
      <c r="HF171">
        <v>1.87435</v>
      </c>
      <c r="HG171">
        <v>1.86685</v>
      </c>
      <c r="HH171">
        <v>0.109129</v>
      </c>
      <c r="HI171">
        <v>0</v>
      </c>
      <c r="HJ171">
        <v>28.2303</v>
      </c>
      <c r="HK171">
        <v>999.9</v>
      </c>
      <c r="HL171">
        <v>48.8</v>
      </c>
      <c r="HM171">
        <v>31.6</v>
      </c>
      <c r="HN171">
        <v>25.2187</v>
      </c>
      <c r="HO171">
        <v>60.7365</v>
      </c>
      <c r="HP171">
        <v>22.476</v>
      </c>
      <c r="HQ171">
        <v>1</v>
      </c>
      <c r="HR171">
        <v>0.0872536</v>
      </c>
      <c r="HS171">
        <v>-0.5067970000000001</v>
      </c>
      <c r="HT171">
        <v>20.2784</v>
      </c>
      <c r="HU171">
        <v>5.211</v>
      </c>
      <c r="HV171">
        <v>11.979</v>
      </c>
      <c r="HW171">
        <v>4.9636</v>
      </c>
      <c r="HX171">
        <v>3.27448</v>
      </c>
      <c r="HY171">
        <v>9999</v>
      </c>
      <c r="HZ171">
        <v>9999</v>
      </c>
      <c r="IA171">
        <v>9999</v>
      </c>
      <c r="IB171">
        <v>999.9</v>
      </c>
      <c r="IC171">
        <v>1.86399</v>
      </c>
      <c r="ID171">
        <v>1.86005</v>
      </c>
      <c r="IE171">
        <v>1.85839</v>
      </c>
      <c r="IF171">
        <v>1.85975</v>
      </c>
      <c r="IG171">
        <v>1.85989</v>
      </c>
      <c r="IH171">
        <v>1.85837</v>
      </c>
      <c r="II171">
        <v>1.85745</v>
      </c>
      <c r="IJ171">
        <v>1.85242</v>
      </c>
      <c r="IK171">
        <v>0</v>
      </c>
      <c r="IL171">
        <v>0</v>
      </c>
      <c r="IM171">
        <v>0</v>
      </c>
      <c r="IN171">
        <v>0</v>
      </c>
      <c r="IO171" t="s">
        <v>443</v>
      </c>
      <c r="IP171" t="s">
        <v>444</v>
      </c>
      <c r="IQ171" t="s">
        <v>445</v>
      </c>
      <c r="IR171" t="s">
        <v>445</v>
      </c>
      <c r="IS171" t="s">
        <v>445</v>
      </c>
      <c r="IT171" t="s">
        <v>445</v>
      </c>
      <c r="IU171">
        <v>0</v>
      </c>
      <c r="IV171">
        <v>100</v>
      </c>
      <c r="IW171">
        <v>100</v>
      </c>
      <c r="IX171">
        <v>-1.092</v>
      </c>
      <c r="IY171">
        <v>0.2873</v>
      </c>
      <c r="IZ171">
        <v>-1.101190050776656</v>
      </c>
      <c r="JA171">
        <v>-0.0009077452495023094</v>
      </c>
      <c r="JB171">
        <v>1.260287539409167E-06</v>
      </c>
      <c r="JC171">
        <v>-2.747980142854786E-10</v>
      </c>
      <c r="JD171">
        <v>0.01164710740424388</v>
      </c>
      <c r="JE171">
        <v>0.002354074995816399</v>
      </c>
      <c r="JF171">
        <v>0.0004967520844642659</v>
      </c>
      <c r="JG171">
        <v>-1.558376616488758E-06</v>
      </c>
      <c r="JH171">
        <v>1</v>
      </c>
      <c r="JI171">
        <v>1955</v>
      </c>
      <c r="JJ171">
        <v>1</v>
      </c>
      <c r="JK171">
        <v>26</v>
      </c>
      <c r="JL171">
        <v>194244</v>
      </c>
      <c r="JM171">
        <v>194244.2</v>
      </c>
      <c r="JN171">
        <v>2.21313</v>
      </c>
      <c r="JO171">
        <v>2.61475</v>
      </c>
      <c r="JP171">
        <v>1.49658</v>
      </c>
      <c r="JQ171">
        <v>2.34497</v>
      </c>
      <c r="JR171">
        <v>1.54907</v>
      </c>
      <c r="JS171">
        <v>2.37671</v>
      </c>
      <c r="JT171">
        <v>36.1285</v>
      </c>
      <c r="JU171">
        <v>24.1751</v>
      </c>
      <c r="JV171">
        <v>18</v>
      </c>
      <c r="JW171">
        <v>481.912</v>
      </c>
      <c r="JX171">
        <v>491.885</v>
      </c>
      <c r="JY171">
        <v>28.148</v>
      </c>
      <c r="JZ171">
        <v>28.405</v>
      </c>
      <c r="KA171">
        <v>30</v>
      </c>
      <c r="KB171">
        <v>28.6576</v>
      </c>
      <c r="KC171">
        <v>28.6617</v>
      </c>
      <c r="KD171">
        <v>44.4206</v>
      </c>
      <c r="KE171">
        <v>18.1148</v>
      </c>
      <c r="KF171">
        <v>68.6476</v>
      </c>
      <c r="KG171">
        <v>28.1405</v>
      </c>
      <c r="KH171">
        <v>955.408</v>
      </c>
      <c r="KI171">
        <v>21.2377</v>
      </c>
      <c r="KJ171">
        <v>102.065</v>
      </c>
      <c r="KK171">
        <v>91.50069999999999</v>
      </c>
    </row>
    <row r="172" spans="1:297">
      <c r="A172">
        <v>154</v>
      </c>
      <c r="B172">
        <v>1758644253</v>
      </c>
      <c r="C172">
        <v>2620</v>
      </c>
      <c r="D172" t="s">
        <v>754</v>
      </c>
      <c r="E172" t="s">
        <v>755</v>
      </c>
      <c r="F172">
        <v>5</v>
      </c>
      <c r="G172" t="s">
        <v>641</v>
      </c>
      <c r="H172" t="s">
        <v>438</v>
      </c>
      <c r="I172">
        <v>1758644245.196429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(EA172+(U172+2*0.95*5.67E-8*(((EA172+$B$9)+273)^4-(EA172+273)^4)-44100*J172)/(1.84*29.3*R172+8*0.95*5.67E-8*(EA172+273)^3))</f>
        <v>0</v>
      </c>
      <c r="W172">
        <f>($C$9*EB172+$D$9*EC172+$E$9*V172)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2*0.95*5.67E-8*(((EA172+$B$9)+273)^4-(W172+273)^4)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962.1921162024257</v>
      </c>
      <c r="AK172">
        <v>942.9337333333332</v>
      </c>
      <c r="AL172">
        <v>3.511124881324067</v>
      </c>
      <c r="AM172">
        <v>65.18617333017276</v>
      </c>
      <c r="AN172">
        <f>(AP172 - AO172 + DY172*1E3/(8.314*(EA172+273.15)) * AR172/DX172 * AQ172) * DX172/(100*DL172) * 1000/(1000 - AP172)</f>
        <v>0</v>
      </c>
      <c r="AO172">
        <v>21.20904529148947</v>
      </c>
      <c r="AP172">
        <v>22.28956121212121</v>
      </c>
      <c r="AQ172">
        <v>6.008237536827024E-06</v>
      </c>
      <c r="AR172">
        <v>105.4183411861966</v>
      </c>
      <c r="AS172">
        <v>0</v>
      </c>
      <c r="AT172">
        <v>0</v>
      </c>
      <c r="AU172">
        <f>IF(AS172*$H$15&gt;=AW172,1.0,(AW172/(AW172-AS172*$H$15)))</f>
        <v>0</v>
      </c>
      <c r="AV172">
        <f>(AU172-1)*100</f>
        <v>0</v>
      </c>
      <c r="AW172">
        <f>MAX(0,($B$15+$C$15*EF172)/(1+$D$15*EF172)*DY172/(EA172+273)*$E$15)</f>
        <v>0</v>
      </c>
      <c r="AX172" t="s">
        <v>439</v>
      </c>
      <c r="AY172" t="s">
        <v>439</v>
      </c>
      <c r="AZ172">
        <v>0</v>
      </c>
      <c r="BA172">
        <v>0</v>
      </c>
      <c r="BB172">
        <f>1-AZ172/BA172</f>
        <v>0</v>
      </c>
      <c r="BC172">
        <v>0</v>
      </c>
      <c r="BD172" t="s">
        <v>439</v>
      </c>
      <c r="BE172" t="s">
        <v>439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439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$B$13*EG172+$C$13*EH172+$F$13*ES172*(1-EV172)</f>
        <v>0</v>
      </c>
      <c r="DI172">
        <f>DH172*DJ172</f>
        <v>0</v>
      </c>
      <c r="DJ172">
        <f>($B$13*$D$11+$C$13*$D$11+$F$13*((FF172+EX172)/MAX(FF172+EX172+FG172, 0.1)*$I$11+FG172/MAX(FF172+EX172+FG172, 0.1)*$J$11))/($B$13+$C$13+$F$13)</f>
        <v>0</v>
      </c>
      <c r="DK172">
        <f>($B$13*$K$11+$C$13*$K$11+$F$13*((FF172+EX172)/MAX(FF172+EX172+FG172, 0.1)*$P$11+FG172/MAX(FF172+EX172+FG172, 0.1)*$Q$11))/($B$13+$C$13+$F$13)</f>
        <v>0</v>
      </c>
      <c r="DL172">
        <v>1.1</v>
      </c>
      <c r="DM172">
        <v>0.5</v>
      </c>
      <c r="DN172" t="s">
        <v>440</v>
      </c>
      <c r="DO172">
        <v>2</v>
      </c>
      <c r="DP172" t="b">
        <v>1</v>
      </c>
      <c r="DQ172">
        <v>1758644245.196429</v>
      </c>
      <c r="DR172">
        <v>897.0630000000001</v>
      </c>
      <c r="DS172">
        <v>925.3684642857143</v>
      </c>
      <c r="DT172">
        <v>22.28876428571429</v>
      </c>
      <c r="DU172">
        <v>21.20927857142857</v>
      </c>
      <c r="DV172">
        <v>898.1618928571427</v>
      </c>
      <c r="DW172">
        <v>22.00145714285714</v>
      </c>
      <c r="DX172">
        <v>500.0277142857144</v>
      </c>
      <c r="DY172">
        <v>90.33500714285715</v>
      </c>
      <c r="DZ172">
        <v>0.0666334142857143</v>
      </c>
      <c r="EA172">
        <v>29.04380714285714</v>
      </c>
      <c r="EB172">
        <v>30.00633928571428</v>
      </c>
      <c r="EC172">
        <v>999.9000000000002</v>
      </c>
      <c r="ED172">
        <v>0</v>
      </c>
      <c r="EE172">
        <v>0</v>
      </c>
      <c r="EF172">
        <v>10002.99535714286</v>
      </c>
      <c r="EG172">
        <v>0</v>
      </c>
      <c r="EH172">
        <v>10.17622857142857</v>
      </c>
      <c r="EI172">
        <v>-28.30546785714285</v>
      </c>
      <c r="EJ172">
        <v>917.5133571428572</v>
      </c>
      <c r="EK172">
        <v>945.4202142857145</v>
      </c>
      <c r="EL172">
        <v>1.079481785714286</v>
      </c>
      <c r="EM172">
        <v>925.3684642857143</v>
      </c>
      <c r="EN172">
        <v>21.20927857142857</v>
      </c>
      <c r="EO172">
        <v>2.013456071428572</v>
      </c>
      <c r="EP172">
        <v>1.915940357142857</v>
      </c>
      <c r="EQ172">
        <v>17.55054285714286</v>
      </c>
      <c r="ER172">
        <v>16.76624285714286</v>
      </c>
      <c r="ES172">
        <v>1999.987857142857</v>
      </c>
      <c r="ET172">
        <v>0.979993142857143</v>
      </c>
      <c r="EU172">
        <v>0.02000685357142857</v>
      </c>
      <c r="EV172">
        <v>0</v>
      </c>
      <c r="EW172">
        <v>204.9926785714286</v>
      </c>
      <c r="EX172">
        <v>5.00078</v>
      </c>
      <c r="EY172">
        <v>4190.721071428571</v>
      </c>
      <c r="EZ172">
        <v>16379.51071428571</v>
      </c>
      <c r="FA172">
        <v>38.55553571428571</v>
      </c>
      <c r="FB172">
        <v>39.34125</v>
      </c>
      <c r="FC172">
        <v>38.91492857142857</v>
      </c>
      <c r="FD172">
        <v>39.05103571428572</v>
      </c>
      <c r="FE172">
        <v>39.93496428571427</v>
      </c>
      <c r="FF172">
        <v>1955.077857142857</v>
      </c>
      <c r="FG172">
        <v>39.91</v>
      </c>
      <c r="FH172">
        <v>0</v>
      </c>
      <c r="FI172">
        <v>1758644251.2</v>
      </c>
      <c r="FJ172">
        <v>0</v>
      </c>
      <c r="FK172">
        <v>205.0022692307692</v>
      </c>
      <c r="FL172">
        <v>-1.59381196780966</v>
      </c>
      <c r="FM172">
        <v>-13.95452992330826</v>
      </c>
      <c r="FN172">
        <v>4190.638076923077</v>
      </c>
      <c r="FO172">
        <v>15</v>
      </c>
      <c r="FP172">
        <v>0</v>
      </c>
      <c r="FQ172" t="s">
        <v>441</v>
      </c>
      <c r="FR172">
        <v>1746989605.5</v>
      </c>
      <c r="FS172">
        <v>1746989593.5</v>
      </c>
      <c r="FT172">
        <v>0</v>
      </c>
      <c r="FU172">
        <v>-0.274</v>
      </c>
      <c r="FV172">
        <v>-0.002</v>
      </c>
      <c r="FW172">
        <v>2.549</v>
      </c>
      <c r="FX172">
        <v>0.129</v>
      </c>
      <c r="FY172">
        <v>420</v>
      </c>
      <c r="FZ172">
        <v>17</v>
      </c>
      <c r="GA172">
        <v>0.02</v>
      </c>
      <c r="GB172">
        <v>0.04</v>
      </c>
      <c r="GC172">
        <v>-28.23168292682927</v>
      </c>
      <c r="GD172">
        <v>-0.5518348432056401</v>
      </c>
      <c r="GE172">
        <v>0.3154391054081627</v>
      </c>
      <c r="GF172">
        <v>0</v>
      </c>
      <c r="GG172">
        <v>205.0321470588235</v>
      </c>
      <c r="GH172">
        <v>-0.9707410206588405</v>
      </c>
      <c r="GI172">
        <v>0.2325614570707694</v>
      </c>
      <c r="GJ172">
        <v>1</v>
      </c>
      <c r="GK172">
        <v>1.07927487804878</v>
      </c>
      <c r="GL172">
        <v>0.002563484320558078</v>
      </c>
      <c r="GM172">
        <v>0.0007320006729012854</v>
      </c>
      <c r="GN172">
        <v>1</v>
      </c>
      <c r="GO172">
        <v>2</v>
      </c>
      <c r="GP172">
        <v>3</v>
      </c>
      <c r="GQ172" t="s">
        <v>442</v>
      </c>
      <c r="GR172">
        <v>3.10236</v>
      </c>
      <c r="GS172">
        <v>2.72459</v>
      </c>
      <c r="GT172">
        <v>0.152651</v>
      </c>
      <c r="GU172">
        <v>0.155518</v>
      </c>
      <c r="GV172">
        <v>0.102291</v>
      </c>
      <c r="GW172">
        <v>0.100124</v>
      </c>
      <c r="GX172">
        <v>22175.1</v>
      </c>
      <c r="GY172">
        <v>20069.6</v>
      </c>
      <c r="GZ172">
        <v>26732.7</v>
      </c>
      <c r="HA172">
        <v>23985.5</v>
      </c>
      <c r="HB172">
        <v>38406.4</v>
      </c>
      <c r="HC172">
        <v>31904.9</v>
      </c>
      <c r="HD172">
        <v>46681.7</v>
      </c>
      <c r="HE172">
        <v>37937.4</v>
      </c>
      <c r="HF172">
        <v>1.87392</v>
      </c>
      <c r="HG172">
        <v>1.8673</v>
      </c>
      <c r="HH172">
        <v>0.108898</v>
      </c>
      <c r="HI172">
        <v>0</v>
      </c>
      <c r="HJ172">
        <v>28.2327</v>
      </c>
      <c r="HK172">
        <v>999.9</v>
      </c>
      <c r="HL172">
        <v>48.8</v>
      </c>
      <c r="HM172">
        <v>31.6</v>
      </c>
      <c r="HN172">
        <v>25.2161</v>
      </c>
      <c r="HO172">
        <v>61.0765</v>
      </c>
      <c r="HP172">
        <v>22.6603</v>
      </c>
      <c r="HQ172">
        <v>1</v>
      </c>
      <c r="HR172">
        <v>0.087185</v>
      </c>
      <c r="HS172">
        <v>-0.486985</v>
      </c>
      <c r="HT172">
        <v>20.2783</v>
      </c>
      <c r="HU172">
        <v>5.21085</v>
      </c>
      <c r="HV172">
        <v>11.9788</v>
      </c>
      <c r="HW172">
        <v>4.96335</v>
      </c>
      <c r="HX172">
        <v>3.27458</v>
      </c>
      <c r="HY172">
        <v>9999</v>
      </c>
      <c r="HZ172">
        <v>9999</v>
      </c>
      <c r="IA172">
        <v>9999</v>
      </c>
      <c r="IB172">
        <v>999.9</v>
      </c>
      <c r="IC172">
        <v>1.86395</v>
      </c>
      <c r="ID172">
        <v>1.86005</v>
      </c>
      <c r="IE172">
        <v>1.85839</v>
      </c>
      <c r="IF172">
        <v>1.85974</v>
      </c>
      <c r="IG172">
        <v>1.85988</v>
      </c>
      <c r="IH172">
        <v>1.85837</v>
      </c>
      <c r="II172">
        <v>1.85745</v>
      </c>
      <c r="IJ172">
        <v>1.85242</v>
      </c>
      <c r="IK172">
        <v>0</v>
      </c>
      <c r="IL172">
        <v>0</v>
      </c>
      <c r="IM172">
        <v>0</v>
      </c>
      <c r="IN172">
        <v>0</v>
      </c>
      <c r="IO172" t="s">
        <v>443</v>
      </c>
      <c r="IP172" t="s">
        <v>444</v>
      </c>
      <c r="IQ172" t="s">
        <v>445</v>
      </c>
      <c r="IR172" t="s">
        <v>445</v>
      </c>
      <c r="IS172" t="s">
        <v>445</v>
      </c>
      <c r="IT172" t="s">
        <v>445</v>
      </c>
      <c r="IU172">
        <v>0</v>
      </c>
      <c r="IV172">
        <v>100</v>
      </c>
      <c r="IW172">
        <v>100</v>
      </c>
      <c r="IX172">
        <v>-1.081</v>
      </c>
      <c r="IY172">
        <v>0.2874</v>
      </c>
      <c r="IZ172">
        <v>-1.101190050776656</v>
      </c>
      <c r="JA172">
        <v>-0.0009077452495023094</v>
      </c>
      <c r="JB172">
        <v>1.260287539409167E-06</v>
      </c>
      <c r="JC172">
        <v>-2.747980142854786E-10</v>
      </c>
      <c r="JD172">
        <v>0.01164710740424388</v>
      </c>
      <c r="JE172">
        <v>0.002354074995816399</v>
      </c>
      <c r="JF172">
        <v>0.0004967520844642659</v>
      </c>
      <c r="JG172">
        <v>-1.558376616488758E-06</v>
      </c>
      <c r="JH172">
        <v>1</v>
      </c>
      <c r="JI172">
        <v>1955</v>
      </c>
      <c r="JJ172">
        <v>1</v>
      </c>
      <c r="JK172">
        <v>26</v>
      </c>
      <c r="JL172">
        <v>194244.1</v>
      </c>
      <c r="JM172">
        <v>194244.3</v>
      </c>
      <c r="JN172">
        <v>2.24121</v>
      </c>
      <c r="JO172">
        <v>2.60742</v>
      </c>
      <c r="JP172">
        <v>1.49658</v>
      </c>
      <c r="JQ172">
        <v>2.34497</v>
      </c>
      <c r="JR172">
        <v>1.54907</v>
      </c>
      <c r="JS172">
        <v>2.4707</v>
      </c>
      <c r="JT172">
        <v>36.105</v>
      </c>
      <c r="JU172">
        <v>24.1838</v>
      </c>
      <c r="JV172">
        <v>18</v>
      </c>
      <c r="JW172">
        <v>481.657</v>
      </c>
      <c r="JX172">
        <v>492.175</v>
      </c>
      <c r="JY172">
        <v>28.1426</v>
      </c>
      <c r="JZ172">
        <v>28.4043</v>
      </c>
      <c r="KA172">
        <v>29.9999</v>
      </c>
      <c r="KB172">
        <v>28.6566</v>
      </c>
      <c r="KC172">
        <v>28.6612</v>
      </c>
      <c r="KD172">
        <v>44.9815</v>
      </c>
      <c r="KE172">
        <v>18.1148</v>
      </c>
      <c r="KF172">
        <v>68.6476</v>
      </c>
      <c r="KG172">
        <v>28.1326</v>
      </c>
      <c r="KH172">
        <v>975.4450000000001</v>
      </c>
      <c r="KI172">
        <v>21.2377</v>
      </c>
      <c r="KJ172">
        <v>102.065</v>
      </c>
      <c r="KK172">
        <v>91.5004</v>
      </c>
    </row>
    <row r="173" spans="1:297">
      <c r="A173">
        <v>155</v>
      </c>
      <c r="B173">
        <v>1758644258</v>
      </c>
      <c r="C173">
        <v>2625</v>
      </c>
      <c r="D173" t="s">
        <v>756</v>
      </c>
      <c r="E173" t="s">
        <v>757</v>
      </c>
      <c r="F173">
        <v>5</v>
      </c>
      <c r="G173" t="s">
        <v>641</v>
      </c>
      <c r="H173" t="s">
        <v>438</v>
      </c>
      <c r="I173">
        <v>1758644250.5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(EA173+(U173+2*0.95*5.67E-8*(((EA173+$B$9)+273)^4-(EA173+273)^4)-44100*J173)/(1.84*29.3*R173+8*0.95*5.67E-8*(EA173+273)^3))</f>
        <v>0</v>
      </c>
      <c r="W173">
        <f>($C$9*EB173+$D$9*EC173+$E$9*V173)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2*0.95*5.67E-8*(((EA173+$B$9)+273)^4-(W173+273)^4)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978.2111195621593</v>
      </c>
      <c r="AK173">
        <v>959.6851090909091</v>
      </c>
      <c r="AL173">
        <v>3.334957572792128</v>
      </c>
      <c r="AM173">
        <v>65.18617333017276</v>
      </c>
      <c r="AN173">
        <f>(AP173 - AO173 + DY173*1E3/(8.314*(EA173+273.15)) * AR173/DX173 * AQ173) * DX173/(100*DL173) * 1000/(1000 - AP173)</f>
        <v>0</v>
      </c>
      <c r="AO173">
        <v>21.20706793460775</v>
      </c>
      <c r="AP173">
        <v>22.28819696969697</v>
      </c>
      <c r="AQ173">
        <v>-3.078663645272305E-06</v>
      </c>
      <c r="AR173">
        <v>105.4183411861966</v>
      </c>
      <c r="AS173">
        <v>0</v>
      </c>
      <c r="AT173">
        <v>0</v>
      </c>
      <c r="AU173">
        <f>IF(AS173*$H$15&gt;=AW173,1.0,(AW173/(AW173-AS173*$H$15)))</f>
        <v>0</v>
      </c>
      <c r="AV173">
        <f>(AU173-1)*100</f>
        <v>0</v>
      </c>
      <c r="AW173">
        <f>MAX(0,($B$15+$C$15*EF173)/(1+$D$15*EF173)*DY173/(EA173+273)*$E$15)</f>
        <v>0</v>
      </c>
      <c r="AX173" t="s">
        <v>439</v>
      </c>
      <c r="AY173" t="s">
        <v>439</v>
      </c>
      <c r="AZ173">
        <v>0</v>
      </c>
      <c r="BA173">
        <v>0</v>
      </c>
      <c r="BB173">
        <f>1-AZ173/BA173</f>
        <v>0</v>
      </c>
      <c r="BC173">
        <v>0</v>
      </c>
      <c r="BD173" t="s">
        <v>439</v>
      </c>
      <c r="BE173" t="s">
        <v>439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439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$B$13*EG173+$C$13*EH173+$F$13*ES173*(1-EV173)</f>
        <v>0</v>
      </c>
      <c r="DI173">
        <f>DH173*DJ173</f>
        <v>0</v>
      </c>
      <c r="DJ173">
        <f>($B$13*$D$11+$C$13*$D$11+$F$13*((FF173+EX173)/MAX(FF173+EX173+FG173, 0.1)*$I$11+FG173/MAX(FF173+EX173+FG173, 0.1)*$J$11))/($B$13+$C$13+$F$13)</f>
        <v>0</v>
      </c>
      <c r="DK173">
        <f>($B$13*$K$11+$C$13*$K$11+$F$13*((FF173+EX173)/MAX(FF173+EX173+FG173, 0.1)*$P$11+FG173/MAX(FF173+EX173+FG173, 0.1)*$Q$11))/($B$13+$C$13+$F$13)</f>
        <v>0</v>
      </c>
      <c r="DL173">
        <v>1.1</v>
      </c>
      <c r="DM173">
        <v>0.5</v>
      </c>
      <c r="DN173" t="s">
        <v>440</v>
      </c>
      <c r="DO173">
        <v>2</v>
      </c>
      <c r="DP173" t="b">
        <v>1</v>
      </c>
      <c r="DQ173">
        <v>1758644250.5</v>
      </c>
      <c r="DR173">
        <v>914.9763703703704</v>
      </c>
      <c r="DS173">
        <v>942.8162592592593</v>
      </c>
      <c r="DT173">
        <v>22.28865925925926</v>
      </c>
      <c r="DU173">
        <v>21.20857037037037</v>
      </c>
      <c r="DV173">
        <v>916.0627037037038</v>
      </c>
      <c r="DW173">
        <v>22.00135925925926</v>
      </c>
      <c r="DX173">
        <v>500.0202592592592</v>
      </c>
      <c r="DY173">
        <v>90.33480740740741</v>
      </c>
      <c r="DZ173">
        <v>0.06662025925925925</v>
      </c>
      <c r="EA173">
        <v>29.04487777777777</v>
      </c>
      <c r="EB173">
        <v>30.00743333333333</v>
      </c>
      <c r="EC173">
        <v>999.9000000000001</v>
      </c>
      <c r="ED173">
        <v>0</v>
      </c>
      <c r="EE173">
        <v>0</v>
      </c>
      <c r="EF173">
        <v>9996.765555555556</v>
      </c>
      <c r="EG173">
        <v>0</v>
      </c>
      <c r="EH173">
        <v>10.17225555555556</v>
      </c>
      <c r="EI173">
        <v>-27.83991481481482</v>
      </c>
      <c r="EJ173">
        <v>935.8349259259259</v>
      </c>
      <c r="EK173">
        <v>963.2452592592592</v>
      </c>
      <c r="EL173">
        <v>1.080093703703704</v>
      </c>
      <c r="EM173">
        <v>942.8162592592593</v>
      </c>
      <c r="EN173">
        <v>21.20857037037037</v>
      </c>
      <c r="EO173">
        <v>2.013442222222222</v>
      </c>
      <c r="EP173">
        <v>1.915871851851852</v>
      </c>
      <c r="EQ173">
        <v>17.55042962962963</v>
      </c>
      <c r="ER173">
        <v>16.76567407407407</v>
      </c>
      <c r="ES173">
        <v>2000.008888888889</v>
      </c>
      <c r="ET173">
        <v>0.9799933333333335</v>
      </c>
      <c r="EU173">
        <v>0.02000666296296296</v>
      </c>
      <c r="EV173">
        <v>0</v>
      </c>
      <c r="EW173">
        <v>204.9331111111111</v>
      </c>
      <c r="EX173">
        <v>5.00078</v>
      </c>
      <c r="EY173">
        <v>4189.418148148148</v>
      </c>
      <c r="EZ173">
        <v>16379.66666666667</v>
      </c>
      <c r="FA173">
        <v>38.54833333333332</v>
      </c>
      <c r="FB173">
        <v>39.34233333333333</v>
      </c>
      <c r="FC173">
        <v>38.87474074074074</v>
      </c>
      <c r="FD173">
        <v>39.05762962962963</v>
      </c>
      <c r="FE173">
        <v>39.90474074074073</v>
      </c>
      <c r="FF173">
        <v>1955.098888888888</v>
      </c>
      <c r="FG173">
        <v>39.91</v>
      </c>
      <c r="FH173">
        <v>0</v>
      </c>
      <c r="FI173">
        <v>1758644256</v>
      </c>
      <c r="FJ173">
        <v>0</v>
      </c>
      <c r="FK173">
        <v>204.9230769230769</v>
      </c>
      <c r="FL173">
        <v>-0.8002051381700618</v>
      </c>
      <c r="FM173">
        <v>-15.74495722764762</v>
      </c>
      <c r="FN173">
        <v>4189.451538461538</v>
      </c>
      <c r="FO173">
        <v>15</v>
      </c>
      <c r="FP173">
        <v>0</v>
      </c>
      <c r="FQ173" t="s">
        <v>441</v>
      </c>
      <c r="FR173">
        <v>1746989605.5</v>
      </c>
      <c r="FS173">
        <v>1746989593.5</v>
      </c>
      <c r="FT173">
        <v>0</v>
      </c>
      <c r="FU173">
        <v>-0.274</v>
      </c>
      <c r="FV173">
        <v>-0.002</v>
      </c>
      <c r="FW173">
        <v>2.549</v>
      </c>
      <c r="FX173">
        <v>0.129</v>
      </c>
      <c r="FY173">
        <v>420</v>
      </c>
      <c r="FZ173">
        <v>17</v>
      </c>
      <c r="GA173">
        <v>0.02</v>
      </c>
      <c r="GB173">
        <v>0.04</v>
      </c>
      <c r="GC173">
        <v>-28.09692926829269</v>
      </c>
      <c r="GD173">
        <v>4.455850871080163</v>
      </c>
      <c r="GE173">
        <v>0.4981760357122783</v>
      </c>
      <c r="GF173">
        <v>0</v>
      </c>
      <c r="GG173">
        <v>204.9767647058823</v>
      </c>
      <c r="GH173">
        <v>-0.7240641734498329</v>
      </c>
      <c r="GI173">
        <v>0.2545482802723696</v>
      </c>
      <c r="GJ173">
        <v>1</v>
      </c>
      <c r="GK173">
        <v>1.079961463414634</v>
      </c>
      <c r="GL173">
        <v>0.007169686411150636</v>
      </c>
      <c r="GM173">
        <v>0.001115897453492176</v>
      </c>
      <c r="GN173">
        <v>1</v>
      </c>
      <c r="GO173">
        <v>2</v>
      </c>
      <c r="GP173">
        <v>3</v>
      </c>
      <c r="GQ173" t="s">
        <v>442</v>
      </c>
      <c r="GR173">
        <v>3.10243</v>
      </c>
      <c r="GS173">
        <v>2.72503</v>
      </c>
      <c r="GT173">
        <v>0.154392</v>
      </c>
      <c r="GU173">
        <v>0.157219</v>
      </c>
      <c r="GV173">
        <v>0.102284</v>
      </c>
      <c r="GW173">
        <v>0.10012</v>
      </c>
      <c r="GX173">
        <v>22129.5</v>
      </c>
      <c r="GY173">
        <v>20029.3</v>
      </c>
      <c r="GZ173">
        <v>26732.5</v>
      </c>
      <c r="HA173">
        <v>23985.6</v>
      </c>
      <c r="HB173">
        <v>38406.8</v>
      </c>
      <c r="HC173">
        <v>31905.5</v>
      </c>
      <c r="HD173">
        <v>46681.6</v>
      </c>
      <c r="HE173">
        <v>37937.7</v>
      </c>
      <c r="HF173">
        <v>1.87412</v>
      </c>
      <c r="HG173">
        <v>1.86715</v>
      </c>
      <c r="HH173">
        <v>0.108611</v>
      </c>
      <c r="HI173">
        <v>0</v>
      </c>
      <c r="HJ173">
        <v>28.2346</v>
      </c>
      <c r="HK173">
        <v>999.9</v>
      </c>
      <c r="HL173">
        <v>48.8</v>
      </c>
      <c r="HM173">
        <v>31.6</v>
      </c>
      <c r="HN173">
        <v>25.2189</v>
      </c>
      <c r="HO173">
        <v>61.2965</v>
      </c>
      <c r="HP173">
        <v>22.7604</v>
      </c>
      <c r="HQ173">
        <v>1</v>
      </c>
      <c r="HR173">
        <v>0.0869944</v>
      </c>
      <c r="HS173">
        <v>-0.477802</v>
      </c>
      <c r="HT173">
        <v>20.2784</v>
      </c>
      <c r="HU173">
        <v>5.2113</v>
      </c>
      <c r="HV173">
        <v>11.9787</v>
      </c>
      <c r="HW173">
        <v>4.9631</v>
      </c>
      <c r="HX173">
        <v>3.2745</v>
      </c>
      <c r="HY173">
        <v>9999</v>
      </c>
      <c r="HZ173">
        <v>9999</v>
      </c>
      <c r="IA173">
        <v>9999</v>
      </c>
      <c r="IB173">
        <v>999.9</v>
      </c>
      <c r="IC173">
        <v>1.86398</v>
      </c>
      <c r="ID173">
        <v>1.86006</v>
      </c>
      <c r="IE173">
        <v>1.85837</v>
      </c>
      <c r="IF173">
        <v>1.85974</v>
      </c>
      <c r="IG173">
        <v>1.85989</v>
      </c>
      <c r="IH173">
        <v>1.85837</v>
      </c>
      <c r="II173">
        <v>1.85745</v>
      </c>
      <c r="IJ173">
        <v>1.85241</v>
      </c>
      <c r="IK173">
        <v>0</v>
      </c>
      <c r="IL173">
        <v>0</v>
      </c>
      <c r="IM173">
        <v>0</v>
      </c>
      <c r="IN173">
        <v>0</v>
      </c>
      <c r="IO173" t="s">
        <v>443</v>
      </c>
      <c r="IP173" t="s">
        <v>444</v>
      </c>
      <c r="IQ173" t="s">
        <v>445</v>
      </c>
      <c r="IR173" t="s">
        <v>445</v>
      </c>
      <c r="IS173" t="s">
        <v>445</v>
      </c>
      <c r="IT173" t="s">
        <v>445</v>
      </c>
      <c r="IU173">
        <v>0</v>
      </c>
      <c r="IV173">
        <v>100</v>
      </c>
      <c r="IW173">
        <v>100</v>
      </c>
      <c r="IX173">
        <v>-1.069</v>
      </c>
      <c r="IY173">
        <v>0.2873</v>
      </c>
      <c r="IZ173">
        <v>-1.101190050776656</v>
      </c>
      <c r="JA173">
        <v>-0.0009077452495023094</v>
      </c>
      <c r="JB173">
        <v>1.260287539409167E-06</v>
      </c>
      <c r="JC173">
        <v>-2.747980142854786E-10</v>
      </c>
      <c r="JD173">
        <v>0.01164710740424388</v>
      </c>
      <c r="JE173">
        <v>0.002354074995816399</v>
      </c>
      <c r="JF173">
        <v>0.0004967520844642659</v>
      </c>
      <c r="JG173">
        <v>-1.558376616488758E-06</v>
      </c>
      <c r="JH173">
        <v>1</v>
      </c>
      <c r="JI173">
        <v>1955</v>
      </c>
      <c r="JJ173">
        <v>1</v>
      </c>
      <c r="JK173">
        <v>26</v>
      </c>
      <c r="JL173">
        <v>194244.2</v>
      </c>
      <c r="JM173">
        <v>194244.4</v>
      </c>
      <c r="JN173">
        <v>2.27539</v>
      </c>
      <c r="JO173">
        <v>2.61719</v>
      </c>
      <c r="JP173">
        <v>1.49658</v>
      </c>
      <c r="JQ173">
        <v>2.34497</v>
      </c>
      <c r="JR173">
        <v>1.54907</v>
      </c>
      <c r="JS173">
        <v>2.40723</v>
      </c>
      <c r="JT173">
        <v>36.1285</v>
      </c>
      <c r="JU173">
        <v>24.1751</v>
      </c>
      <c r="JV173">
        <v>18</v>
      </c>
      <c r="JW173">
        <v>481.754</v>
      </c>
      <c r="JX173">
        <v>492.056</v>
      </c>
      <c r="JY173">
        <v>28.1328</v>
      </c>
      <c r="JZ173">
        <v>28.4026</v>
      </c>
      <c r="KA173">
        <v>29.9999</v>
      </c>
      <c r="KB173">
        <v>28.6542</v>
      </c>
      <c r="KC173">
        <v>28.6587</v>
      </c>
      <c r="KD173">
        <v>45.6455</v>
      </c>
      <c r="KE173">
        <v>18.1148</v>
      </c>
      <c r="KF173">
        <v>68.6476</v>
      </c>
      <c r="KG173">
        <v>28.1245</v>
      </c>
      <c r="KH173">
        <v>988.895</v>
      </c>
      <c r="KI173">
        <v>21.2377</v>
      </c>
      <c r="KJ173">
        <v>102.065</v>
      </c>
      <c r="KK173">
        <v>91.50109999999999</v>
      </c>
    </row>
    <row r="174" spans="1:297">
      <c r="A174">
        <v>156</v>
      </c>
      <c r="B174">
        <v>1758644263</v>
      </c>
      <c r="C174">
        <v>2630</v>
      </c>
      <c r="D174" t="s">
        <v>758</v>
      </c>
      <c r="E174" t="s">
        <v>759</v>
      </c>
      <c r="F174">
        <v>5</v>
      </c>
      <c r="G174" t="s">
        <v>641</v>
      </c>
      <c r="H174" t="s">
        <v>438</v>
      </c>
      <c r="I174">
        <v>1758644255.214286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(EA174+(U174+2*0.95*5.67E-8*(((EA174+$B$9)+273)^4-(EA174+273)^4)-44100*J174)/(1.84*29.3*R174+8*0.95*5.67E-8*(EA174+273)^3))</f>
        <v>0</v>
      </c>
      <c r="W174">
        <f>($C$9*EB174+$D$9*EC174+$E$9*V174)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2*0.95*5.67E-8*(((EA174+$B$9)+273)^4-(W174+273)^4)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995.1715979293311</v>
      </c>
      <c r="AK174">
        <v>976.392812121212</v>
      </c>
      <c r="AL174">
        <v>3.340175450538988</v>
      </c>
      <c r="AM174">
        <v>65.18617333017276</v>
      </c>
      <c r="AN174">
        <f>(AP174 - AO174 + DY174*1E3/(8.314*(EA174+273.15)) * AR174/DX174 * AQ174) * DX174/(100*DL174) * 1000/(1000 - AP174)</f>
        <v>0</v>
      </c>
      <c r="AO174">
        <v>21.20368312898094</v>
      </c>
      <c r="AP174">
        <v>22.28435393939395</v>
      </c>
      <c r="AQ174">
        <v>-6.602476062029549E-06</v>
      </c>
      <c r="AR174">
        <v>105.4183411861966</v>
      </c>
      <c r="AS174">
        <v>0</v>
      </c>
      <c r="AT174">
        <v>0</v>
      </c>
      <c r="AU174">
        <f>IF(AS174*$H$15&gt;=AW174,1.0,(AW174/(AW174-AS174*$H$15)))</f>
        <v>0</v>
      </c>
      <c r="AV174">
        <f>(AU174-1)*100</f>
        <v>0</v>
      </c>
      <c r="AW174">
        <f>MAX(0,($B$15+$C$15*EF174)/(1+$D$15*EF174)*DY174/(EA174+273)*$E$15)</f>
        <v>0</v>
      </c>
      <c r="AX174" t="s">
        <v>439</v>
      </c>
      <c r="AY174" t="s">
        <v>439</v>
      </c>
      <c r="AZ174">
        <v>0</v>
      </c>
      <c r="BA174">
        <v>0</v>
      </c>
      <c r="BB174">
        <f>1-AZ174/BA174</f>
        <v>0</v>
      </c>
      <c r="BC174">
        <v>0</v>
      </c>
      <c r="BD174" t="s">
        <v>439</v>
      </c>
      <c r="BE174" t="s">
        <v>439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439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$B$13*EG174+$C$13*EH174+$F$13*ES174*(1-EV174)</f>
        <v>0</v>
      </c>
      <c r="DI174">
        <f>DH174*DJ174</f>
        <v>0</v>
      </c>
      <c r="DJ174">
        <f>($B$13*$D$11+$C$13*$D$11+$F$13*((FF174+EX174)/MAX(FF174+EX174+FG174, 0.1)*$I$11+FG174/MAX(FF174+EX174+FG174, 0.1)*$J$11))/($B$13+$C$13+$F$13)</f>
        <v>0</v>
      </c>
      <c r="DK174">
        <f>($B$13*$K$11+$C$13*$K$11+$F$13*((FF174+EX174)/MAX(FF174+EX174+FG174, 0.1)*$P$11+FG174/MAX(FF174+EX174+FG174, 0.1)*$Q$11))/($B$13+$C$13+$F$13)</f>
        <v>0</v>
      </c>
      <c r="DL174">
        <v>1.1</v>
      </c>
      <c r="DM174">
        <v>0.5</v>
      </c>
      <c r="DN174" t="s">
        <v>440</v>
      </c>
      <c r="DO174">
        <v>2</v>
      </c>
      <c r="DP174" t="b">
        <v>1</v>
      </c>
      <c r="DQ174">
        <v>1758644255.214286</v>
      </c>
      <c r="DR174">
        <v>930.673892857143</v>
      </c>
      <c r="DS174">
        <v>958.3321428571428</v>
      </c>
      <c r="DT174">
        <v>22.28765714285714</v>
      </c>
      <c r="DU174">
        <v>21.2069</v>
      </c>
      <c r="DV174">
        <v>931.7489285714286</v>
      </c>
      <c r="DW174">
        <v>22.00037857142857</v>
      </c>
      <c r="DX174">
        <v>499.9656071428572</v>
      </c>
      <c r="DY174">
        <v>90.33477500000001</v>
      </c>
      <c r="DZ174">
        <v>0.06674310357142857</v>
      </c>
      <c r="EA174">
        <v>29.04578571428572</v>
      </c>
      <c r="EB174">
        <v>30.00681785714286</v>
      </c>
      <c r="EC174">
        <v>999.9000000000002</v>
      </c>
      <c r="ED174">
        <v>0</v>
      </c>
      <c r="EE174">
        <v>0</v>
      </c>
      <c r="EF174">
        <v>9997.23107142857</v>
      </c>
      <c r="EG174">
        <v>0</v>
      </c>
      <c r="EH174">
        <v>10.176725</v>
      </c>
      <c r="EI174">
        <v>-27.65829642857143</v>
      </c>
      <c r="EJ174">
        <v>951.8893214285715</v>
      </c>
      <c r="EK174">
        <v>979.0957857142857</v>
      </c>
      <c r="EL174">
        <v>1.080755357142857</v>
      </c>
      <c r="EM174">
        <v>958.3321428571428</v>
      </c>
      <c r="EN174">
        <v>21.2069</v>
      </c>
      <c r="EO174">
        <v>2.013350714285715</v>
      </c>
      <c r="EP174">
        <v>1.915721071428571</v>
      </c>
      <c r="EQ174">
        <v>17.54971071428571</v>
      </c>
      <c r="ER174">
        <v>16.76443571428571</v>
      </c>
      <c r="ES174">
        <v>2000.020714285714</v>
      </c>
      <c r="ET174">
        <v>0.9799934642857143</v>
      </c>
      <c r="EU174">
        <v>0.02000653214285714</v>
      </c>
      <c r="EV174">
        <v>0</v>
      </c>
      <c r="EW174">
        <v>204.8765714285714</v>
      </c>
      <c r="EX174">
        <v>5.00078</v>
      </c>
      <c r="EY174">
        <v>4188.215</v>
      </c>
      <c r="EZ174">
        <v>16379.76785714286</v>
      </c>
      <c r="FA174">
        <v>38.55321428571428</v>
      </c>
      <c r="FB174">
        <v>39.3435</v>
      </c>
      <c r="FC174">
        <v>38.79435714285714</v>
      </c>
      <c r="FD174">
        <v>39.07117857142857</v>
      </c>
      <c r="FE174">
        <v>39.93057142857143</v>
      </c>
      <c r="FF174">
        <v>1955.110714285714</v>
      </c>
      <c r="FG174">
        <v>39.91</v>
      </c>
      <c r="FH174">
        <v>0</v>
      </c>
      <c r="FI174">
        <v>1758644261.4</v>
      </c>
      <c r="FJ174">
        <v>0</v>
      </c>
      <c r="FK174">
        <v>204.87124</v>
      </c>
      <c r="FL174">
        <v>-0.2646153973410619</v>
      </c>
      <c r="FM174">
        <v>-16.94538457060551</v>
      </c>
      <c r="FN174">
        <v>4187.9128</v>
      </c>
      <c r="FO174">
        <v>15</v>
      </c>
      <c r="FP174">
        <v>0</v>
      </c>
      <c r="FQ174" t="s">
        <v>441</v>
      </c>
      <c r="FR174">
        <v>1746989605.5</v>
      </c>
      <c r="FS174">
        <v>1746989593.5</v>
      </c>
      <c r="FT174">
        <v>0</v>
      </c>
      <c r="FU174">
        <v>-0.274</v>
      </c>
      <c r="FV174">
        <v>-0.002</v>
      </c>
      <c r="FW174">
        <v>2.549</v>
      </c>
      <c r="FX174">
        <v>0.129</v>
      </c>
      <c r="FY174">
        <v>420</v>
      </c>
      <c r="FZ174">
        <v>17</v>
      </c>
      <c r="GA174">
        <v>0.02</v>
      </c>
      <c r="GB174">
        <v>0.04</v>
      </c>
      <c r="GC174">
        <v>-27.76844</v>
      </c>
      <c r="GD174">
        <v>3.344920075046954</v>
      </c>
      <c r="GE174">
        <v>0.417809141115893</v>
      </c>
      <c r="GF174">
        <v>0</v>
      </c>
      <c r="GG174">
        <v>204.8941470588235</v>
      </c>
      <c r="GH174">
        <v>-0.7731856443751545</v>
      </c>
      <c r="GI174">
        <v>0.2711116692384032</v>
      </c>
      <c r="GJ174">
        <v>1</v>
      </c>
      <c r="GK174">
        <v>1.080424</v>
      </c>
      <c r="GL174">
        <v>0.008873245778610803</v>
      </c>
      <c r="GM174">
        <v>0.001189331324736734</v>
      </c>
      <c r="GN174">
        <v>1</v>
      </c>
      <c r="GO174">
        <v>2</v>
      </c>
      <c r="GP174">
        <v>3</v>
      </c>
      <c r="GQ174" t="s">
        <v>442</v>
      </c>
      <c r="GR174">
        <v>3.10261</v>
      </c>
      <c r="GS174">
        <v>2.72506</v>
      </c>
      <c r="GT174">
        <v>0.156119</v>
      </c>
      <c r="GU174">
        <v>0.15894</v>
      </c>
      <c r="GV174">
        <v>0.102275</v>
      </c>
      <c r="GW174">
        <v>0.100113</v>
      </c>
      <c r="GX174">
        <v>22084.3</v>
      </c>
      <c r="GY174">
        <v>19988.4</v>
      </c>
      <c r="GZ174">
        <v>26732.6</v>
      </c>
      <c r="HA174">
        <v>23985.6</v>
      </c>
      <c r="HB174">
        <v>38407.7</v>
      </c>
      <c r="HC174">
        <v>31905.8</v>
      </c>
      <c r="HD174">
        <v>46681.9</v>
      </c>
      <c r="HE174">
        <v>37937.6</v>
      </c>
      <c r="HF174">
        <v>1.87475</v>
      </c>
      <c r="HG174">
        <v>1.86672</v>
      </c>
      <c r="HH174">
        <v>0.108235</v>
      </c>
      <c r="HI174">
        <v>0</v>
      </c>
      <c r="HJ174">
        <v>28.2371</v>
      </c>
      <c r="HK174">
        <v>999.9</v>
      </c>
      <c r="HL174">
        <v>48.8</v>
      </c>
      <c r="HM174">
        <v>31.6</v>
      </c>
      <c r="HN174">
        <v>25.2195</v>
      </c>
      <c r="HO174">
        <v>61.0965</v>
      </c>
      <c r="HP174">
        <v>22.6963</v>
      </c>
      <c r="HQ174">
        <v>1</v>
      </c>
      <c r="HR174">
        <v>0.0867378</v>
      </c>
      <c r="HS174">
        <v>-0.474096</v>
      </c>
      <c r="HT174">
        <v>20.2785</v>
      </c>
      <c r="HU174">
        <v>5.21175</v>
      </c>
      <c r="HV174">
        <v>11.9784</v>
      </c>
      <c r="HW174">
        <v>4.96295</v>
      </c>
      <c r="HX174">
        <v>3.27448</v>
      </c>
      <c r="HY174">
        <v>9999</v>
      </c>
      <c r="HZ174">
        <v>9999</v>
      </c>
      <c r="IA174">
        <v>9999</v>
      </c>
      <c r="IB174">
        <v>999.9</v>
      </c>
      <c r="IC174">
        <v>1.86394</v>
      </c>
      <c r="ID174">
        <v>1.86006</v>
      </c>
      <c r="IE174">
        <v>1.85837</v>
      </c>
      <c r="IF174">
        <v>1.85974</v>
      </c>
      <c r="IG174">
        <v>1.85989</v>
      </c>
      <c r="IH174">
        <v>1.85837</v>
      </c>
      <c r="II174">
        <v>1.85745</v>
      </c>
      <c r="IJ174">
        <v>1.85241</v>
      </c>
      <c r="IK174">
        <v>0</v>
      </c>
      <c r="IL174">
        <v>0</v>
      </c>
      <c r="IM174">
        <v>0</v>
      </c>
      <c r="IN174">
        <v>0</v>
      </c>
      <c r="IO174" t="s">
        <v>443</v>
      </c>
      <c r="IP174" t="s">
        <v>444</v>
      </c>
      <c r="IQ174" t="s">
        <v>445</v>
      </c>
      <c r="IR174" t="s">
        <v>445</v>
      </c>
      <c r="IS174" t="s">
        <v>445</v>
      </c>
      <c r="IT174" t="s">
        <v>445</v>
      </c>
      <c r="IU174">
        <v>0</v>
      </c>
      <c r="IV174">
        <v>100</v>
      </c>
      <c r="IW174">
        <v>100</v>
      </c>
      <c r="IX174">
        <v>-1.056</v>
      </c>
      <c r="IY174">
        <v>0.2872</v>
      </c>
      <c r="IZ174">
        <v>-1.101190050776656</v>
      </c>
      <c r="JA174">
        <v>-0.0009077452495023094</v>
      </c>
      <c r="JB174">
        <v>1.260287539409167E-06</v>
      </c>
      <c r="JC174">
        <v>-2.747980142854786E-10</v>
      </c>
      <c r="JD174">
        <v>0.01164710740424388</v>
      </c>
      <c r="JE174">
        <v>0.002354074995816399</v>
      </c>
      <c r="JF174">
        <v>0.0004967520844642659</v>
      </c>
      <c r="JG174">
        <v>-1.558376616488758E-06</v>
      </c>
      <c r="JH174">
        <v>1</v>
      </c>
      <c r="JI174">
        <v>1955</v>
      </c>
      <c r="JJ174">
        <v>1</v>
      </c>
      <c r="JK174">
        <v>26</v>
      </c>
      <c r="JL174">
        <v>194244.3</v>
      </c>
      <c r="JM174">
        <v>194244.5</v>
      </c>
      <c r="JN174">
        <v>2.30347</v>
      </c>
      <c r="JO174">
        <v>2.6123</v>
      </c>
      <c r="JP174">
        <v>1.49658</v>
      </c>
      <c r="JQ174">
        <v>2.34497</v>
      </c>
      <c r="JR174">
        <v>1.54907</v>
      </c>
      <c r="JS174">
        <v>2.3877</v>
      </c>
      <c r="JT174">
        <v>36.105</v>
      </c>
      <c r="JU174">
        <v>24.1751</v>
      </c>
      <c r="JV174">
        <v>18</v>
      </c>
      <c r="JW174">
        <v>482.112</v>
      </c>
      <c r="JX174">
        <v>491.761</v>
      </c>
      <c r="JY174">
        <v>28.1241</v>
      </c>
      <c r="JZ174">
        <v>28.4017</v>
      </c>
      <c r="KA174">
        <v>30</v>
      </c>
      <c r="KB174">
        <v>28.6533</v>
      </c>
      <c r="KC174">
        <v>28.6568</v>
      </c>
      <c r="KD174">
        <v>46.2377</v>
      </c>
      <c r="KE174">
        <v>18.1148</v>
      </c>
      <c r="KF174">
        <v>68.6476</v>
      </c>
      <c r="KG174">
        <v>28.1195</v>
      </c>
      <c r="KH174">
        <v>1008.93</v>
      </c>
      <c r="KI174">
        <v>21.2377</v>
      </c>
      <c r="KJ174">
        <v>102.066</v>
      </c>
      <c r="KK174">
        <v>91.5009</v>
      </c>
    </row>
    <row r="175" spans="1:297">
      <c r="A175">
        <v>157</v>
      </c>
      <c r="B175">
        <v>1758644268</v>
      </c>
      <c r="C175">
        <v>2635</v>
      </c>
      <c r="D175" t="s">
        <v>760</v>
      </c>
      <c r="E175" t="s">
        <v>761</v>
      </c>
      <c r="F175">
        <v>5</v>
      </c>
      <c r="G175" t="s">
        <v>641</v>
      </c>
      <c r="H175" t="s">
        <v>438</v>
      </c>
      <c r="I175">
        <v>1758644260.5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(EA175+(U175+2*0.95*5.67E-8*(((EA175+$B$9)+273)^4-(EA175+273)^4)-44100*J175)/(1.84*29.3*R175+8*0.95*5.67E-8*(EA175+273)^3))</f>
        <v>0</v>
      </c>
      <c r="W175">
        <f>($C$9*EB175+$D$9*EC175+$E$9*V175)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2*0.95*5.67E-8*(((EA175+$B$9)+273)^4-(W175+273)^4)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1012.195797244732</v>
      </c>
      <c r="AK175">
        <v>993.4142242424238</v>
      </c>
      <c r="AL175">
        <v>3.401558163553112</v>
      </c>
      <c r="AM175">
        <v>65.18617333017276</v>
      </c>
      <c r="AN175">
        <f>(AP175 - AO175 + DY175*1E3/(8.314*(EA175+273.15)) * AR175/DX175 * AQ175) * DX175/(100*DL175) * 1000/(1000 - AP175)</f>
        <v>0</v>
      </c>
      <c r="AO175">
        <v>21.20488867827948</v>
      </c>
      <c r="AP175">
        <v>22.28499636363637</v>
      </c>
      <c r="AQ175">
        <v>-6.312449852182656E-07</v>
      </c>
      <c r="AR175">
        <v>105.4183411861966</v>
      </c>
      <c r="AS175">
        <v>0</v>
      </c>
      <c r="AT175">
        <v>0</v>
      </c>
      <c r="AU175">
        <f>IF(AS175*$H$15&gt;=AW175,1.0,(AW175/(AW175-AS175*$H$15)))</f>
        <v>0</v>
      </c>
      <c r="AV175">
        <f>(AU175-1)*100</f>
        <v>0</v>
      </c>
      <c r="AW175">
        <f>MAX(0,($B$15+$C$15*EF175)/(1+$D$15*EF175)*DY175/(EA175+273)*$E$15)</f>
        <v>0</v>
      </c>
      <c r="AX175" t="s">
        <v>439</v>
      </c>
      <c r="AY175" t="s">
        <v>439</v>
      </c>
      <c r="AZ175">
        <v>0</v>
      </c>
      <c r="BA175">
        <v>0</v>
      </c>
      <c r="BB175">
        <f>1-AZ175/BA175</f>
        <v>0</v>
      </c>
      <c r="BC175">
        <v>0</v>
      </c>
      <c r="BD175" t="s">
        <v>439</v>
      </c>
      <c r="BE175" t="s">
        <v>439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439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$B$13*EG175+$C$13*EH175+$F$13*ES175*(1-EV175)</f>
        <v>0</v>
      </c>
      <c r="DI175">
        <f>DH175*DJ175</f>
        <v>0</v>
      </c>
      <c r="DJ175">
        <f>($B$13*$D$11+$C$13*$D$11+$F$13*((FF175+EX175)/MAX(FF175+EX175+FG175, 0.1)*$I$11+FG175/MAX(FF175+EX175+FG175, 0.1)*$J$11))/($B$13+$C$13+$F$13)</f>
        <v>0</v>
      </c>
      <c r="DK175">
        <f>($B$13*$K$11+$C$13*$K$11+$F$13*((FF175+EX175)/MAX(FF175+EX175+FG175, 0.1)*$P$11+FG175/MAX(FF175+EX175+FG175, 0.1)*$Q$11))/($B$13+$C$13+$F$13)</f>
        <v>0</v>
      </c>
      <c r="DL175">
        <v>1.1</v>
      </c>
      <c r="DM175">
        <v>0.5</v>
      </c>
      <c r="DN175" t="s">
        <v>440</v>
      </c>
      <c r="DO175">
        <v>2</v>
      </c>
      <c r="DP175" t="b">
        <v>1</v>
      </c>
      <c r="DQ175">
        <v>1758644260.5</v>
      </c>
      <c r="DR175">
        <v>948.161185185185</v>
      </c>
      <c r="DS175">
        <v>975.6287777777777</v>
      </c>
      <c r="DT175">
        <v>22.28655185185185</v>
      </c>
      <c r="DU175">
        <v>21.20554814814815</v>
      </c>
      <c r="DV175">
        <v>949.2234444444446</v>
      </c>
      <c r="DW175">
        <v>21.9992962962963</v>
      </c>
      <c r="DX175">
        <v>499.9675925925926</v>
      </c>
      <c r="DY175">
        <v>90.33417037037037</v>
      </c>
      <c r="DZ175">
        <v>0.06696705185185185</v>
      </c>
      <c r="EA175">
        <v>29.04516296296297</v>
      </c>
      <c r="EB175">
        <v>30.00512962962963</v>
      </c>
      <c r="EC175">
        <v>999.9000000000001</v>
      </c>
      <c r="ED175">
        <v>0</v>
      </c>
      <c r="EE175">
        <v>0</v>
      </c>
      <c r="EF175">
        <v>9996.274444444445</v>
      </c>
      <c r="EG175">
        <v>0</v>
      </c>
      <c r="EH175">
        <v>10.18564074074074</v>
      </c>
      <c r="EI175">
        <v>-27.46757407407408</v>
      </c>
      <c r="EJ175">
        <v>969.7741481481482</v>
      </c>
      <c r="EK175">
        <v>996.7659259259261</v>
      </c>
      <c r="EL175">
        <v>1.080992592592593</v>
      </c>
      <c r="EM175">
        <v>975.6287777777777</v>
      </c>
      <c r="EN175">
        <v>21.20554814814815</v>
      </c>
      <c r="EO175">
        <v>2.013237407407408</v>
      </c>
      <c r="EP175">
        <v>1.915586296296296</v>
      </c>
      <c r="EQ175">
        <v>17.54882222222222</v>
      </c>
      <c r="ER175">
        <v>16.76332592592593</v>
      </c>
      <c r="ES175">
        <v>2000.032592592592</v>
      </c>
      <c r="ET175">
        <v>0.9799935555555556</v>
      </c>
      <c r="EU175">
        <v>0.02000644444444444</v>
      </c>
      <c r="EV175">
        <v>0</v>
      </c>
      <c r="EW175">
        <v>204.8285555555556</v>
      </c>
      <c r="EX175">
        <v>5.00078</v>
      </c>
      <c r="EY175">
        <v>4186.608148148149</v>
      </c>
      <c r="EZ175">
        <v>16379.87037037037</v>
      </c>
      <c r="FA175">
        <v>38.52751851851852</v>
      </c>
      <c r="FB175">
        <v>39.34233333333333</v>
      </c>
      <c r="FC175">
        <v>38.66874074074074</v>
      </c>
      <c r="FD175">
        <v>39.05759259259258</v>
      </c>
      <c r="FE175">
        <v>39.95344444444444</v>
      </c>
      <c r="FF175">
        <v>1955.122592592593</v>
      </c>
      <c r="FG175">
        <v>39.91</v>
      </c>
      <c r="FH175">
        <v>0</v>
      </c>
      <c r="FI175">
        <v>1758644266.2</v>
      </c>
      <c r="FJ175">
        <v>0</v>
      </c>
      <c r="FK175">
        <v>204.8028</v>
      </c>
      <c r="FL175">
        <v>-0.8476153944087668</v>
      </c>
      <c r="FM175">
        <v>-19.34615383789776</v>
      </c>
      <c r="FN175">
        <v>4186.4592</v>
      </c>
      <c r="FO175">
        <v>15</v>
      </c>
      <c r="FP175">
        <v>0</v>
      </c>
      <c r="FQ175" t="s">
        <v>441</v>
      </c>
      <c r="FR175">
        <v>1746989605.5</v>
      </c>
      <c r="FS175">
        <v>1746989593.5</v>
      </c>
      <c r="FT175">
        <v>0</v>
      </c>
      <c r="FU175">
        <v>-0.274</v>
      </c>
      <c r="FV175">
        <v>-0.002</v>
      </c>
      <c r="FW175">
        <v>2.549</v>
      </c>
      <c r="FX175">
        <v>0.129</v>
      </c>
      <c r="FY175">
        <v>420</v>
      </c>
      <c r="FZ175">
        <v>17</v>
      </c>
      <c r="GA175">
        <v>0.02</v>
      </c>
      <c r="GB175">
        <v>0.04</v>
      </c>
      <c r="GC175">
        <v>-27.6667975</v>
      </c>
      <c r="GD175">
        <v>2.264497936210247</v>
      </c>
      <c r="GE175">
        <v>0.3803313249572668</v>
      </c>
      <c r="GF175">
        <v>0</v>
      </c>
      <c r="GG175">
        <v>204.8354705882353</v>
      </c>
      <c r="GH175">
        <v>-0.5865851849109813</v>
      </c>
      <c r="GI175">
        <v>0.2610995117140249</v>
      </c>
      <c r="GJ175">
        <v>1</v>
      </c>
      <c r="GK175">
        <v>1.08063775</v>
      </c>
      <c r="GL175">
        <v>0.00310772983114003</v>
      </c>
      <c r="GM175">
        <v>0.001021012946783739</v>
      </c>
      <c r="GN175">
        <v>1</v>
      </c>
      <c r="GO175">
        <v>2</v>
      </c>
      <c r="GP175">
        <v>3</v>
      </c>
      <c r="GQ175" t="s">
        <v>442</v>
      </c>
      <c r="GR175">
        <v>3.10223</v>
      </c>
      <c r="GS175">
        <v>2.7252</v>
      </c>
      <c r="GT175">
        <v>0.157852</v>
      </c>
      <c r="GU175">
        <v>0.160674</v>
      </c>
      <c r="GV175">
        <v>0.102272</v>
      </c>
      <c r="GW175">
        <v>0.100115</v>
      </c>
      <c r="GX175">
        <v>22039.1</v>
      </c>
      <c r="GY175">
        <v>19947.4</v>
      </c>
      <c r="GZ175">
        <v>26732.7</v>
      </c>
      <c r="HA175">
        <v>23985.8</v>
      </c>
      <c r="HB175">
        <v>38408.2</v>
      </c>
      <c r="HC175">
        <v>31906.2</v>
      </c>
      <c r="HD175">
        <v>46682.2</v>
      </c>
      <c r="HE175">
        <v>37938</v>
      </c>
      <c r="HF175">
        <v>1.874</v>
      </c>
      <c r="HG175">
        <v>1.86758</v>
      </c>
      <c r="HH175">
        <v>0.108246</v>
      </c>
      <c r="HI175">
        <v>0</v>
      </c>
      <c r="HJ175">
        <v>28.2388</v>
      </c>
      <c r="HK175">
        <v>999.9</v>
      </c>
      <c r="HL175">
        <v>48.8</v>
      </c>
      <c r="HM175">
        <v>31.6</v>
      </c>
      <c r="HN175">
        <v>25.2175</v>
      </c>
      <c r="HO175">
        <v>61.0465</v>
      </c>
      <c r="HP175">
        <v>22.7885</v>
      </c>
      <c r="HQ175">
        <v>1</v>
      </c>
      <c r="HR175">
        <v>0.0867226</v>
      </c>
      <c r="HS175">
        <v>-0.48128</v>
      </c>
      <c r="HT175">
        <v>20.2784</v>
      </c>
      <c r="HU175">
        <v>5.21145</v>
      </c>
      <c r="HV175">
        <v>11.9788</v>
      </c>
      <c r="HW175">
        <v>4.96275</v>
      </c>
      <c r="HX175">
        <v>3.27433</v>
      </c>
      <c r="HY175">
        <v>9999</v>
      </c>
      <c r="HZ175">
        <v>9999</v>
      </c>
      <c r="IA175">
        <v>9999</v>
      </c>
      <c r="IB175">
        <v>999.9</v>
      </c>
      <c r="IC175">
        <v>1.86399</v>
      </c>
      <c r="ID175">
        <v>1.86006</v>
      </c>
      <c r="IE175">
        <v>1.85837</v>
      </c>
      <c r="IF175">
        <v>1.85974</v>
      </c>
      <c r="IG175">
        <v>1.85989</v>
      </c>
      <c r="IH175">
        <v>1.85837</v>
      </c>
      <c r="II175">
        <v>1.85745</v>
      </c>
      <c r="IJ175">
        <v>1.85241</v>
      </c>
      <c r="IK175">
        <v>0</v>
      </c>
      <c r="IL175">
        <v>0</v>
      </c>
      <c r="IM175">
        <v>0</v>
      </c>
      <c r="IN175">
        <v>0</v>
      </c>
      <c r="IO175" t="s">
        <v>443</v>
      </c>
      <c r="IP175" t="s">
        <v>444</v>
      </c>
      <c r="IQ175" t="s">
        <v>445</v>
      </c>
      <c r="IR175" t="s">
        <v>445</v>
      </c>
      <c r="IS175" t="s">
        <v>445</v>
      </c>
      <c r="IT175" t="s">
        <v>445</v>
      </c>
      <c r="IU175">
        <v>0</v>
      </c>
      <c r="IV175">
        <v>100</v>
      </c>
      <c r="IW175">
        <v>100</v>
      </c>
      <c r="IX175">
        <v>-1.044</v>
      </c>
      <c r="IY175">
        <v>0.2872</v>
      </c>
      <c r="IZ175">
        <v>-1.101190050776656</v>
      </c>
      <c r="JA175">
        <v>-0.0009077452495023094</v>
      </c>
      <c r="JB175">
        <v>1.260287539409167E-06</v>
      </c>
      <c r="JC175">
        <v>-2.747980142854786E-10</v>
      </c>
      <c r="JD175">
        <v>0.01164710740424388</v>
      </c>
      <c r="JE175">
        <v>0.002354074995816399</v>
      </c>
      <c r="JF175">
        <v>0.0004967520844642659</v>
      </c>
      <c r="JG175">
        <v>-1.558376616488758E-06</v>
      </c>
      <c r="JH175">
        <v>1</v>
      </c>
      <c r="JI175">
        <v>1955</v>
      </c>
      <c r="JJ175">
        <v>1</v>
      </c>
      <c r="JK175">
        <v>26</v>
      </c>
      <c r="JL175">
        <v>194244.4</v>
      </c>
      <c r="JM175">
        <v>194244.6</v>
      </c>
      <c r="JN175">
        <v>2.33765</v>
      </c>
      <c r="JO175">
        <v>2.61108</v>
      </c>
      <c r="JP175">
        <v>1.49658</v>
      </c>
      <c r="JQ175">
        <v>2.34497</v>
      </c>
      <c r="JR175">
        <v>1.54907</v>
      </c>
      <c r="JS175">
        <v>2.44995</v>
      </c>
      <c r="JT175">
        <v>36.105</v>
      </c>
      <c r="JU175">
        <v>24.1751</v>
      </c>
      <c r="JV175">
        <v>18</v>
      </c>
      <c r="JW175">
        <v>481.663</v>
      </c>
      <c r="JX175">
        <v>492.31</v>
      </c>
      <c r="JY175">
        <v>28.118</v>
      </c>
      <c r="JZ175">
        <v>28.4001</v>
      </c>
      <c r="KA175">
        <v>30</v>
      </c>
      <c r="KB175">
        <v>28.6518</v>
      </c>
      <c r="KC175">
        <v>28.6556</v>
      </c>
      <c r="KD175">
        <v>46.9035</v>
      </c>
      <c r="KE175">
        <v>18.1148</v>
      </c>
      <c r="KF175">
        <v>68.6476</v>
      </c>
      <c r="KG175">
        <v>28.1171</v>
      </c>
      <c r="KH175">
        <v>1022.38</v>
      </c>
      <c r="KI175">
        <v>21.2377</v>
      </c>
      <c r="KJ175">
        <v>102.066</v>
      </c>
      <c r="KK175">
        <v>91.5017</v>
      </c>
    </row>
    <row r="176" spans="1:297">
      <c r="A176">
        <v>158</v>
      </c>
      <c r="B176">
        <v>1758644273</v>
      </c>
      <c r="C176">
        <v>2640</v>
      </c>
      <c r="D176" t="s">
        <v>762</v>
      </c>
      <c r="E176" t="s">
        <v>763</v>
      </c>
      <c r="F176">
        <v>5</v>
      </c>
      <c r="G176" t="s">
        <v>641</v>
      </c>
      <c r="H176" t="s">
        <v>438</v>
      </c>
      <c r="I176">
        <v>1758644265.214286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(EA176+(U176+2*0.95*5.67E-8*(((EA176+$B$9)+273)^4-(EA176+273)^4)-44100*J176)/(1.84*29.3*R176+8*0.95*5.67E-8*(EA176+273)^3))</f>
        <v>0</v>
      </c>
      <c r="W176">
        <f>($C$9*EB176+$D$9*EC176+$E$9*V176)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2*0.95*5.67E-8*(((EA176+$B$9)+273)^4-(W176+273)^4)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1029.163253699649</v>
      </c>
      <c r="AK176">
        <v>1010.330006060606</v>
      </c>
      <c r="AL176">
        <v>3.388880154480294</v>
      </c>
      <c r="AM176">
        <v>65.18617333017276</v>
      </c>
      <c r="AN176">
        <f>(AP176 - AO176 + DY176*1E3/(8.314*(EA176+273.15)) * AR176/DX176 * AQ176) * DX176/(100*DL176) * 1000/(1000 - AP176)</f>
        <v>0</v>
      </c>
      <c r="AO176">
        <v>21.20344873910854</v>
      </c>
      <c r="AP176">
        <v>22.28456909090908</v>
      </c>
      <c r="AQ176">
        <v>1.5950038886688E-06</v>
      </c>
      <c r="AR176">
        <v>105.4183411861966</v>
      </c>
      <c r="AS176">
        <v>0</v>
      </c>
      <c r="AT176">
        <v>0</v>
      </c>
      <c r="AU176">
        <f>IF(AS176*$H$15&gt;=AW176,1.0,(AW176/(AW176-AS176*$H$15)))</f>
        <v>0</v>
      </c>
      <c r="AV176">
        <f>(AU176-1)*100</f>
        <v>0</v>
      </c>
      <c r="AW176">
        <f>MAX(0,($B$15+$C$15*EF176)/(1+$D$15*EF176)*DY176/(EA176+273)*$E$15)</f>
        <v>0</v>
      </c>
      <c r="AX176" t="s">
        <v>439</v>
      </c>
      <c r="AY176" t="s">
        <v>439</v>
      </c>
      <c r="AZ176">
        <v>0</v>
      </c>
      <c r="BA176">
        <v>0</v>
      </c>
      <c r="BB176">
        <f>1-AZ176/BA176</f>
        <v>0</v>
      </c>
      <c r="BC176">
        <v>0</v>
      </c>
      <c r="BD176" t="s">
        <v>439</v>
      </c>
      <c r="BE176" t="s">
        <v>439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439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$B$13*EG176+$C$13*EH176+$F$13*ES176*(1-EV176)</f>
        <v>0</v>
      </c>
      <c r="DI176">
        <f>DH176*DJ176</f>
        <v>0</v>
      </c>
      <c r="DJ176">
        <f>($B$13*$D$11+$C$13*$D$11+$F$13*((FF176+EX176)/MAX(FF176+EX176+FG176, 0.1)*$I$11+FG176/MAX(FF176+EX176+FG176, 0.1)*$J$11))/($B$13+$C$13+$F$13)</f>
        <v>0</v>
      </c>
      <c r="DK176">
        <f>($B$13*$K$11+$C$13*$K$11+$F$13*((FF176+EX176)/MAX(FF176+EX176+FG176, 0.1)*$P$11+FG176/MAX(FF176+EX176+FG176, 0.1)*$Q$11))/($B$13+$C$13+$F$13)</f>
        <v>0</v>
      </c>
      <c r="DL176">
        <v>1.1</v>
      </c>
      <c r="DM176">
        <v>0.5</v>
      </c>
      <c r="DN176" t="s">
        <v>440</v>
      </c>
      <c r="DO176">
        <v>2</v>
      </c>
      <c r="DP176" t="b">
        <v>1</v>
      </c>
      <c r="DQ176">
        <v>1758644265.214286</v>
      </c>
      <c r="DR176">
        <v>963.6911428571428</v>
      </c>
      <c r="DS176">
        <v>991.3086428571429</v>
      </c>
      <c r="DT176">
        <v>22.28513214285713</v>
      </c>
      <c r="DU176">
        <v>21.20461071428571</v>
      </c>
      <c r="DV176">
        <v>964.74175</v>
      </c>
      <c r="DW176">
        <v>21.99790714285714</v>
      </c>
      <c r="DX176">
        <v>499.9929285714285</v>
      </c>
      <c r="DY176">
        <v>90.33405357142858</v>
      </c>
      <c r="DZ176">
        <v>0.06697653571428572</v>
      </c>
      <c r="EA176">
        <v>29.04462142857142</v>
      </c>
      <c r="EB176">
        <v>30.00318571428571</v>
      </c>
      <c r="EC176">
        <v>999.9000000000002</v>
      </c>
      <c r="ED176">
        <v>0</v>
      </c>
      <c r="EE176">
        <v>0</v>
      </c>
      <c r="EF176">
        <v>10000.555</v>
      </c>
      <c r="EG176">
        <v>0</v>
      </c>
      <c r="EH176">
        <v>10.18355</v>
      </c>
      <c r="EI176">
        <v>-27.61736071428571</v>
      </c>
      <c r="EJ176">
        <v>985.6564642857142</v>
      </c>
      <c r="EK176">
        <v>1012.784607142857</v>
      </c>
      <c r="EL176">
        <v>1.080506071428571</v>
      </c>
      <c r="EM176">
        <v>991.3086428571429</v>
      </c>
      <c r="EN176">
        <v>21.20461071428571</v>
      </c>
      <c r="EO176">
        <v>2.013105714285714</v>
      </c>
      <c r="EP176">
        <v>1.915500357142857</v>
      </c>
      <c r="EQ176">
        <v>17.54779642857143</v>
      </c>
      <c r="ER176">
        <v>16.76261428571429</v>
      </c>
      <c r="ES176">
        <v>2000.0275</v>
      </c>
      <c r="ET176">
        <v>0.9799934642857143</v>
      </c>
      <c r="EU176">
        <v>0.02000653571428571</v>
      </c>
      <c r="EV176">
        <v>0</v>
      </c>
      <c r="EW176">
        <v>204.8046428571429</v>
      </c>
      <c r="EX176">
        <v>5.00078</v>
      </c>
      <c r="EY176">
        <v>4185.213214285714</v>
      </c>
      <c r="EZ176">
        <v>16379.83214285714</v>
      </c>
      <c r="FA176">
        <v>38.53314285714286</v>
      </c>
      <c r="FB176">
        <v>39.3435</v>
      </c>
      <c r="FC176">
        <v>38.74310714285713</v>
      </c>
      <c r="FD176">
        <v>39.05549999999999</v>
      </c>
      <c r="FE176">
        <v>39.96624999999999</v>
      </c>
      <c r="FF176">
        <v>1955.1175</v>
      </c>
      <c r="FG176">
        <v>39.91</v>
      </c>
      <c r="FH176">
        <v>0</v>
      </c>
      <c r="FI176">
        <v>1758644271</v>
      </c>
      <c r="FJ176">
        <v>0</v>
      </c>
      <c r="FK176">
        <v>204.76184</v>
      </c>
      <c r="FL176">
        <v>-0.5986923044269195</v>
      </c>
      <c r="FM176">
        <v>-18.66999996984102</v>
      </c>
      <c r="FN176">
        <v>4185.0408</v>
      </c>
      <c r="FO176">
        <v>15</v>
      </c>
      <c r="FP176">
        <v>0</v>
      </c>
      <c r="FQ176" t="s">
        <v>441</v>
      </c>
      <c r="FR176">
        <v>1746989605.5</v>
      </c>
      <c r="FS176">
        <v>1746989593.5</v>
      </c>
      <c r="FT176">
        <v>0</v>
      </c>
      <c r="FU176">
        <v>-0.274</v>
      </c>
      <c r="FV176">
        <v>-0.002</v>
      </c>
      <c r="FW176">
        <v>2.549</v>
      </c>
      <c r="FX176">
        <v>0.129</v>
      </c>
      <c r="FY176">
        <v>420</v>
      </c>
      <c r="FZ176">
        <v>17</v>
      </c>
      <c r="GA176">
        <v>0.02</v>
      </c>
      <c r="GB176">
        <v>0.04</v>
      </c>
      <c r="GC176">
        <v>-27.54000243902439</v>
      </c>
      <c r="GD176">
        <v>-1.37421324041808</v>
      </c>
      <c r="GE176">
        <v>0.1857758017897822</v>
      </c>
      <c r="GF176">
        <v>0</v>
      </c>
      <c r="GG176">
        <v>204.8063235294118</v>
      </c>
      <c r="GH176">
        <v>-0.2478380479668612</v>
      </c>
      <c r="GI176">
        <v>0.2536649852472458</v>
      </c>
      <c r="GJ176">
        <v>1</v>
      </c>
      <c r="GK176">
        <v>1.080685365853659</v>
      </c>
      <c r="GL176">
        <v>-0.006323832752611821</v>
      </c>
      <c r="GM176">
        <v>0.001026291209471717</v>
      </c>
      <c r="GN176">
        <v>1</v>
      </c>
      <c r="GO176">
        <v>2</v>
      </c>
      <c r="GP176">
        <v>3</v>
      </c>
      <c r="GQ176" t="s">
        <v>442</v>
      </c>
      <c r="GR176">
        <v>3.10253</v>
      </c>
      <c r="GS176">
        <v>2.72497</v>
      </c>
      <c r="GT176">
        <v>0.159571</v>
      </c>
      <c r="GU176">
        <v>0.162381</v>
      </c>
      <c r="GV176">
        <v>0.102276</v>
      </c>
      <c r="GW176">
        <v>0.100112</v>
      </c>
      <c r="GX176">
        <v>21994.1</v>
      </c>
      <c r="GY176">
        <v>19906.8</v>
      </c>
      <c r="GZ176">
        <v>26732.7</v>
      </c>
      <c r="HA176">
        <v>23985.7</v>
      </c>
      <c r="HB176">
        <v>38408.4</v>
      </c>
      <c r="HC176">
        <v>31906.5</v>
      </c>
      <c r="HD176">
        <v>46682.4</v>
      </c>
      <c r="HE176">
        <v>37938</v>
      </c>
      <c r="HF176">
        <v>1.87442</v>
      </c>
      <c r="HG176">
        <v>1.86712</v>
      </c>
      <c r="HH176">
        <v>0.107504</v>
      </c>
      <c r="HI176">
        <v>0</v>
      </c>
      <c r="HJ176">
        <v>28.24</v>
      </c>
      <c r="HK176">
        <v>999.9</v>
      </c>
      <c r="HL176">
        <v>48.8</v>
      </c>
      <c r="HM176">
        <v>31.6</v>
      </c>
      <c r="HN176">
        <v>25.217</v>
      </c>
      <c r="HO176">
        <v>61.0865</v>
      </c>
      <c r="HP176">
        <v>22.7724</v>
      </c>
      <c r="HQ176">
        <v>1</v>
      </c>
      <c r="HR176">
        <v>0.0867251</v>
      </c>
      <c r="HS176">
        <v>-0.486953</v>
      </c>
      <c r="HT176">
        <v>20.2783</v>
      </c>
      <c r="HU176">
        <v>5.21175</v>
      </c>
      <c r="HV176">
        <v>11.9778</v>
      </c>
      <c r="HW176">
        <v>4.96285</v>
      </c>
      <c r="HX176">
        <v>3.27438</v>
      </c>
      <c r="HY176">
        <v>9999</v>
      </c>
      <c r="HZ176">
        <v>9999</v>
      </c>
      <c r="IA176">
        <v>9999</v>
      </c>
      <c r="IB176">
        <v>999.9</v>
      </c>
      <c r="IC176">
        <v>1.86398</v>
      </c>
      <c r="ID176">
        <v>1.86006</v>
      </c>
      <c r="IE176">
        <v>1.85837</v>
      </c>
      <c r="IF176">
        <v>1.85974</v>
      </c>
      <c r="IG176">
        <v>1.85989</v>
      </c>
      <c r="IH176">
        <v>1.85837</v>
      </c>
      <c r="II176">
        <v>1.85745</v>
      </c>
      <c r="IJ176">
        <v>1.85239</v>
      </c>
      <c r="IK176">
        <v>0</v>
      </c>
      <c r="IL176">
        <v>0</v>
      </c>
      <c r="IM176">
        <v>0</v>
      </c>
      <c r="IN176">
        <v>0</v>
      </c>
      <c r="IO176" t="s">
        <v>443</v>
      </c>
      <c r="IP176" t="s">
        <v>444</v>
      </c>
      <c r="IQ176" t="s">
        <v>445</v>
      </c>
      <c r="IR176" t="s">
        <v>445</v>
      </c>
      <c r="IS176" t="s">
        <v>445</v>
      </c>
      <c r="IT176" t="s">
        <v>445</v>
      </c>
      <c r="IU176">
        <v>0</v>
      </c>
      <c r="IV176">
        <v>100</v>
      </c>
      <c r="IW176">
        <v>100</v>
      </c>
      <c r="IX176">
        <v>-1.031</v>
      </c>
      <c r="IY176">
        <v>0.2872</v>
      </c>
      <c r="IZ176">
        <v>-1.101190050776656</v>
      </c>
      <c r="JA176">
        <v>-0.0009077452495023094</v>
      </c>
      <c r="JB176">
        <v>1.260287539409167E-06</v>
      </c>
      <c r="JC176">
        <v>-2.747980142854786E-10</v>
      </c>
      <c r="JD176">
        <v>0.01164710740424388</v>
      </c>
      <c r="JE176">
        <v>0.002354074995816399</v>
      </c>
      <c r="JF176">
        <v>0.0004967520844642659</v>
      </c>
      <c r="JG176">
        <v>-1.558376616488758E-06</v>
      </c>
      <c r="JH176">
        <v>1</v>
      </c>
      <c r="JI176">
        <v>1955</v>
      </c>
      <c r="JJ176">
        <v>1</v>
      </c>
      <c r="JK176">
        <v>26</v>
      </c>
      <c r="JL176">
        <v>194244.5</v>
      </c>
      <c r="JM176">
        <v>194244.7</v>
      </c>
      <c r="JN176">
        <v>2.36694</v>
      </c>
      <c r="JO176">
        <v>2.61963</v>
      </c>
      <c r="JP176">
        <v>1.49658</v>
      </c>
      <c r="JQ176">
        <v>2.34497</v>
      </c>
      <c r="JR176">
        <v>1.54907</v>
      </c>
      <c r="JS176">
        <v>2.39014</v>
      </c>
      <c r="JT176">
        <v>36.105</v>
      </c>
      <c r="JU176">
        <v>24.1751</v>
      </c>
      <c r="JV176">
        <v>18</v>
      </c>
      <c r="JW176">
        <v>481.891</v>
      </c>
      <c r="JX176">
        <v>491.999</v>
      </c>
      <c r="JY176">
        <v>28.1152</v>
      </c>
      <c r="JZ176">
        <v>28.3988</v>
      </c>
      <c r="KA176">
        <v>30</v>
      </c>
      <c r="KB176">
        <v>28.6493</v>
      </c>
      <c r="KC176">
        <v>28.6539</v>
      </c>
      <c r="KD176">
        <v>47.4922</v>
      </c>
      <c r="KE176">
        <v>18.1148</v>
      </c>
      <c r="KF176">
        <v>68.6476</v>
      </c>
      <c r="KG176">
        <v>28.1142</v>
      </c>
      <c r="KH176">
        <v>1042.41</v>
      </c>
      <c r="KI176">
        <v>21.2377</v>
      </c>
      <c r="KJ176">
        <v>102.066</v>
      </c>
      <c r="KK176">
        <v>91.50149999999999</v>
      </c>
    </row>
    <row r="177" spans="1:297">
      <c r="A177">
        <v>159</v>
      </c>
      <c r="B177">
        <v>1758644278</v>
      </c>
      <c r="C177">
        <v>2645</v>
      </c>
      <c r="D177" t="s">
        <v>764</v>
      </c>
      <c r="E177" t="s">
        <v>765</v>
      </c>
      <c r="F177">
        <v>5</v>
      </c>
      <c r="G177" t="s">
        <v>641</v>
      </c>
      <c r="H177" t="s">
        <v>438</v>
      </c>
      <c r="I177">
        <v>1758644270.5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(EA177+(U177+2*0.95*5.67E-8*(((EA177+$B$9)+273)^4-(EA177+273)^4)-44100*J177)/(1.84*29.3*R177+8*0.95*5.67E-8*(EA177+273)^3))</f>
        <v>0</v>
      </c>
      <c r="W177">
        <f>($C$9*EB177+$D$9*EC177+$E$9*V177)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2*0.95*5.67E-8*(((EA177+$B$9)+273)^4-(W177+273)^4)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1046.522438589996</v>
      </c>
      <c r="AK177">
        <v>1027.515515151514</v>
      </c>
      <c r="AL177">
        <v>3.439038616647131</v>
      </c>
      <c r="AM177">
        <v>65.18617333017276</v>
      </c>
      <c r="AN177">
        <f>(AP177 - AO177 + DY177*1E3/(8.314*(EA177+273.15)) * AR177/DX177 * AQ177) * DX177/(100*DL177) * 1000/(1000 - AP177)</f>
        <v>0</v>
      </c>
      <c r="AO177">
        <v>21.20375912783313</v>
      </c>
      <c r="AP177">
        <v>22.28042848484847</v>
      </c>
      <c r="AQ177">
        <v>-6.498989002522069E-06</v>
      </c>
      <c r="AR177">
        <v>105.4183411861966</v>
      </c>
      <c r="AS177">
        <v>0</v>
      </c>
      <c r="AT177">
        <v>0</v>
      </c>
      <c r="AU177">
        <f>IF(AS177*$H$15&gt;=AW177,1.0,(AW177/(AW177-AS177*$H$15)))</f>
        <v>0</v>
      </c>
      <c r="AV177">
        <f>(AU177-1)*100</f>
        <v>0</v>
      </c>
      <c r="AW177">
        <f>MAX(0,($B$15+$C$15*EF177)/(1+$D$15*EF177)*DY177/(EA177+273)*$E$15)</f>
        <v>0</v>
      </c>
      <c r="AX177" t="s">
        <v>439</v>
      </c>
      <c r="AY177" t="s">
        <v>439</v>
      </c>
      <c r="AZ177">
        <v>0</v>
      </c>
      <c r="BA177">
        <v>0</v>
      </c>
      <c r="BB177">
        <f>1-AZ177/BA177</f>
        <v>0</v>
      </c>
      <c r="BC177">
        <v>0</v>
      </c>
      <c r="BD177" t="s">
        <v>439</v>
      </c>
      <c r="BE177" t="s">
        <v>439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439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$B$13*EG177+$C$13*EH177+$F$13*ES177*(1-EV177)</f>
        <v>0</v>
      </c>
      <c r="DI177">
        <f>DH177*DJ177</f>
        <v>0</v>
      </c>
      <c r="DJ177">
        <f>($B$13*$D$11+$C$13*$D$11+$F$13*((FF177+EX177)/MAX(FF177+EX177+FG177, 0.1)*$I$11+FG177/MAX(FF177+EX177+FG177, 0.1)*$J$11))/($B$13+$C$13+$F$13)</f>
        <v>0</v>
      </c>
      <c r="DK177">
        <f>($B$13*$K$11+$C$13*$K$11+$F$13*((FF177+EX177)/MAX(FF177+EX177+FG177, 0.1)*$P$11+FG177/MAX(FF177+EX177+FG177, 0.1)*$Q$11))/($B$13+$C$13+$F$13)</f>
        <v>0</v>
      </c>
      <c r="DL177">
        <v>1.1</v>
      </c>
      <c r="DM177">
        <v>0.5</v>
      </c>
      <c r="DN177" t="s">
        <v>440</v>
      </c>
      <c r="DO177">
        <v>2</v>
      </c>
      <c r="DP177" t="b">
        <v>1</v>
      </c>
      <c r="DQ177">
        <v>1758644270.5</v>
      </c>
      <c r="DR177">
        <v>981.2340370370371</v>
      </c>
      <c r="DS177">
        <v>1009.031925925926</v>
      </c>
      <c r="DT177">
        <v>22.28374074074074</v>
      </c>
      <c r="DU177">
        <v>21.20438148148148</v>
      </c>
      <c r="DV177">
        <v>982.2712962962963</v>
      </c>
      <c r="DW177">
        <v>21.99654444444445</v>
      </c>
      <c r="DX177">
        <v>500.0285555555557</v>
      </c>
      <c r="DY177">
        <v>90.33472222222224</v>
      </c>
      <c r="DZ177">
        <v>0.06686969259259259</v>
      </c>
      <c r="EA177">
        <v>29.0445074074074</v>
      </c>
      <c r="EB177">
        <v>29.9989962962963</v>
      </c>
      <c r="EC177">
        <v>999.9000000000001</v>
      </c>
      <c r="ED177">
        <v>0</v>
      </c>
      <c r="EE177">
        <v>0</v>
      </c>
      <c r="EF177">
        <v>9998.956666666667</v>
      </c>
      <c r="EG177">
        <v>0</v>
      </c>
      <c r="EH177">
        <v>10.17280740740741</v>
      </c>
      <c r="EI177">
        <v>-27.79825925925926</v>
      </c>
      <c r="EJ177">
        <v>1003.598222222222</v>
      </c>
      <c r="EK177">
        <v>1030.892222222222</v>
      </c>
      <c r="EL177">
        <v>1.079347407407407</v>
      </c>
      <c r="EM177">
        <v>1009.031925925926</v>
      </c>
      <c r="EN177">
        <v>21.20438148148148</v>
      </c>
      <c r="EO177">
        <v>2.012995555555555</v>
      </c>
      <c r="EP177">
        <v>1.915493333333333</v>
      </c>
      <c r="EQ177">
        <v>17.54692592592593</v>
      </c>
      <c r="ER177">
        <v>16.76256666666666</v>
      </c>
      <c r="ES177">
        <v>1999.988888888889</v>
      </c>
      <c r="ET177">
        <v>0.9799930000000001</v>
      </c>
      <c r="EU177">
        <v>0.020007</v>
      </c>
      <c r="EV177">
        <v>0</v>
      </c>
      <c r="EW177">
        <v>204.7343703703704</v>
      </c>
      <c r="EX177">
        <v>5.00078</v>
      </c>
      <c r="EY177">
        <v>4183.545185185185</v>
      </c>
      <c r="EZ177">
        <v>16379.52222222222</v>
      </c>
      <c r="FA177">
        <v>38.51825925925926</v>
      </c>
      <c r="FB177">
        <v>39.33766666666666</v>
      </c>
      <c r="FC177">
        <v>38.69892592592593</v>
      </c>
      <c r="FD177">
        <v>39.04596296296296</v>
      </c>
      <c r="FE177">
        <v>39.93722222222222</v>
      </c>
      <c r="FF177">
        <v>1955.078888888889</v>
      </c>
      <c r="FG177">
        <v>39.91</v>
      </c>
      <c r="FH177">
        <v>0</v>
      </c>
      <c r="FI177">
        <v>1758644275.8</v>
      </c>
      <c r="FJ177">
        <v>0</v>
      </c>
      <c r="FK177">
        <v>204.71944</v>
      </c>
      <c r="FL177">
        <v>-0.5346153781002103</v>
      </c>
      <c r="FM177">
        <v>-17.27615386259186</v>
      </c>
      <c r="FN177">
        <v>4183.5396</v>
      </c>
      <c r="FO177">
        <v>15</v>
      </c>
      <c r="FP177">
        <v>0</v>
      </c>
      <c r="FQ177" t="s">
        <v>441</v>
      </c>
      <c r="FR177">
        <v>1746989605.5</v>
      </c>
      <c r="FS177">
        <v>1746989593.5</v>
      </c>
      <c r="FT177">
        <v>0</v>
      </c>
      <c r="FU177">
        <v>-0.274</v>
      </c>
      <c r="FV177">
        <v>-0.002</v>
      </c>
      <c r="FW177">
        <v>2.549</v>
      </c>
      <c r="FX177">
        <v>0.129</v>
      </c>
      <c r="FY177">
        <v>420</v>
      </c>
      <c r="FZ177">
        <v>17</v>
      </c>
      <c r="GA177">
        <v>0.02</v>
      </c>
      <c r="GB177">
        <v>0.04</v>
      </c>
      <c r="GC177">
        <v>-27.68257804878048</v>
      </c>
      <c r="GD177">
        <v>-2.040537282230001</v>
      </c>
      <c r="GE177">
        <v>0.2089268182206452</v>
      </c>
      <c r="GF177">
        <v>0</v>
      </c>
      <c r="GG177">
        <v>204.7425882352941</v>
      </c>
      <c r="GH177">
        <v>-0.5208861705403744</v>
      </c>
      <c r="GI177">
        <v>0.2064122257048157</v>
      </c>
      <c r="GJ177">
        <v>1</v>
      </c>
      <c r="GK177">
        <v>1.079983902439024</v>
      </c>
      <c r="GL177">
        <v>-0.009468501742160327</v>
      </c>
      <c r="GM177">
        <v>0.001352603412121189</v>
      </c>
      <c r="GN177">
        <v>1</v>
      </c>
      <c r="GO177">
        <v>2</v>
      </c>
      <c r="GP177">
        <v>3</v>
      </c>
      <c r="GQ177" t="s">
        <v>442</v>
      </c>
      <c r="GR177">
        <v>3.10272</v>
      </c>
      <c r="GS177">
        <v>2.72459</v>
      </c>
      <c r="GT177">
        <v>0.161301</v>
      </c>
      <c r="GU177">
        <v>0.164108</v>
      </c>
      <c r="GV177">
        <v>0.10227</v>
      </c>
      <c r="GW177">
        <v>0.100119</v>
      </c>
      <c r="GX177">
        <v>21948.9</v>
      </c>
      <c r="GY177">
        <v>19865.8</v>
      </c>
      <c r="GZ177">
        <v>26732.7</v>
      </c>
      <c r="HA177">
        <v>23985.8</v>
      </c>
      <c r="HB177">
        <v>38408.8</v>
      </c>
      <c r="HC177">
        <v>31906.5</v>
      </c>
      <c r="HD177">
        <v>46682.3</v>
      </c>
      <c r="HE177">
        <v>37938.1</v>
      </c>
      <c r="HF177">
        <v>1.87472</v>
      </c>
      <c r="HG177">
        <v>1.86703</v>
      </c>
      <c r="HH177">
        <v>0.107966</v>
      </c>
      <c r="HI177">
        <v>0</v>
      </c>
      <c r="HJ177">
        <v>28.2424</v>
      </c>
      <c r="HK177">
        <v>999.9</v>
      </c>
      <c r="HL177">
        <v>48.8</v>
      </c>
      <c r="HM177">
        <v>31.6</v>
      </c>
      <c r="HN177">
        <v>25.2159</v>
      </c>
      <c r="HO177">
        <v>61.3365</v>
      </c>
      <c r="HP177">
        <v>22.484</v>
      </c>
      <c r="HQ177">
        <v>1</v>
      </c>
      <c r="HR177">
        <v>0.0866311</v>
      </c>
      <c r="HS177">
        <v>-0.507996</v>
      </c>
      <c r="HT177">
        <v>20.2783</v>
      </c>
      <c r="HU177">
        <v>5.21175</v>
      </c>
      <c r="HV177">
        <v>11.9779</v>
      </c>
      <c r="HW177">
        <v>4.96285</v>
      </c>
      <c r="HX177">
        <v>3.27453</v>
      </c>
      <c r="HY177">
        <v>9999</v>
      </c>
      <c r="HZ177">
        <v>9999</v>
      </c>
      <c r="IA177">
        <v>9999</v>
      </c>
      <c r="IB177">
        <v>999.9</v>
      </c>
      <c r="IC177">
        <v>1.86393</v>
      </c>
      <c r="ID177">
        <v>1.86005</v>
      </c>
      <c r="IE177">
        <v>1.85838</v>
      </c>
      <c r="IF177">
        <v>1.85974</v>
      </c>
      <c r="IG177">
        <v>1.85989</v>
      </c>
      <c r="IH177">
        <v>1.85837</v>
      </c>
      <c r="II177">
        <v>1.85745</v>
      </c>
      <c r="IJ177">
        <v>1.85242</v>
      </c>
      <c r="IK177">
        <v>0</v>
      </c>
      <c r="IL177">
        <v>0</v>
      </c>
      <c r="IM177">
        <v>0</v>
      </c>
      <c r="IN177">
        <v>0</v>
      </c>
      <c r="IO177" t="s">
        <v>443</v>
      </c>
      <c r="IP177" t="s">
        <v>444</v>
      </c>
      <c r="IQ177" t="s">
        <v>445</v>
      </c>
      <c r="IR177" t="s">
        <v>445</v>
      </c>
      <c r="IS177" t="s">
        <v>445</v>
      </c>
      <c r="IT177" t="s">
        <v>445</v>
      </c>
      <c r="IU177">
        <v>0</v>
      </c>
      <c r="IV177">
        <v>100</v>
      </c>
      <c r="IW177">
        <v>100</v>
      </c>
      <c r="IX177">
        <v>-1.02</v>
      </c>
      <c r="IY177">
        <v>0.2871</v>
      </c>
      <c r="IZ177">
        <v>-1.101190050776656</v>
      </c>
      <c r="JA177">
        <v>-0.0009077452495023094</v>
      </c>
      <c r="JB177">
        <v>1.260287539409167E-06</v>
      </c>
      <c r="JC177">
        <v>-2.747980142854786E-10</v>
      </c>
      <c r="JD177">
        <v>0.01164710740424388</v>
      </c>
      <c r="JE177">
        <v>0.002354074995816399</v>
      </c>
      <c r="JF177">
        <v>0.0004967520844642659</v>
      </c>
      <c r="JG177">
        <v>-1.558376616488758E-06</v>
      </c>
      <c r="JH177">
        <v>1</v>
      </c>
      <c r="JI177">
        <v>1955</v>
      </c>
      <c r="JJ177">
        <v>1</v>
      </c>
      <c r="JK177">
        <v>26</v>
      </c>
      <c r="JL177">
        <v>194244.5</v>
      </c>
      <c r="JM177">
        <v>194244.7</v>
      </c>
      <c r="JN177">
        <v>2.39868</v>
      </c>
      <c r="JO177">
        <v>2.60498</v>
      </c>
      <c r="JP177">
        <v>1.49658</v>
      </c>
      <c r="JQ177">
        <v>2.34497</v>
      </c>
      <c r="JR177">
        <v>1.54907</v>
      </c>
      <c r="JS177">
        <v>2.40967</v>
      </c>
      <c r="JT177">
        <v>36.105</v>
      </c>
      <c r="JU177">
        <v>24.1751</v>
      </c>
      <c r="JV177">
        <v>18</v>
      </c>
      <c r="JW177">
        <v>482.06</v>
      </c>
      <c r="JX177">
        <v>491.913</v>
      </c>
      <c r="JY177">
        <v>28.113</v>
      </c>
      <c r="JZ177">
        <v>28.3977</v>
      </c>
      <c r="KA177">
        <v>30</v>
      </c>
      <c r="KB177">
        <v>28.6485</v>
      </c>
      <c r="KC177">
        <v>28.6514</v>
      </c>
      <c r="KD177">
        <v>48.1478</v>
      </c>
      <c r="KE177">
        <v>18.1148</v>
      </c>
      <c r="KF177">
        <v>68.6476</v>
      </c>
      <c r="KG177">
        <v>28.1325</v>
      </c>
      <c r="KH177">
        <v>1055.79</v>
      </c>
      <c r="KI177">
        <v>21.2377</v>
      </c>
      <c r="KJ177">
        <v>102.066</v>
      </c>
      <c r="KK177">
        <v>91.50190000000001</v>
      </c>
    </row>
    <row r="178" spans="1:297">
      <c r="A178">
        <v>160</v>
      </c>
      <c r="B178">
        <v>1758644283</v>
      </c>
      <c r="C178">
        <v>2650</v>
      </c>
      <c r="D178" t="s">
        <v>766</v>
      </c>
      <c r="E178" t="s">
        <v>767</v>
      </c>
      <c r="F178">
        <v>5</v>
      </c>
      <c r="G178" t="s">
        <v>641</v>
      </c>
      <c r="H178" t="s">
        <v>438</v>
      </c>
      <c r="I178">
        <v>1758644275.214286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(EA178+(U178+2*0.95*5.67E-8*(((EA178+$B$9)+273)^4-(EA178+273)^4)-44100*J178)/(1.84*29.3*R178+8*0.95*5.67E-8*(EA178+273)^3))</f>
        <v>0</v>
      </c>
      <c r="W178">
        <f>($C$9*EB178+$D$9*EC178+$E$9*V178)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2*0.95*5.67E-8*(((EA178+$B$9)+273)^4-(W178+273)^4)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1063.641598159782</v>
      </c>
      <c r="AK178">
        <v>1044.747757575758</v>
      </c>
      <c r="AL178">
        <v>3.450685183817919</v>
      </c>
      <c r="AM178">
        <v>65.18617333017276</v>
      </c>
      <c r="AN178">
        <f>(AP178 - AO178 + DY178*1E3/(8.314*(EA178+273.15)) * AR178/DX178 * AQ178) * DX178/(100*DL178) * 1000/(1000 - AP178)</f>
        <v>0</v>
      </c>
      <c r="AO178">
        <v>21.20540836060427</v>
      </c>
      <c r="AP178">
        <v>22.28069939393938</v>
      </c>
      <c r="AQ178">
        <v>-4.885365625217815E-06</v>
      </c>
      <c r="AR178">
        <v>105.4183411861966</v>
      </c>
      <c r="AS178">
        <v>0</v>
      </c>
      <c r="AT178">
        <v>0</v>
      </c>
      <c r="AU178">
        <f>IF(AS178*$H$15&gt;=AW178,1.0,(AW178/(AW178-AS178*$H$15)))</f>
        <v>0</v>
      </c>
      <c r="AV178">
        <f>(AU178-1)*100</f>
        <v>0</v>
      </c>
      <c r="AW178">
        <f>MAX(0,($B$15+$C$15*EF178)/(1+$D$15*EF178)*DY178/(EA178+273)*$E$15)</f>
        <v>0</v>
      </c>
      <c r="AX178" t="s">
        <v>439</v>
      </c>
      <c r="AY178" t="s">
        <v>439</v>
      </c>
      <c r="AZ178">
        <v>0</v>
      </c>
      <c r="BA178">
        <v>0</v>
      </c>
      <c r="BB178">
        <f>1-AZ178/BA178</f>
        <v>0</v>
      </c>
      <c r="BC178">
        <v>0</v>
      </c>
      <c r="BD178" t="s">
        <v>439</v>
      </c>
      <c r="BE178" t="s">
        <v>439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439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$B$13*EG178+$C$13*EH178+$F$13*ES178*(1-EV178)</f>
        <v>0</v>
      </c>
      <c r="DI178">
        <f>DH178*DJ178</f>
        <v>0</v>
      </c>
      <c r="DJ178">
        <f>($B$13*$D$11+$C$13*$D$11+$F$13*((FF178+EX178)/MAX(FF178+EX178+FG178, 0.1)*$I$11+FG178/MAX(FF178+EX178+FG178, 0.1)*$J$11))/($B$13+$C$13+$F$13)</f>
        <v>0</v>
      </c>
      <c r="DK178">
        <f>($B$13*$K$11+$C$13*$K$11+$F$13*((FF178+EX178)/MAX(FF178+EX178+FG178, 0.1)*$P$11+FG178/MAX(FF178+EX178+FG178, 0.1)*$Q$11))/($B$13+$C$13+$F$13)</f>
        <v>0</v>
      </c>
      <c r="DL178">
        <v>1.1</v>
      </c>
      <c r="DM178">
        <v>0.5</v>
      </c>
      <c r="DN178" t="s">
        <v>440</v>
      </c>
      <c r="DO178">
        <v>2</v>
      </c>
      <c r="DP178" t="b">
        <v>1</v>
      </c>
      <c r="DQ178">
        <v>1758644275.214286</v>
      </c>
      <c r="DR178">
        <v>996.9714999999999</v>
      </c>
      <c r="DS178">
        <v>1024.869071428571</v>
      </c>
      <c r="DT178">
        <v>22.28270714285715</v>
      </c>
      <c r="DU178">
        <v>21.20451071428571</v>
      </c>
      <c r="DV178">
        <v>997.9957857142859</v>
      </c>
      <c r="DW178">
        <v>21.99553214285715</v>
      </c>
      <c r="DX178">
        <v>500.0237857142857</v>
      </c>
      <c r="DY178">
        <v>90.33615</v>
      </c>
      <c r="DZ178">
        <v>0.06665416785714286</v>
      </c>
      <c r="EA178">
        <v>29.04578571428571</v>
      </c>
      <c r="EB178">
        <v>29.99871428571429</v>
      </c>
      <c r="EC178">
        <v>999.9000000000002</v>
      </c>
      <c r="ED178">
        <v>0</v>
      </c>
      <c r="EE178">
        <v>0</v>
      </c>
      <c r="EF178">
        <v>10010.02214285714</v>
      </c>
      <c r="EG178">
        <v>0</v>
      </c>
      <c r="EH178">
        <v>10.16905714285714</v>
      </c>
      <c r="EI178">
        <v>-27.89879642857143</v>
      </c>
      <c r="EJ178">
        <v>1019.692785714286</v>
      </c>
      <c r="EK178">
        <v>1047.073214285714</v>
      </c>
      <c r="EL178">
        <v>1.078185357142857</v>
      </c>
      <c r="EM178">
        <v>1024.869071428571</v>
      </c>
      <c r="EN178">
        <v>21.20451071428571</v>
      </c>
      <c r="EO178">
        <v>2.012933928571429</v>
      </c>
      <c r="EP178">
        <v>1.915535714285714</v>
      </c>
      <c r="EQ178">
        <v>17.54643928571429</v>
      </c>
      <c r="ER178">
        <v>16.76291785714286</v>
      </c>
      <c r="ES178">
        <v>1999.975357142857</v>
      </c>
      <c r="ET178">
        <v>0.9799928214285715</v>
      </c>
      <c r="EU178">
        <v>0.02000717857142857</v>
      </c>
      <c r="EV178">
        <v>0</v>
      </c>
      <c r="EW178">
        <v>204.6505714285715</v>
      </c>
      <c r="EX178">
        <v>5.00078</v>
      </c>
      <c r="EY178">
        <v>4182.189285714286</v>
      </c>
      <c r="EZ178">
        <v>16379.4</v>
      </c>
      <c r="FA178">
        <v>38.51985714285713</v>
      </c>
      <c r="FB178">
        <v>39.33</v>
      </c>
      <c r="FC178">
        <v>38.70742857142857</v>
      </c>
      <c r="FD178">
        <v>39.04428571428571</v>
      </c>
      <c r="FE178">
        <v>39.88367857142856</v>
      </c>
      <c r="FF178">
        <v>1955.065357142857</v>
      </c>
      <c r="FG178">
        <v>39.91</v>
      </c>
      <c r="FH178">
        <v>0</v>
      </c>
      <c r="FI178">
        <v>1758644281.2</v>
      </c>
      <c r="FJ178">
        <v>0</v>
      </c>
      <c r="FK178">
        <v>204.6166153846154</v>
      </c>
      <c r="FL178">
        <v>-1.961435898131431</v>
      </c>
      <c r="FM178">
        <v>-17.89059831833687</v>
      </c>
      <c r="FN178">
        <v>4182.130769230769</v>
      </c>
      <c r="FO178">
        <v>15</v>
      </c>
      <c r="FP178">
        <v>0</v>
      </c>
      <c r="FQ178" t="s">
        <v>441</v>
      </c>
      <c r="FR178">
        <v>1746989605.5</v>
      </c>
      <c r="FS178">
        <v>1746989593.5</v>
      </c>
      <c r="FT178">
        <v>0</v>
      </c>
      <c r="FU178">
        <v>-0.274</v>
      </c>
      <c r="FV178">
        <v>-0.002</v>
      </c>
      <c r="FW178">
        <v>2.549</v>
      </c>
      <c r="FX178">
        <v>0.129</v>
      </c>
      <c r="FY178">
        <v>420</v>
      </c>
      <c r="FZ178">
        <v>17</v>
      </c>
      <c r="GA178">
        <v>0.02</v>
      </c>
      <c r="GB178">
        <v>0.04</v>
      </c>
      <c r="GC178">
        <v>-27.835045</v>
      </c>
      <c r="GD178">
        <v>-1.491449155722293</v>
      </c>
      <c r="GE178">
        <v>0.1644162992984577</v>
      </c>
      <c r="GF178">
        <v>0</v>
      </c>
      <c r="GG178">
        <v>204.6535294117647</v>
      </c>
      <c r="GH178">
        <v>-1.137387316275483</v>
      </c>
      <c r="GI178">
        <v>0.2173725773188575</v>
      </c>
      <c r="GJ178">
        <v>0</v>
      </c>
      <c r="GK178">
        <v>1.07867775</v>
      </c>
      <c r="GL178">
        <v>-0.01457797373358485</v>
      </c>
      <c r="GM178">
        <v>0.00174551924581199</v>
      </c>
      <c r="GN178">
        <v>1</v>
      </c>
      <c r="GO178">
        <v>1</v>
      </c>
      <c r="GP178">
        <v>3</v>
      </c>
      <c r="GQ178" t="s">
        <v>448</v>
      </c>
      <c r="GR178">
        <v>3.10262</v>
      </c>
      <c r="GS178">
        <v>2.72461</v>
      </c>
      <c r="GT178">
        <v>0.163015</v>
      </c>
      <c r="GU178">
        <v>0.165791</v>
      </c>
      <c r="GV178">
        <v>0.102265</v>
      </c>
      <c r="GW178">
        <v>0.100119</v>
      </c>
      <c r="GX178">
        <v>21904.1</v>
      </c>
      <c r="GY178">
        <v>19825.8</v>
      </c>
      <c r="GZ178">
        <v>26732.8</v>
      </c>
      <c r="HA178">
        <v>23985.7</v>
      </c>
      <c r="HB178">
        <v>38409.4</v>
      </c>
      <c r="HC178">
        <v>31906.7</v>
      </c>
      <c r="HD178">
        <v>46682.5</v>
      </c>
      <c r="HE178">
        <v>37938.1</v>
      </c>
      <c r="HF178">
        <v>1.8748</v>
      </c>
      <c r="HG178">
        <v>1.86695</v>
      </c>
      <c r="HH178">
        <v>0.107698</v>
      </c>
      <c r="HI178">
        <v>0</v>
      </c>
      <c r="HJ178">
        <v>28.2436</v>
      </c>
      <c r="HK178">
        <v>999.9</v>
      </c>
      <c r="HL178">
        <v>48.8</v>
      </c>
      <c r="HM178">
        <v>31.6</v>
      </c>
      <c r="HN178">
        <v>25.2143</v>
      </c>
      <c r="HO178">
        <v>61.3165</v>
      </c>
      <c r="HP178">
        <v>22.6843</v>
      </c>
      <c r="HQ178">
        <v>1</v>
      </c>
      <c r="HR178">
        <v>0.08663360000000001</v>
      </c>
      <c r="HS178">
        <v>-0.544807</v>
      </c>
      <c r="HT178">
        <v>20.2782</v>
      </c>
      <c r="HU178">
        <v>5.21175</v>
      </c>
      <c r="HV178">
        <v>11.9788</v>
      </c>
      <c r="HW178">
        <v>4.9628</v>
      </c>
      <c r="HX178">
        <v>3.27448</v>
      </c>
      <c r="HY178">
        <v>9999</v>
      </c>
      <c r="HZ178">
        <v>9999</v>
      </c>
      <c r="IA178">
        <v>9999</v>
      </c>
      <c r="IB178">
        <v>999.9</v>
      </c>
      <c r="IC178">
        <v>1.86398</v>
      </c>
      <c r="ID178">
        <v>1.86005</v>
      </c>
      <c r="IE178">
        <v>1.85838</v>
      </c>
      <c r="IF178">
        <v>1.85974</v>
      </c>
      <c r="IG178">
        <v>1.85989</v>
      </c>
      <c r="IH178">
        <v>1.85837</v>
      </c>
      <c r="II178">
        <v>1.85745</v>
      </c>
      <c r="IJ178">
        <v>1.85242</v>
      </c>
      <c r="IK178">
        <v>0</v>
      </c>
      <c r="IL178">
        <v>0</v>
      </c>
      <c r="IM178">
        <v>0</v>
      </c>
      <c r="IN178">
        <v>0</v>
      </c>
      <c r="IO178" t="s">
        <v>443</v>
      </c>
      <c r="IP178" t="s">
        <v>444</v>
      </c>
      <c r="IQ178" t="s">
        <v>445</v>
      </c>
      <c r="IR178" t="s">
        <v>445</v>
      </c>
      <c r="IS178" t="s">
        <v>445</v>
      </c>
      <c r="IT178" t="s">
        <v>445</v>
      </c>
      <c r="IU178">
        <v>0</v>
      </c>
      <c r="IV178">
        <v>100</v>
      </c>
      <c r="IW178">
        <v>100</v>
      </c>
      <c r="IX178">
        <v>-1</v>
      </c>
      <c r="IY178">
        <v>0.2871</v>
      </c>
      <c r="IZ178">
        <v>-1.101190050776656</v>
      </c>
      <c r="JA178">
        <v>-0.0009077452495023094</v>
      </c>
      <c r="JB178">
        <v>1.260287539409167E-06</v>
      </c>
      <c r="JC178">
        <v>-2.747980142854786E-10</v>
      </c>
      <c r="JD178">
        <v>0.01164710740424388</v>
      </c>
      <c r="JE178">
        <v>0.002354074995816399</v>
      </c>
      <c r="JF178">
        <v>0.0004967520844642659</v>
      </c>
      <c r="JG178">
        <v>-1.558376616488758E-06</v>
      </c>
      <c r="JH178">
        <v>1</v>
      </c>
      <c r="JI178">
        <v>1955</v>
      </c>
      <c r="JJ178">
        <v>1</v>
      </c>
      <c r="JK178">
        <v>26</v>
      </c>
      <c r="JL178">
        <v>194244.6</v>
      </c>
      <c r="JM178">
        <v>194244.8</v>
      </c>
      <c r="JN178">
        <v>2.42798</v>
      </c>
      <c r="JO178">
        <v>2.60742</v>
      </c>
      <c r="JP178">
        <v>1.49658</v>
      </c>
      <c r="JQ178">
        <v>2.34497</v>
      </c>
      <c r="JR178">
        <v>1.54907</v>
      </c>
      <c r="JS178">
        <v>2.47314</v>
      </c>
      <c r="JT178">
        <v>36.105</v>
      </c>
      <c r="JU178">
        <v>24.1838</v>
      </c>
      <c r="JV178">
        <v>18</v>
      </c>
      <c r="JW178">
        <v>482.091</v>
      </c>
      <c r="JX178">
        <v>491.859</v>
      </c>
      <c r="JY178">
        <v>28.1274</v>
      </c>
      <c r="JZ178">
        <v>28.3964</v>
      </c>
      <c r="KA178">
        <v>30</v>
      </c>
      <c r="KB178">
        <v>28.6469</v>
      </c>
      <c r="KC178">
        <v>28.6508</v>
      </c>
      <c r="KD178">
        <v>48.7264</v>
      </c>
      <c r="KE178">
        <v>18.1148</v>
      </c>
      <c r="KF178">
        <v>68.6476</v>
      </c>
      <c r="KG178">
        <v>28.1283</v>
      </c>
      <c r="KH178">
        <v>1075.82</v>
      </c>
      <c r="KI178">
        <v>21.2377</v>
      </c>
      <c r="KJ178">
        <v>102.067</v>
      </c>
      <c r="KK178">
        <v>91.50190000000001</v>
      </c>
    </row>
    <row r="179" spans="1:297">
      <c r="A179">
        <v>161</v>
      </c>
      <c r="B179">
        <v>1758644288</v>
      </c>
      <c r="C179">
        <v>2655</v>
      </c>
      <c r="D179" t="s">
        <v>768</v>
      </c>
      <c r="E179" t="s">
        <v>769</v>
      </c>
      <c r="F179">
        <v>5</v>
      </c>
      <c r="G179" t="s">
        <v>641</v>
      </c>
      <c r="H179" t="s">
        <v>438</v>
      </c>
      <c r="I179">
        <v>1758644280.5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(EA179+(U179+2*0.95*5.67E-8*(((EA179+$B$9)+273)^4-(EA179+273)^4)-44100*J179)/(1.84*29.3*R179+8*0.95*5.67E-8*(EA179+273)^3))</f>
        <v>0</v>
      </c>
      <c r="W179">
        <f>($C$9*EB179+$D$9*EC179+$E$9*V179)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2*0.95*5.67E-8*(((EA179+$B$9)+273)^4-(W179+273)^4)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1080.857152468527</v>
      </c>
      <c r="AK179">
        <v>1061.837696969697</v>
      </c>
      <c r="AL179">
        <v>3.415752412002341</v>
      </c>
      <c r="AM179">
        <v>65.18617333017276</v>
      </c>
      <c r="AN179">
        <f>(AP179 - AO179 + DY179*1E3/(8.314*(EA179+273.15)) * AR179/DX179 * AQ179) * DX179/(100*DL179) * 1000/(1000 - AP179)</f>
        <v>0</v>
      </c>
      <c r="AO179">
        <v>21.20373134888492</v>
      </c>
      <c r="AP179">
        <v>22.28099757575757</v>
      </c>
      <c r="AQ179">
        <v>4.045658785853771E-06</v>
      </c>
      <c r="AR179">
        <v>105.4183411861966</v>
      </c>
      <c r="AS179">
        <v>0</v>
      </c>
      <c r="AT179">
        <v>0</v>
      </c>
      <c r="AU179">
        <f>IF(AS179*$H$15&gt;=AW179,1.0,(AW179/(AW179-AS179*$H$15)))</f>
        <v>0</v>
      </c>
      <c r="AV179">
        <f>(AU179-1)*100</f>
        <v>0</v>
      </c>
      <c r="AW179">
        <f>MAX(0,($B$15+$C$15*EF179)/(1+$D$15*EF179)*DY179/(EA179+273)*$E$15)</f>
        <v>0</v>
      </c>
      <c r="AX179" t="s">
        <v>439</v>
      </c>
      <c r="AY179" t="s">
        <v>439</v>
      </c>
      <c r="AZ179">
        <v>0</v>
      </c>
      <c r="BA179">
        <v>0</v>
      </c>
      <c r="BB179">
        <f>1-AZ179/BA179</f>
        <v>0</v>
      </c>
      <c r="BC179">
        <v>0</v>
      </c>
      <c r="BD179" t="s">
        <v>439</v>
      </c>
      <c r="BE179" t="s">
        <v>439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439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$B$13*EG179+$C$13*EH179+$F$13*ES179*(1-EV179)</f>
        <v>0</v>
      </c>
      <c r="DI179">
        <f>DH179*DJ179</f>
        <v>0</v>
      </c>
      <c r="DJ179">
        <f>($B$13*$D$11+$C$13*$D$11+$F$13*((FF179+EX179)/MAX(FF179+EX179+FG179, 0.1)*$I$11+FG179/MAX(FF179+EX179+FG179, 0.1)*$J$11))/($B$13+$C$13+$F$13)</f>
        <v>0</v>
      </c>
      <c r="DK179">
        <f>($B$13*$K$11+$C$13*$K$11+$F$13*((FF179+EX179)/MAX(FF179+EX179+FG179, 0.1)*$P$11+FG179/MAX(FF179+EX179+FG179, 0.1)*$Q$11))/($B$13+$C$13+$F$13)</f>
        <v>0</v>
      </c>
      <c r="DL179">
        <v>1.1</v>
      </c>
      <c r="DM179">
        <v>0.5</v>
      </c>
      <c r="DN179" t="s">
        <v>440</v>
      </c>
      <c r="DO179">
        <v>2</v>
      </c>
      <c r="DP179" t="b">
        <v>1</v>
      </c>
      <c r="DQ179">
        <v>1758644280.5</v>
      </c>
      <c r="DR179">
        <v>1014.694925925926</v>
      </c>
      <c r="DS179">
        <v>1042.678518518519</v>
      </c>
      <c r="DT179">
        <v>22.28124074074074</v>
      </c>
      <c r="DU179">
        <v>21.20443703703704</v>
      </c>
      <c r="DV179">
        <v>1015.704851851852</v>
      </c>
      <c r="DW179">
        <v>21.9941037037037</v>
      </c>
      <c r="DX179">
        <v>500.0040370370371</v>
      </c>
      <c r="DY179">
        <v>90.33706296296296</v>
      </c>
      <c r="DZ179">
        <v>0.06655628888888888</v>
      </c>
      <c r="EA179">
        <v>29.04513333333334</v>
      </c>
      <c r="EB179">
        <v>29.99915925925926</v>
      </c>
      <c r="EC179">
        <v>999.9000000000001</v>
      </c>
      <c r="ED179">
        <v>0</v>
      </c>
      <c r="EE179">
        <v>0</v>
      </c>
      <c r="EF179">
        <v>10003.26777777778</v>
      </c>
      <c r="EG179">
        <v>0</v>
      </c>
      <c r="EH179">
        <v>10.1696</v>
      </c>
      <c r="EI179">
        <v>-27.98495925925926</v>
      </c>
      <c r="EJ179">
        <v>1037.818518518518</v>
      </c>
      <c r="EK179">
        <v>1065.268148148148</v>
      </c>
      <c r="EL179">
        <v>1.076796296296296</v>
      </c>
      <c r="EM179">
        <v>1042.678518518519</v>
      </c>
      <c r="EN179">
        <v>21.20443703703704</v>
      </c>
      <c r="EO179">
        <v>2.012823333333333</v>
      </c>
      <c r="EP179">
        <v>1.915548148148148</v>
      </c>
      <c r="EQ179">
        <v>17.54556666666667</v>
      </c>
      <c r="ER179">
        <v>16.76302222222222</v>
      </c>
      <c r="ES179">
        <v>1999.954814814815</v>
      </c>
      <c r="ET179">
        <v>0.9799925555555555</v>
      </c>
      <c r="EU179">
        <v>0.02000744444444444</v>
      </c>
      <c r="EV179">
        <v>0</v>
      </c>
      <c r="EW179">
        <v>204.5293703703703</v>
      </c>
      <c r="EX179">
        <v>5.00078</v>
      </c>
      <c r="EY179">
        <v>4180.365925925926</v>
      </c>
      <c r="EZ179">
        <v>16379.23333333333</v>
      </c>
      <c r="FA179">
        <v>38.52296296296296</v>
      </c>
      <c r="FB179">
        <v>39.32137037037037</v>
      </c>
      <c r="FC179">
        <v>38.6364074074074</v>
      </c>
      <c r="FD179">
        <v>39.03907407407408</v>
      </c>
      <c r="FE179">
        <v>39.89566666666666</v>
      </c>
      <c r="FF179">
        <v>1955.043333333333</v>
      </c>
      <c r="FG179">
        <v>39.91</v>
      </c>
      <c r="FH179">
        <v>0</v>
      </c>
      <c r="FI179">
        <v>1758644286</v>
      </c>
      <c r="FJ179">
        <v>0</v>
      </c>
      <c r="FK179">
        <v>204.4983076923077</v>
      </c>
      <c r="FL179">
        <v>-1.02119658043226</v>
      </c>
      <c r="FM179">
        <v>-20.89230768824033</v>
      </c>
      <c r="FN179">
        <v>4180.474615384615</v>
      </c>
      <c r="FO179">
        <v>15</v>
      </c>
      <c r="FP179">
        <v>0</v>
      </c>
      <c r="FQ179" t="s">
        <v>441</v>
      </c>
      <c r="FR179">
        <v>1746989605.5</v>
      </c>
      <c r="FS179">
        <v>1746989593.5</v>
      </c>
      <c r="FT179">
        <v>0</v>
      </c>
      <c r="FU179">
        <v>-0.274</v>
      </c>
      <c r="FV179">
        <v>-0.002</v>
      </c>
      <c r="FW179">
        <v>2.549</v>
      </c>
      <c r="FX179">
        <v>0.129</v>
      </c>
      <c r="FY179">
        <v>420</v>
      </c>
      <c r="FZ179">
        <v>17</v>
      </c>
      <c r="GA179">
        <v>0.02</v>
      </c>
      <c r="GB179">
        <v>0.04</v>
      </c>
      <c r="GC179">
        <v>-27.9129375</v>
      </c>
      <c r="GD179">
        <v>-0.9277046904314433</v>
      </c>
      <c r="GE179">
        <v>0.1199648150240313</v>
      </c>
      <c r="GF179">
        <v>0</v>
      </c>
      <c r="GG179">
        <v>204.5935</v>
      </c>
      <c r="GH179">
        <v>-1.313537049311853</v>
      </c>
      <c r="GI179">
        <v>0.2323021928943638</v>
      </c>
      <c r="GJ179">
        <v>0</v>
      </c>
      <c r="GK179">
        <v>1.07769525</v>
      </c>
      <c r="GL179">
        <v>-0.01694060037523273</v>
      </c>
      <c r="GM179">
        <v>0.001966607469094943</v>
      </c>
      <c r="GN179">
        <v>1</v>
      </c>
      <c r="GO179">
        <v>1</v>
      </c>
      <c r="GP179">
        <v>3</v>
      </c>
      <c r="GQ179" t="s">
        <v>448</v>
      </c>
      <c r="GR179">
        <v>3.10242</v>
      </c>
      <c r="GS179">
        <v>2.72512</v>
      </c>
      <c r="GT179">
        <v>0.164698</v>
      </c>
      <c r="GU179">
        <v>0.167449</v>
      </c>
      <c r="GV179">
        <v>0.102265</v>
      </c>
      <c r="GW179">
        <v>0.100109</v>
      </c>
      <c r="GX179">
        <v>21860.1</v>
      </c>
      <c r="GY179">
        <v>19786.4</v>
      </c>
      <c r="GZ179">
        <v>26732.8</v>
      </c>
      <c r="HA179">
        <v>23985.7</v>
      </c>
      <c r="HB179">
        <v>38409.6</v>
      </c>
      <c r="HC179">
        <v>31907.2</v>
      </c>
      <c r="HD179">
        <v>46682.5</v>
      </c>
      <c r="HE179">
        <v>37938.1</v>
      </c>
      <c r="HF179">
        <v>1.87427</v>
      </c>
      <c r="HG179">
        <v>1.86755</v>
      </c>
      <c r="HH179">
        <v>0.108734</v>
      </c>
      <c r="HI179">
        <v>0</v>
      </c>
      <c r="HJ179">
        <v>28.246</v>
      </c>
      <c r="HK179">
        <v>999.9</v>
      </c>
      <c r="HL179">
        <v>48.8</v>
      </c>
      <c r="HM179">
        <v>31.6</v>
      </c>
      <c r="HN179">
        <v>25.2161</v>
      </c>
      <c r="HO179">
        <v>61.2065</v>
      </c>
      <c r="HP179">
        <v>22.6763</v>
      </c>
      <c r="HQ179">
        <v>1</v>
      </c>
      <c r="HR179">
        <v>0.0861179</v>
      </c>
      <c r="HS179">
        <v>-0.514483</v>
      </c>
      <c r="HT179">
        <v>20.2784</v>
      </c>
      <c r="HU179">
        <v>5.2125</v>
      </c>
      <c r="HV179">
        <v>11.9787</v>
      </c>
      <c r="HW179">
        <v>4.96285</v>
      </c>
      <c r="HX179">
        <v>3.27455</v>
      </c>
      <c r="HY179">
        <v>9999</v>
      </c>
      <c r="HZ179">
        <v>9999</v>
      </c>
      <c r="IA179">
        <v>9999</v>
      </c>
      <c r="IB179">
        <v>999.9</v>
      </c>
      <c r="IC179">
        <v>1.86398</v>
      </c>
      <c r="ID179">
        <v>1.86006</v>
      </c>
      <c r="IE179">
        <v>1.8584</v>
      </c>
      <c r="IF179">
        <v>1.85974</v>
      </c>
      <c r="IG179">
        <v>1.85989</v>
      </c>
      <c r="IH179">
        <v>1.85837</v>
      </c>
      <c r="II179">
        <v>1.85745</v>
      </c>
      <c r="IJ179">
        <v>1.85242</v>
      </c>
      <c r="IK179">
        <v>0</v>
      </c>
      <c r="IL179">
        <v>0</v>
      </c>
      <c r="IM179">
        <v>0</v>
      </c>
      <c r="IN179">
        <v>0</v>
      </c>
      <c r="IO179" t="s">
        <v>443</v>
      </c>
      <c r="IP179" t="s">
        <v>444</v>
      </c>
      <c r="IQ179" t="s">
        <v>445</v>
      </c>
      <c r="IR179" t="s">
        <v>445</v>
      </c>
      <c r="IS179" t="s">
        <v>445</v>
      </c>
      <c r="IT179" t="s">
        <v>445</v>
      </c>
      <c r="IU179">
        <v>0</v>
      </c>
      <c r="IV179">
        <v>100</v>
      </c>
      <c r="IW179">
        <v>100</v>
      </c>
      <c r="IX179">
        <v>-0.99</v>
      </c>
      <c r="IY179">
        <v>0.2871</v>
      </c>
      <c r="IZ179">
        <v>-1.101190050776656</v>
      </c>
      <c r="JA179">
        <v>-0.0009077452495023094</v>
      </c>
      <c r="JB179">
        <v>1.260287539409167E-06</v>
      </c>
      <c r="JC179">
        <v>-2.747980142854786E-10</v>
      </c>
      <c r="JD179">
        <v>0.01164710740424388</v>
      </c>
      <c r="JE179">
        <v>0.002354074995816399</v>
      </c>
      <c r="JF179">
        <v>0.0004967520844642659</v>
      </c>
      <c r="JG179">
        <v>-1.558376616488758E-06</v>
      </c>
      <c r="JH179">
        <v>1</v>
      </c>
      <c r="JI179">
        <v>1955</v>
      </c>
      <c r="JJ179">
        <v>1</v>
      </c>
      <c r="JK179">
        <v>26</v>
      </c>
      <c r="JL179">
        <v>194244.7</v>
      </c>
      <c r="JM179">
        <v>194244.9</v>
      </c>
      <c r="JN179">
        <v>2.46094</v>
      </c>
      <c r="JO179">
        <v>2.61597</v>
      </c>
      <c r="JP179">
        <v>1.49658</v>
      </c>
      <c r="JQ179">
        <v>2.34497</v>
      </c>
      <c r="JR179">
        <v>1.54907</v>
      </c>
      <c r="JS179">
        <v>2.39136</v>
      </c>
      <c r="JT179">
        <v>36.105</v>
      </c>
      <c r="JU179">
        <v>24.1751</v>
      </c>
      <c r="JV179">
        <v>18</v>
      </c>
      <c r="JW179">
        <v>481.771</v>
      </c>
      <c r="JX179">
        <v>492.238</v>
      </c>
      <c r="JY179">
        <v>28.1299</v>
      </c>
      <c r="JZ179">
        <v>28.3953</v>
      </c>
      <c r="KA179">
        <v>30</v>
      </c>
      <c r="KB179">
        <v>28.6449</v>
      </c>
      <c r="KC179">
        <v>28.649</v>
      </c>
      <c r="KD179">
        <v>49.3796</v>
      </c>
      <c r="KE179">
        <v>18.1148</v>
      </c>
      <c r="KF179">
        <v>68.6476</v>
      </c>
      <c r="KG179">
        <v>28.1268</v>
      </c>
      <c r="KH179">
        <v>1089.2</v>
      </c>
      <c r="KI179">
        <v>21.2377</v>
      </c>
      <c r="KJ179">
        <v>102.067</v>
      </c>
      <c r="KK179">
        <v>91.5018</v>
      </c>
    </row>
    <row r="180" spans="1:297">
      <c r="A180">
        <v>162</v>
      </c>
      <c r="B180">
        <v>1758644293</v>
      </c>
      <c r="C180">
        <v>2660</v>
      </c>
      <c r="D180" t="s">
        <v>770</v>
      </c>
      <c r="E180" t="s">
        <v>771</v>
      </c>
      <c r="F180">
        <v>5</v>
      </c>
      <c r="G180" t="s">
        <v>641</v>
      </c>
      <c r="H180" t="s">
        <v>438</v>
      </c>
      <c r="I180">
        <v>1758644285.214286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(EA180+(U180+2*0.95*5.67E-8*(((EA180+$B$9)+273)^4-(EA180+273)^4)-44100*J180)/(1.84*29.3*R180+8*0.95*5.67E-8*(EA180+273)^3))</f>
        <v>0</v>
      </c>
      <c r="W180">
        <f>($C$9*EB180+$D$9*EC180+$E$9*V180)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2*0.95*5.67E-8*(((EA180+$B$9)+273)^4-(W180+273)^4)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1097.924014178846</v>
      </c>
      <c r="AK180">
        <v>1078.839151515151</v>
      </c>
      <c r="AL180">
        <v>3.388988501820132</v>
      </c>
      <c r="AM180">
        <v>65.18617333017276</v>
      </c>
      <c r="AN180">
        <f>(AP180 - AO180 + DY180*1E3/(8.314*(EA180+273.15)) * AR180/DX180 * AQ180) * DX180/(100*DL180) * 1000/(1000 - AP180)</f>
        <v>0</v>
      </c>
      <c r="AO180">
        <v>21.20184241155477</v>
      </c>
      <c r="AP180">
        <v>22.27574909090909</v>
      </c>
      <c r="AQ180">
        <v>-6.427567762876104E-06</v>
      </c>
      <c r="AR180">
        <v>105.4183411861966</v>
      </c>
      <c r="AS180">
        <v>0</v>
      </c>
      <c r="AT180">
        <v>0</v>
      </c>
      <c r="AU180">
        <f>IF(AS180*$H$15&gt;=AW180,1.0,(AW180/(AW180-AS180*$H$15)))</f>
        <v>0</v>
      </c>
      <c r="AV180">
        <f>(AU180-1)*100</f>
        <v>0</v>
      </c>
      <c r="AW180">
        <f>MAX(0,($B$15+$C$15*EF180)/(1+$D$15*EF180)*DY180/(EA180+273)*$E$15)</f>
        <v>0</v>
      </c>
      <c r="AX180" t="s">
        <v>439</v>
      </c>
      <c r="AY180" t="s">
        <v>439</v>
      </c>
      <c r="AZ180">
        <v>0</v>
      </c>
      <c r="BA180">
        <v>0</v>
      </c>
      <c r="BB180">
        <f>1-AZ180/BA180</f>
        <v>0</v>
      </c>
      <c r="BC180">
        <v>0</v>
      </c>
      <c r="BD180" t="s">
        <v>439</v>
      </c>
      <c r="BE180" t="s">
        <v>439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439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$B$13*EG180+$C$13*EH180+$F$13*ES180*(1-EV180)</f>
        <v>0</v>
      </c>
      <c r="DI180">
        <f>DH180*DJ180</f>
        <v>0</v>
      </c>
      <c r="DJ180">
        <f>($B$13*$D$11+$C$13*$D$11+$F$13*((FF180+EX180)/MAX(FF180+EX180+FG180, 0.1)*$I$11+FG180/MAX(FF180+EX180+FG180, 0.1)*$J$11))/($B$13+$C$13+$F$13)</f>
        <v>0</v>
      </c>
      <c r="DK180">
        <f>($B$13*$K$11+$C$13*$K$11+$F$13*((FF180+EX180)/MAX(FF180+EX180+FG180, 0.1)*$P$11+FG180/MAX(FF180+EX180+FG180, 0.1)*$Q$11))/($B$13+$C$13+$F$13)</f>
        <v>0</v>
      </c>
      <c r="DL180">
        <v>1.1</v>
      </c>
      <c r="DM180">
        <v>0.5</v>
      </c>
      <c r="DN180" t="s">
        <v>440</v>
      </c>
      <c r="DO180">
        <v>2</v>
      </c>
      <c r="DP180" t="b">
        <v>1</v>
      </c>
      <c r="DQ180">
        <v>1758644285.214286</v>
      </c>
      <c r="DR180">
        <v>1030.494642857143</v>
      </c>
      <c r="DS180">
        <v>1058.482857142857</v>
      </c>
      <c r="DT180">
        <v>22.27973928571428</v>
      </c>
      <c r="DU180">
        <v>21.20372857142857</v>
      </c>
      <c r="DV180">
        <v>1031.492142857143</v>
      </c>
      <c r="DW180">
        <v>21.99262142857143</v>
      </c>
      <c r="DX180">
        <v>499.98375</v>
      </c>
      <c r="DY180">
        <v>90.33702857142858</v>
      </c>
      <c r="DZ180">
        <v>0.06675975357142858</v>
      </c>
      <c r="EA180">
        <v>29.04407142857142</v>
      </c>
      <c r="EB180">
        <v>30.00433214285714</v>
      </c>
      <c r="EC180">
        <v>999.9000000000002</v>
      </c>
      <c r="ED180">
        <v>0</v>
      </c>
      <c r="EE180">
        <v>0</v>
      </c>
      <c r="EF180">
        <v>9996.275714285714</v>
      </c>
      <c r="EG180">
        <v>0</v>
      </c>
      <c r="EH180">
        <v>10.1696</v>
      </c>
      <c r="EI180">
        <v>-27.98872857142857</v>
      </c>
      <c r="EJ180">
        <v>1053.976071428572</v>
      </c>
      <c r="EK180">
        <v>1081.413214285714</v>
      </c>
      <c r="EL180">
        <v>1.075994642857143</v>
      </c>
      <c r="EM180">
        <v>1058.482857142857</v>
      </c>
      <c r="EN180">
        <v>21.20372857142857</v>
      </c>
      <c r="EO180">
        <v>2.012685357142857</v>
      </c>
      <c r="EP180">
        <v>1.9154825</v>
      </c>
      <c r="EQ180">
        <v>17.54448571428571</v>
      </c>
      <c r="ER180">
        <v>16.76248571428571</v>
      </c>
      <c r="ES180">
        <v>1999.953571428571</v>
      </c>
      <c r="ET180">
        <v>0.9799925</v>
      </c>
      <c r="EU180">
        <v>0.02000749999999999</v>
      </c>
      <c r="EV180">
        <v>0</v>
      </c>
      <c r="EW180">
        <v>204.4804285714286</v>
      </c>
      <c r="EX180">
        <v>5.00078</v>
      </c>
      <c r="EY180">
        <v>4178.733571428571</v>
      </c>
      <c r="EZ180">
        <v>16379.21428571429</v>
      </c>
      <c r="FA180">
        <v>38.52217857142858</v>
      </c>
      <c r="FB180">
        <v>39.31885714285714</v>
      </c>
      <c r="FC180">
        <v>38.64717857142858</v>
      </c>
      <c r="FD180">
        <v>39.04214285714285</v>
      </c>
      <c r="FE180">
        <v>39.87921428571428</v>
      </c>
      <c r="FF180">
        <v>1955.041785714286</v>
      </c>
      <c r="FG180">
        <v>39.91</v>
      </c>
      <c r="FH180">
        <v>0</v>
      </c>
      <c r="FI180">
        <v>1758644291.4</v>
      </c>
      <c r="FJ180">
        <v>0</v>
      </c>
      <c r="FK180">
        <v>204.46336</v>
      </c>
      <c r="FL180">
        <v>0.292538455985996</v>
      </c>
      <c r="FM180">
        <v>-23.6938461308607</v>
      </c>
      <c r="FN180">
        <v>4178.520799999999</v>
      </c>
      <c r="FO180">
        <v>15</v>
      </c>
      <c r="FP180">
        <v>0</v>
      </c>
      <c r="FQ180" t="s">
        <v>441</v>
      </c>
      <c r="FR180">
        <v>1746989605.5</v>
      </c>
      <c r="FS180">
        <v>1746989593.5</v>
      </c>
      <c r="FT180">
        <v>0</v>
      </c>
      <c r="FU180">
        <v>-0.274</v>
      </c>
      <c r="FV180">
        <v>-0.002</v>
      </c>
      <c r="FW180">
        <v>2.549</v>
      </c>
      <c r="FX180">
        <v>0.129</v>
      </c>
      <c r="FY180">
        <v>420</v>
      </c>
      <c r="FZ180">
        <v>17</v>
      </c>
      <c r="GA180">
        <v>0.02</v>
      </c>
      <c r="GB180">
        <v>0.04</v>
      </c>
      <c r="GC180">
        <v>-27.97456829268293</v>
      </c>
      <c r="GD180">
        <v>-0.2389609756097541</v>
      </c>
      <c r="GE180">
        <v>0.07398007457194435</v>
      </c>
      <c r="GF180">
        <v>1</v>
      </c>
      <c r="GG180">
        <v>204.4945882352941</v>
      </c>
      <c r="GH180">
        <v>-0.6796333122551369</v>
      </c>
      <c r="GI180">
        <v>0.2149079307171367</v>
      </c>
      <c r="GJ180">
        <v>1</v>
      </c>
      <c r="GK180">
        <v>1.076862682926829</v>
      </c>
      <c r="GL180">
        <v>-0.0121645296167233</v>
      </c>
      <c r="GM180">
        <v>0.001809925243558268</v>
      </c>
      <c r="GN180">
        <v>1</v>
      </c>
      <c r="GO180">
        <v>3</v>
      </c>
      <c r="GP180">
        <v>3</v>
      </c>
      <c r="GQ180" t="s">
        <v>568</v>
      </c>
      <c r="GR180">
        <v>3.10268</v>
      </c>
      <c r="GS180">
        <v>2.7251</v>
      </c>
      <c r="GT180">
        <v>0.166359</v>
      </c>
      <c r="GU180">
        <v>0.169098</v>
      </c>
      <c r="GV180">
        <v>0.10225</v>
      </c>
      <c r="GW180">
        <v>0.10011</v>
      </c>
      <c r="GX180">
        <v>21816.6</v>
      </c>
      <c r="GY180">
        <v>19747.1</v>
      </c>
      <c r="GZ180">
        <v>26732.7</v>
      </c>
      <c r="HA180">
        <v>23985.6</v>
      </c>
      <c r="HB180">
        <v>38410.5</v>
      </c>
      <c r="HC180">
        <v>31907.1</v>
      </c>
      <c r="HD180">
        <v>46682.5</v>
      </c>
      <c r="HE180">
        <v>37937.7</v>
      </c>
      <c r="HF180">
        <v>1.8747</v>
      </c>
      <c r="HG180">
        <v>1.8673</v>
      </c>
      <c r="HH180">
        <v>0.107527</v>
      </c>
      <c r="HI180">
        <v>0</v>
      </c>
      <c r="HJ180">
        <v>28.2491</v>
      </c>
      <c r="HK180">
        <v>999.9</v>
      </c>
      <c r="HL180">
        <v>48.8</v>
      </c>
      <c r="HM180">
        <v>31.6</v>
      </c>
      <c r="HN180">
        <v>25.217</v>
      </c>
      <c r="HO180">
        <v>61.2765</v>
      </c>
      <c r="HP180">
        <v>22.496</v>
      </c>
      <c r="HQ180">
        <v>1</v>
      </c>
      <c r="HR180">
        <v>0.0862348</v>
      </c>
      <c r="HS180">
        <v>-0.494632</v>
      </c>
      <c r="HT180">
        <v>20.2785</v>
      </c>
      <c r="HU180">
        <v>5.21115</v>
      </c>
      <c r="HV180">
        <v>11.9785</v>
      </c>
      <c r="HW180">
        <v>4.96275</v>
      </c>
      <c r="HX180">
        <v>3.27445</v>
      </c>
      <c r="HY180">
        <v>9999</v>
      </c>
      <c r="HZ180">
        <v>9999</v>
      </c>
      <c r="IA180">
        <v>9999</v>
      </c>
      <c r="IB180">
        <v>999.9</v>
      </c>
      <c r="IC180">
        <v>1.86396</v>
      </c>
      <c r="ID180">
        <v>1.86006</v>
      </c>
      <c r="IE180">
        <v>1.85841</v>
      </c>
      <c r="IF180">
        <v>1.85974</v>
      </c>
      <c r="IG180">
        <v>1.85989</v>
      </c>
      <c r="IH180">
        <v>1.85837</v>
      </c>
      <c r="II180">
        <v>1.85745</v>
      </c>
      <c r="IJ180">
        <v>1.85241</v>
      </c>
      <c r="IK180">
        <v>0</v>
      </c>
      <c r="IL180">
        <v>0</v>
      </c>
      <c r="IM180">
        <v>0</v>
      </c>
      <c r="IN180">
        <v>0</v>
      </c>
      <c r="IO180" t="s">
        <v>443</v>
      </c>
      <c r="IP180" t="s">
        <v>444</v>
      </c>
      <c r="IQ180" t="s">
        <v>445</v>
      </c>
      <c r="IR180" t="s">
        <v>445</v>
      </c>
      <c r="IS180" t="s">
        <v>445</v>
      </c>
      <c r="IT180" t="s">
        <v>445</v>
      </c>
      <c r="IU180">
        <v>0</v>
      </c>
      <c r="IV180">
        <v>100</v>
      </c>
      <c r="IW180">
        <v>100</v>
      </c>
      <c r="IX180">
        <v>-0.98</v>
      </c>
      <c r="IY180">
        <v>0.287</v>
      </c>
      <c r="IZ180">
        <v>-1.101190050776656</v>
      </c>
      <c r="JA180">
        <v>-0.0009077452495023094</v>
      </c>
      <c r="JB180">
        <v>1.260287539409167E-06</v>
      </c>
      <c r="JC180">
        <v>-2.747980142854786E-10</v>
      </c>
      <c r="JD180">
        <v>0.01164710740424388</v>
      </c>
      <c r="JE180">
        <v>0.002354074995816399</v>
      </c>
      <c r="JF180">
        <v>0.0004967520844642659</v>
      </c>
      <c r="JG180">
        <v>-1.558376616488758E-06</v>
      </c>
      <c r="JH180">
        <v>1</v>
      </c>
      <c r="JI180">
        <v>1955</v>
      </c>
      <c r="JJ180">
        <v>1</v>
      </c>
      <c r="JK180">
        <v>26</v>
      </c>
      <c r="JL180">
        <v>194244.8</v>
      </c>
      <c r="JM180">
        <v>194245</v>
      </c>
      <c r="JN180">
        <v>2.48901</v>
      </c>
      <c r="JO180">
        <v>2.6062</v>
      </c>
      <c r="JP180">
        <v>1.49658</v>
      </c>
      <c r="JQ180">
        <v>2.34497</v>
      </c>
      <c r="JR180">
        <v>1.54907</v>
      </c>
      <c r="JS180">
        <v>2.43896</v>
      </c>
      <c r="JT180">
        <v>36.105</v>
      </c>
      <c r="JU180">
        <v>24.1838</v>
      </c>
      <c r="JV180">
        <v>18</v>
      </c>
      <c r="JW180">
        <v>482.015</v>
      </c>
      <c r="JX180">
        <v>492.058</v>
      </c>
      <c r="JY180">
        <v>28.1281</v>
      </c>
      <c r="JZ180">
        <v>28.3945</v>
      </c>
      <c r="KA180">
        <v>30.0001</v>
      </c>
      <c r="KB180">
        <v>28.6444</v>
      </c>
      <c r="KC180">
        <v>28.6471</v>
      </c>
      <c r="KD180">
        <v>49.9563</v>
      </c>
      <c r="KE180">
        <v>18.1148</v>
      </c>
      <c r="KF180">
        <v>68.6476</v>
      </c>
      <c r="KG180">
        <v>28.116</v>
      </c>
      <c r="KH180">
        <v>1109.24</v>
      </c>
      <c r="KI180">
        <v>21.2377</v>
      </c>
      <c r="KJ180">
        <v>102.067</v>
      </c>
      <c r="KK180">
        <v>91.50109999999999</v>
      </c>
    </row>
    <row r="181" spans="1:297">
      <c r="A181">
        <v>163</v>
      </c>
      <c r="B181">
        <v>1758644298</v>
      </c>
      <c r="C181">
        <v>2665</v>
      </c>
      <c r="D181" t="s">
        <v>772</v>
      </c>
      <c r="E181" t="s">
        <v>773</v>
      </c>
      <c r="F181">
        <v>5</v>
      </c>
      <c r="G181" t="s">
        <v>641</v>
      </c>
      <c r="H181" t="s">
        <v>438</v>
      </c>
      <c r="I181">
        <v>1758644290.5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(EA181+(U181+2*0.95*5.67E-8*(((EA181+$B$9)+273)^4-(EA181+273)^4)-44100*J181)/(1.84*29.3*R181+8*0.95*5.67E-8*(EA181+273)^3))</f>
        <v>0</v>
      </c>
      <c r="W181">
        <f>($C$9*EB181+$D$9*EC181+$E$9*V181)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2*0.95*5.67E-8*(((EA181+$B$9)+273)^4-(W181+273)^4)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1115.087128943421</v>
      </c>
      <c r="AK181">
        <v>1096.034909090909</v>
      </c>
      <c r="AL181">
        <v>3.421213272008134</v>
      </c>
      <c r="AM181">
        <v>65.18617333017276</v>
      </c>
      <c r="AN181">
        <f>(AP181 - AO181 + DY181*1E3/(8.314*(EA181+273.15)) * AR181/DX181 * AQ181) * DX181/(100*DL181) * 1000/(1000 - AP181)</f>
        <v>0</v>
      </c>
      <c r="AO181">
        <v>21.20469347232892</v>
      </c>
      <c r="AP181">
        <v>22.27207454545454</v>
      </c>
      <c r="AQ181">
        <v>-8.798146980727774E-06</v>
      </c>
      <c r="AR181">
        <v>105.4183411861966</v>
      </c>
      <c r="AS181">
        <v>0</v>
      </c>
      <c r="AT181">
        <v>0</v>
      </c>
      <c r="AU181">
        <f>IF(AS181*$H$15&gt;=AW181,1.0,(AW181/(AW181-AS181*$H$15)))</f>
        <v>0</v>
      </c>
      <c r="AV181">
        <f>(AU181-1)*100</f>
        <v>0</v>
      </c>
      <c r="AW181">
        <f>MAX(0,($B$15+$C$15*EF181)/(1+$D$15*EF181)*DY181/(EA181+273)*$E$15)</f>
        <v>0</v>
      </c>
      <c r="AX181" t="s">
        <v>439</v>
      </c>
      <c r="AY181" t="s">
        <v>439</v>
      </c>
      <c r="AZ181">
        <v>0</v>
      </c>
      <c r="BA181">
        <v>0</v>
      </c>
      <c r="BB181">
        <f>1-AZ181/BA181</f>
        <v>0</v>
      </c>
      <c r="BC181">
        <v>0</v>
      </c>
      <c r="BD181" t="s">
        <v>439</v>
      </c>
      <c r="BE181" t="s">
        <v>439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439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$B$13*EG181+$C$13*EH181+$F$13*ES181*(1-EV181)</f>
        <v>0</v>
      </c>
      <c r="DI181">
        <f>DH181*DJ181</f>
        <v>0</v>
      </c>
      <c r="DJ181">
        <f>($B$13*$D$11+$C$13*$D$11+$F$13*((FF181+EX181)/MAX(FF181+EX181+FG181, 0.1)*$I$11+FG181/MAX(FF181+EX181+FG181, 0.1)*$J$11))/($B$13+$C$13+$F$13)</f>
        <v>0</v>
      </c>
      <c r="DK181">
        <f>($B$13*$K$11+$C$13*$K$11+$F$13*((FF181+EX181)/MAX(FF181+EX181+FG181, 0.1)*$P$11+FG181/MAX(FF181+EX181+FG181, 0.1)*$Q$11))/($B$13+$C$13+$F$13)</f>
        <v>0</v>
      </c>
      <c r="DL181">
        <v>1.1</v>
      </c>
      <c r="DM181">
        <v>0.5</v>
      </c>
      <c r="DN181" t="s">
        <v>440</v>
      </c>
      <c r="DO181">
        <v>2</v>
      </c>
      <c r="DP181" t="b">
        <v>1</v>
      </c>
      <c r="DQ181">
        <v>1758644290.5</v>
      </c>
      <c r="DR181">
        <v>1048.202222222222</v>
      </c>
      <c r="DS181">
        <v>1076.225925925926</v>
      </c>
      <c r="DT181">
        <v>22.27718148148148</v>
      </c>
      <c r="DU181">
        <v>21.20334444444444</v>
      </c>
      <c r="DV181">
        <v>1049.185555555556</v>
      </c>
      <c r="DW181">
        <v>21.99012222222222</v>
      </c>
      <c r="DX181">
        <v>499.9923333333334</v>
      </c>
      <c r="DY181">
        <v>90.33655925925926</v>
      </c>
      <c r="DZ181">
        <v>0.06688431851851852</v>
      </c>
      <c r="EA181">
        <v>29.0412</v>
      </c>
      <c r="EB181">
        <v>30.00464074074075</v>
      </c>
      <c r="EC181">
        <v>999.9000000000001</v>
      </c>
      <c r="ED181">
        <v>0</v>
      </c>
      <c r="EE181">
        <v>0</v>
      </c>
      <c r="EF181">
        <v>9992.506296296297</v>
      </c>
      <c r="EG181">
        <v>0</v>
      </c>
      <c r="EH181">
        <v>10.1696</v>
      </c>
      <c r="EI181">
        <v>-28.0240037037037</v>
      </c>
      <c r="EJ181">
        <v>1072.084444444444</v>
      </c>
      <c r="EK181">
        <v>1099.53962962963</v>
      </c>
      <c r="EL181">
        <v>1.073824444444444</v>
      </c>
      <c r="EM181">
        <v>1076.225925925926</v>
      </c>
      <c r="EN181">
        <v>21.20334444444444</v>
      </c>
      <c r="EO181">
        <v>2.012444074074074</v>
      </c>
      <c r="EP181">
        <v>1.915437407407407</v>
      </c>
      <c r="EQ181">
        <v>17.54258888888889</v>
      </c>
      <c r="ER181">
        <v>16.76211481481482</v>
      </c>
      <c r="ES181">
        <v>1999.967407407407</v>
      </c>
      <c r="ET181">
        <v>0.9799926666666668</v>
      </c>
      <c r="EU181">
        <v>0.02000733333333333</v>
      </c>
      <c r="EV181">
        <v>0</v>
      </c>
      <c r="EW181">
        <v>204.4327037037037</v>
      </c>
      <c r="EX181">
        <v>5.00078</v>
      </c>
      <c r="EY181">
        <v>4176.874444444445</v>
      </c>
      <c r="EZ181">
        <v>16379.33333333334</v>
      </c>
      <c r="FA181">
        <v>38.50911111111112</v>
      </c>
      <c r="FB181">
        <v>39.32144444444444</v>
      </c>
      <c r="FC181">
        <v>38.66414814814815</v>
      </c>
      <c r="FD181">
        <v>39.02751851851852</v>
      </c>
      <c r="FE181">
        <v>39.88177777777778</v>
      </c>
      <c r="FF181">
        <v>1955.055555555556</v>
      </c>
      <c r="FG181">
        <v>39.91</v>
      </c>
      <c r="FH181">
        <v>0</v>
      </c>
      <c r="FI181">
        <v>1758644296.2</v>
      </c>
      <c r="FJ181">
        <v>0</v>
      </c>
      <c r="FK181">
        <v>204.40172</v>
      </c>
      <c r="FL181">
        <v>-1.383692312271109</v>
      </c>
      <c r="FM181">
        <v>-20.39692306427407</v>
      </c>
      <c r="FN181">
        <v>4176.7372</v>
      </c>
      <c r="FO181">
        <v>15</v>
      </c>
      <c r="FP181">
        <v>0</v>
      </c>
      <c r="FQ181" t="s">
        <v>441</v>
      </c>
      <c r="FR181">
        <v>1746989605.5</v>
      </c>
      <c r="FS181">
        <v>1746989593.5</v>
      </c>
      <c r="FT181">
        <v>0</v>
      </c>
      <c r="FU181">
        <v>-0.274</v>
      </c>
      <c r="FV181">
        <v>-0.002</v>
      </c>
      <c r="FW181">
        <v>2.549</v>
      </c>
      <c r="FX181">
        <v>0.129</v>
      </c>
      <c r="FY181">
        <v>420</v>
      </c>
      <c r="FZ181">
        <v>17</v>
      </c>
      <c r="GA181">
        <v>0.02</v>
      </c>
      <c r="GB181">
        <v>0.04</v>
      </c>
      <c r="GC181">
        <v>-28.00296097560976</v>
      </c>
      <c r="GD181">
        <v>-0.2447665505226945</v>
      </c>
      <c r="GE181">
        <v>0.06785926569387299</v>
      </c>
      <c r="GF181">
        <v>1</v>
      </c>
      <c r="GG181">
        <v>204.4484411764706</v>
      </c>
      <c r="GH181">
        <v>-0.385042019634946</v>
      </c>
      <c r="GI181">
        <v>0.2168720402308939</v>
      </c>
      <c r="GJ181">
        <v>1</v>
      </c>
      <c r="GK181">
        <v>1.074884878048781</v>
      </c>
      <c r="GL181">
        <v>-0.01960975609755966</v>
      </c>
      <c r="GM181">
        <v>0.002660805968078475</v>
      </c>
      <c r="GN181">
        <v>1</v>
      </c>
      <c r="GO181">
        <v>3</v>
      </c>
      <c r="GP181">
        <v>3</v>
      </c>
      <c r="GQ181" t="s">
        <v>568</v>
      </c>
      <c r="GR181">
        <v>3.10248</v>
      </c>
      <c r="GS181">
        <v>2.72477</v>
      </c>
      <c r="GT181">
        <v>0.16802</v>
      </c>
      <c r="GU181">
        <v>0.170757</v>
      </c>
      <c r="GV181">
        <v>0.102238</v>
      </c>
      <c r="GW181">
        <v>0.100117</v>
      </c>
      <c r="GX181">
        <v>21773.1</v>
      </c>
      <c r="GY181">
        <v>19707.7</v>
      </c>
      <c r="GZ181">
        <v>26732.7</v>
      </c>
      <c r="HA181">
        <v>23985.6</v>
      </c>
      <c r="HB181">
        <v>38411</v>
      </c>
      <c r="HC181">
        <v>31907</v>
      </c>
      <c r="HD181">
        <v>46682.3</v>
      </c>
      <c r="HE181">
        <v>37937.8</v>
      </c>
      <c r="HF181">
        <v>1.87455</v>
      </c>
      <c r="HG181">
        <v>1.8675</v>
      </c>
      <c r="HH181">
        <v>0.107057</v>
      </c>
      <c r="HI181">
        <v>0</v>
      </c>
      <c r="HJ181">
        <v>28.2515</v>
      </c>
      <c r="HK181">
        <v>999.9</v>
      </c>
      <c r="HL181">
        <v>48.8</v>
      </c>
      <c r="HM181">
        <v>31.6</v>
      </c>
      <c r="HN181">
        <v>25.2182</v>
      </c>
      <c r="HO181">
        <v>61.1065</v>
      </c>
      <c r="HP181">
        <v>22.7444</v>
      </c>
      <c r="HQ181">
        <v>1</v>
      </c>
      <c r="HR181">
        <v>0.086189</v>
      </c>
      <c r="HS181">
        <v>-0.477674</v>
      </c>
      <c r="HT181">
        <v>20.2784</v>
      </c>
      <c r="HU181">
        <v>5.21235</v>
      </c>
      <c r="HV181">
        <v>11.979</v>
      </c>
      <c r="HW181">
        <v>4.9628</v>
      </c>
      <c r="HX181">
        <v>3.2744</v>
      </c>
      <c r="HY181">
        <v>9999</v>
      </c>
      <c r="HZ181">
        <v>9999</v>
      </c>
      <c r="IA181">
        <v>9999</v>
      </c>
      <c r="IB181">
        <v>999.9</v>
      </c>
      <c r="IC181">
        <v>1.86395</v>
      </c>
      <c r="ID181">
        <v>1.86007</v>
      </c>
      <c r="IE181">
        <v>1.85841</v>
      </c>
      <c r="IF181">
        <v>1.85975</v>
      </c>
      <c r="IG181">
        <v>1.85989</v>
      </c>
      <c r="IH181">
        <v>1.85837</v>
      </c>
      <c r="II181">
        <v>1.85745</v>
      </c>
      <c r="IJ181">
        <v>1.85239</v>
      </c>
      <c r="IK181">
        <v>0</v>
      </c>
      <c r="IL181">
        <v>0</v>
      </c>
      <c r="IM181">
        <v>0</v>
      </c>
      <c r="IN181">
        <v>0</v>
      </c>
      <c r="IO181" t="s">
        <v>443</v>
      </c>
      <c r="IP181" t="s">
        <v>444</v>
      </c>
      <c r="IQ181" t="s">
        <v>445</v>
      </c>
      <c r="IR181" t="s">
        <v>445</v>
      </c>
      <c r="IS181" t="s">
        <v>445</v>
      </c>
      <c r="IT181" t="s">
        <v>445</v>
      </c>
      <c r="IU181">
        <v>0</v>
      </c>
      <c r="IV181">
        <v>100</v>
      </c>
      <c r="IW181">
        <v>100</v>
      </c>
      <c r="IX181">
        <v>-0.96</v>
      </c>
      <c r="IY181">
        <v>0.287</v>
      </c>
      <c r="IZ181">
        <v>-1.101190050776656</v>
      </c>
      <c r="JA181">
        <v>-0.0009077452495023094</v>
      </c>
      <c r="JB181">
        <v>1.260287539409167E-06</v>
      </c>
      <c r="JC181">
        <v>-2.747980142854786E-10</v>
      </c>
      <c r="JD181">
        <v>0.01164710740424388</v>
      </c>
      <c r="JE181">
        <v>0.002354074995816399</v>
      </c>
      <c r="JF181">
        <v>0.0004967520844642659</v>
      </c>
      <c r="JG181">
        <v>-1.558376616488758E-06</v>
      </c>
      <c r="JH181">
        <v>1</v>
      </c>
      <c r="JI181">
        <v>1955</v>
      </c>
      <c r="JJ181">
        <v>1</v>
      </c>
      <c r="JK181">
        <v>26</v>
      </c>
      <c r="JL181">
        <v>194244.9</v>
      </c>
      <c r="JM181">
        <v>194245.1</v>
      </c>
      <c r="JN181">
        <v>2.52197</v>
      </c>
      <c r="JO181">
        <v>2.60742</v>
      </c>
      <c r="JP181">
        <v>1.49658</v>
      </c>
      <c r="JQ181">
        <v>2.34497</v>
      </c>
      <c r="JR181">
        <v>1.54907</v>
      </c>
      <c r="JS181">
        <v>2.44507</v>
      </c>
      <c r="JT181">
        <v>36.105</v>
      </c>
      <c r="JU181">
        <v>24.1751</v>
      </c>
      <c r="JV181">
        <v>18</v>
      </c>
      <c r="JW181">
        <v>481.909</v>
      </c>
      <c r="JX181">
        <v>492.185</v>
      </c>
      <c r="JY181">
        <v>28.118</v>
      </c>
      <c r="JZ181">
        <v>28.3929</v>
      </c>
      <c r="KA181">
        <v>30.0001</v>
      </c>
      <c r="KB181">
        <v>28.642</v>
      </c>
      <c r="KC181">
        <v>28.6466</v>
      </c>
      <c r="KD181">
        <v>50.5994</v>
      </c>
      <c r="KE181">
        <v>18.1148</v>
      </c>
      <c r="KF181">
        <v>68.6476</v>
      </c>
      <c r="KG181">
        <v>28.1136</v>
      </c>
      <c r="KH181">
        <v>1122.61</v>
      </c>
      <c r="KI181">
        <v>21.2377</v>
      </c>
      <c r="KJ181">
        <v>102.066</v>
      </c>
      <c r="KK181">
        <v>91.50109999999999</v>
      </c>
    </row>
    <row r="182" spans="1:297">
      <c r="A182">
        <v>164</v>
      </c>
      <c r="B182">
        <v>1758644303</v>
      </c>
      <c r="C182">
        <v>2670</v>
      </c>
      <c r="D182" t="s">
        <v>774</v>
      </c>
      <c r="E182" t="s">
        <v>775</v>
      </c>
      <c r="F182">
        <v>5</v>
      </c>
      <c r="G182" t="s">
        <v>641</v>
      </c>
      <c r="H182" t="s">
        <v>438</v>
      </c>
      <c r="I182">
        <v>1758644295.214286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(EA182+(U182+2*0.95*5.67E-8*(((EA182+$B$9)+273)^4-(EA182+273)^4)-44100*J182)/(1.84*29.3*R182+8*0.95*5.67E-8*(EA182+273)^3))</f>
        <v>0</v>
      </c>
      <c r="W182">
        <f>($C$9*EB182+$D$9*EC182+$E$9*V182)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2*0.95*5.67E-8*(((EA182+$B$9)+273)^4-(W182+273)^4)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1132.189123355834</v>
      </c>
      <c r="AK182">
        <v>1113.157090909091</v>
      </c>
      <c r="AL182">
        <v>3.426668159736078</v>
      </c>
      <c r="AM182">
        <v>65.18617333017276</v>
      </c>
      <c r="AN182">
        <f>(AP182 - AO182 + DY182*1E3/(8.314*(EA182+273.15)) * AR182/DX182 * AQ182) * DX182/(100*DL182) * 1000/(1000 - AP182)</f>
        <v>0</v>
      </c>
      <c r="AO182">
        <v>21.20354027081904</v>
      </c>
      <c r="AP182">
        <v>22.27153272727271</v>
      </c>
      <c r="AQ182">
        <v>-1.34203573328194E-06</v>
      </c>
      <c r="AR182">
        <v>105.4183411861966</v>
      </c>
      <c r="AS182">
        <v>0</v>
      </c>
      <c r="AT182">
        <v>0</v>
      </c>
      <c r="AU182">
        <f>IF(AS182*$H$15&gt;=AW182,1.0,(AW182/(AW182-AS182*$H$15)))</f>
        <v>0</v>
      </c>
      <c r="AV182">
        <f>(AU182-1)*100</f>
        <v>0</v>
      </c>
      <c r="AW182">
        <f>MAX(0,($B$15+$C$15*EF182)/(1+$D$15*EF182)*DY182/(EA182+273)*$E$15)</f>
        <v>0</v>
      </c>
      <c r="AX182" t="s">
        <v>439</v>
      </c>
      <c r="AY182" t="s">
        <v>439</v>
      </c>
      <c r="AZ182">
        <v>0</v>
      </c>
      <c r="BA182">
        <v>0</v>
      </c>
      <c r="BB182">
        <f>1-AZ182/BA182</f>
        <v>0</v>
      </c>
      <c r="BC182">
        <v>0</v>
      </c>
      <c r="BD182" t="s">
        <v>439</v>
      </c>
      <c r="BE182" t="s">
        <v>439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439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$B$13*EG182+$C$13*EH182+$F$13*ES182*(1-EV182)</f>
        <v>0</v>
      </c>
      <c r="DI182">
        <f>DH182*DJ182</f>
        <v>0</v>
      </c>
      <c r="DJ182">
        <f>($B$13*$D$11+$C$13*$D$11+$F$13*((FF182+EX182)/MAX(FF182+EX182+FG182, 0.1)*$I$11+FG182/MAX(FF182+EX182+FG182, 0.1)*$J$11))/($B$13+$C$13+$F$13)</f>
        <v>0</v>
      </c>
      <c r="DK182">
        <f>($B$13*$K$11+$C$13*$K$11+$F$13*((FF182+EX182)/MAX(FF182+EX182+FG182, 0.1)*$P$11+FG182/MAX(FF182+EX182+FG182, 0.1)*$Q$11))/($B$13+$C$13+$F$13)</f>
        <v>0</v>
      </c>
      <c r="DL182">
        <v>1.1</v>
      </c>
      <c r="DM182">
        <v>0.5</v>
      </c>
      <c r="DN182" t="s">
        <v>440</v>
      </c>
      <c r="DO182">
        <v>2</v>
      </c>
      <c r="DP182" t="b">
        <v>1</v>
      </c>
      <c r="DQ182">
        <v>1758644295.214286</v>
      </c>
      <c r="DR182">
        <v>1063.977142857143</v>
      </c>
      <c r="DS182">
        <v>1092.025714285714</v>
      </c>
      <c r="DT182">
        <v>22.27466428571428</v>
      </c>
      <c r="DU182">
        <v>21.20317857142857</v>
      </c>
      <c r="DV182">
        <v>1064.9475</v>
      </c>
      <c r="DW182">
        <v>21.98766428571429</v>
      </c>
      <c r="DX182">
        <v>499.9888571428571</v>
      </c>
      <c r="DY182">
        <v>90.33653571428572</v>
      </c>
      <c r="DZ182">
        <v>0.06690603928571429</v>
      </c>
      <c r="EA182">
        <v>29.03942857142858</v>
      </c>
      <c r="EB182">
        <v>30.00488928571429</v>
      </c>
      <c r="EC182">
        <v>999.9000000000002</v>
      </c>
      <c r="ED182">
        <v>0</v>
      </c>
      <c r="EE182">
        <v>0</v>
      </c>
      <c r="EF182">
        <v>9994.581785714285</v>
      </c>
      <c r="EG182">
        <v>0</v>
      </c>
      <c r="EH182">
        <v>10.1696</v>
      </c>
      <c r="EI182">
        <v>-28.04860357142857</v>
      </c>
      <c r="EJ182">
        <v>1088.216785714286</v>
      </c>
      <c r="EK182">
        <v>1115.681428571428</v>
      </c>
      <c r="EL182">
        <v>1.071480357142857</v>
      </c>
      <c r="EM182">
        <v>1092.025714285714</v>
      </c>
      <c r="EN182">
        <v>21.20317857142857</v>
      </c>
      <c r="EO182">
        <v>2.012216071428572</v>
      </c>
      <c r="EP182">
        <v>1.915421428571429</v>
      </c>
      <c r="EQ182">
        <v>17.54079285714286</v>
      </c>
      <c r="ER182">
        <v>16.76198571428571</v>
      </c>
      <c r="ES182">
        <v>1999.998571428571</v>
      </c>
      <c r="ET182">
        <v>0.979993035714286</v>
      </c>
      <c r="EU182">
        <v>0.02000696428571428</v>
      </c>
      <c r="EV182">
        <v>0</v>
      </c>
      <c r="EW182">
        <v>204.3290357142857</v>
      </c>
      <c r="EX182">
        <v>5.00078</v>
      </c>
      <c r="EY182">
        <v>4175.424285714286</v>
      </c>
      <c r="EZ182">
        <v>16379.59285714286</v>
      </c>
      <c r="FA182">
        <v>38.49989285714286</v>
      </c>
      <c r="FB182">
        <v>39.32560714285714</v>
      </c>
      <c r="FC182">
        <v>38.64935714285714</v>
      </c>
      <c r="FD182">
        <v>39.03092857142857</v>
      </c>
      <c r="FE182">
        <v>39.85017857142856</v>
      </c>
      <c r="FF182">
        <v>1955.087857142857</v>
      </c>
      <c r="FG182">
        <v>39.91</v>
      </c>
      <c r="FH182">
        <v>0</v>
      </c>
      <c r="FI182">
        <v>1758644301</v>
      </c>
      <c r="FJ182">
        <v>0</v>
      </c>
      <c r="FK182">
        <v>204.33164</v>
      </c>
      <c r="FL182">
        <v>-1.711692293089758</v>
      </c>
      <c r="FM182">
        <v>-19.39769225966179</v>
      </c>
      <c r="FN182">
        <v>4175.2052</v>
      </c>
      <c r="FO182">
        <v>15</v>
      </c>
      <c r="FP182">
        <v>0</v>
      </c>
      <c r="FQ182" t="s">
        <v>441</v>
      </c>
      <c r="FR182">
        <v>1746989605.5</v>
      </c>
      <c r="FS182">
        <v>1746989593.5</v>
      </c>
      <c r="FT182">
        <v>0</v>
      </c>
      <c r="FU182">
        <v>-0.274</v>
      </c>
      <c r="FV182">
        <v>-0.002</v>
      </c>
      <c r="FW182">
        <v>2.549</v>
      </c>
      <c r="FX182">
        <v>0.129</v>
      </c>
      <c r="FY182">
        <v>420</v>
      </c>
      <c r="FZ182">
        <v>17</v>
      </c>
      <c r="GA182">
        <v>0.02</v>
      </c>
      <c r="GB182">
        <v>0.04</v>
      </c>
      <c r="GC182">
        <v>-28.03362499999999</v>
      </c>
      <c r="GD182">
        <v>-0.4621485928704629</v>
      </c>
      <c r="GE182">
        <v>0.08346795717519398</v>
      </c>
      <c r="GF182">
        <v>1</v>
      </c>
      <c r="GG182">
        <v>204.3570588235294</v>
      </c>
      <c r="GH182">
        <v>-1.215431622677136</v>
      </c>
      <c r="GI182">
        <v>0.276960385909831</v>
      </c>
      <c r="GJ182">
        <v>0</v>
      </c>
      <c r="GK182">
        <v>1.0725275</v>
      </c>
      <c r="GL182">
        <v>-0.03353628517823883</v>
      </c>
      <c r="GM182">
        <v>0.003679522897061529</v>
      </c>
      <c r="GN182">
        <v>1</v>
      </c>
      <c r="GO182">
        <v>2</v>
      </c>
      <c r="GP182">
        <v>3</v>
      </c>
      <c r="GQ182" t="s">
        <v>442</v>
      </c>
      <c r="GR182">
        <v>3.1024</v>
      </c>
      <c r="GS182">
        <v>2.72506</v>
      </c>
      <c r="GT182">
        <v>0.169668</v>
      </c>
      <c r="GU182">
        <v>0.17237</v>
      </c>
      <c r="GV182">
        <v>0.102239</v>
      </c>
      <c r="GW182">
        <v>0.100113</v>
      </c>
      <c r="GX182">
        <v>21730.1</v>
      </c>
      <c r="GY182">
        <v>19669.3</v>
      </c>
      <c r="GZ182">
        <v>26732.9</v>
      </c>
      <c r="HA182">
        <v>23985.6</v>
      </c>
      <c r="HB182">
        <v>38411.4</v>
      </c>
      <c r="HC182">
        <v>31907.5</v>
      </c>
      <c r="HD182">
        <v>46682.6</v>
      </c>
      <c r="HE182">
        <v>37938</v>
      </c>
      <c r="HF182">
        <v>1.87442</v>
      </c>
      <c r="HG182">
        <v>1.86768</v>
      </c>
      <c r="HH182">
        <v>0.107378</v>
      </c>
      <c r="HI182">
        <v>0</v>
      </c>
      <c r="HJ182">
        <v>28.252</v>
      </c>
      <c r="HK182">
        <v>999.9</v>
      </c>
      <c r="HL182">
        <v>48.8</v>
      </c>
      <c r="HM182">
        <v>31.6</v>
      </c>
      <c r="HN182">
        <v>25.2177</v>
      </c>
      <c r="HO182">
        <v>61.5365</v>
      </c>
      <c r="HP182">
        <v>22.7043</v>
      </c>
      <c r="HQ182">
        <v>1</v>
      </c>
      <c r="HR182">
        <v>0.0861966</v>
      </c>
      <c r="HS182">
        <v>-0.485084</v>
      </c>
      <c r="HT182">
        <v>20.2783</v>
      </c>
      <c r="HU182">
        <v>5.2122</v>
      </c>
      <c r="HV182">
        <v>11.9781</v>
      </c>
      <c r="HW182">
        <v>4.96285</v>
      </c>
      <c r="HX182">
        <v>3.27445</v>
      </c>
      <c r="HY182">
        <v>9999</v>
      </c>
      <c r="HZ182">
        <v>9999</v>
      </c>
      <c r="IA182">
        <v>9999</v>
      </c>
      <c r="IB182">
        <v>999.9</v>
      </c>
      <c r="IC182">
        <v>1.86398</v>
      </c>
      <c r="ID182">
        <v>1.86008</v>
      </c>
      <c r="IE182">
        <v>1.85839</v>
      </c>
      <c r="IF182">
        <v>1.85974</v>
      </c>
      <c r="IG182">
        <v>1.85989</v>
      </c>
      <c r="IH182">
        <v>1.85837</v>
      </c>
      <c r="II182">
        <v>1.85745</v>
      </c>
      <c r="IJ182">
        <v>1.85241</v>
      </c>
      <c r="IK182">
        <v>0</v>
      </c>
      <c r="IL182">
        <v>0</v>
      </c>
      <c r="IM182">
        <v>0</v>
      </c>
      <c r="IN182">
        <v>0</v>
      </c>
      <c r="IO182" t="s">
        <v>443</v>
      </c>
      <c r="IP182" t="s">
        <v>444</v>
      </c>
      <c r="IQ182" t="s">
        <v>445</v>
      </c>
      <c r="IR182" t="s">
        <v>445</v>
      </c>
      <c r="IS182" t="s">
        <v>445</v>
      </c>
      <c r="IT182" t="s">
        <v>445</v>
      </c>
      <c r="IU182">
        <v>0</v>
      </c>
      <c r="IV182">
        <v>100</v>
      </c>
      <c r="IW182">
        <v>100</v>
      </c>
      <c r="IX182">
        <v>-0.95</v>
      </c>
      <c r="IY182">
        <v>0.2869</v>
      </c>
      <c r="IZ182">
        <v>-1.101190050776656</v>
      </c>
      <c r="JA182">
        <v>-0.0009077452495023094</v>
      </c>
      <c r="JB182">
        <v>1.260287539409167E-06</v>
      </c>
      <c r="JC182">
        <v>-2.747980142854786E-10</v>
      </c>
      <c r="JD182">
        <v>0.01164710740424388</v>
      </c>
      <c r="JE182">
        <v>0.002354074995816399</v>
      </c>
      <c r="JF182">
        <v>0.0004967520844642659</v>
      </c>
      <c r="JG182">
        <v>-1.558376616488758E-06</v>
      </c>
      <c r="JH182">
        <v>1</v>
      </c>
      <c r="JI182">
        <v>1955</v>
      </c>
      <c r="JJ182">
        <v>1</v>
      </c>
      <c r="JK182">
        <v>26</v>
      </c>
      <c r="JL182">
        <v>194245</v>
      </c>
      <c r="JM182">
        <v>194245.2</v>
      </c>
      <c r="JN182">
        <v>2.55005</v>
      </c>
      <c r="JO182">
        <v>2.61597</v>
      </c>
      <c r="JP182">
        <v>1.49658</v>
      </c>
      <c r="JQ182">
        <v>2.34497</v>
      </c>
      <c r="JR182">
        <v>1.54907</v>
      </c>
      <c r="JS182">
        <v>2.34985</v>
      </c>
      <c r="JT182">
        <v>36.105</v>
      </c>
      <c r="JU182">
        <v>24.1751</v>
      </c>
      <c r="JV182">
        <v>18</v>
      </c>
      <c r="JW182">
        <v>481.831</v>
      </c>
      <c r="JX182">
        <v>492.279</v>
      </c>
      <c r="JY182">
        <v>28.113</v>
      </c>
      <c r="JZ182">
        <v>28.3927</v>
      </c>
      <c r="KA182">
        <v>30.0001</v>
      </c>
      <c r="KB182">
        <v>28.6412</v>
      </c>
      <c r="KC182">
        <v>28.6441</v>
      </c>
      <c r="KD182">
        <v>51.1695</v>
      </c>
      <c r="KE182">
        <v>18.1148</v>
      </c>
      <c r="KF182">
        <v>68.6476</v>
      </c>
      <c r="KG182">
        <v>28.1118</v>
      </c>
      <c r="KH182">
        <v>1142.65</v>
      </c>
      <c r="KI182">
        <v>21.2377</v>
      </c>
      <c r="KJ182">
        <v>102.067</v>
      </c>
      <c r="KK182">
        <v>91.5013</v>
      </c>
    </row>
    <row r="183" spans="1:297">
      <c r="A183">
        <v>165</v>
      </c>
      <c r="B183">
        <v>1758644308</v>
      </c>
      <c r="C183">
        <v>2675</v>
      </c>
      <c r="D183" t="s">
        <v>776</v>
      </c>
      <c r="E183" t="s">
        <v>777</v>
      </c>
      <c r="F183">
        <v>5</v>
      </c>
      <c r="G183" t="s">
        <v>641</v>
      </c>
      <c r="H183" t="s">
        <v>438</v>
      </c>
      <c r="I183">
        <v>1758644300.5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(EA183+(U183+2*0.95*5.67E-8*(((EA183+$B$9)+273)^4-(EA183+273)^4)-44100*J183)/(1.84*29.3*R183+8*0.95*5.67E-8*(EA183+273)^3))</f>
        <v>0</v>
      </c>
      <c r="W183">
        <f>($C$9*EB183+$D$9*EC183+$E$9*V183)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2*0.95*5.67E-8*(((EA183+$B$9)+273)^4-(W183+273)^4)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1149.251452547858</v>
      </c>
      <c r="AK183">
        <v>1130.247272727272</v>
      </c>
      <c r="AL183">
        <v>3.433104441037173</v>
      </c>
      <c r="AM183">
        <v>65.18617333017276</v>
      </c>
      <c r="AN183">
        <f>(AP183 - AO183 + DY183*1E3/(8.314*(EA183+273.15)) * AR183/DX183 * AQ183) * DX183/(100*DL183) * 1000/(1000 - AP183)</f>
        <v>0</v>
      </c>
      <c r="AO183">
        <v>21.20278103060679</v>
      </c>
      <c r="AP183">
        <v>22.2678012121212</v>
      </c>
      <c r="AQ183">
        <v>-4.207034327458599E-06</v>
      </c>
      <c r="AR183">
        <v>105.4183411861966</v>
      </c>
      <c r="AS183">
        <v>0</v>
      </c>
      <c r="AT183">
        <v>0</v>
      </c>
      <c r="AU183">
        <f>IF(AS183*$H$15&gt;=AW183,1.0,(AW183/(AW183-AS183*$H$15)))</f>
        <v>0</v>
      </c>
      <c r="AV183">
        <f>(AU183-1)*100</f>
        <v>0</v>
      </c>
      <c r="AW183">
        <f>MAX(0,($B$15+$C$15*EF183)/(1+$D$15*EF183)*DY183/(EA183+273)*$E$15)</f>
        <v>0</v>
      </c>
      <c r="AX183" t="s">
        <v>439</v>
      </c>
      <c r="AY183" t="s">
        <v>439</v>
      </c>
      <c r="AZ183">
        <v>0</v>
      </c>
      <c r="BA183">
        <v>0</v>
      </c>
      <c r="BB183">
        <f>1-AZ183/BA183</f>
        <v>0</v>
      </c>
      <c r="BC183">
        <v>0</v>
      </c>
      <c r="BD183" t="s">
        <v>439</v>
      </c>
      <c r="BE183" t="s">
        <v>439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439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$B$13*EG183+$C$13*EH183+$F$13*ES183*(1-EV183)</f>
        <v>0</v>
      </c>
      <c r="DI183">
        <f>DH183*DJ183</f>
        <v>0</v>
      </c>
      <c r="DJ183">
        <f>($B$13*$D$11+$C$13*$D$11+$F$13*((FF183+EX183)/MAX(FF183+EX183+FG183, 0.1)*$I$11+FG183/MAX(FF183+EX183+FG183, 0.1)*$J$11))/($B$13+$C$13+$F$13)</f>
        <v>0</v>
      </c>
      <c r="DK183">
        <f>($B$13*$K$11+$C$13*$K$11+$F$13*((FF183+EX183)/MAX(FF183+EX183+FG183, 0.1)*$P$11+FG183/MAX(FF183+EX183+FG183, 0.1)*$Q$11))/($B$13+$C$13+$F$13)</f>
        <v>0</v>
      </c>
      <c r="DL183">
        <v>1.1</v>
      </c>
      <c r="DM183">
        <v>0.5</v>
      </c>
      <c r="DN183" t="s">
        <v>440</v>
      </c>
      <c r="DO183">
        <v>2</v>
      </c>
      <c r="DP183" t="b">
        <v>1</v>
      </c>
      <c r="DQ183">
        <v>1758644300.5</v>
      </c>
      <c r="DR183">
        <v>1081.663703703704</v>
      </c>
      <c r="DS183">
        <v>1109.734814814815</v>
      </c>
      <c r="DT183">
        <v>22.27162222222222</v>
      </c>
      <c r="DU183">
        <v>21.20345925925926</v>
      </c>
      <c r="DV183">
        <v>1082.61962962963</v>
      </c>
      <c r="DW183">
        <v>21.9847</v>
      </c>
      <c r="DX183">
        <v>499.9851481481481</v>
      </c>
      <c r="DY183">
        <v>90.33687777777776</v>
      </c>
      <c r="DZ183">
        <v>0.06686478148148148</v>
      </c>
      <c r="EA183">
        <v>29.03660740740741</v>
      </c>
      <c r="EB183">
        <v>30.00101851851852</v>
      </c>
      <c r="EC183">
        <v>999.9000000000001</v>
      </c>
      <c r="ED183">
        <v>0</v>
      </c>
      <c r="EE183">
        <v>0</v>
      </c>
      <c r="EF183">
        <v>10003.29555555555</v>
      </c>
      <c r="EG183">
        <v>0</v>
      </c>
      <c r="EH183">
        <v>10.1696</v>
      </c>
      <c r="EI183">
        <v>-28.0704962962963</v>
      </c>
      <c r="EJ183">
        <v>1106.303703703704</v>
      </c>
      <c r="EK183">
        <v>1133.774074074074</v>
      </c>
      <c r="EL183">
        <v>1.068164444444444</v>
      </c>
      <c r="EM183">
        <v>1109.734814814815</v>
      </c>
      <c r="EN183">
        <v>21.20345925925926</v>
      </c>
      <c r="EO183">
        <v>2.01194962962963</v>
      </c>
      <c r="EP183">
        <v>1.915454814814815</v>
      </c>
      <c r="EQ183">
        <v>17.53869259259259</v>
      </c>
      <c r="ER183">
        <v>16.76225185185185</v>
      </c>
      <c r="ES183">
        <v>2000.036296296296</v>
      </c>
      <c r="ET183">
        <v>0.9799934444444446</v>
      </c>
      <c r="EU183">
        <v>0.02000655555555555</v>
      </c>
      <c r="EV183">
        <v>0</v>
      </c>
      <c r="EW183">
        <v>204.1905555555555</v>
      </c>
      <c r="EX183">
        <v>5.00078</v>
      </c>
      <c r="EY183">
        <v>4173.798888888889</v>
      </c>
      <c r="EZ183">
        <v>16379.90740740741</v>
      </c>
      <c r="FA183">
        <v>38.47896296296296</v>
      </c>
      <c r="FB183">
        <v>39.33066666666667</v>
      </c>
      <c r="FC183">
        <v>38.65485185185185</v>
      </c>
      <c r="FD183">
        <v>39.02292592592593</v>
      </c>
      <c r="FE183">
        <v>39.80988888888888</v>
      </c>
      <c r="FF183">
        <v>1955.126296296296</v>
      </c>
      <c r="FG183">
        <v>39.91</v>
      </c>
      <c r="FH183">
        <v>0</v>
      </c>
      <c r="FI183">
        <v>1758644305.8</v>
      </c>
      <c r="FJ183">
        <v>0</v>
      </c>
      <c r="FK183">
        <v>204.18988</v>
      </c>
      <c r="FL183">
        <v>-1.601461514385164</v>
      </c>
      <c r="FM183">
        <v>-17.71769233354819</v>
      </c>
      <c r="FN183">
        <v>4173.7336</v>
      </c>
      <c r="FO183">
        <v>15</v>
      </c>
      <c r="FP183">
        <v>0</v>
      </c>
      <c r="FQ183" t="s">
        <v>441</v>
      </c>
      <c r="FR183">
        <v>1746989605.5</v>
      </c>
      <c r="FS183">
        <v>1746989593.5</v>
      </c>
      <c r="FT183">
        <v>0</v>
      </c>
      <c r="FU183">
        <v>-0.274</v>
      </c>
      <c r="FV183">
        <v>-0.002</v>
      </c>
      <c r="FW183">
        <v>2.549</v>
      </c>
      <c r="FX183">
        <v>0.129</v>
      </c>
      <c r="FY183">
        <v>420</v>
      </c>
      <c r="FZ183">
        <v>17</v>
      </c>
      <c r="GA183">
        <v>0.02</v>
      </c>
      <c r="GB183">
        <v>0.04</v>
      </c>
      <c r="GC183">
        <v>-28.04752999999999</v>
      </c>
      <c r="GD183">
        <v>-0.3704622889305728</v>
      </c>
      <c r="GE183">
        <v>0.08228208857339502</v>
      </c>
      <c r="GF183">
        <v>1</v>
      </c>
      <c r="GG183">
        <v>204.2859117647059</v>
      </c>
      <c r="GH183">
        <v>-1.527746367467597</v>
      </c>
      <c r="GI183">
        <v>0.2943175923313287</v>
      </c>
      <c r="GJ183">
        <v>0</v>
      </c>
      <c r="GK183">
        <v>1.0708585</v>
      </c>
      <c r="GL183">
        <v>-0.03789658536585568</v>
      </c>
      <c r="GM183">
        <v>0.003918854775313826</v>
      </c>
      <c r="GN183">
        <v>1</v>
      </c>
      <c r="GO183">
        <v>2</v>
      </c>
      <c r="GP183">
        <v>3</v>
      </c>
      <c r="GQ183" t="s">
        <v>442</v>
      </c>
      <c r="GR183">
        <v>3.10255</v>
      </c>
      <c r="GS183">
        <v>2.72564</v>
      </c>
      <c r="GT183">
        <v>0.171292</v>
      </c>
      <c r="GU183">
        <v>0.173977</v>
      </c>
      <c r="GV183">
        <v>0.102225</v>
      </c>
      <c r="GW183">
        <v>0.100112</v>
      </c>
      <c r="GX183">
        <v>21687.7</v>
      </c>
      <c r="GY183">
        <v>19631.3</v>
      </c>
      <c r="GZ183">
        <v>26732.9</v>
      </c>
      <c r="HA183">
        <v>23985.7</v>
      </c>
      <c r="HB183">
        <v>38412.3</v>
      </c>
      <c r="HC183">
        <v>31907.7</v>
      </c>
      <c r="HD183">
        <v>46682.7</v>
      </c>
      <c r="HE183">
        <v>37938</v>
      </c>
      <c r="HF183">
        <v>1.87437</v>
      </c>
      <c r="HG183">
        <v>1.86777</v>
      </c>
      <c r="HH183">
        <v>0.106949</v>
      </c>
      <c r="HI183">
        <v>0</v>
      </c>
      <c r="HJ183">
        <v>28.252</v>
      </c>
      <c r="HK183">
        <v>999.9</v>
      </c>
      <c r="HL183">
        <v>48.8</v>
      </c>
      <c r="HM183">
        <v>31.6</v>
      </c>
      <c r="HN183">
        <v>25.218</v>
      </c>
      <c r="HO183">
        <v>61.2165</v>
      </c>
      <c r="HP183">
        <v>22.6002</v>
      </c>
      <c r="HQ183">
        <v>1</v>
      </c>
      <c r="HR183">
        <v>0.08606709999999999</v>
      </c>
      <c r="HS183">
        <v>-0.50085</v>
      </c>
      <c r="HT183">
        <v>20.2785</v>
      </c>
      <c r="HU183">
        <v>5.21235</v>
      </c>
      <c r="HV183">
        <v>11.979</v>
      </c>
      <c r="HW183">
        <v>4.96285</v>
      </c>
      <c r="HX183">
        <v>3.27433</v>
      </c>
      <c r="HY183">
        <v>9999</v>
      </c>
      <c r="HZ183">
        <v>9999</v>
      </c>
      <c r="IA183">
        <v>9999</v>
      </c>
      <c r="IB183">
        <v>999.9</v>
      </c>
      <c r="IC183">
        <v>1.86398</v>
      </c>
      <c r="ID183">
        <v>1.86008</v>
      </c>
      <c r="IE183">
        <v>1.8584</v>
      </c>
      <c r="IF183">
        <v>1.85974</v>
      </c>
      <c r="IG183">
        <v>1.85989</v>
      </c>
      <c r="IH183">
        <v>1.85837</v>
      </c>
      <c r="II183">
        <v>1.85745</v>
      </c>
      <c r="IJ183">
        <v>1.85242</v>
      </c>
      <c r="IK183">
        <v>0</v>
      </c>
      <c r="IL183">
        <v>0</v>
      </c>
      <c r="IM183">
        <v>0</v>
      </c>
      <c r="IN183">
        <v>0</v>
      </c>
      <c r="IO183" t="s">
        <v>443</v>
      </c>
      <c r="IP183" t="s">
        <v>444</v>
      </c>
      <c r="IQ183" t="s">
        <v>445</v>
      </c>
      <c r="IR183" t="s">
        <v>445</v>
      </c>
      <c r="IS183" t="s">
        <v>445</v>
      </c>
      <c r="IT183" t="s">
        <v>445</v>
      </c>
      <c r="IU183">
        <v>0</v>
      </c>
      <c r="IV183">
        <v>100</v>
      </c>
      <c r="IW183">
        <v>100</v>
      </c>
      <c r="IX183">
        <v>-0.9399999999999999</v>
      </c>
      <c r="IY183">
        <v>0.2868</v>
      </c>
      <c r="IZ183">
        <v>-1.101190050776656</v>
      </c>
      <c r="JA183">
        <v>-0.0009077452495023094</v>
      </c>
      <c r="JB183">
        <v>1.260287539409167E-06</v>
      </c>
      <c r="JC183">
        <v>-2.747980142854786E-10</v>
      </c>
      <c r="JD183">
        <v>0.01164710740424388</v>
      </c>
      <c r="JE183">
        <v>0.002354074995816399</v>
      </c>
      <c r="JF183">
        <v>0.0004967520844642659</v>
      </c>
      <c r="JG183">
        <v>-1.558376616488758E-06</v>
      </c>
      <c r="JH183">
        <v>1</v>
      </c>
      <c r="JI183">
        <v>1955</v>
      </c>
      <c r="JJ183">
        <v>1</v>
      </c>
      <c r="JK183">
        <v>26</v>
      </c>
      <c r="JL183">
        <v>194245</v>
      </c>
      <c r="JM183">
        <v>194245.2</v>
      </c>
      <c r="JN183">
        <v>2.58179</v>
      </c>
      <c r="JO183">
        <v>2.60376</v>
      </c>
      <c r="JP183">
        <v>1.49658</v>
      </c>
      <c r="JQ183">
        <v>2.34497</v>
      </c>
      <c r="JR183">
        <v>1.54907</v>
      </c>
      <c r="JS183">
        <v>2.46094</v>
      </c>
      <c r="JT183">
        <v>36.105</v>
      </c>
      <c r="JU183">
        <v>24.1838</v>
      </c>
      <c r="JV183">
        <v>18</v>
      </c>
      <c r="JW183">
        <v>481.789</v>
      </c>
      <c r="JX183">
        <v>492.335</v>
      </c>
      <c r="JY183">
        <v>28.1104</v>
      </c>
      <c r="JZ183">
        <v>28.3904</v>
      </c>
      <c r="KA183">
        <v>30</v>
      </c>
      <c r="KB183">
        <v>28.6396</v>
      </c>
      <c r="KC183">
        <v>28.6429</v>
      </c>
      <c r="KD183">
        <v>51.8159</v>
      </c>
      <c r="KE183">
        <v>18.1148</v>
      </c>
      <c r="KF183">
        <v>68.6476</v>
      </c>
      <c r="KG183">
        <v>28.1195</v>
      </c>
      <c r="KH183">
        <v>1156.02</v>
      </c>
      <c r="KI183">
        <v>21.2377</v>
      </c>
      <c r="KJ183">
        <v>102.067</v>
      </c>
      <c r="KK183">
        <v>91.50149999999999</v>
      </c>
    </row>
    <row r="184" spans="1:297">
      <c r="A184">
        <v>166</v>
      </c>
      <c r="B184">
        <v>1758644313</v>
      </c>
      <c r="C184">
        <v>2680</v>
      </c>
      <c r="D184" t="s">
        <v>778</v>
      </c>
      <c r="E184" t="s">
        <v>779</v>
      </c>
      <c r="F184">
        <v>5</v>
      </c>
      <c r="G184" t="s">
        <v>641</v>
      </c>
      <c r="H184" t="s">
        <v>438</v>
      </c>
      <c r="I184">
        <v>1758644305.214286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(EA184+(U184+2*0.95*5.67E-8*(((EA184+$B$9)+273)^4-(EA184+273)^4)-44100*J184)/(1.84*29.3*R184+8*0.95*5.67E-8*(EA184+273)^3))</f>
        <v>0</v>
      </c>
      <c r="W184">
        <f>($C$9*EB184+$D$9*EC184+$E$9*V184)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2*0.95*5.67E-8*(((EA184+$B$9)+273)^4-(W184+273)^4)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1166.372981977057</v>
      </c>
      <c r="AK184">
        <v>1147.390484848484</v>
      </c>
      <c r="AL184">
        <v>3.431479198606817</v>
      </c>
      <c r="AM184">
        <v>65.18617333017276</v>
      </c>
      <c r="AN184">
        <f>(AP184 - AO184 + DY184*1E3/(8.314*(EA184+273.15)) * AR184/DX184 * AQ184) * DX184/(100*DL184) * 1000/(1000 - AP184)</f>
        <v>0</v>
      </c>
      <c r="AO184">
        <v>21.19918861247333</v>
      </c>
      <c r="AP184">
        <v>22.26386242424243</v>
      </c>
      <c r="AQ184">
        <v>-1.018036841190752E-05</v>
      </c>
      <c r="AR184">
        <v>105.4183411861966</v>
      </c>
      <c r="AS184">
        <v>0</v>
      </c>
      <c r="AT184">
        <v>0</v>
      </c>
      <c r="AU184">
        <f>IF(AS184*$H$15&gt;=AW184,1.0,(AW184/(AW184-AS184*$H$15)))</f>
        <v>0</v>
      </c>
      <c r="AV184">
        <f>(AU184-1)*100</f>
        <v>0</v>
      </c>
      <c r="AW184">
        <f>MAX(0,($B$15+$C$15*EF184)/(1+$D$15*EF184)*DY184/(EA184+273)*$E$15)</f>
        <v>0</v>
      </c>
      <c r="AX184" t="s">
        <v>439</v>
      </c>
      <c r="AY184" t="s">
        <v>439</v>
      </c>
      <c r="AZ184">
        <v>0</v>
      </c>
      <c r="BA184">
        <v>0</v>
      </c>
      <c r="BB184">
        <f>1-AZ184/BA184</f>
        <v>0</v>
      </c>
      <c r="BC184">
        <v>0</v>
      </c>
      <c r="BD184" t="s">
        <v>439</v>
      </c>
      <c r="BE184" t="s">
        <v>439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439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$B$13*EG184+$C$13*EH184+$F$13*ES184*(1-EV184)</f>
        <v>0</v>
      </c>
      <c r="DI184">
        <f>DH184*DJ184</f>
        <v>0</v>
      </c>
      <c r="DJ184">
        <f>($B$13*$D$11+$C$13*$D$11+$F$13*((FF184+EX184)/MAX(FF184+EX184+FG184, 0.1)*$I$11+FG184/MAX(FF184+EX184+FG184, 0.1)*$J$11))/($B$13+$C$13+$F$13)</f>
        <v>0</v>
      </c>
      <c r="DK184">
        <f>($B$13*$K$11+$C$13*$K$11+$F$13*((FF184+EX184)/MAX(FF184+EX184+FG184, 0.1)*$P$11+FG184/MAX(FF184+EX184+FG184, 0.1)*$Q$11))/($B$13+$C$13+$F$13)</f>
        <v>0</v>
      </c>
      <c r="DL184">
        <v>1.1</v>
      </c>
      <c r="DM184">
        <v>0.5</v>
      </c>
      <c r="DN184" t="s">
        <v>440</v>
      </c>
      <c r="DO184">
        <v>2</v>
      </c>
      <c r="DP184" t="b">
        <v>1</v>
      </c>
      <c r="DQ184">
        <v>1758644305.214286</v>
      </c>
      <c r="DR184">
        <v>1097.432142857143</v>
      </c>
      <c r="DS184">
        <v>1125.510357142857</v>
      </c>
      <c r="DT184">
        <v>22.26914642857143</v>
      </c>
      <c r="DU184">
        <v>21.20218928571429</v>
      </c>
      <c r="DV184">
        <v>1098.373928571429</v>
      </c>
      <c r="DW184">
        <v>21.98227857142857</v>
      </c>
      <c r="DX184">
        <v>500.0098928571429</v>
      </c>
      <c r="DY184">
        <v>90.33631428571427</v>
      </c>
      <c r="DZ184">
        <v>0.06691282857142856</v>
      </c>
      <c r="EA184">
        <v>29.03443214285714</v>
      </c>
      <c r="EB184">
        <v>29.99776071428571</v>
      </c>
      <c r="EC184">
        <v>999.9000000000002</v>
      </c>
      <c r="ED184">
        <v>0</v>
      </c>
      <c r="EE184">
        <v>0</v>
      </c>
      <c r="EF184">
        <v>10009.51178571429</v>
      </c>
      <c r="EG184">
        <v>0</v>
      </c>
      <c r="EH184">
        <v>10.1696</v>
      </c>
      <c r="EI184">
        <v>-28.07798571428572</v>
      </c>
      <c r="EJ184">
        <v>1122.4275</v>
      </c>
      <c r="EK184">
        <v>1149.89</v>
      </c>
      <c r="EL184">
        <v>1.0669575</v>
      </c>
      <c r="EM184">
        <v>1125.510357142857</v>
      </c>
      <c r="EN184">
        <v>21.20218928571429</v>
      </c>
      <c r="EO184">
        <v>2.011712857142857</v>
      </c>
      <c r="EP184">
        <v>1.9153275</v>
      </c>
      <c r="EQ184">
        <v>17.53682142857143</v>
      </c>
      <c r="ER184">
        <v>16.76120714285714</v>
      </c>
      <c r="ES184">
        <v>2000.039285714286</v>
      </c>
      <c r="ET184">
        <v>0.9799934642857144</v>
      </c>
      <c r="EU184">
        <v>0.02000653571428571</v>
      </c>
      <c r="EV184">
        <v>0</v>
      </c>
      <c r="EW184">
        <v>204.0668214285715</v>
      </c>
      <c r="EX184">
        <v>5.00078</v>
      </c>
      <c r="EY184">
        <v>4172.341428571429</v>
      </c>
      <c r="EZ184">
        <v>16379.92857142857</v>
      </c>
      <c r="FA184">
        <v>38.46174999999999</v>
      </c>
      <c r="FB184">
        <v>39.32549999999999</v>
      </c>
      <c r="FC184">
        <v>38.61585714285714</v>
      </c>
      <c r="FD184">
        <v>39.01325000000001</v>
      </c>
      <c r="FE184">
        <v>39.78539285714286</v>
      </c>
      <c r="FF184">
        <v>1955.129285714286</v>
      </c>
      <c r="FG184">
        <v>39.91</v>
      </c>
      <c r="FH184">
        <v>0</v>
      </c>
      <c r="FI184">
        <v>1758644311.2</v>
      </c>
      <c r="FJ184">
        <v>0</v>
      </c>
      <c r="FK184">
        <v>204.0607692307692</v>
      </c>
      <c r="FL184">
        <v>-0.9705298985559397</v>
      </c>
      <c r="FM184">
        <v>-18.13401710690562</v>
      </c>
      <c r="FN184">
        <v>4172.167692307693</v>
      </c>
      <c r="FO184">
        <v>15</v>
      </c>
      <c r="FP184">
        <v>0</v>
      </c>
      <c r="FQ184" t="s">
        <v>441</v>
      </c>
      <c r="FR184">
        <v>1746989605.5</v>
      </c>
      <c r="FS184">
        <v>1746989593.5</v>
      </c>
      <c r="FT184">
        <v>0</v>
      </c>
      <c r="FU184">
        <v>-0.274</v>
      </c>
      <c r="FV184">
        <v>-0.002</v>
      </c>
      <c r="FW184">
        <v>2.549</v>
      </c>
      <c r="FX184">
        <v>0.129</v>
      </c>
      <c r="FY184">
        <v>420</v>
      </c>
      <c r="FZ184">
        <v>17</v>
      </c>
      <c r="GA184">
        <v>0.02</v>
      </c>
      <c r="GB184">
        <v>0.04</v>
      </c>
      <c r="GC184">
        <v>-28.06961707317073</v>
      </c>
      <c r="GD184">
        <v>-0.07230522648084159</v>
      </c>
      <c r="GE184">
        <v>0.06796988537773893</v>
      </c>
      <c r="GF184">
        <v>1</v>
      </c>
      <c r="GG184">
        <v>204.1642352941176</v>
      </c>
      <c r="GH184">
        <v>-1.450236811336127</v>
      </c>
      <c r="GI184">
        <v>0.2784030149878521</v>
      </c>
      <c r="GJ184">
        <v>0</v>
      </c>
      <c r="GK184">
        <v>1.068168292682927</v>
      </c>
      <c r="GL184">
        <v>-0.02025240418118545</v>
      </c>
      <c r="GM184">
        <v>0.002419924310889564</v>
      </c>
      <c r="GN184">
        <v>1</v>
      </c>
      <c r="GO184">
        <v>2</v>
      </c>
      <c r="GP184">
        <v>3</v>
      </c>
      <c r="GQ184" t="s">
        <v>442</v>
      </c>
      <c r="GR184">
        <v>3.10278</v>
      </c>
      <c r="GS184">
        <v>2.72466</v>
      </c>
      <c r="GT184">
        <v>0.17291</v>
      </c>
      <c r="GU184">
        <v>0.175586</v>
      </c>
      <c r="GV184">
        <v>0.10221</v>
      </c>
      <c r="GW184">
        <v>0.100099</v>
      </c>
      <c r="GX184">
        <v>21645.5</v>
      </c>
      <c r="GY184">
        <v>19592.9</v>
      </c>
      <c r="GZ184">
        <v>26733.1</v>
      </c>
      <c r="HA184">
        <v>23985.5</v>
      </c>
      <c r="HB184">
        <v>38413</v>
      </c>
      <c r="HC184">
        <v>31908.1</v>
      </c>
      <c r="HD184">
        <v>46682.6</v>
      </c>
      <c r="HE184">
        <v>37937.7</v>
      </c>
      <c r="HF184">
        <v>1.87497</v>
      </c>
      <c r="HG184">
        <v>1.86733</v>
      </c>
      <c r="HH184">
        <v>0.10667</v>
      </c>
      <c r="HI184">
        <v>0</v>
      </c>
      <c r="HJ184">
        <v>28.2508</v>
      </c>
      <c r="HK184">
        <v>999.9</v>
      </c>
      <c r="HL184">
        <v>48.8</v>
      </c>
      <c r="HM184">
        <v>31.6</v>
      </c>
      <c r="HN184">
        <v>25.219</v>
      </c>
      <c r="HO184">
        <v>60.9565</v>
      </c>
      <c r="HP184">
        <v>22.6562</v>
      </c>
      <c r="HQ184">
        <v>1</v>
      </c>
      <c r="HR184">
        <v>0.08606709999999999</v>
      </c>
      <c r="HS184">
        <v>-0.526759</v>
      </c>
      <c r="HT184">
        <v>20.2784</v>
      </c>
      <c r="HU184">
        <v>5.2122</v>
      </c>
      <c r="HV184">
        <v>11.9785</v>
      </c>
      <c r="HW184">
        <v>4.96325</v>
      </c>
      <c r="HX184">
        <v>3.27433</v>
      </c>
      <c r="HY184">
        <v>9999</v>
      </c>
      <c r="HZ184">
        <v>9999</v>
      </c>
      <c r="IA184">
        <v>9999</v>
      </c>
      <c r="IB184">
        <v>999.9</v>
      </c>
      <c r="IC184">
        <v>1.86398</v>
      </c>
      <c r="ID184">
        <v>1.86006</v>
      </c>
      <c r="IE184">
        <v>1.8584</v>
      </c>
      <c r="IF184">
        <v>1.85974</v>
      </c>
      <c r="IG184">
        <v>1.85989</v>
      </c>
      <c r="IH184">
        <v>1.85837</v>
      </c>
      <c r="II184">
        <v>1.85745</v>
      </c>
      <c r="IJ184">
        <v>1.85241</v>
      </c>
      <c r="IK184">
        <v>0</v>
      </c>
      <c r="IL184">
        <v>0</v>
      </c>
      <c r="IM184">
        <v>0</v>
      </c>
      <c r="IN184">
        <v>0</v>
      </c>
      <c r="IO184" t="s">
        <v>443</v>
      </c>
      <c r="IP184" t="s">
        <v>444</v>
      </c>
      <c r="IQ184" t="s">
        <v>445</v>
      </c>
      <c r="IR184" t="s">
        <v>445</v>
      </c>
      <c r="IS184" t="s">
        <v>445</v>
      </c>
      <c r="IT184" t="s">
        <v>445</v>
      </c>
      <c r="IU184">
        <v>0</v>
      </c>
      <c r="IV184">
        <v>100</v>
      </c>
      <c r="IW184">
        <v>100</v>
      </c>
      <c r="IX184">
        <v>-0.92</v>
      </c>
      <c r="IY184">
        <v>0.2868</v>
      </c>
      <c r="IZ184">
        <v>-1.101190050776656</v>
      </c>
      <c r="JA184">
        <v>-0.0009077452495023094</v>
      </c>
      <c r="JB184">
        <v>1.260287539409167E-06</v>
      </c>
      <c r="JC184">
        <v>-2.747980142854786E-10</v>
      </c>
      <c r="JD184">
        <v>0.01164710740424388</v>
      </c>
      <c r="JE184">
        <v>0.002354074995816399</v>
      </c>
      <c r="JF184">
        <v>0.0004967520844642659</v>
      </c>
      <c r="JG184">
        <v>-1.558376616488758E-06</v>
      </c>
      <c r="JH184">
        <v>1</v>
      </c>
      <c r="JI184">
        <v>1955</v>
      </c>
      <c r="JJ184">
        <v>1</v>
      </c>
      <c r="JK184">
        <v>26</v>
      </c>
      <c r="JL184">
        <v>194245.1</v>
      </c>
      <c r="JM184">
        <v>194245.3</v>
      </c>
      <c r="JN184">
        <v>2.61108</v>
      </c>
      <c r="JO184">
        <v>2.61108</v>
      </c>
      <c r="JP184">
        <v>1.49658</v>
      </c>
      <c r="JQ184">
        <v>2.34497</v>
      </c>
      <c r="JR184">
        <v>1.54907</v>
      </c>
      <c r="JS184">
        <v>2.4707</v>
      </c>
      <c r="JT184">
        <v>36.105</v>
      </c>
      <c r="JU184">
        <v>24.1838</v>
      </c>
      <c r="JV184">
        <v>18</v>
      </c>
      <c r="JW184">
        <v>482.127</v>
      </c>
      <c r="JX184">
        <v>492.029</v>
      </c>
      <c r="JY184">
        <v>28.1168</v>
      </c>
      <c r="JZ184">
        <v>28.3904</v>
      </c>
      <c r="KA184">
        <v>30</v>
      </c>
      <c r="KB184">
        <v>28.6382</v>
      </c>
      <c r="KC184">
        <v>28.6417</v>
      </c>
      <c r="KD184">
        <v>52.3798</v>
      </c>
      <c r="KE184">
        <v>18.1148</v>
      </c>
      <c r="KF184">
        <v>68.6476</v>
      </c>
      <c r="KG184">
        <v>28.1243</v>
      </c>
      <c r="KH184">
        <v>1169.38</v>
      </c>
      <c r="KI184">
        <v>21.2377</v>
      </c>
      <c r="KJ184">
        <v>102.067</v>
      </c>
      <c r="KK184">
        <v>91.5009</v>
      </c>
    </row>
    <row r="185" spans="1:297">
      <c r="A185">
        <v>167</v>
      </c>
      <c r="B185">
        <v>1758644318</v>
      </c>
      <c r="C185">
        <v>2685</v>
      </c>
      <c r="D185" t="s">
        <v>780</v>
      </c>
      <c r="E185" t="s">
        <v>781</v>
      </c>
      <c r="F185">
        <v>5</v>
      </c>
      <c r="G185" t="s">
        <v>641</v>
      </c>
      <c r="H185" t="s">
        <v>438</v>
      </c>
      <c r="I185">
        <v>1758644310.5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(EA185+(U185+2*0.95*5.67E-8*(((EA185+$B$9)+273)^4-(EA185+273)^4)-44100*J185)/(1.84*29.3*R185+8*0.95*5.67E-8*(EA185+273)^3))</f>
        <v>0</v>
      </c>
      <c r="W185">
        <f>($C$9*EB185+$D$9*EC185+$E$9*V185)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2*0.95*5.67E-8*(((EA185+$B$9)+273)^4-(W185+273)^4)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1183.612492557941</v>
      </c>
      <c r="AK185">
        <v>1164.498666666667</v>
      </c>
      <c r="AL185">
        <v>3.426629453813349</v>
      </c>
      <c r="AM185">
        <v>65.18617333017276</v>
      </c>
      <c r="AN185">
        <f>(AP185 - AO185 + DY185*1E3/(8.314*(EA185+273.15)) * AR185/DX185 * AQ185) * DX185/(100*DL185) * 1000/(1000 - AP185)</f>
        <v>0</v>
      </c>
      <c r="AO185">
        <v>21.19817588253877</v>
      </c>
      <c r="AP185">
        <v>22.26063939393939</v>
      </c>
      <c r="AQ185">
        <v>-3.35326284984643E-06</v>
      </c>
      <c r="AR185">
        <v>105.4183411861966</v>
      </c>
      <c r="AS185">
        <v>0</v>
      </c>
      <c r="AT185">
        <v>0</v>
      </c>
      <c r="AU185">
        <f>IF(AS185*$H$15&gt;=AW185,1.0,(AW185/(AW185-AS185*$H$15)))</f>
        <v>0</v>
      </c>
      <c r="AV185">
        <f>(AU185-1)*100</f>
        <v>0</v>
      </c>
      <c r="AW185">
        <f>MAX(0,($B$15+$C$15*EF185)/(1+$D$15*EF185)*DY185/(EA185+273)*$E$15)</f>
        <v>0</v>
      </c>
      <c r="AX185" t="s">
        <v>439</v>
      </c>
      <c r="AY185" t="s">
        <v>439</v>
      </c>
      <c r="AZ185">
        <v>0</v>
      </c>
      <c r="BA185">
        <v>0</v>
      </c>
      <c r="BB185">
        <f>1-AZ185/BA185</f>
        <v>0</v>
      </c>
      <c r="BC185">
        <v>0</v>
      </c>
      <c r="BD185" t="s">
        <v>439</v>
      </c>
      <c r="BE185" t="s">
        <v>439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439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$B$13*EG185+$C$13*EH185+$F$13*ES185*(1-EV185)</f>
        <v>0</v>
      </c>
      <c r="DI185">
        <f>DH185*DJ185</f>
        <v>0</v>
      </c>
      <c r="DJ185">
        <f>($B$13*$D$11+$C$13*$D$11+$F$13*((FF185+EX185)/MAX(FF185+EX185+FG185, 0.1)*$I$11+FG185/MAX(FF185+EX185+FG185, 0.1)*$J$11))/($B$13+$C$13+$F$13)</f>
        <v>0</v>
      </c>
      <c r="DK185">
        <f>($B$13*$K$11+$C$13*$K$11+$F$13*((FF185+EX185)/MAX(FF185+EX185+FG185, 0.1)*$P$11+FG185/MAX(FF185+EX185+FG185, 0.1)*$Q$11))/($B$13+$C$13+$F$13)</f>
        <v>0</v>
      </c>
      <c r="DL185">
        <v>1.1</v>
      </c>
      <c r="DM185">
        <v>0.5</v>
      </c>
      <c r="DN185" t="s">
        <v>440</v>
      </c>
      <c r="DO185">
        <v>2</v>
      </c>
      <c r="DP185" t="b">
        <v>1</v>
      </c>
      <c r="DQ185">
        <v>1758644310.5</v>
      </c>
      <c r="DR185">
        <v>1115.12037037037</v>
      </c>
      <c r="DS185">
        <v>1143.228518518519</v>
      </c>
      <c r="DT185">
        <v>22.2656</v>
      </c>
      <c r="DU185">
        <v>21.20036666666667</v>
      </c>
      <c r="DV185">
        <v>1116.047037037037</v>
      </c>
      <c r="DW185">
        <v>21.97880740740741</v>
      </c>
      <c r="DX185">
        <v>500.0122592592593</v>
      </c>
      <c r="DY185">
        <v>90.33551481481483</v>
      </c>
      <c r="DZ185">
        <v>0.06700558518518519</v>
      </c>
      <c r="EA185">
        <v>29.03095185185185</v>
      </c>
      <c r="EB185">
        <v>29.99183703703704</v>
      </c>
      <c r="EC185">
        <v>999.9000000000001</v>
      </c>
      <c r="ED185">
        <v>0</v>
      </c>
      <c r="EE185">
        <v>0</v>
      </c>
      <c r="EF185">
        <v>9999.654444444444</v>
      </c>
      <c r="EG185">
        <v>0</v>
      </c>
      <c r="EH185">
        <v>10.1696</v>
      </c>
      <c r="EI185">
        <v>-28.10758518518519</v>
      </c>
      <c r="EJ185">
        <v>1140.513703703704</v>
      </c>
      <c r="EK185">
        <v>1167.99</v>
      </c>
      <c r="EL185">
        <v>1.065234444444444</v>
      </c>
      <c r="EM185">
        <v>1143.228518518519</v>
      </c>
      <c r="EN185">
        <v>21.20036666666667</v>
      </c>
      <c r="EO185">
        <v>2.011374444444444</v>
      </c>
      <c r="EP185">
        <v>1.915145925925926</v>
      </c>
      <c r="EQ185">
        <v>17.53415555555556</v>
      </c>
      <c r="ER185">
        <v>16.75971111111111</v>
      </c>
      <c r="ES185">
        <v>2000.013703703704</v>
      </c>
      <c r="ET185">
        <v>0.9799932222222222</v>
      </c>
      <c r="EU185">
        <v>0.02000677777777777</v>
      </c>
      <c r="EV185">
        <v>0</v>
      </c>
      <c r="EW185">
        <v>204.0139259259259</v>
      </c>
      <c r="EX185">
        <v>5.00078</v>
      </c>
      <c r="EY185">
        <v>4170.495925925927</v>
      </c>
      <c r="EZ185">
        <v>16379.7037037037</v>
      </c>
      <c r="FA185">
        <v>38.46029629629629</v>
      </c>
      <c r="FB185">
        <v>39.30518518518519</v>
      </c>
      <c r="FC185">
        <v>38.65018518518518</v>
      </c>
      <c r="FD185">
        <v>38.99755555555556</v>
      </c>
      <c r="FE185">
        <v>39.84929629629629</v>
      </c>
      <c r="FF185">
        <v>1955.103703703704</v>
      </c>
      <c r="FG185">
        <v>39.91</v>
      </c>
      <c r="FH185">
        <v>0</v>
      </c>
      <c r="FI185">
        <v>1758644316</v>
      </c>
      <c r="FJ185">
        <v>0</v>
      </c>
      <c r="FK185">
        <v>203.9895769230769</v>
      </c>
      <c r="FL185">
        <v>-0.9962051217541186</v>
      </c>
      <c r="FM185">
        <v>-20.67965809671286</v>
      </c>
      <c r="FN185">
        <v>4170.537692307692</v>
      </c>
      <c r="FO185">
        <v>15</v>
      </c>
      <c r="FP185">
        <v>0</v>
      </c>
      <c r="FQ185" t="s">
        <v>441</v>
      </c>
      <c r="FR185">
        <v>1746989605.5</v>
      </c>
      <c r="FS185">
        <v>1746989593.5</v>
      </c>
      <c r="FT185">
        <v>0</v>
      </c>
      <c r="FU185">
        <v>-0.274</v>
      </c>
      <c r="FV185">
        <v>-0.002</v>
      </c>
      <c r="FW185">
        <v>2.549</v>
      </c>
      <c r="FX185">
        <v>0.129</v>
      </c>
      <c r="FY185">
        <v>420</v>
      </c>
      <c r="FZ185">
        <v>17</v>
      </c>
      <c r="GA185">
        <v>0.02</v>
      </c>
      <c r="GB185">
        <v>0.04</v>
      </c>
      <c r="GC185">
        <v>-28.0980825</v>
      </c>
      <c r="GD185">
        <v>-0.2957437148217503</v>
      </c>
      <c r="GE185">
        <v>0.06669492442270275</v>
      </c>
      <c r="GF185">
        <v>1</v>
      </c>
      <c r="GG185">
        <v>204.0343235294118</v>
      </c>
      <c r="GH185">
        <v>-0.7151565990575532</v>
      </c>
      <c r="GI185">
        <v>0.2373279835992995</v>
      </c>
      <c r="GJ185">
        <v>1</v>
      </c>
      <c r="GK185">
        <v>1.06603</v>
      </c>
      <c r="GL185">
        <v>-0.01768030018761926</v>
      </c>
      <c r="GM185">
        <v>0.001971798671264399</v>
      </c>
      <c r="GN185">
        <v>1</v>
      </c>
      <c r="GO185">
        <v>3</v>
      </c>
      <c r="GP185">
        <v>3</v>
      </c>
      <c r="GQ185" t="s">
        <v>568</v>
      </c>
      <c r="GR185">
        <v>3.10243</v>
      </c>
      <c r="GS185">
        <v>2.72495</v>
      </c>
      <c r="GT185">
        <v>0.174519</v>
      </c>
      <c r="GU185">
        <v>0.177176</v>
      </c>
      <c r="GV185">
        <v>0.102203</v>
      </c>
      <c r="GW185">
        <v>0.100099</v>
      </c>
      <c r="GX185">
        <v>21603.3</v>
      </c>
      <c r="GY185">
        <v>19555.4</v>
      </c>
      <c r="GZ185">
        <v>26732.9</v>
      </c>
      <c r="HA185">
        <v>23985.8</v>
      </c>
      <c r="HB185">
        <v>38413.6</v>
      </c>
      <c r="HC185">
        <v>31908.5</v>
      </c>
      <c r="HD185">
        <v>46682.7</v>
      </c>
      <c r="HE185">
        <v>37938</v>
      </c>
      <c r="HF185">
        <v>1.87413</v>
      </c>
      <c r="HG185">
        <v>1.86785</v>
      </c>
      <c r="HH185">
        <v>0.106186</v>
      </c>
      <c r="HI185">
        <v>0</v>
      </c>
      <c r="HJ185">
        <v>28.2496</v>
      </c>
      <c r="HK185">
        <v>999.9</v>
      </c>
      <c r="HL185">
        <v>48.8</v>
      </c>
      <c r="HM185">
        <v>31.6</v>
      </c>
      <c r="HN185">
        <v>25.2182</v>
      </c>
      <c r="HO185">
        <v>61.3265</v>
      </c>
      <c r="HP185">
        <v>22.5881</v>
      </c>
      <c r="HQ185">
        <v>1</v>
      </c>
      <c r="HR185">
        <v>0.08598069999999999</v>
      </c>
      <c r="HS185">
        <v>-0.538175</v>
      </c>
      <c r="HT185">
        <v>20.2782</v>
      </c>
      <c r="HU185">
        <v>5.21325</v>
      </c>
      <c r="HV185">
        <v>11.9785</v>
      </c>
      <c r="HW185">
        <v>4.9634</v>
      </c>
      <c r="HX185">
        <v>3.27443</v>
      </c>
      <c r="HY185">
        <v>9999</v>
      </c>
      <c r="HZ185">
        <v>9999</v>
      </c>
      <c r="IA185">
        <v>9999</v>
      </c>
      <c r="IB185">
        <v>999.9</v>
      </c>
      <c r="IC185">
        <v>1.864</v>
      </c>
      <c r="ID185">
        <v>1.86008</v>
      </c>
      <c r="IE185">
        <v>1.8584</v>
      </c>
      <c r="IF185">
        <v>1.85974</v>
      </c>
      <c r="IG185">
        <v>1.85989</v>
      </c>
      <c r="IH185">
        <v>1.85837</v>
      </c>
      <c r="II185">
        <v>1.85745</v>
      </c>
      <c r="IJ185">
        <v>1.85242</v>
      </c>
      <c r="IK185">
        <v>0</v>
      </c>
      <c r="IL185">
        <v>0</v>
      </c>
      <c r="IM185">
        <v>0</v>
      </c>
      <c r="IN185">
        <v>0</v>
      </c>
      <c r="IO185" t="s">
        <v>443</v>
      </c>
      <c r="IP185" t="s">
        <v>444</v>
      </c>
      <c r="IQ185" t="s">
        <v>445</v>
      </c>
      <c r="IR185" t="s">
        <v>445</v>
      </c>
      <c r="IS185" t="s">
        <v>445</v>
      </c>
      <c r="IT185" t="s">
        <v>445</v>
      </c>
      <c r="IU185">
        <v>0</v>
      </c>
      <c r="IV185">
        <v>100</v>
      </c>
      <c r="IW185">
        <v>100</v>
      </c>
      <c r="IX185">
        <v>-0.9</v>
      </c>
      <c r="IY185">
        <v>0.2867</v>
      </c>
      <c r="IZ185">
        <v>-1.101190050776656</v>
      </c>
      <c r="JA185">
        <v>-0.0009077452495023094</v>
      </c>
      <c r="JB185">
        <v>1.260287539409167E-06</v>
      </c>
      <c r="JC185">
        <v>-2.747980142854786E-10</v>
      </c>
      <c r="JD185">
        <v>0.01164710740424388</v>
      </c>
      <c r="JE185">
        <v>0.002354074995816399</v>
      </c>
      <c r="JF185">
        <v>0.0004967520844642659</v>
      </c>
      <c r="JG185">
        <v>-1.558376616488758E-06</v>
      </c>
      <c r="JH185">
        <v>1</v>
      </c>
      <c r="JI185">
        <v>1955</v>
      </c>
      <c r="JJ185">
        <v>1</v>
      </c>
      <c r="JK185">
        <v>26</v>
      </c>
      <c r="JL185">
        <v>194245.2</v>
      </c>
      <c r="JM185">
        <v>194245.4</v>
      </c>
      <c r="JN185">
        <v>2.6416</v>
      </c>
      <c r="JO185">
        <v>2.61719</v>
      </c>
      <c r="JP185">
        <v>1.49658</v>
      </c>
      <c r="JQ185">
        <v>2.34497</v>
      </c>
      <c r="JR185">
        <v>1.54907</v>
      </c>
      <c r="JS185">
        <v>2.35352</v>
      </c>
      <c r="JT185">
        <v>36.105</v>
      </c>
      <c r="JU185">
        <v>24.1751</v>
      </c>
      <c r="JV185">
        <v>18</v>
      </c>
      <c r="JW185">
        <v>481.625</v>
      </c>
      <c r="JX185">
        <v>492.359</v>
      </c>
      <c r="JY185">
        <v>28.1235</v>
      </c>
      <c r="JZ185">
        <v>28.388</v>
      </c>
      <c r="KA185">
        <v>29.9999</v>
      </c>
      <c r="KB185">
        <v>28.6369</v>
      </c>
      <c r="KC185">
        <v>28.6399</v>
      </c>
      <c r="KD185">
        <v>53.0177</v>
      </c>
      <c r="KE185">
        <v>18.1148</v>
      </c>
      <c r="KF185">
        <v>68.6476</v>
      </c>
      <c r="KG185">
        <v>28.1337</v>
      </c>
      <c r="KH185">
        <v>1189.41</v>
      </c>
      <c r="KI185">
        <v>21.2377</v>
      </c>
      <c r="KJ185">
        <v>102.067</v>
      </c>
      <c r="KK185">
        <v>91.5018</v>
      </c>
    </row>
    <row r="186" spans="1:297">
      <c r="A186">
        <v>168</v>
      </c>
      <c r="B186">
        <v>1758644323</v>
      </c>
      <c r="C186">
        <v>2690</v>
      </c>
      <c r="D186" t="s">
        <v>782</v>
      </c>
      <c r="E186" t="s">
        <v>783</v>
      </c>
      <c r="F186">
        <v>5</v>
      </c>
      <c r="G186" t="s">
        <v>641</v>
      </c>
      <c r="H186" t="s">
        <v>438</v>
      </c>
      <c r="I186">
        <v>1758644315.214286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(EA186+(U186+2*0.95*5.67E-8*(((EA186+$B$9)+273)^4-(EA186+273)^4)-44100*J186)/(1.84*29.3*R186+8*0.95*5.67E-8*(EA186+273)^3))</f>
        <v>0</v>
      </c>
      <c r="W186">
        <f>($C$9*EB186+$D$9*EC186+$E$9*V186)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2*0.95*5.67E-8*(((EA186+$B$9)+273)^4-(W186+273)^4)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1200.573977033507</v>
      </c>
      <c r="AK186">
        <v>1181.601575757576</v>
      </c>
      <c r="AL186">
        <v>3.408072932636697</v>
      </c>
      <c r="AM186">
        <v>65.18617333017276</v>
      </c>
      <c r="AN186">
        <f>(AP186 - AO186 + DY186*1E3/(8.314*(EA186+273.15)) * AR186/DX186 * AQ186) * DX186/(100*DL186) * 1000/(1000 - AP186)</f>
        <v>0</v>
      </c>
      <c r="AO186">
        <v>21.19808015459496</v>
      </c>
      <c r="AP186">
        <v>22.25790121212121</v>
      </c>
      <c r="AQ186">
        <v>-4.311579241487204E-06</v>
      </c>
      <c r="AR186">
        <v>105.4183411861966</v>
      </c>
      <c r="AS186">
        <v>0</v>
      </c>
      <c r="AT186">
        <v>0</v>
      </c>
      <c r="AU186">
        <f>IF(AS186*$H$15&gt;=AW186,1.0,(AW186/(AW186-AS186*$H$15)))</f>
        <v>0</v>
      </c>
      <c r="AV186">
        <f>(AU186-1)*100</f>
        <v>0</v>
      </c>
      <c r="AW186">
        <f>MAX(0,($B$15+$C$15*EF186)/(1+$D$15*EF186)*DY186/(EA186+273)*$E$15)</f>
        <v>0</v>
      </c>
      <c r="AX186" t="s">
        <v>439</v>
      </c>
      <c r="AY186" t="s">
        <v>439</v>
      </c>
      <c r="AZ186">
        <v>0</v>
      </c>
      <c r="BA186">
        <v>0</v>
      </c>
      <c r="BB186">
        <f>1-AZ186/BA186</f>
        <v>0</v>
      </c>
      <c r="BC186">
        <v>0</v>
      </c>
      <c r="BD186" t="s">
        <v>439</v>
      </c>
      <c r="BE186" t="s">
        <v>439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439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$B$13*EG186+$C$13*EH186+$F$13*ES186*(1-EV186)</f>
        <v>0</v>
      </c>
      <c r="DI186">
        <f>DH186*DJ186</f>
        <v>0</v>
      </c>
      <c r="DJ186">
        <f>($B$13*$D$11+$C$13*$D$11+$F$13*((FF186+EX186)/MAX(FF186+EX186+FG186, 0.1)*$I$11+FG186/MAX(FF186+EX186+FG186, 0.1)*$J$11))/($B$13+$C$13+$F$13)</f>
        <v>0</v>
      </c>
      <c r="DK186">
        <f>($B$13*$K$11+$C$13*$K$11+$F$13*((FF186+EX186)/MAX(FF186+EX186+FG186, 0.1)*$P$11+FG186/MAX(FF186+EX186+FG186, 0.1)*$Q$11))/($B$13+$C$13+$F$13)</f>
        <v>0</v>
      </c>
      <c r="DL186">
        <v>1.1</v>
      </c>
      <c r="DM186">
        <v>0.5</v>
      </c>
      <c r="DN186" t="s">
        <v>440</v>
      </c>
      <c r="DO186">
        <v>2</v>
      </c>
      <c r="DP186" t="b">
        <v>1</v>
      </c>
      <c r="DQ186">
        <v>1758644315.214286</v>
      </c>
      <c r="DR186">
        <v>1130.918571428572</v>
      </c>
      <c r="DS186">
        <v>1159.031785714286</v>
      </c>
      <c r="DT186">
        <v>22.26253571428571</v>
      </c>
      <c r="DU186">
        <v>21.19906071428571</v>
      </c>
      <c r="DV186">
        <v>1131.830357142857</v>
      </c>
      <c r="DW186">
        <v>21.9758</v>
      </c>
      <c r="DX186">
        <v>500.0184642857142</v>
      </c>
      <c r="DY186">
        <v>90.33496785714284</v>
      </c>
      <c r="DZ186">
        <v>0.06700531071428571</v>
      </c>
      <c r="EA186">
        <v>29.02713928571429</v>
      </c>
      <c r="EB186">
        <v>29.98740714285714</v>
      </c>
      <c r="EC186">
        <v>999.9000000000002</v>
      </c>
      <c r="ED186">
        <v>0</v>
      </c>
      <c r="EE186">
        <v>0</v>
      </c>
      <c r="EF186">
        <v>9990.158214285713</v>
      </c>
      <c r="EG186">
        <v>0</v>
      </c>
      <c r="EH186">
        <v>10.1696</v>
      </c>
      <c r="EI186">
        <v>-28.11357857142857</v>
      </c>
      <c r="EJ186">
        <v>1156.6675</v>
      </c>
      <c r="EK186">
        <v>1184.134285714286</v>
      </c>
      <c r="EL186">
        <v>1.06348</v>
      </c>
      <c r="EM186">
        <v>1159.031785714286</v>
      </c>
      <c r="EN186">
        <v>21.19906071428571</v>
      </c>
      <c r="EO186">
        <v>2.011084642857143</v>
      </c>
      <c r="EP186">
        <v>1.915015714285714</v>
      </c>
      <c r="EQ186">
        <v>17.531875</v>
      </c>
      <c r="ER186">
        <v>16.75864285714286</v>
      </c>
      <c r="ES186">
        <v>1999.992142857143</v>
      </c>
      <c r="ET186">
        <v>0.9799930357142858</v>
      </c>
      <c r="EU186">
        <v>0.02000696071428571</v>
      </c>
      <c r="EV186">
        <v>0</v>
      </c>
      <c r="EW186">
        <v>203.8991071428572</v>
      </c>
      <c r="EX186">
        <v>5.00078</v>
      </c>
      <c r="EY186">
        <v>4168.66</v>
      </c>
      <c r="EZ186">
        <v>16379.53571428571</v>
      </c>
      <c r="FA186">
        <v>38.45949999999999</v>
      </c>
      <c r="FB186">
        <v>39.29207142857143</v>
      </c>
      <c r="FC186">
        <v>38.656</v>
      </c>
      <c r="FD186">
        <v>38.99535714285714</v>
      </c>
      <c r="FE186">
        <v>39.88817857142856</v>
      </c>
      <c r="FF186">
        <v>1955.082142857143</v>
      </c>
      <c r="FG186">
        <v>39.91</v>
      </c>
      <c r="FH186">
        <v>0</v>
      </c>
      <c r="FI186">
        <v>1758644320.8</v>
      </c>
      <c r="FJ186">
        <v>0</v>
      </c>
      <c r="FK186">
        <v>203.8618076923077</v>
      </c>
      <c r="FL186">
        <v>-1.450153845288933</v>
      </c>
      <c r="FM186">
        <v>-25.46290599365566</v>
      </c>
      <c r="FN186">
        <v>4168.701923076923</v>
      </c>
      <c r="FO186">
        <v>15</v>
      </c>
      <c r="FP186">
        <v>0</v>
      </c>
      <c r="FQ186" t="s">
        <v>441</v>
      </c>
      <c r="FR186">
        <v>1746989605.5</v>
      </c>
      <c r="FS186">
        <v>1746989593.5</v>
      </c>
      <c r="FT186">
        <v>0</v>
      </c>
      <c r="FU186">
        <v>-0.274</v>
      </c>
      <c r="FV186">
        <v>-0.002</v>
      </c>
      <c r="FW186">
        <v>2.549</v>
      </c>
      <c r="FX186">
        <v>0.129</v>
      </c>
      <c r="FY186">
        <v>420</v>
      </c>
      <c r="FZ186">
        <v>17</v>
      </c>
      <c r="GA186">
        <v>0.02</v>
      </c>
      <c r="GB186">
        <v>0.04</v>
      </c>
      <c r="GC186">
        <v>-28.09547317073171</v>
      </c>
      <c r="GD186">
        <v>-0.2626536585365725</v>
      </c>
      <c r="GE186">
        <v>0.05950296169874312</v>
      </c>
      <c r="GF186">
        <v>1</v>
      </c>
      <c r="GG186">
        <v>203.9385882352941</v>
      </c>
      <c r="GH186">
        <v>-1.569992357530599</v>
      </c>
      <c r="GI186">
        <v>0.2475107980588133</v>
      </c>
      <c r="GJ186">
        <v>0</v>
      </c>
      <c r="GK186">
        <v>1.064520243902439</v>
      </c>
      <c r="GL186">
        <v>-0.02388668989547042</v>
      </c>
      <c r="GM186">
        <v>0.002534996500507401</v>
      </c>
      <c r="GN186">
        <v>1</v>
      </c>
      <c r="GO186">
        <v>2</v>
      </c>
      <c r="GP186">
        <v>3</v>
      </c>
      <c r="GQ186" t="s">
        <v>442</v>
      </c>
      <c r="GR186">
        <v>3.1025</v>
      </c>
      <c r="GS186">
        <v>2.72517</v>
      </c>
      <c r="GT186">
        <v>0.176103</v>
      </c>
      <c r="GU186">
        <v>0.178749</v>
      </c>
      <c r="GV186">
        <v>0.102193</v>
      </c>
      <c r="GW186">
        <v>0.100096</v>
      </c>
      <c r="GX186">
        <v>21561.9</v>
      </c>
      <c r="GY186">
        <v>19518</v>
      </c>
      <c r="GZ186">
        <v>26733</v>
      </c>
      <c r="HA186">
        <v>23985.8</v>
      </c>
      <c r="HB186">
        <v>38414.1</v>
      </c>
      <c r="HC186">
        <v>31908.9</v>
      </c>
      <c r="HD186">
        <v>46682.5</v>
      </c>
      <c r="HE186">
        <v>37938.2</v>
      </c>
      <c r="HF186">
        <v>1.87427</v>
      </c>
      <c r="HG186">
        <v>1.86805</v>
      </c>
      <c r="HH186">
        <v>0.106864</v>
      </c>
      <c r="HI186">
        <v>0</v>
      </c>
      <c r="HJ186">
        <v>28.2472</v>
      </c>
      <c r="HK186">
        <v>999.9</v>
      </c>
      <c r="HL186">
        <v>48.8</v>
      </c>
      <c r="HM186">
        <v>31.6</v>
      </c>
      <c r="HN186">
        <v>25.2161</v>
      </c>
      <c r="HO186">
        <v>61.3065</v>
      </c>
      <c r="HP186">
        <v>22.5401</v>
      </c>
      <c r="HQ186">
        <v>1</v>
      </c>
      <c r="HR186">
        <v>0.0857038</v>
      </c>
      <c r="HS186">
        <v>-0.557682</v>
      </c>
      <c r="HT186">
        <v>20.2781</v>
      </c>
      <c r="HU186">
        <v>5.21295</v>
      </c>
      <c r="HV186">
        <v>11.9773</v>
      </c>
      <c r="HW186">
        <v>4.96345</v>
      </c>
      <c r="HX186">
        <v>3.27428</v>
      </c>
      <c r="HY186">
        <v>9999</v>
      </c>
      <c r="HZ186">
        <v>9999</v>
      </c>
      <c r="IA186">
        <v>9999</v>
      </c>
      <c r="IB186">
        <v>999.9</v>
      </c>
      <c r="IC186">
        <v>1.86399</v>
      </c>
      <c r="ID186">
        <v>1.86008</v>
      </c>
      <c r="IE186">
        <v>1.85842</v>
      </c>
      <c r="IF186">
        <v>1.85974</v>
      </c>
      <c r="IG186">
        <v>1.85989</v>
      </c>
      <c r="IH186">
        <v>1.85837</v>
      </c>
      <c r="II186">
        <v>1.85745</v>
      </c>
      <c r="IJ186">
        <v>1.85242</v>
      </c>
      <c r="IK186">
        <v>0</v>
      </c>
      <c r="IL186">
        <v>0</v>
      </c>
      <c r="IM186">
        <v>0</v>
      </c>
      <c r="IN186">
        <v>0</v>
      </c>
      <c r="IO186" t="s">
        <v>443</v>
      </c>
      <c r="IP186" t="s">
        <v>444</v>
      </c>
      <c r="IQ186" t="s">
        <v>445</v>
      </c>
      <c r="IR186" t="s">
        <v>445</v>
      </c>
      <c r="IS186" t="s">
        <v>445</v>
      </c>
      <c r="IT186" t="s">
        <v>445</v>
      </c>
      <c r="IU186">
        <v>0</v>
      </c>
      <c r="IV186">
        <v>100</v>
      </c>
      <c r="IW186">
        <v>100</v>
      </c>
      <c r="IX186">
        <v>-0.89</v>
      </c>
      <c r="IY186">
        <v>0.2866</v>
      </c>
      <c r="IZ186">
        <v>-1.101190050776656</v>
      </c>
      <c r="JA186">
        <v>-0.0009077452495023094</v>
      </c>
      <c r="JB186">
        <v>1.260287539409167E-06</v>
      </c>
      <c r="JC186">
        <v>-2.747980142854786E-10</v>
      </c>
      <c r="JD186">
        <v>0.01164710740424388</v>
      </c>
      <c r="JE186">
        <v>0.002354074995816399</v>
      </c>
      <c r="JF186">
        <v>0.0004967520844642659</v>
      </c>
      <c r="JG186">
        <v>-1.558376616488758E-06</v>
      </c>
      <c r="JH186">
        <v>1</v>
      </c>
      <c r="JI186">
        <v>1955</v>
      </c>
      <c r="JJ186">
        <v>1</v>
      </c>
      <c r="JK186">
        <v>26</v>
      </c>
      <c r="JL186">
        <v>194245.3</v>
      </c>
      <c r="JM186">
        <v>194245.5</v>
      </c>
      <c r="JN186">
        <v>2.66968</v>
      </c>
      <c r="JO186">
        <v>2.60376</v>
      </c>
      <c r="JP186">
        <v>1.49658</v>
      </c>
      <c r="JQ186">
        <v>2.34497</v>
      </c>
      <c r="JR186">
        <v>1.54785</v>
      </c>
      <c r="JS186">
        <v>2.40845</v>
      </c>
      <c r="JT186">
        <v>36.105</v>
      </c>
      <c r="JU186">
        <v>24.1838</v>
      </c>
      <c r="JV186">
        <v>18</v>
      </c>
      <c r="JW186">
        <v>481.698</v>
      </c>
      <c r="JX186">
        <v>492.48</v>
      </c>
      <c r="JY186">
        <v>28.1331</v>
      </c>
      <c r="JZ186">
        <v>28.388</v>
      </c>
      <c r="KA186">
        <v>29.9999</v>
      </c>
      <c r="KB186">
        <v>28.6351</v>
      </c>
      <c r="KC186">
        <v>28.6387</v>
      </c>
      <c r="KD186">
        <v>53.5752</v>
      </c>
      <c r="KE186">
        <v>18.1148</v>
      </c>
      <c r="KF186">
        <v>68.6476</v>
      </c>
      <c r="KG186">
        <v>28.1458</v>
      </c>
      <c r="KH186">
        <v>1202.77</v>
      </c>
      <c r="KI186">
        <v>21.2377</v>
      </c>
      <c r="KJ186">
        <v>102.067</v>
      </c>
      <c r="KK186">
        <v>91.5021</v>
      </c>
    </row>
    <row r="187" spans="1:297">
      <c r="A187">
        <v>169</v>
      </c>
      <c r="B187">
        <v>1758644328</v>
      </c>
      <c r="C187">
        <v>2695</v>
      </c>
      <c r="D187" t="s">
        <v>784</v>
      </c>
      <c r="E187" t="s">
        <v>785</v>
      </c>
      <c r="F187">
        <v>5</v>
      </c>
      <c r="G187" t="s">
        <v>641</v>
      </c>
      <c r="H187" t="s">
        <v>438</v>
      </c>
      <c r="I187">
        <v>1758644320.5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(EA187+(U187+2*0.95*5.67E-8*(((EA187+$B$9)+273)^4-(EA187+273)^4)-44100*J187)/(1.84*29.3*R187+8*0.95*5.67E-8*(EA187+273)^3))</f>
        <v>0</v>
      </c>
      <c r="W187">
        <f>($C$9*EB187+$D$9*EC187+$E$9*V187)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2*0.95*5.67E-8*(((EA187+$B$9)+273)^4-(W187+273)^4)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1217.717209412257</v>
      </c>
      <c r="AK187">
        <v>1198.863515151515</v>
      </c>
      <c r="AL187">
        <v>3.458131648780082</v>
      </c>
      <c r="AM187">
        <v>65.18617333017276</v>
      </c>
      <c r="AN187">
        <f>(AP187 - AO187 + DY187*1E3/(8.314*(EA187+273.15)) * AR187/DX187 * AQ187) * DX187/(100*DL187) * 1000/(1000 - AP187)</f>
        <v>0</v>
      </c>
      <c r="AO187">
        <v>21.19716905321914</v>
      </c>
      <c r="AP187">
        <v>22.25543939393939</v>
      </c>
      <c r="AQ187">
        <v>-1.318453012389672E-06</v>
      </c>
      <c r="AR187">
        <v>105.4183411861966</v>
      </c>
      <c r="AS187">
        <v>0</v>
      </c>
      <c r="AT187">
        <v>0</v>
      </c>
      <c r="AU187">
        <f>IF(AS187*$H$15&gt;=AW187,1.0,(AW187/(AW187-AS187*$H$15)))</f>
        <v>0</v>
      </c>
      <c r="AV187">
        <f>(AU187-1)*100</f>
        <v>0</v>
      </c>
      <c r="AW187">
        <f>MAX(0,($B$15+$C$15*EF187)/(1+$D$15*EF187)*DY187/(EA187+273)*$E$15)</f>
        <v>0</v>
      </c>
      <c r="AX187" t="s">
        <v>439</v>
      </c>
      <c r="AY187" t="s">
        <v>439</v>
      </c>
      <c r="AZ187">
        <v>0</v>
      </c>
      <c r="BA187">
        <v>0</v>
      </c>
      <c r="BB187">
        <f>1-AZ187/BA187</f>
        <v>0</v>
      </c>
      <c r="BC187">
        <v>0</v>
      </c>
      <c r="BD187" t="s">
        <v>439</v>
      </c>
      <c r="BE187" t="s">
        <v>439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439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$B$13*EG187+$C$13*EH187+$F$13*ES187*(1-EV187)</f>
        <v>0</v>
      </c>
      <c r="DI187">
        <f>DH187*DJ187</f>
        <v>0</v>
      </c>
      <c r="DJ187">
        <f>($B$13*$D$11+$C$13*$D$11+$F$13*((FF187+EX187)/MAX(FF187+EX187+FG187, 0.1)*$I$11+FG187/MAX(FF187+EX187+FG187, 0.1)*$J$11))/($B$13+$C$13+$F$13)</f>
        <v>0</v>
      </c>
      <c r="DK187">
        <f>($B$13*$K$11+$C$13*$K$11+$F$13*((FF187+EX187)/MAX(FF187+EX187+FG187, 0.1)*$P$11+FG187/MAX(FF187+EX187+FG187, 0.1)*$Q$11))/($B$13+$C$13+$F$13)</f>
        <v>0</v>
      </c>
      <c r="DL187">
        <v>1.1</v>
      </c>
      <c r="DM187">
        <v>0.5</v>
      </c>
      <c r="DN187" t="s">
        <v>440</v>
      </c>
      <c r="DO187">
        <v>2</v>
      </c>
      <c r="DP187" t="b">
        <v>1</v>
      </c>
      <c r="DQ187">
        <v>1758644320.5</v>
      </c>
      <c r="DR187">
        <v>1148.642222222222</v>
      </c>
      <c r="DS187">
        <v>1176.737037037037</v>
      </c>
      <c r="DT187">
        <v>22.2587962962963</v>
      </c>
      <c r="DU187">
        <v>21.19795925925926</v>
      </c>
      <c r="DV187">
        <v>1149.53962962963</v>
      </c>
      <c r="DW187">
        <v>21.97214444444444</v>
      </c>
      <c r="DX187">
        <v>499.9884444444444</v>
      </c>
      <c r="DY187">
        <v>90.33519629629629</v>
      </c>
      <c r="DZ187">
        <v>0.0670672925925926</v>
      </c>
      <c r="EA187">
        <v>29.0230037037037</v>
      </c>
      <c r="EB187">
        <v>29.98391481481481</v>
      </c>
      <c r="EC187">
        <v>999.9000000000001</v>
      </c>
      <c r="ED187">
        <v>0</v>
      </c>
      <c r="EE187">
        <v>0</v>
      </c>
      <c r="EF187">
        <v>9980.925185185184</v>
      </c>
      <c r="EG187">
        <v>0</v>
      </c>
      <c r="EH187">
        <v>10.1696</v>
      </c>
      <c r="EI187">
        <v>-28.09424444444444</v>
      </c>
      <c r="EJ187">
        <v>1174.791851851852</v>
      </c>
      <c r="EK187">
        <v>1202.221851851852</v>
      </c>
      <c r="EL187">
        <v>1.060846666666667</v>
      </c>
      <c r="EM187">
        <v>1176.737037037037</v>
      </c>
      <c r="EN187">
        <v>21.19795925925926</v>
      </c>
      <c r="EO187">
        <v>2.010752592592592</v>
      </c>
      <c r="EP187">
        <v>1.914921481481482</v>
      </c>
      <c r="EQ187">
        <v>17.52925925925926</v>
      </c>
      <c r="ER187">
        <v>16.75785555555556</v>
      </c>
      <c r="ES187">
        <v>1999.987407407407</v>
      </c>
      <c r="ET187">
        <v>0.9799930000000001</v>
      </c>
      <c r="EU187">
        <v>0.0200069962962963</v>
      </c>
      <c r="EV187">
        <v>0</v>
      </c>
      <c r="EW187">
        <v>203.8223703703704</v>
      </c>
      <c r="EX187">
        <v>5.00078</v>
      </c>
      <c r="EY187">
        <v>4166.582962962963</v>
      </c>
      <c r="EZ187">
        <v>16379.50370370371</v>
      </c>
      <c r="FA187">
        <v>38.47896296296295</v>
      </c>
      <c r="FB187">
        <v>39.28214814814815</v>
      </c>
      <c r="FC187">
        <v>38.68029629629629</v>
      </c>
      <c r="FD187">
        <v>39.00207407407407</v>
      </c>
      <c r="FE187">
        <v>39.89788888888889</v>
      </c>
      <c r="FF187">
        <v>1955.077407407407</v>
      </c>
      <c r="FG187">
        <v>39.91</v>
      </c>
      <c r="FH187">
        <v>0</v>
      </c>
      <c r="FI187">
        <v>1758644326.2</v>
      </c>
      <c r="FJ187">
        <v>0</v>
      </c>
      <c r="FK187">
        <v>203.7988</v>
      </c>
      <c r="FL187">
        <v>-0.8713846097846621</v>
      </c>
      <c r="FM187">
        <v>-23.49769230103209</v>
      </c>
      <c r="FN187">
        <v>4166.4296</v>
      </c>
      <c r="FO187">
        <v>15</v>
      </c>
      <c r="FP187">
        <v>0</v>
      </c>
      <c r="FQ187" t="s">
        <v>441</v>
      </c>
      <c r="FR187">
        <v>1746989605.5</v>
      </c>
      <c r="FS187">
        <v>1746989593.5</v>
      </c>
      <c r="FT187">
        <v>0</v>
      </c>
      <c r="FU187">
        <v>-0.274</v>
      </c>
      <c r="FV187">
        <v>-0.002</v>
      </c>
      <c r="FW187">
        <v>2.549</v>
      </c>
      <c r="FX187">
        <v>0.129</v>
      </c>
      <c r="FY187">
        <v>420</v>
      </c>
      <c r="FZ187">
        <v>17</v>
      </c>
      <c r="GA187">
        <v>0.02</v>
      </c>
      <c r="GB187">
        <v>0.04</v>
      </c>
      <c r="GC187">
        <v>-28.09688536585366</v>
      </c>
      <c r="GD187">
        <v>0.1114348432054834</v>
      </c>
      <c r="GE187">
        <v>0.08106227825920946</v>
      </c>
      <c r="GF187">
        <v>1</v>
      </c>
      <c r="GG187">
        <v>203.8630588235294</v>
      </c>
      <c r="GH187">
        <v>-0.9233613433111997</v>
      </c>
      <c r="GI187">
        <v>0.1960136461600802</v>
      </c>
      <c r="GJ187">
        <v>1</v>
      </c>
      <c r="GK187">
        <v>1.062488292682927</v>
      </c>
      <c r="GL187">
        <v>-0.02671818815330779</v>
      </c>
      <c r="GM187">
        <v>0.00277115798850651</v>
      </c>
      <c r="GN187">
        <v>1</v>
      </c>
      <c r="GO187">
        <v>3</v>
      </c>
      <c r="GP187">
        <v>3</v>
      </c>
      <c r="GQ187" t="s">
        <v>568</v>
      </c>
      <c r="GR187">
        <v>3.10277</v>
      </c>
      <c r="GS187">
        <v>2.72497</v>
      </c>
      <c r="GT187">
        <v>0.177688</v>
      </c>
      <c r="GU187">
        <v>0.180294</v>
      </c>
      <c r="GV187">
        <v>0.102185</v>
      </c>
      <c r="GW187">
        <v>0.100092</v>
      </c>
      <c r="GX187">
        <v>21520.6</v>
      </c>
      <c r="GY187">
        <v>19481.4</v>
      </c>
      <c r="GZ187">
        <v>26733.2</v>
      </c>
      <c r="HA187">
        <v>23985.9</v>
      </c>
      <c r="HB187">
        <v>38414.9</v>
      </c>
      <c r="HC187">
        <v>31909.3</v>
      </c>
      <c r="HD187">
        <v>46682.8</v>
      </c>
      <c r="HE187">
        <v>37938.3</v>
      </c>
      <c r="HF187">
        <v>1.87472</v>
      </c>
      <c r="HG187">
        <v>1.86762</v>
      </c>
      <c r="HH187">
        <v>0.106353</v>
      </c>
      <c r="HI187">
        <v>0</v>
      </c>
      <c r="HJ187">
        <v>28.2453</v>
      </c>
      <c r="HK187">
        <v>999.9</v>
      </c>
      <c r="HL187">
        <v>48.8</v>
      </c>
      <c r="HM187">
        <v>31.6</v>
      </c>
      <c r="HN187">
        <v>25.2145</v>
      </c>
      <c r="HO187">
        <v>60.8665</v>
      </c>
      <c r="HP187">
        <v>22.6923</v>
      </c>
      <c r="HQ187">
        <v>1</v>
      </c>
      <c r="HR187">
        <v>0.08558689999999999</v>
      </c>
      <c r="HS187">
        <v>-0.579526</v>
      </c>
      <c r="HT187">
        <v>20.2782</v>
      </c>
      <c r="HU187">
        <v>5.2131</v>
      </c>
      <c r="HV187">
        <v>11.9787</v>
      </c>
      <c r="HW187">
        <v>4.96365</v>
      </c>
      <c r="HX187">
        <v>3.27443</v>
      </c>
      <c r="HY187">
        <v>9999</v>
      </c>
      <c r="HZ187">
        <v>9999</v>
      </c>
      <c r="IA187">
        <v>9999</v>
      </c>
      <c r="IB187">
        <v>999.9</v>
      </c>
      <c r="IC187">
        <v>1.86396</v>
      </c>
      <c r="ID187">
        <v>1.86008</v>
      </c>
      <c r="IE187">
        <v>1.8584</v>
      </c>
      <c r="IF187">
        <v>1.85974</v>
      </c>
      <c r="IG187">
        <v>1.85989</v>
      </c>
      <c r="IH187">
        <v>1.85837</v>
      </c>
      <c r="II187">
        <v>1.85745</v>
      </c>
      <c r="IJ187">
        <v>1.85242</v>
      </c>
      <c r="IK187">
        <v>0</v>
      </c>
      <c r="IL187">
        <v>0</v>
      </c>
      <c r="IM187">
        <v>0</v>
      </c>
      <c r="IN187">
        <v>0</v>
      </c>
      <c r="IO187" t="s">
        <v>443</v>
      </c>
      <c r="IP187" t="s">
        <v>444</v>
      </c>
      <c r="IQ187" t="s">
        <v>445</v>
      </c>
      <c r="IR187" t="s">
        <v>445</v>
      </c>
      <c r="IS187" t="s">
        <v>445</v>
      </c>
      <c r="IT187" t="s">
        <v>445</v>
      </c>
      <c r="IU187">
        <v>0</v>
      </c>
      <c r="IV187">
        <v>100</v>
      </c>
      <c r="IW187">
        <v>100</v>
      </c>
      <c r="IX187">
        <v>-0.88</v>
      </c>
      <c r="IY187">
        <v>0.2866</v>
      </c>
      <c r="IZ187">
        <v>-1.101190050776656</v>
      </c>
      <c r="JA187">
        <v>-0.0009077452495023094</v>
      </c>
      <c r="JB187">
        <v>1.260287539409167E-06</v>
      </c>
      <c r="JC187">
        <v>-2.747980142854786E-10</v>
      </c>
      <c r="JD187">
        <v>0.01164710740424388</v>
      </c>
      <c r="JE187">
        <v>0.002354074995816399</v>
      </c>
      <c r="JF187">
        <v>0.0004967520844642659</v>
      </c>
      <c r="JG187">
        <v>-1.558376616488758E-06</v>
      </c>
      <c r="JH187">
        <v>1</v>
      </c>
      <c r="JI187">
        <v>1955</v>
      </c>
      <c r="JJ187">
        <v>1</v>
      </c>
      <c r="JK187">
        <v>26</v>
      </c>
      <c r="JL187">
        <v>194245.4</v>
      </c>
      <c r="JM187">
        <v>194245.6</v>
      </c>
      <c r="JN187">
        <v>2.70264</v>
      </c>
      <c r="JO187">
        <v>2.60498</v>
      </c>
      <c r="JP187">
        <v>1.49658</v>
      </c>
      <c r="JQ187">
        <v>2.34497</v>
      </c>
      <c r="JR187">
        <v>1.54907</v>
      </c>
      <c r="JS187">
        <v>2.46704</v>
      </c>
      <c r="JT187">
        <v>36.105</v>
      </c>
      <c r="JU187">
        <v>24.1751</v>
      </c>
      <c r="JV187">
        <v>18</v>
      </c>
      <c r="JW187">
        <v>481.95</v>
      </c>
      <c r="JX187">
        <v>492.185</v>
      </c>
      <c r="JY187">
        <v>28.1448</v>
      </c>
      <c r="JZ187">
        <v>28.386</v>
      </c>
      <c r="KA187">
        <v>30.0001</v>
      </c>
      <c r="KB187">
        <v>28.6339</v>
      </c>
      <c r="KC187">
        <v>28.6369</v>
      </c>
      <c r="KD187">
        <v>54.2171</v>
      </c>
      <c r="KE187">
        <v>18.1148</v>
      </c>
      <c r="KF187">
        <v>68.6476</v>
      </c>
      <c r="KG187">
        <v>28.1568</v>
      </c>
      <c r="KH187">
        <v>1222.8</v>
      </c>
      <c r="KI187">
        <v>21.2377</v>
      </c>
      <c r="KJ187">
        <v>102.068</v>
      </c>
      <c r="KK187">
        <v>91.50230000000001</v>
      </c>
    </row>
    <row r="188" spans="1:297">
      <c r="A188">
        <v>170</v>
      </c>
      <c r="B188">
        <v>1758644333</v>
      </c>
      <c r="C188">
        <v>2700</v>
      </c>
      <c r="D188" t="s">
        <v>786</v>
      </c>
      <c r="E188" t="s">
        <v>787</v>
      </c>
      <c r="F188">
        <v>5</v>
      </c>
      <c r="G188" t="s">
        <v>641</v>
      </c>
      <c r="H188" t="s">
        <v>438</v>
      </c>
      <c r="I188">
        <v>1758644325.214286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(EA188+(U188+2*0.95*5.67E-8*(((EA188+$B$9)+273)^4-(EA188+273)^4)-44100*J188)/(1.84*29.3*R188+8*0.95*5.67E-8*(EA188+273)^3))</f>
        <v>0</v>
      </c>
      <c r="W188">
        <f>($C$9*EB188+$D$9*EC188+$E$9*V188)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2*0.95*5.67E-8*(((EA188+$B$9)+273)^4-(W188+273)^4)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1234.866694965726</v>
      </c>
      <c r="AK188">
        <v>1215.895696969697</v>
      </c>
      <c r="AL188">
        <v>3.418557835695796</v>
      </c>
      <c r="AM188">
        <v>65.18617333017276</v>
      </c>
      <c r="AN188">
        <f>(AP188 - AO188 + DY188*1E3/(8.314*(EA188+273.15)) * AR188/DX188 * AQ188) * DX188/(100*DL188) * 1000/(1000 - AP188)</f>
        <v>0</v>
      </c>
      <c r="AO188">
        <v>21.19692794425645</v>
      </c>
      <c r="AP188">
        <v>22.25201757575757</v>
      </c>
      <c r="AQ188">
        <v>-4.613369513079439E-06</v>
      </c>
      <c r="AR188">
        <v>105.4183411861966</v>
      </c>
      <c r="AS188">
        <v>0</v>
      </c>
      <c r="AT188">
        <v>0</v>
      </c>
      <c r="AU188">
        <f>IF(AS188*$H$15&gt;=AW188,1.0,(AW188/(AW188-AS188*$H$15)))</f>
        <v>0</v>
      </c>
      <c r="AV188">
        <f>(AU188-1)*100</f>
        <v>0</v>
      </c>
      <c r="AW188">
        <f>MAX(0,($B$15+$C$15*EF188)/(1+$D$15*EF188)*DY188/(EA188+273)*$E$15)</f>
        <v>0</v>
      </c>
      <c r="AX188" t="s">
        <v>439</v>
      </c>
      <c r="AY188" t="s">
        <v>439</v>
      </c>
      <c r="AZ188">
        <v>0</v>
      </c>
      <c r="BA188">
        <v>0</v>
      </c>
      <c r="BB188">
        <f>1-AZ188/BA188</f>
        <v>0</v>
      </c>
      <c r="BC188">
        <v>0</v>
      </c>
      <c r="BD188" t="s">
        <v>439</v>
      </c>
      <c r="BE188" t="s">
        <v>439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439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$B$13*EG188+$C$13*EH188+$F$13*ES188*(1-EV188)</f>
        <v>0</v>
      </c>
      <c r="DI188">
        <f>DH188*DJ188</f>
        <v>0</v>
      </c>
      <c r="DJ188">
        <f>($B$13*$D$11+$C$13*$D$11+$F$13*((FF188+EX188)/MAX(FF188+EX188+FG188, 0.1)*$I$11+FG188/MAX(FF188+EX188+FG188, 0.1)*$J$11))/($B$13+$C$13+$F$13)</f>
        <v>0</v>
      </c>
      <c r="DK188">
        <f>($B$13*$K$11+$C$13*$K$11+$F$13*((FF188+EX188)/MAX(FF188+EX188+FG188, 0.1)*$P$11+FG188/MAX(FF188+EX188+FG188, 0.1)*$Q$11))/($B$13+$C$13+$F$13)</f>
        <v>0</v>
      </c>
      <c r="DL188">
        <v>1.1</v>
      </c>
      <c r="DM188">
        <v>0.5</v>
      </c>
      <c r="DN188" t="s">
        <v>440</v>
      </c>
      <c r="DO188">
        <v>2</v>
      </c>
      <c r="DP188" t="b">
        <v>1</v>
      </c>
      <c r="DQ188">
        <v>1758644325.214286</v>
      </c>
      <c r="DR188">
        <v>1164.438214285714</v>
      </c>
      <c r="DS188">
        <v>1192.527857142857</v>
      </c>
      <c r="DT188">
        <v>22.25621428571429</v>
      </c>
      <c r="DU188">
        <v>21.19756428571429</v>
      </c>
      <c r="DV188">
        <v>1165.320714285714</v>
      </c>
      <c r="DW188">
        <v>21.96961071428571</v>
      </c>
      <c r="DX188">
        <v>500.0193214285714</v>
      </c>
      <c r="DY188">
        <v>90.33533928571426</v>
      </c>
      <c r="DZ188">
        <v>0.067013975</v>
      </c>
      <c r="EA188">
        <v>29.02118571428572</v>
      </c>
      <c r="EB188">
        <v>29.98469642857143</v>
      </c>
      <c r="EC188">
        <v>999.9000000000002</v>
      </c>
      <c r="ED188">
        <v>0</v>
      </c>
      <c r="EE188">
        <v>0</v>
      </c>
      <c r="EF188">
        <v>9990.223214285714</v>
      </c>
      <c r="EG188">
        <v>0</v>
      </c>
      <c r="EH188">
        <v>10.1696</v>
      </c>
      <c r="EI188">
        <v>-28.089775</v>
      </c>
      <c r="EJ188">
        <v>1190.944285714286</v>
      </c>
      <c r="EK188">
        <v>1218.353928571428</v>
      </c>
      <c r="EL188">
        <v>1.058657142857143</v>
      </c>
      <c r="EM188">
        <v>1192.527857142857</v>
      </c>
      <c r="EN188">
        <v>21.19756428571429</v>
      </c>
      <c r="EO188">
        <v>2.0105225</v>
      </c>
      <c r="EP188">
        <v>1.914888214285715</v>
      </c>
      <c r="EQ188">
        <v>17.52744285714286</v>
      </c>
      <c r="ER188">
        <v>16.75758214285714</v>
      </c>
      <c r="ES188">
        <v>2000.006071428572</v>
      </c>
      <c r="ET188">
        <v>0.979993142857143</v>
      </c>
      <c r="EU188">
        <v>0.02000685357142857</v>
      </c>
      <c r="EV188">
        <v>0</v>
      </c>
      <c r="EW188">
        <v>203.67425</v>
      </c>
      <c r="EX188">
        <v>5.00078</v>
      </c>
      <c r="EY188">
        <v>4164.778214285715</v>
      </c>
      <c r="EZ188">
        <v>16379.66428571429</v>
      </c>
      <c r="FA188">
        <v>38.46632142857143</v>
      </c>
      <c r="FB188">
        <v>39.27878571428572</v>
      </c>
      <c r="FC188">
        <v>38.68053571428571</v>
      </c>
      <c r="FD188">
        <v>38.99310714285713</v>
      </c>
      <c r="FE188">
        <v>39.81221428571428</v>
      </c>
      <c r="FF188">
        <v>1955.096071428572</v>
      </c>
      <c r="FG188">
        <v>39.91</v>
      </c>
      <c r="FH188">
        <v>0</v>
      </c>
      <c r="FI188">
        <v>1758644331</v>
      </c>
      <c r="FJ188">
        <v>0</v>
      </c>
      <c r="FK188">
        <v>203.6696</v>
      </c>
      <c r="FL188">
        <v>-1.230769224593513</v>
      </c>
      <c r="FM188">
        <v>-21.89153844587873</v>
      </c>
      <c r="FN188">
        <v>4164.5164</v>
      </c>
      <c r="FO188">
        <v>15</v>
      </c>
      <c r="FP188">
        <v>0</v>
      </c>
      <c r="FQ188" t="s">
        <v>441</v>
      </c>
      <c r="FR188">
        <v>1746989605.5</v>
      </c>
      <c r="FS188">
        <v>1746989593.5</v>
      </c>
      <c r="FT188">
        <v>0</v>
      </c>
      <c r="FU188">
        <v>-0.274</v>
      </c>
      <c r="FV188">
        <v>-0.002</v>
      </c>
      <c r="FW188">
        <v>2.549</v>
      </c>
      <c r="FX188">
        <v>0.129</v>
      </c>
      <c r="FY188">
        <v>420</v>
      </c>
      <c r="FZ188">
        <v>17</v>
      </c>
      <c r="GA188">
        <v>0.02</v>
      </c>
      <c r="GB188">
        <v>0.04</v>
      </c>
      <c r="GC188">
        <v>-28.1096325</v>
      </c>
      <c r="GD188">
        <v>0.1709797373358831</v>
      </c>
      <c r="GE188">
        <v>0.102117587582894</v>
      </c>
      <c r="GF188">
        <v>1</v>
      </c>
      <c r="GG188">
        <v>203.7418529411765</v>
      </c>
      <c r="GH188">
        <v>-1.241940410040611</v>
      </c>
      <c r="GI188">
        <v>0.2325742300671988</v>
      </c>
      <c r="GJ188">
        <v>0</v>
      </c>
      <c r="GK188">
        <v>1.0598145</v>
      </c>
      <c r="GL188">
        <v>-0.02737395872420663</v>
      </c>
      <c r="GM188">
        <v>0.002669003512549198</v>
      </c>
      <c r="GN188">
        <v>1</v>
      </c>
      <c r="GO188">
        <v>2</v>
      </c>
      <c r="GP188">
        <v>3</v>
      </c>
      <c r="GQ188" t="s">
        <v>442</v>
      </c>
      <c r="GR188">
        <v>3.10238</v>
      </c>
      <c r="GS188">
        <v>2.72491</v>
      </c>
      <c r="GT188">
        <v>0.17925</v>
      </c>
      <c r="GU188">
        <v>0.181871</v>
      </c>
      <c r="GV188">
        <v>0.102177</v>
      </c>
      <c r="GW188">
        <v>0.100104</v>
      </c>
      <c r="GX188">
        <v>21479.6</v>
      </c>
      <c r="GY188">
        <v>19444.2</v>
      </c>
      <c r="GZ188">
        <v>26733.1</v>
      </c>
      <c r="HA188">
        <v>23986.2</v>
      </c>
      <c r="HB188">
        <v>38415.5</v>
      </c>
      <c r="HC188">
        <v>31909.1</v>
      </c>
      <c r="HD188">
        <v>46682.9</v>
      </c>
      <c r="HE188">
        <v>37938.4</v>
      </c>
      <c r="HF188">
        <v>1.87405</v>
      </c>
      <c r="HG188">
        <v>1.8683</v>
      </c>
      <c r="HH188">
        <v>0.107203</v>
      </c>
      <c r="HI188">
        <v>0</v>
      </c>
      <c r="HJ188">
        <v>28.2423</v>
      </c>
      <c r="HK188">
        <v>999.9</v>
      </c>
      <c r="HL188">
        <v>48.8</v>
      </c>
      <c r="HM188">
        <v>31.6</v>
      </c>
      <c r="HN188">
        <v>25.216</v>
      </c>
      <c r="HO188">
        <v>61.3865</v>
      </c>
      <c r="HP188">
        <v>22.5962</v>
      </c>
      <c r="HQ188">
        <v>1</v>
      </c>
      <c r="HR188">
        <v>0.08554879999999999</v>
      </c>
      <c r="HS188">
        <v>-0.585351</v>
      </c>
      <c r="HT188">
        <v>20.2782</v>
      </c>
      <c r="HU188">
        <v>5.2125</v>
      </c>
      <c r="HV188">
        <v>11.9775</v>
      </c>
      <c r="HW188">
        <v>4.9635</v>
      </c>
      <c r="HX188">
        <v>3.27443</v>
      </c>
      <c r="HY188">
        <v>9999</v>
      </c>
      <c r="HZ188">
        <v>9999</v>
      </c>
      <c r="IA188">
        <v>9999</v>
      </c>
      <c r="IB188">
        <v>999.9</v>
      </c>
      <c r="IC188">
        <v>1.86398</v>
      </c>
      <c r="ID188">
        <v>1.86008</v>
      </c>
      <c r="IE188">
        <v>1.8584</v>
      </c>
      <c r="IF188">
        <v>1.85974</v>
      </c>
      <c r="IG188">
        <v>1.85989</v>
      </c>
      <c r="IH188">
        <v>1.85837</v>
      </c>
      <c r="II188">
        <v>1.85745</v>
      </c>
      <c r="IJ188">
        <v>1.85242</v>
      </c>
      <c r="IK188">
        <v>0</v>
      </c>
      <c r="IL188">
        <v>0</v>
      </c>
      <c r="IM188">
        <v>0</v>
      </c>
      <c r="IN188">
        <v>0</v>
      </c>
      <c r="IO188" t="s">
        <v>443</v>
      </c>
      <c r="IP188" t="s">
        <v>444</v>
      </c>
      <c r="IQ188" t="s">
        <v>445</v>
      </c>
      <c r="IR188" t="s">
        <v>445</v>
      </c>
      <c r="IS188" t="s">
        <v>445</v>
      </c>
      <c r="IT188" t="s">
        <v>445</v>
      </c>
      <c r="IU188">
        <v>0</v>
      </c>
      <c r="IV188">
        <v>100</v>
      </c>
      <c r="IW188">
        <v>100</v>
      </c>
      <c r="IX188">
        <v>-0.86</v>
      </c>
      <c r="IY188">
        <v>0.2865</v>
      </c>
      <c r="IZ188">
        <v>-1.101190050776656</v>
      </c>
      <c r="JA188">
        <v>-0.0009077452495023094</v>
      </c>
      <c r="JB188">
        <v>1.260287539409167E-06</v>
      </c>
      <c r="JC188">
        <v>-2.747980142854786E-10</v>
      </c>
      <c r="JD188">
        <v>0.01164710740424388</v>
      </c>
      <c r="JE188">
        <v>0.002354074995816399</v>
      </c>
      <c r="JF188">
        <v>0.0004967520844642659</v>
      </c>
      <c r="JG188">
        <v>-1.558376616488758E-06</v>
      </c>
      <c r="JH188">
        <v>1</v>
      </c>
      <c r="JI188">
        <v>1955</v>
      </c>
      <c r="JJ188">
        <v>1</v>
      </c>
      <c r="JK188">
        <v>26</v>
      </c>
      <c r="JL188">
        <v>194245.5</v>
      </c>
      <c r="JM188">
        <v>194245.7</v>
      </c>
      <c r="JN188">
        <v>2.72949</v>
      </c>
      <c r="JO188">
        <v>2.61719</v>
      </c>
      <c r="JP188">
        <v>1.49658</v>
      </c>
      <c r="JQ188">
        <v>2.34497</v>
      </c>
      <c r="JR188">
        <v>1.54907</v>
      </c>
      <c r="JS188">
        <v>2.36938</v>
      </c>
      <c r="JT188">
        <v>36.105</v>
      </c>
      <c r="JU188">
        <v>24.1751</v>
      </c>
      <c r="JV188">
        <v>18</v>
      </c>
      <c r="JW188">
        <v>481.545</v>
      </c>
      <c r="JX188">
        <v>492.615</v>
      </c>
      <c r="JY188">
        <v>28.1576</v>
      </c>
      <c r="JZ188">
        <v>28.3856</v>
      </c>
      <c r="KA188">
        <v>30.0001</v>
      </c>
      <c r="KB188">
        <v>28.6322</v>
      </c>
      <c r="KC188">
        <v>28.635</v>
      </c>
      <c r="KD188">
        <v>54.7623</v>
      </c>
      <c r="KE188">
        <v>18.1148</v>
      </c>
      <c r="KF188">
        <v>69.018</v>
      </c>
      <c r="KG188">
        <v>28.1667</v>
      </c>
      <c r="KH188">
        <v>1236.16</v>
      </c>
      <c r="KI188">
        <v>21.2377</v>
      </c>
      <c r="KJ188">
        <v>102.067</v>
      </c>
      <c r="KK188">
        <v>91.5029</v>
      </c>
    </row>
    <row r="189" spans="1:297">
      <c r="A189">
        <v>171</v>
      </c>
      <c r="B189">
        <v>1758644338</v>
      </c>
      <c r="C189">
        <v>2705</v>
      </c>
      <c r="D189" t="s">
        <v>788</v>
      </c>
      <c r="E189" t="s">
        <v>789</v>
      </c>
      <c r="F189">
        <v>5</v>
      </c>
      <c r="G189" t="s">
        <v>641</v>
      </c>
      <c r="H189" t="s">
        <v>438</v>
      </c>
      <c r="I189">
        <v>1758644330.5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(EA189+(U189+2*0.95*5.67E-8*(((EA189+$B$9)+273)^4-(EA189+273)^4)-44100*J189)/(1.84*29.3*R189+8*0.95*5.67E-8*(EA189+273)^3))</f>
        <v>0</v>
      </c>
      <c r="W189">
        <f>($C$9*EB189+$D$9*EC189+$E$9*V189)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2*0.95*5.67E-8*(((EA189+$B$9)+273)^4-(W189+273)^4)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1252.106433387018</v>
      </c>
      <c r="AK189">
        <v>1233.094787878788</v>
      </c>
      <c r="AL189">
        <v>3.430846937204492</v>
      </c>
      <c r="AM189">
        <v>65.18617333017276</v>
      </c>
      <c r="AN189">
        <f>(AP189 - AO189 + DY189*1E3/(8.314*(EA189+273.15)) * AR189/DX189 * AQ189) * DX189/(100*DL189) * 1000/(1000 - AP189)</f>
        <v>0</v>
      </c>
      <c r="AO189">
        <v>21.22803486184421</v>
      </c>
      <c r="AP189">
        <v>22.25877636363637</v>
      </c>
      <c r="AQ189">
        <v>1.602277006645235E-05</v>
      </c>
      <c r="AR189">
        <v>105.4183411861966</v>
      </c>
      <c r="AS189">
        <v>0</v>
      </c>
      <c r="AT189">
        <v>0</v>
      </c>
      <c r="AU189">
        <f>IF(AS189*$H$15&gt;=AW189,1.0,(AW189/(AW189-AS189*$H$15)))</f>
        <v>0</v>
      </c>
      <c r="AV189">
        <f>(AU189-1)*100</f>
        <v>0</v>
      </c>
      <c r="AW189">
        <f>MAX(0,($B$15+$C$15*EF189)/(1+$D$15*EF189)*DY189/(EA189+273)*$E$15)</f>
        <v>0</v>
      </c>
      <c r="AX189" t="s">
        <v>439</v>
      </c>
      <c r="AY189" t="s">
        <v>439</v>
      </c>
      <c r="AZ189">
        <v>0</v>
      </c>
      <c r="BA189">
        <v>0</v>
      </c>
      <c r="BB189">
        <f>1-AZ189/BA189</f>
        <v>0</v>
      </c>
      <c r="BC189">
        <v>0</v>
      </c>
      <c r="BD189" t="s">
        <v>439</v>
      </c>
      <c r="BE189" t="s">
        <v>439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439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$B$13*EG189+$C$13*EH189+$F$13*ES189*(1-EV189)</f>
        <v>0</v>
      </c>
      <c r="DI189">
        <f>DH189*DJ189</f>
        <v>0</v>
      </c>
      <c r="DJ189">
        <f>($B$13*$D$11+$C$13*$D$11+$F$13*((FF189+EX189)/MAX(FF189+EX189+FG189, 0.1)*$I$11+FG189/MAX(FF189+EX189+FG189, 0.1)*$J$11))/($B$13+$C$13+$F$13)</f>
        <v>0</v>
      </c>
      <c r="DK189">
        <f>($B$13*$K$11+$C$13*$K$11+$F$13*((FF189+EX189)/MAX(FF189+EX189+FG189, 0.1)*$P$11+FG189/MAX(FF189+EX189+FG189, 0.1)*$Q$11))/($B$13+$C$13+$F$13)</f>
        <v>0</v>
      </c>
      <c r="DL189">
        <v>1.1</v>
      </c>
      <c r="DM189">
        <v>0.5</v>
      </c>
      <c r="DN189" t="s">
        <v>440</v>
      </c>
      <c r="DO189">
        <v>2</v>
      </c>
      <c r="DP189" t="b">
        <v>1</v>
      </c>
      <c r="DQ189">
        <v>1758644330.5</v>
      </c>
      <c r="DR189">
        <v>1182.167777777778</v>
      </c>
      <c r="DS189">
        <v>1210.264074074074</v>
      </c>
      <c r="DT189">
        <v>22.25449999999999</v>
      </c>
      <c r="DU189">
        <v>21.20523333333333</v>
      </c>
      <c r="DV189">
        <v>1183.035185185185</v>
      </c>
      <c r="DW189">
        <v>21.96793703703704</v>
      </c>
      <c r="DX189">
        <v>499.9969629629629</v>
      </c>
      <c r="DY189">
        <v>90.33528518518517</v>
      </c>
      <c r="DZ189">
        <v>0.06701210370370371</v>
      </c>
      <c r="EA189">
        <v>29.02024814814815</v>
      </c>
      <c r="EB189">
        <v>29.98593703703704</v>
      </c>
      <c r="EC189">
        <v>999.9000000000001</v>
      </c>
      <c r="ED189">
        <v>0</v>
      </c>
      <c r="EE189">
        <v>0</v>
      </c>
      <c r="EF189">
        <v>9998.215555555558</v>
      </c>
      <c r="EG189">
        <v>0</v>
      </c>
      <c r="EH189">
        <v>10.1696</v>
      </c>
      <c r="EI189">
        <v>-28.09547037037037</v>
      </c>
      <c r="EJ189">
        <v>1209.075925925926</v>
      </c>
      <c r="EK189">
        <v>1236.484444444444</v>
      </c>
      <c r="EL189">
        <v>1.049266666666667</v>
      </c>
      <c r="EM189">
        <v>1210.264074074074</v>
      </c>
      <c r="EN189">
        <v>21.20523333333333</v>
      </c>
      <c r="EO189">
        <v>2.010366666666667</v>
      </c>
      <c r="EP189">
        <v>1.91558037037037</v>
      </c>
      <c r="EQ189">
        <v>17.52621111111111</v>
      </c>
      <c r="ER189">
        <v>16.76327037037037</v>
      </c>
      <c r="ES189">
        <v>2000.011851851852</v>
      </c>
      <c r="ET189">
        <v>0.979993111111111</v>
      </c>
      <c r="EU189">
        <v>0.02000688888888888</v>
      </c>
      <c r="EV189">
        <v>0</v>
      </c>
      <c r="EW189">
        <v>203.5812222222222</v>
      </c>
      <c r="EX189">
        <v>5.00078</v>
      </c>
      <c r="EY189">
        <v>4162.721111111111</v>
      </c>
      <c r="EZ189">
        <v>16379.7037037037</v>
      </c>
      <c r="FA189">
        <v>38.44418518518518</v>
      </c>
      <c r="FB189">
        <v>39.27296296296296</v>
      </c>
      <c r="FC189">
        <v>38.69188888888889</v>
      </c>
      <c r="FD189">
        <v>38.98122222222222</v>
      </c>
      <c r="FE189">
        <v>39.759</v>
      </c>
      <c r="FF189">
        <v>1955.100740740741</v>
      </c>
      <c r="FG189">
        <v>39.91</v>
      </c>
      <c r="FH189">
        <v>0</v>
      </c>
      <c r="FI189">
        <v>1758644335.8</v>
      </c>
      <c r="FJ189">
        <v>0</v>
      </c>
      <c r="FK189">
        <v>203.6066</v>
      </c>
      <c r="FL189">
        <v>-2.032076922630667</v>
      </c>
      <c r="FM189">
        <v>-25.25153853010137</v>
      </c>
      <c r="FN189">
        <v>4162.6576</v>
      </c>
      <c r="FO189">
        <v>15</v>
      </c>
      <c r="FP189">
        <v>0</v>
      </c>
      <c r="FQ189" t="s">
        <v>441</v>
      </c>
      <c r="FR189">
        <v>1746989605.5</v>
      </c>
      <c r="FS189">
        <v>1746989593.5</v>
      </c>
      <c r="FT189">
        <v>0</v>
      </c>
      <c r="FU189">
        <v>-0.274</v>
      </c>
      <c r="FV189">
        <v>-0.002</v>
      </c>
      <c r="FW189">
        <v>2.549</v>
      </c>
      <c r="FX189">
        <v>0.129</v>
      </c>
      <c r="FY189">
        <v>420</v>
      </c>
      <c r="FZ189">
        <v>17</v>
      </c>
      <c r="GA189">
        <v>0.02</v>
      </c>
      <c r="GB189">
        <v>0.04</v>
      </c>
      <c r="GC189">
        <v>-28.10414390243902</v>
      </c>
      <c r="GD189">
        <v>-0.1732662020906204</v>
      </c>
      <c r="GE189">
        <v>0.1164511874056491</v>
      </c>
      <c r="GF189">
        <v>1</v>
      </c>
      <c r="GG189">
        <v>203.6531470588235</v>
      </c>
      <c r="GH189">
        <v>-1.175141326899336</v>
      </c>
      <c r="GI189">
        <v>0.2355652941022249</v>
      </c>
      <c r="GJ189">
        <v>0</v>
      </c>
      <c r="GK189">
        <v>1.053974390243902</v>
      </c>
      <c r="GL189">
        <v>-0.08584285714285661</v>
      </c>
      <c r="GM189">
        <v>0.01063455046781891</v>
      </c>
      <c r="GN189">
        <v>1</v>
      </c>
      <c r="GO189">
        <v>2</v>
      </c>
      <c r="GP189">
        <v>3</v>
      </c>
      <c r="GQ189" t="s">
        <v>442</v>
      </c>
      <c r="GR189">
        <v>3.10262</v>
      </c>
      <c r="GS189">
        <v>2.72526</v>
      </c>
      <c r="GT189">
        <v>0.180808</v>
      </c>
      <c r="GU189">
        <v>0.183383</v>
      </c>
      <c r="GV189">
        <v>0.102203</v>
      </c>
      <c r="GW189">
        <v>0.100228</v>
      </c>
      <c r="GX189">
        <v>21438.9</v>
      </c>
      <c r="GY189">
        <v>19408.1</v>
      </c>
      <c r="GZ189">
        <v>26733</v>
      </c>
      <c r="HA189">
        <v>23986</v>
      </c>
      <c r="HB189">
        <v>38414.5</v>
      </c>
      <c r="HC189">
        <v>31904.6</v>
      </c>
      <c r="HD189">
        <v>46682.7</v>
      </c>
      <c r="HE189">
        <v>37938.1</v>
      </c>
      <c r="HF189">
        <v>1.8748</v>
      </c>
      <c r="HG189">
        <v>1.86793</v>
      </c>
      <c r="HH189">
        <v>0.107005</v>
      </c>
      <c r="HI189">
        <v>0</v>
      </c>
      <c r="HJ189">
        <v>28.2399</v>
      </c>
      <c r="HK189">
        <v>999.9</v>
      </c>
      <c r="HL189">
        <v>48.8</v>
      </c>
      <c r="HM189">
        <v>31.6</v>
      </c>
      <c r="HN189">
        <v>25.2181</v>
      </c>
      <c r="HO189">
        <v>61.3665</v>
      </c>
      <c r="HP189">
        <v>22.5881</v>
      </c>
      <c r="HQ189">
        <v>1</v>
      </c>
      <c r="HR189">
        <v>0.0855107</v>
      </c>
      <c r="HS189">
        <v>-0.586738</v>
      </c>
      <c r="HT189">
        <v>20.2783</v>
      </c>
      <c r="HU189">
        <v>5.21355</v>
      </c>
      <c r="HV189">
        <v>11.9785</v>
      </c>
      <c r="HW189">
        <v>4.9636</v>
      </c>
      <c r="HX189">
        <v>3.27445</v>
      </c>
      <c r="HY189">
        <v>9999</v>
      </c>
      <c r="HZ189">
        <v>9999</v>
      </c>
      <c r="IA189">
        <v>9999</v>
      </c>
      <c r="IB189">
        <v>999.9</v>
      </c>
      <c r="IC189">
        <v>1.86398</v>
      </c>
      <c r="ID189">
        <v>1.86008</v>
      </c>
      <c r="IE189">
        <v>1.85838</v>
      </c>
      <c r="IF189">
        <v>1.85975</v>
      </c>
      <c r="IG189">
        <v>1.85989</v>
      </c>
      <c r="IH189">
        <v>1.85837</v>
      </c>
      <c r="II189">
        <v>1.85745</v>
      </c>
      <c r="IJ189">
        <v>1.85242</v>
      </c>
      <c r="IK189">
        <v>0</v>
      </c>
      <c r="IL189">
        <v>0</v>
      </c>
      <c r="IM189">
        <v>0</v>
      </c>
      <c r="IN189">
        <v>0</v>
      </c>
      <c r="IO189" t="s">
        <v>443</v>
      </c>
      <c r="IP189" t="s">
        <v>444</v>
      </c>
      <c r="IQ189" t="s">
        <v>445</v>
      </c>
      <c r="IR189" t="s">
        <v>445</v>
      </c>
      <c r="IS189" t="s">
        <v>445</v>
      </c>
      <c r="IT189" t="s">
        <v>445</v>
      </c>
      <c r="IU189">
        <v>0</v>
      </c>
      <c r="IV189">
        <v>100</v>
      </c>
      <c r="IW189">
        <v>100</v>
      </c>
      <c r="IX189">
        <v>-0.85</v>
      </c>
      <c r="IY189">
        <v>0.2866</v>
      </c>
      <c r="IZ189">
        <v>-1.101190050776656</v>
      </c>
      <c r="JA189">
        <v>-0.0009077452495023094</v>
      </c>
      <c r="JB189">
        <v>1.260287539409167E-06</v>
      </c>
      <c r="JC189">
        <v>-2.747980142854786E-10</v>
      </c>
      <c r="JD189">
        <v>0.01164710740424388</v>
      </c>
      <c r="JE189">
        <v>0.002354074995816399</v>
      </c>
      <c r="JF189">
        <v>0.0004967520844642659</v>
      </c>
      <c r="JG189">
        <v>-1.558376616488758E-06</v>
      </c>
      <c r="JH189">
        <v>1</v>
      </c>
      <c r="JI189">
        <v>1955</v>
      </c>
      <c r="JJ189">
        <v>1</v>
      </c>
      <c r="JK189">
        <v>26</v>
      </c>
      <c r="JL189">
        <v>194245.5</v>
      </c>
      <c r="JM189">
        <v>194245.7</v>
      </c>
      <c r="JN189">
        <v>2.76123</v>
      </c>
      <c r="JO189">
        <v>2.6001</v>
      </c>
      <c r="JP189">
        <v>1.49658</v>
      </c>
      <c r="JQ189">
        <v>2.34497</v>
      </c>
      <c r="JR189">
        <v>1.54907</v>
      </c>
      <c r="JS189">
        <v>2.45239</v>
      </c>
      <c r="JT189">
        <v>36.105</v>
      </c>
      <c r="JU189">
        <v>24.1838</v>
      </c>
      <c r="JV189">
        <v>18</v>
      </c>
      <c r="JW189">
        <v>481.97</v>
      </c>
      <c r="JX189">
        <v>492.363</v>
      </c>
      <c r="JY189">
        <v>28.1685</v>
      </c>
      <c r="JZ189">
        <v>28.3836</v>
      </c>
      <c r="KA189">
        <v>30</v>
      </c>
      <c r="KB189">
        <v>28.6309</v>
      </c>
      <c r="KC189">
        <v>28.6344</v>
      </c>
      <c r="KD189">
        <v>55.3969</v>
      </c>
      <c r="KE189">
        <v>18.1148</v>
      </c>
      <c r="KF189">
        <v>69.018</v>
      </c>
      <c r="KG189">
        <v>28.1752</v>
      </c>
      <c r="KH189">
        <v>1256.2</v>
      </c>
      <c r="KI189">
        <v>21.2377</v>
      </c>
      <c r="KJ189">
        <v>102.067</v>
      </c>
      <c r="KK189">
        <v>91.5021</v>
      </c>
    </row>
    <row r="190" spans="1:297">
      <c r="A190">
        <v>172</v>
      </c>
      <c r="B190">
        <v>1758644343</v>
      </c>
      <c r="C190">
        <v>2710</v>
      </c>
      <c r="D190" t="s">
        <v>790</v>
      </c>
      <c r="E190" t="s">
        <v>791</v>
      </c>
      <c r="F190">
        <v>5</v>
      </c>
      <c r="G190" t="s">
        <v>641</v>
      </c>
      <c r="H190" t="s">
        <v>438</v>
      </c>
      <c r="I190">
        <v>1758644335.214286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(EA190+(U190+2*0.95*5.67E-8*(((EA190+$B$9)+273)^4-(EA190+273)^4)-44100*J190)/(1.84*29.3*R190+8*0.95*5.67E-8*(EA190+273)^3))</f>
        <v>0</v>
      </c>
      <c r="W190">
        <f>($C$9*EB190+$D$9*EC190+$E$9*V190)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2*0.95*5.67E-8*(((EA190+$B$9)+273)^4-(W190+273)^4)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1269.069901765736</v>
      </c>
      <c r="AK190">
        <v>1250.145454545454</v>
      </c>
      <c r="AL190">
        <v>3.413855449245404</v>
      </c>
      <c r="AM190">
        <v>65.18617333017276</v>
      </c>
      <c r="AN190">
        <f>(AP190 - AO190 + DY190*1E3/(8.314*(EA190+273.15)) * AR190/DX190 * AQ190) * DX190/(100*DL190) * 1000/(1000 - AP190)</f>
        <v>0</v>
      </c>
      <c r="AO190">
        <v>21.23796625037527</v>
      </c>
      <c r="AP190">
        <v>22.27336181818181</v>
      </c>
      <c r="AQ190">
        <v>1.746945602294603E-05</v>
      </c>
      <c r="AR190">
        <v>105.4183411861966</v>
      </c>
      <c r="AS190">
        <v>0</v>
      </c>
      <c r="AT190">
        <v>0</v>
      </c>
      <c r="AU190">
        <f>IF(AS190*$H$15&gt;=AW190,1.0,(AW190/(AW190-AS190*$H$15)))</f>
        <v>0</v>
      </c>
      <c r="AV190">
        <f>(AU190-1)*100</f>
        <v>0</v>
      </c>
      <c r="AW190">
        <f>MAX(0,($B$15+$C$15*EF190)/(1+$D$15*EF190)*DY190/(EA190+273)*$E$15)</f>
        <v>0</v>
      </c>
      <c r="AX190" t="s">
        <v>439</v>
      </c>
      <c r="AY190" t="s">
        <v>439</v>
      </c>
      <c r="AZ190">
        <v>0</v>
      </c>
      <c r="BA190">
        <v>0</v>
      </c>
      <c r="BB190">
        <f>1-AZ190/BA190</f>
        <v>0</v>
      </c>
      <c r="BC190">
        <v>0</v>
      </c>
      <c r="BD190" t="s">
        <v>439</v>
      </c>
      <c r="BE190" t="s">
        <v>439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439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$B$13*EG190+$C$13*EH190+$F$13*ES190*(1-EV190)</f>
        <v>0</v>
      </c>
      <c r="DI190">
        <f>DH190*DJ190</f>
        <v>0</v>
      </c>
      <c r="DJ190">
        <f>($B$13*$D$11+$C$13*$D$11+$F$13*((FF190+EX190)/MAX(FF190+EX190+FG190, 0.1)*$I$11+FG190/MAX(FF190+EX190+FG190, 0.1)*$J$11))/($B$13+$C$13+$F$13)</f>
        <v>0</v>
      </c>
      <c r="DK190">
        <f>($B$13*$K$11+$C$13*$K$11+$F$13*((FF190+EX190)/MAX(FF190+EX190+FG190, 0.1)*$P$11+FG190/MAX(FF190+EX190+FG190, 0.1)*$Q$11))/($B$13+$C$13+$F$13)</f>
        <v>0</v>
      </c>
      <c r="DL190">
        <v>1.1</v>
      </c>
      <c r="DM190">
        <v>0.5</v>
      </c>
      <c r="DN190" t="s">
        <v>440</v>
      </c>
      <c r="DO190">
        <v>2</v>
      </c>
      <c r="DP190" t="b">
        <v>1</v>
      </c>
      <c r="DQ190">
        <v>1758644335.214286</v>
      </c>
      <c r="DR190">
        <v>1197.946071428571</v>
      </c>
      <c r="DS190">
        <v>1226.040357142857</v>
      </c>
      <c r="DT190">
        <v>22.25857142857143</v>
      </c>
      <c r="DU190">
        <v>21.21802857142857</v>
      </c>
      <c r="DV190">
        <v>1198.797857142857</v>
      </c>
      <c r="DW190">
        <v>21.97191785714286</v>
      </c>
      <c r="DX190">
        <v>500.0106428571428</v>
      </c>
      <c r="DY190">
        <v>90.33533928571428</v>
      </c>
      <c r="DZ190">
        <v>0.06691346071428571</v>
      </c>
      <c r="EA190">
        <v>29.02072142857143</v>
      </c>
      <c r="EB190">
        <v>29.98704642857143</v>
      </c>
      <c r="EC190">
        <v>999.9000000000002</v>
      </c>
      <c r="ED190">
        <v>0</v>
      </c>
      <c r="EE190">
        <v>0</v>
      </c>
      <c r="EF190">
        <v>10002.69892857143</v>
      </c>
      <c r="EG190">
        <v>0</v>
      </c>
      <c r="EH190">
        <v>10.1696</v>
      </c>
      <c r="EI190">
        <v>-28.09360714285714</v>
      </c>
      <c r="EJ190">
        <v>1225.217857142857</v>
      </c>
      <c r="EK190">
        <v>1252.618928571429</v>
      </c>
      <c r="EL190">
        <v>1.040536428571429</v>
      </c>
      <c r="EM190">
        <v>1226.040357142857</v>
      </c>
      <c r="EN190">
        <v>21.21802857142857</v>
      </c>
      <c r="EO190">
        <v>2.010735</v>
      </c>
      <c r="EP190">
        <v>1.916738214285714</v>
      </c>
      <c r="EQ190">
        <v>17.52911785714286</v>
      </c>
      <c r="ER190">
        <v>16.77279642857143</v>
      </c>
      <c r="ES190">
        <v>2000.0075</v>
      </c>
      <c r="ET190">
        <v>0.9799929285714286</v>
      </c>
      <c r="EU190">
        <v>0.02000707142857142</v>
      </c>
      <c r="EV190">
        <v>0</v>
      </c>
      <c r="EW190">
        <v>203.4740357142857</v>
      </c>
      <c r="EX190">
        <v>5.00078</v>
      </c>
      <c r="EY190">
        <v>4160.668571428571</v>
      </c>
      <c r="EZ190">
        <v>16379.65714285714</v>
      </c>
      <c r="FA190">
        <v>38.43717857142857</v>
      </c>
      <c r="FB190">
        <v>39.27435714285713</v>
      </c>
      <c r="FC190">
        <v>38.68721428571428</v>
      </c>
      <c r="FD190">
        <v>38.97746428571428</v>
      </c>
      <c r="FE190">
        <v>39.74521428571428</v>
      </c>
      <c r="FF190">
        <v>1955.093214285715</v>
      </c>
      <c r="FG190">
        <v>39.91</v>
      </c>
      <c r="FH190">
        <v>0</v>
      </c>
      <c r="FI190">
        <v>1758644341.2</v>
      </c>
      <c r="FJ190">
        <v>0</v>
      </c>
      <c r="FK190">
        <v>203.4779615384615</v>
      </c>
      <c r="FL190">
        <v>-1.327076923488793</v>
      </c>
      <c r="FM190">
        <v>-25.11487183580578</v>
      </c>
      <c r="FN190">
        <v>4160.503461538461</v>
      </c>
      <c r="FO190">
        <v>15</v>
      </c>
      <c r="FP190">
        <v>0</v>
      </c>
      <c r="FQ190" t="s">
        <v>441</v>
      </c>
      <c r="FR190">
        <v>1746989605.5</v>
      </c>
      <c r="FS190">
        <v>1746989593.5</v>
      </c>
      <c r="FT190">
        <v>0</v>
      </c>
      <c r="FU190">
        <v>-0.274</v>
      </c>
      <c r="FV190">
        <v>-0.002</v>
      </c>
      <c r="FW190">
        <v>2.549</v>
      </c>
      <c r="FX190">
        <v>0.129</v>
      </c>
      <c r="FY190">
        <v>420</v>
      </c>
      <c r="FZ190">
        <v>17</v>
      </c>
      <c r="GA190">
        <v>0.02</v>
      </c>
      <c r="GB190">
        <v>0.04</v>
      </c>
      <c r="GC190">
        <v>-28.082755</v>
      </c>
      <c r="GD190">
        <v>0.1202093808630735</v>
      </c>
      <c r="GE190">
        <v>0.122542066144651</v>
      </c>
      <c r="GF190">
        <v>1</v>
      </c>
      <c r="GG190">
        <v>203.5668823529412</v>
      </c>
      <c r="GH190">
        <v>-1.512055002773693</v>
      </c>
      <c r="GI190">
        <v>0.2392683411994711</v>
      </c>
      <c r="GJ190">
        <v>0</v>
      </c>
      <c r="GK190">
        <v>1.04495</v>
      </c>
      <c r="GL190">
        <v>-0.1274735459662313</v>
      </c>
      <c r="GM190">
        <v>0.01392622777352145</v>
      </c>
      <c r="GN190">
        <v>0</v>
      </c>
      <c r="GO190">
        <v>1</v>
      </c>
      <c r="GP190">
        <v>3</v>
      </c>
      <c r="GQ190" t="s">
        <v>448</v>
      </c>
      <c r="GR190">
        <v>3.1027</v>
      </c>
      <c r="GS190">
        <v>2.7247</v>
      </c>
      <c r="GT190">
        <v>0.182339</v>
      </c>
      <c r="GU190">
        <v>0.184909</v>
      </c>
      <c r="GV190">
        <v>0.102246</v>
      </c>
      <c r="GW190">
        <v>0.100238</v>
      </c>
      <c r="GX190">
        <v>21398.9</v>
      </c>
      <c r="GY190">
        <v>19371.8</v>
      </c>
      <c r="GZ190">
        <v>26733.2</v>
      </c>
      <c r="HA190">
        <v>23986</v>
      </c>
      <c r="HB190">
        <v>38413</v>
      </c>
      <c r="HC190">
        <v>31904.6</v>
      </c>
      <c r="HD190">
        <v>46683</v>
      </c>
      <c r="HE190">
        <v>37938.3</v>
      </c>
      <c r="HF190">
        <v>1.87482</v>
      </c>
      <c r="HG190">
        <v>1.86787</v>
      </c>
      <c r="HH190">
        <v>0.107661</v>
      </c>
      <c r="HI190">
        <v>0</v>
      </c>
      <c r="HJ190">
        <v>28.2375</v>
      </c>
      <c r="HK190">
        <v>999.9</v>
      </c>
      <c r="HL190">
        <v>48.8</v>
      </c>
      <c r="HM190">
        <v>31.6</v>
      </c>
      <c r="HN190">
        <v>25.2199</v>
      </c>
      <c r="HO190">
        <v>61.2865</v>
      </c>
      <c r="HP190">
        <v>22.7444</v>
      </c>
      <c r="HQ190">
        <v>1</v>
      </c>
      <c r="HR190">
        <v>0.08547</v>
      </c>
      <c r="HS190">
        <v>-0.589943</v>
      </c>
      <c r="HT190">
        <v>20.2782</v>
      </c>
      <c r="HU190">
        <v>5.21235</v>
      </c>
      <c r="HV190">
        <v>11.9782</v>
      </c>
      <c r="HW190">
        <v>4.96345</v>
      </c>
      <c r="HX190">
        <v>3.27433</v>
      </c>
      <c r="HY190">
        <v>9999</v>
      </c>
      <c r="HZ190">
        <v>9999</v>
      </c>
      <c r="IA190">
        <v>9999</v>
      </c>
      <c r="IB190">
        <v>999.9</v>
      </c>
      <c r="IC190">
        <v>1.86398</v>
      </c>
      <c r="ID190">
        <v>1.86011</v>
      </c>
      <c r="IE190">
        <v>1.85838</v>
      </c>
      <c r="IF190">
        <v>1.85974</v>
      </c>
      <c r="IG190">
        <v>1.85989</v>
      </c>
      <c r="IH190">
        <v>1.85837</v>
      </c>
      <c r="II190">
        <v>1.85745</v>
      </c>
      <c r="IJ190">
        <v>1.85242</v>
      </c>
      <c r="IK190">
        <v>0</v>
      </c>
      <c r="IL190">
        <v>0</v>
      </c>
      <c r="IM190">
        <v>0</v>
      </c>
      <c r="IN190">
        <v>0</v>
      </c>
      <c r="IO190" t="s">
        <v>443</v>
      </c>
      <c r="IP190" t="s">
        <v>444</v>
      </c>
      <c r="IQ190" t="s">
        <v>445</v>
      </c>
      <c r="IR190" t="s">
        <v>445</v>
      </c>
      <c r="IS190" t="s">
        <v>445</v>
      </c>
      <c r="IT190" t="s">
        <v>445</v>
      </c>
      <c r="IU190">
        <v>0</v>
      </c>
      <c r="IV190">
        <v>100</v>
      </c>
      <c r="IW190">
        <v>100</v>
      </c>
      <c r="IX190">
        <v>-0.83</v>
      </c>
      <c r="IY190">
        <v>0.287</v>
      </c>
      <c r="IZ190">
        <v>-1.101190050776656</v>
      </c>
      <c r="JA190">
        <v>-0.0009077452495023094</v>
      </c>
      <c r="JB190">
        <v>1.260287539409167E-06</v>
      </c>
      <c r="JC190">
        <v>-2.747980142854786E-10</v>
      </c>
      <c r="JD190">
        <v>0.01164710740424388</v>
      </c>
      <c r="JE190">
        <v>0.002354074995816399</v>
      </c>
      <c r="JF190">
        <v>0.0004967520844642659</v>
      </c>
      <c r="JG190">
        <v>-1.558376616488758E-06</v>
      </c>
      <c r="JH190">
        <v>1</v>
      </c>
      <c r="JI190">
        <v>1955</v>
      </c>
      <c r="JJ190">
        <v>1</v>
      </c>
      <c r="JK190">
        <v>26</v>
      </c>
      <c r="JL190">
        <v>194245.6</v>
      </c>
      <c r="JM190">
        <v>194245.8</v>
      </c>
      <c r="JN190">
        <v>2.78931</v>
      </c>
      <c r="JO190">
        <v>2.60864</v>
      </c>
      <c r="JP190">
        <v>1.49658</v>
      </c>
      <c r="JQ190">
        <v>2.34497</v>
      </c>
      <c r="JR190">
        <v>1.54907</v>
      </c>
      <c r="JS190">
        <v>2.41455</v>
      </c>
      <c r="JT190">
        <v>36.105</v>
      </c>
      <c r="JU190">
        <v>24.1751</v>
      </c>
      <c r="JV190">
        <v>18</v>
      </c>
      <c r="JW190">
        <v>481.977</v>
      </c>
      <c r="JX190">
        <v>492.309</v>
      </c>
      <c r="JY190">
        <v>28.1772</v>
      </c>
      <c r="JZ190">
        <v>28.3832</v>
      </c>
      <c r="KA190">
        <v>30</v>
      </c>
      <c r="KB190">
        <v>28.6298</v>
      </c>
      <c r="KC190">
        <v>28.632</v>
      </c>
      <c r="KD190">
        <v>55.9574</v>
      </c>
      <c r="KE190">
        <v>18.1148</v>
      </c>
      <c r="KF190">
        <v>69.018</v>
      </c>
      <c r="KG190">
        <v>28.1849</v>
      </c>
      <c r="KH190">
        <v>1269.65</v>
      </c>
      <c r="KI190">
        <v>21.2377</v>
      </c>
      <c r="KJ190">
        <v>102.068</v>
      </c>
      <c r="KK190">
        <v>91.5025</v>
      </c>
    </row>
    <row r="191" spans="1:297">
      <c r="A191">
        <v>173</v>
      </c>
      <c r="B191">
        <v>1758644348</v>
      </c>
      <c r="C191">
        <v>2715</v>
      </c>
      <c r="D191" t="s">
        <v>792</v>
      </c>
      <c r="E191" t="s">
        <v>793</v>
      </c>
      <c r="F191">
        <v>5</v>
      </c>
      <c r="G191" t="s">
        <v>641</v>
      </c>
      <c r="H191" t="s">
        <v>438</v>
      </c>
      <c r="I191">
        <v>1758644340.5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(EA191+(U191+2*0.95*5.67E-8*(((EA191+$B$9)+273)^4-(EA191+273)^4)-44100*J191)/(1.84*29.3*R191+8*0.95*5.67E-8*(EA191+273)^3))</f>
        <v>0</v>
      </c>
      <c r="W191">
        <f>($C$9*EB191+$D$9*EC191+$E$9*V191)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2*0.95*5.67E-8*(((EA191+$B$9)+273)^4-(W191+273)^4)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1286.244865364693</v>
      </c>
      <c r="AK191">
        <v>1267.218848484848</v>
      </c>
      <c r="AL191">
        <v>3.408974285326428</v>
      </c>
      <c r="AM191">
        <v>65.18617333017276</v>
      </c>
      <c r="AN191">
        <f>(AP191 - AO191 + DY191*1E3/(8.314*(EA191+273.15)) * AR191/DX191 * AQ191) * DX191/(100*DL191) * 1000/(1000 - AP191)</f>
        <v>0</v>
      </c>
      <c r="AO191">
        <v>21.23823876079343</v>
      </c>
      <c r="AP191">
        <v>22.28178242424243</v>
      </c>
      <c r="AQ191">
        <v>1.049905291754815E-05</v>
      </c>
      <c r="AR191">
        <v>105.4183411861966</v>
      </c>
      <c r="AS191">
        <v>0</v>
      </c>
      <c r="AT191">
        <v>0</v>
      </c>
      <c r="AU191">
        <f>IF(AS191*$H$15&gt;=AW191,1.0,(AW191/(AW191-AS191*$H$15)))</f>
        <v>0</v>
      </c>
      <c r="AV191">
        <f>(AU191-1)*100</f>
        <v>0</v>
      </c>
      <c r="AW191">
        <f>MAX(0,($B$15+$C$15*EF191)/(1+$D$15*EF191)*DY191/(EA191+273)*$E$15)</f>
        <v>0</v>
      </c>
      <c r="AX191" t="s">
        <v>439</v>
      </c>
      <c r="AY191" t="s">
        <v>439</v>
      </c>
      <c r="AZ191">
        <v>0</v>
      </c>
      <c r="BA191">
        <v>0</v>
      </c>
      <c r="BB191">
        <f>1-AZ191/BA191</f>
        <v>0</v>
      </c>
      <c r="BC191">
        <v>0</v>
      </c>
      <c r="BD191" t="s">
        <v>439</v>
      </c>
      <c r="BE191" t="s">
        <v>439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439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$B$13*EG191+$C$13*EH191+$F$13*ES191*(1-EV191)</f>
        <v>0</v>
      </c>
      <c r="DI191">
        <f>DH191*DJ191</f>
        <v>0</v>
      </c>
      <c r="DJ191">
        <f>($B$13*$D$11+$C$13*$D$11+$F$13*((FF191+EX191)/MAX(FF191+EX191+FG191, 0.1)*$I$11+FG191/MAX(FF191+EX191+FG191, 0.1)*$J$11))/($B$13+$C$13+$F$13)</f>
        <v>0</v>
      </c>
      <c r="DK191">
        <f>($B$13*$K$11+$C$13*$K$11+$F$13*((FF191+EX191)/MAX(FF191+EX191+FG191, 0.1)*$P$11+FG191/MAX(FF191+EX191+FG191, 0.1)*$Q$11))/($B$13+$C$13+$F$13)</f>
        <v>0</v>
      </c>
      <c r="DL191">
        <v>1.1</v>
      </c>
      <c r="DM191">
        <v>0.5</v>
      </c>
      <c r="DN191" t="s">
        <v>440</v>
      </c>
      <c r="DO191">
        <v>2</v>
      </c>
      <c r="DP191" t="b">
        <v>1</v>
      </c>
      <c r="DQ191">
        <v>1758644340.5</v>
      </c>
      <c r="DR191">
        <v>1215.631111111111</v>
      </c>
      <c r="DS191">
        <v>1243.693703703703</v>
      </c>
      <c r="DT191">
        <v>22.26715185185185</v>
      </c>
      <c r="DU191">
        <v>21.23269259259259</v>
      </c>
      <c r="DV191">
        <v>1216.467037037037</v>
      </c>
      <c r="DW191">
        <v>21.98031851851852</v>
      </c>
      <c r="DX191">
        <v>499.972</v>
      </c>
      <c r="DY191">
        <v>90.33488148148147</v>
      </c>
      <c r="DZ191">
        <v>0.06687824444444444</v>
      </c>
      <c r="EA191">
        <v>29.02397777777778</v>
      </c>
      <c r="EB191">
        <v>29.98835555555555</v>
      </c>
      <c r="EC191">
        <v>999.9000000000001</v>
      </c>
      <c r="ED191">
        <v>0</v>
      </c>
      <c r="EE191">
        <v>0</v>
      </c>
      <c r="EF191">
        <v>10002.63481481482</v>
      </c>
      <c r="EG191">
        <v>0</v>
      </c>
      <c r="EH191">
        <v>10.16582962962963</v>
      </c>
      <c r="EI191">
        <v>-28.06221481481482</v>
      </c>
      <c r="EJ191">
        <v>1243.316666666667</v>
      </c>
      <c r="EK191">
        <v>1270.674814814815</v>
      </c>
      <c r="EL191">
        <v>1.034456666666667</v>
      </c>
      <c r="EM191">
        <v>1243.693703703703</v>
      </c>
      <c r="EN191">
        <v>21.23269259259259</v>
      </c>
      <c r="EO191">
        <v>2.011499629629629</v>
      </c>
      <c r="EP191">
        <v>1.918052962962963</v>
      </c>
      <c r="EQ191">
        <v>17.53515185185185</v>
      </c>
      <c r="ER191">
        <v>16.7836</v>
      </c>
      <c r="ES191">
        <v>2000.005555555556</v>
      </c>
      <c r="ET191">
        <v>0.9799927777777779</v>
      </c>
      <c r="EU191">
        <v>0.02000722222222222</v>
      </c>
      <c r="EV191">
        <v>0</v>
      </c>
      <c r="EW191">
        <v>203.4087777777778</v>
      </c>
      <c r="EX191">
        <v>5.00078</v>
      </c>
      <c r="EY191">
        <v>4158.440370370371</v>
      </c>
      <c r="EZ191">
        <v>16379.63703703704</v>
      </c>
      <c r="FA191">
        <v>38.43248148148148</v>
      </c>
      <c r="FB191">
        <v>39.27525925925926</v>
      </c>
      <c r="FC191">
        <v>38.65711111111111</v>
      </c>
      <c r="FD191">
        <v>38.97429629629629</v>
      </c>
      <c r="FE191">
        <v>39.74966666666666</v>
      </c>
      <c r="FF191">
        <v>1955.087777777778</v>
      </c>
      <c r="FG191">
        <v>39.91</v>
      </c>
      <c r="FH191">
        <v>0</v>
      </c>
      <c r="FI191">
        <v>1758644346</v>
      </c>
      <c r="FJ191">
        <v>0</v>
      </c>
      <c r="FK191">
        <v>203.3919615384615</v>
      </c>
      <c r="FL191">
        <v>-1.527350428171953</v>
      </c>
      <c r="FM191">
        <v>-25.96102562313765</v>
      </c>
      <c r="FN191">
        <v>4158.462307692308</v>
      </c>
      <c r="FO191">
        <v>15</v>
      </c>
      <c r="FP191">
        <v>0</v>
      </c>
      <c r="FQ191" t="s">
        <v>441</v>
      </c>
      <c r="FR191">
        <v>1746989605.5</v>
      </c>
      <c r="FS191">
        <v>1746989593.5</v>
      </c>
      <c r="FT191">
        <v>0</v>
      </c>
      <c r="FU191">
        <v>-0.274</v>
      </c>
      <c r="FV191">
        <v>-0.002</v>
      </c>
      <c r="FW191">
        <v>2.549</v>
      </c>
      <c r="FX191">
        <v>0.129</v>
      </c>
      <c r="FY191">
        <v>420</v>
      </c>
      <c r="FZ191">
        <v>17</v>
      </c>
      <c r="GA191">
        <v>0.02</v>
      </c>
      <c r="GB191">
        <v>0.04</v>
      </c>
      <c r="GC191">
        <v>-28.0866775</v>
      </c>
      <c r="GD191">
        <v>0.1016971857411529</v>
      </c>
      <c r="GE191">
        <v>0.1170996658566966</v>
      </c>
      <c r="GF191">
        <v>1</v>
      </c>
      <c r="GG191">
        <v>203.4522058823529</v>
      </c>
      <c r="GH191">
        <v>-1.290527120972475</v>
      </c>
      <c r="GI191">
        <v>0.2214743086165113</v>
      </c>
      <c r="GJ191">
        <v>0</v>
      </c>
      <c r="GK191">
        <v>1.04081125</v>
      </c>
      <c r="GL191">
        <v>-0.08565669793621279</v>
      </c>
      <c r="GM191">
        <v>0.01221319351920292</v>
      </c>
      <c r="GN191">
        <v>1</v>
      </c>
      <c r="GO191">
        <v>2</v>
      </c>
      <c r="GP191">
        <v>3</v>
      </c>
      <c r="GQ191" t="s">
        <v>442</v>
      </c>
      <c r="GR191">
        <v>3.10255</v>
      </c>
      <c r="GS191">
        <v>2.72487</v>
      </c>
      <c r="GT191">
        <v>0.18386</v>
      </c>
      <c r="GU191">
        <v>0.186395</v>
      </c>
      <c r="GV191">
        <v>0.102274</v>
      </c>
      <c r="GW191">
        <v>0.100234</v>
      </c>
      <c r="GX191">
        <v>21359.2</v>
      </c>
      <c r="GY191">
        <v>19336.6</v>
      </c>
      <c r="GZ191">
        <v>26733.2</v>
      </c>
      <c r="HA191">
        <v>23986</v>
      </c>
      <c r="HB191">
        <v>38412.2</v>
      </c>
      <c r="HC191">
        <v>31904.7</v>
      </c>
      <c r="HD191">
        <v>46683.3</v>
      </c>
      <c r="HE191">
        <v>37938.1</v>
      </c>
      <c r="HF191">
        <v>1.8747</v>
      </c>
      <c r="HG191">
        <v>1.86803</v>
      </c>
      <c r="HH191">
        <v>0.106998</v>
      </c>
      <c r="HI191">
        <v>0</v>
      </c>
      <c r="HJ191">
        <v>28.2375</v>
      </c>
      <c r="HK191">
        <v>999.9</v>
      </c>
      <c r="HL191">
        <v>48.8</v>
      </c>
      <c r="HM191">
        <v>31.6</v>
      </c>
      <c r="HN191">
        <v>25.2201</v>
      </c>
      <c r="HO191">
        <v>61.0565</v>
      </c>
      <c r="HP191">
        <v>22.5401</v>
      </c>
      <c r="HQ191">
        <v>1</v>
      </c>
      <c r="HR191">
        <v>0.0853684</v>
      </c>
      <c r="HS191">
        <v>-0.5934970000000001</v>
      </c>
      <c r="HT191">
        <v>20.278</v>
      </c>
      <c r="HU191">
        <v>5.21265</v>
      </c>
      <c r="HV191">
        <v>11.9782</v>
      </c>
      <c r="HW191">
        <v>4.9636</v>
      </c>
      <c r="HX191">
        <v>3.27435</v>
      </c>
      <c r="HY191">
        <v>9999</v>
      </c>
      <c r="HZ191">
        <v>9999</v>
      </c>
      <c r="IA191">
        <v>9999</v>
      </c>
      <c r="IB191">
        <v>999.9</v>
      </c>
      <c r="IC191">
        <v>1.86396</v>
      </c>
      <c r="ID191">
        <v>1.86008</v>
      </c>
      <c r="IE191">
        <v>1.85841</v>
      </c>
      <c r="IF191">
        <v>1.85975</v>
      </c>
      <c r="IG191">
        <v>1.85989</v>
      </c>
      <c r="IH191">
        <v>1.85837</v>
      </c>
      <c r="II191">
        <v>1.85745</v>
      </c>
      <c r="IJ191">
        <v>1.85242</v>
      </c>
      <c r="IK191">
        <v>0</v>
      </c>
      <c r="IL191">
        <v>0</v>
      </c>
      <c r="IM191">
        <v>0</v>
      </c>
      <c r="IN191">
        <v>0</v>
      </c>
      <c r="IO191" t="s">
        <v>443</v>
      </c>
      <c r="IP191" t="s">
        <v>444</v>
      </c>
      <c r="IQ191" t="s">
        <v>445</v>
      </c>
      <c r="IR191" t="s">
        <v>445</v>
      </c>
      <c r="IS191" t="s">
        <v>445</v>
      </c>
      <c r="IT191" t="s">
        <v>445</v>
      </c>
      <c r="IU191">
        <v>0</v>
      </c>
      <c r="IV191">
        <v>100</v>
      </c>
      <c r="IW191">
        <v>100</v>
      </c>
      <c r="IX191">
        <v>-0.8100000000000001</v>
      </c>
      <c r="IY191">
        <v>0.2872</v>
      </c>
      <c r="IZ191">
        <v>-1.101190050776656</v>
      </c>
      <c r="JA191">
        <v>-0.0009077452495023094</v>
      </c>
      <c r="JB191">
        <v>1.260287539409167E-06</v>
      </c>
      <c r="JC191">
        <v>-2.747980142854786E-10</v>
      </c>
      <c r="JD191">
        <v>0.01164710740424388</v>
      </c>
      <c r="JE191">
        <v>0.002354074995816399</v>
      </c>
      <c r="JF191">
        <v>0.0004967520844642659</v>
      </c>
      <c r="JG191">
        <v>-1.558376616488758E-06</v>
      </c>
      <c r="JH191">
        <v>1</v>
      </c>
      <c r="JI191">
        <v>1955</v>
      </c>
      <c r="JJ191">
        <v>1</v>
      </c>
      <c r="JK191">
        <v>26</v>
      </c>
      <c r="JL191">
        <v>194245.7</v>
      </c>
      <c r="JM191">
        <v>194245.9</v>
      </c>
      <c r="JN191">
        <v>2.81982</v>
      </c>
      <c r="JO191">
        <v>2.60864</v>
      </c>
      <c r="JP191">
        <v>1.49658</v>
      </c>
      <c r="JQ191">
        <v>2.34497</v>
      </c>
      <c r="JR191">
        <v>1.54907</v>
      </c>
      <c r="JS191">
        <v>2.34009</v>
      </c>
      <c r="JT191">
        <v>36.105</v>
      </c>
      <c r="JU191">
        <v>24.1751</v>
      </c>
      <c r="JV191">
        <v>18</v>
      </c>
      <c r="JW191">
        <v>481.889</v>
      </c>
      <c r="JX191">
        <v>492.393</v>
      </c>
      <c r="JY191">
        <v>28.1863</v>
      </c>
      <c r="JZ191">
        <v>28.3818</v>
      </c>
      <c r="KA191">
        <v>29.9999</v>
      </c>
      <c r="KB191">
        <v>28.6278</v>
      </c>
      <c r="KC191">
        <v>28.6302</v>
      </c>
      <c r="KD191">
        <v>56.5796</v>
      </c>
      <c r="KE191">
        <v>18.1148</v>
      </c>
      <c r="KF191">
        <v>69.018</v>
      </c>
      <c r="KG191">
        <v>28.1906</v>
      </c>
      <c r="KH191">
        <v>1289.7</v>
      </c>
      <c r="KI191">
        <v>21.2377</v>
      </c>
      <c r="KJ191">
        <v>102.068</v>
      </c>
      <c r="KK191">
        <v>91.5022</v>
      </c>
    </row>
    <row r="192" spans="1:297">
      <c r="A192">
        <v>174</v>
      </c>
      <c r="B192">
        <v>1758644353</v>
      </c>
      <c r="C192">
        <v>2720</v>
      </c>
      <c r="D192" t="s">
        <v>794</v>
      </c>
      <c r="E192" t="s">
        <v>795</v>
      </c>
      <c r="F192">
        <v>5</v>
      </c>
      <c r="G192" t="s">
        <v>641</v>
      </c>
      <c r="H192" t="s">
        <v>438</v>
      </c>
      <c r="I192">
        <v>1758644345.214286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(EA192+(U192+2*0.95*5.67E-8*(((EA192+$B$9)+273)^4-(EA192+273)^4)-44100*J192)/(1.84*29.3*R192+8*0.95*5.67E-8*(EA192+273)^3))</f>
        <v>0</v>
      </c>
      <c r="W192">
        <f>($C$9*EB192+$D$9*EC192+$E$9*V192)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2*0.95*5.67E-8*(((EA192+$B$9)+273)^4-(W192+273)^4)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1302.993810840671</v>
      </c>
      <c r="AK192">
        <v>1284.17696969697</v>
      </c>
      <c r="AL192">
        <v>3.405421975532631</v>
      </c>
      <c r="AM192">
        <v>65.18617333017276</v>
      </c>
      <c r="AN192">
        <f>(AP192 - AO192 + DY192*1E3/(8.314*(EA192+273.15)) * AR192/DX192 * AQ192) * DX192/(100*DL192) * 1000/(1000 - AP192)</f>
        <v>0</v>
      </c>
      <c r="AO192">
        <v>21.23895511498568</v>
      </c>
      <c r="AP192">
        <v>22.28256424242424</v>
      </c>
      <c r="AQ192">
        <v>2.687929038776729E-07</v>
      </c>
      <c r="AR192">
        <v>105.4183411861966</v>
      </c>
      <c r="AS192">
        <v>0</v>
      </c>
      <c r="AT192">
        <v>0</v>
      </c>
      <c r="AU192">
        <f>IF(AS192*$H$15&gt;=AW192,1.0,(AW192/(AW192-AS192*$H$15)))</f>
        <v>0</v>
      </c>
      <c r="AV192">
        <f>(AU192-1)*100</f>
        <v>0</v>
      </c>
      <c r="AW192">
        <f>MAX(0,($B$15+$C$15*EF192)/(1+$D$15*EF192)*DY192/(EA192+273)*$E$15)</f>
        <v>0</v>
      </c>
      <c r="AX192" t="s">
        <v>439</v>
      </c>
      <c r="AY192" t="s">
        <v>439</v>
      </c>
      <c r="AZ192">
        <v>0</v>
      </c>
      <c r="BA192">
        <v>0</v>
      </c>
      <c r="BB192">
        <f>1-AZ192/BA192</f>
        <v>0</v>
      </c>
      <c r="BC192">
        <v>0</v>
      </c>
      <c r="BD192" t="s">
        <v>439</v>
      </c>
      <c r="BE192" t="s">
        <v>439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439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$B$13*EG192+$C$13*EH192+$F$13*ES192*(1-EV192)</f>
        <v>0</v>
      </c>
      <c r="DI192">
        <f>DH192*DJ192</f>
        <v>0</v>
      </c>
      <c r="DJ192">
        <f>($B$13*$D$11+$C$13*$D$11+$F$13*((FF192+EX192)/MAX(FF192+EX192+FG192, 0.1)*$I$11+FG192/MAX(FF192+EX192+FG192, 0.1)*$J$11))/($B$13+$C$13+$F$13)</f>
        <v>0</v>
      </c>
      <c r="DK192">
        <f>($B$13*$K$11+$C$13*$K$11+$F$13*((FF192+EX192)/MAX(FF192+EX192+FG192, 0.1)*$P$11+FG192/MAX(FF192+EX192+FG192, 0.1)*$Q$11))/($B$13+$C$13+$F$13)</f>
        <v>0</v>
      </c>
      <c r="DL192">
        <v>1.1</v>
      </c>
      <c r="DM192">
        <v>0.5</v>
      </c>
      <c r="DN192" t="s">
        <v>440</v>
      </c>
      <c r="DO192">
        <v>2</v>
      </c>
      <c r="DP192" t="b">
        <v>1</v>
      </c>
      <c r="DQ192">
        <v>1758644345.214286</v>
      </c>
      <c r="DR192">
        <v>1231.33</v>
      </c>
      <c r="DS192">
        <v>1259.366071428571</v>
      </c>
      <c r="DT192">
        <v>22.27588928571429</v>
      </c>
      <c r="DU192">
        <v>21.23857142857142</v>
      </c>
      <c r="DV192">
        <v>1232.15</v>
      </c>
      <c r="DW192">
        <v>21.98887142857143</v>
      </c>
      <c r="DX192">
        <v>499.9939285714286</v>
      </c>
      <c r="DY192">
        <v>90.33513571428571</v>
      </c>
      <c r="DZ192">
        <v>0.06674846428571429</v>
      </c>
      <c r="EA192">
        <v>29.02828571428571</v>
      </c>
      <c r="EB192">
        <v>29.98906071428572</v>
      </c>
      <c r="EC192">
        <v>999.9000000000002</v>
      </c>
      <c r="ED192">
        <v>0</v>
      </c>
      <c r="EE192">
        <v>0</v>
      </c>
      <c r="EF192">
        <v>10005.49035714286</v>
      </c>
      <c r="EG192">
        <v>0</v>
      </c>
      <c r="EH192">
        <v>10.16574642857143</v>
      </c>
      <c r="EI192">
        <v>-28.03655357142857</v>
      </c>
      <c r="EJ192">
        <v>1259.383214285714</v>
      </c>
      <c r="EK192">
        <v>1286.693928571429</v>
      </c>
      <c r="EL192">
        <v>1.037321428571429</v>
      </c>
      <c r="EM192">
        <v>1259.366071428571</v>
      </c>
      <c r="EN192">
        <v>21.23857142857142</v>
      </c>
      <c r="EO192">
        <v>2.012294285714286</v>
      </c>
      <c r="EP192">
        <v>1.918588928571429</v>
      </c>
      <c r="EQ192">
        <v>17.54141785714286</v>
      </c>
      <c r="ER192">
        <v>16.78800357142857</v>
      </c>
      <c r="ES192">
        <v>2000.020357142857</v>
      </c>
      <c r="ET192">
        <v>0.9799928214285714</v>
      </c>
      <c r="EU192">
        <v>0.02000717857142857</v>
      </c>
      <c r="EV192">
        <v>0</v>
      </c>
      <c r="EW192">
        <v>203.3577142857143</v>
      </c>
      <c r="EX192">
        <v>5.00078</v>
      </c>
      <c r="EY192">
        <v>4156.336071428572</v>
      </c>
      <c r="EZ192">
        <v>16379.75714285714</v>
      </c>
      <c r="FA192">
        <v>38.44389285714286</v>
      </c>
      <c r="FB192">
        <v>39.28321428571428</v>
      </c>
      <c r="FC192">
        <v>38.65821428571428</v>
      </c>
      <c r="FD192">
        <v>38.97525</v>
      </c>
      <c r="FE192">
        <v>39.76307142857143</v>
      </c>
      <c r="FF192">
        <v>1955.100357142857</v>
      </c>
      <c r="FG192">
        <v>39.91</v>
      </c>
      <c r="FH192">
        <v>0</v>
      </c>
      <c r="FI192">
        <v>1758644350.8</v>
      </c>
      <c r="FJ192">
        <v>0</v>
      </c>
      <c r="FK192">
        <v>203.3206538461538</v>
      </c>
      <c r="FL192">
        <v>-0.8703931727726912</v>
      </c>
      <c r="FM192">
        <v>-27.57196585175902</v>
      </c>
      <c r="FN192">
        <v>4156.322307692309</v>
      </c>
      <c r="FO192">
        <v>15</v>
      </c>
      <c r="FP192">
        <v>0</v>
      </c>
      <c r="FQ192" t="s">
        <v>441</v>
      </c>
      <c r="FR192">
        <v>1746989605.5</v>
      </c>
      <c r="FS192">
        <v>1746989593.5</v>
      </c>
      <c r="FT192">
        <v>0</v>
      </c>
      <c r="FU192">
        <v>-0.274</v>
      </c>
      <c r="FV192">
        <v>-0.002</v>
      </c>
      <c r="FW192">
        <v>2.549</v>
      </c>
      <c r="FX192">
        <v>0.129</v>
      </c>
      <c r="FY192">
        <v>420</v>
      </c>
      <c r="FZ192">
        <v>17</v>
      </c>
      <c r="GA192">
        <v>0.02</v>
      </c>
      <c r="GB192">
        <v>0.04</v>
      </c>
      <c r="GC192">
        <v>-28.0573325</v>
      </c>
      <c r="GD192">
        <v>0.358312570356533</v>
      </c>
      <c r="GE192">
        <v>0.1360797769462825</v>
      </c>
      <c r="GF192">
        <v>1</v>
      </c>
      <c r="GG192">
        <v>203.3688529411765</v>
      </c>
      <c r="GH192">
        <v>-1.084079454241955</v>
      </c>
      <c r="GI192">
        <v>0.2184898883584286</v>
      </c>
      <c r="GJ192">
        <v>0</v>
      </c>
      <c r="GK192">
        <v>1.03682</v>
      </c>
      <c r="GL192">
        <v>0.03668780487804571</v>
      </c>
      <c r="GM192">
        <v>0.007699209374994287</v>
      </c>
      <c r="GN192">
        <v>1</v>
      </c>
      <c r="GO192">
        <v>2</v>
      </c>
      <c r="GP192">
        <v>3</v>
      </c>
      <c r="GQ192" t="s">
        <v>442</v>
      </c>
      <c r="GR192">
        <v>3.10258</v>
      </c>
      <c r="GS192">
        <v>2.72479</v>
      </c>
      <c r="GT192">
        <v>0.185366</v>
      </c>
      <c r="GU192">
        <v>0.187924</v>
      </c>
      <c r="GV192">
        <v>0.102278</v>
      </c>
      <c r="GW192">
        <v>0.100235</v>
      </c>
      <c r="GX192">
        <v>21319.9</v>
      </c>
      <c r="GY192">
        <v>19300</v>
      </c>
      <c r="GZ192">
        <v>26733.3</v>
      </c>
      <c r="HA192">
        <v>23985.7</v>
      </c>
      <c r="HB192">
        <v>38412.3</v>
      </c>
      <c r="HC192">
        <v>31904.6</v>
      </c>
      <c r="HD192">
        <v>46683.4</v>
      </c>
      <c r="HE192">
        <v>37937.9</v>
      </c>
      <c r="HF192">
        <v>1.8744</v>
      </c>
      <c r="HG192">
        <v>1.86832</v>
      </c>
      <c r="HH192">
        <v>0.107646</v>
      </c>
      <c r="HI192">
        <v>0</v>
      </c>
      <c r="HJ192">
        <v>28.2375</v>
      </c>
      <c r="HK192">
        <v>999.9</v>
      </c>
      <c r="HL192">
        <v>48.8</v>
      </c>
      <c r="HM192">
        <v>31.6</v>
      </c>
      <c r="HN192">
        <v>25.2195</v>
      </c>
      <c r="HO192">
        <v>61.0965</v>
      </c>
      <c r="HP192">
        <v>22.5441</v>
      </c>
      <c r="HQ192">
        <v>1</v>
      </c>
      <c r="HR192">
        <v>0.0853735</v>
      </c>
      <c r="HS192">
        <v>-0.6000490000000001</v>
      </c>
      <c r="HT192">
        <v>20.2783</v>
      </c>
      <c r="HU192">
        <v>5.2131</v>
      </c>
      <c r="HV192">
        <v>11.9782</v>
      </c>
      <c r="HW192">
        <v>4.96395</v>
      </c>
      <c r="HX192">
        <v>3.27455</v>
      </c>
      <c r="HY192">
        <v>9999</v>
      </c>
      <c r="HZ192">
        <v>9999</v>
      </c>
      <c r="IA192">
        <v>9999</v>
      </c>
      <c r="IB192">
        <v>999.9</v>
      </c>
      <c r="IC192">
        <v>1.86399</v>
      </c>
      <c r="ID192">
        <v>1.86007</v>
      </c>
      <c r="IE192">
        <v>1.85838</v>
      </c>
      <c r="IF192">
        <v>1.85975</v>
      </c>
      <c r="IG192">
        <v>1.85989</v>
      </c>
      <c r="IH192">
        <v>1.85837</v>
      </c>
      <c r="II192">
        <v>1.85745</v>
      </c>
      <c r="IJ192">
        <v>1.85242</v>
      </c>
      <c r="IK192">
        <v>0</v>
      </c>
      <c r="IL192">
        <v>0</v>
      </c>
      <c r="IM192">
        <v>0</v>
      </c>
      <c r="IN192">
        <v>0</v>
      </c>
      <c r="IO192" t="s">
        <v>443</v>
      </c>
      <c r="IP192" t="s">
        <v>444</v>
      </c>
      <c r="IQ192" t="s">
        <v>445</v>
      </c>
      <c r="IR192" t="s">
        <v>445</v>
      </c>
      <c r="IS192" t="s">
        <v>445</v>
      </c>
      <c r="IT192" t="s">
        <v>445</v>
      </c>
      <c r="IU192">
        <v>0</v>
      </c>
      <c r="IV192">
        <v>100</v>
      </c>
      <c r="IW192">
        <v>100</v>
      </c>
      <c r="IX192">
        <v>-0.79</v>
      </c>
      <c r="IY192">
        <v>0.2872</v>
      </c>
      <c r="IZ192">
        <v>-1.101190050776656</v>
      </c>
      <c r="JA192">
        <v>-0.0009077452495023094</v>
      </c>
      <c r="JB192">
        <v>1.260287539409167E-06</v>
      </c>
      <c r="JC192">
        <v>-2.747980142854786E-10</v>
      </c>
      <c r="JD192">
        <v>0.01164710740424388</v>
      </c>
      <c r="JE192">
        <v>0.002354074995816399</v>
      </c>
      <c r="JF192">
        <v>0.0004967520844642659</v>
      </c>
      <c r="JG192">
        <v>-1.558376616488758E-06</v>
      </c>
      <c r="JH192">
        <v>1</v>
      </c>
      <c r="JI192">
        <v>1955</v>
      </c>
      <c r="JJ192">
        <v>1</v>
      </c>
      <c r="JK192">
        <v>26</v>
      </c>
      <c r="JL192">
        <v>194245.8</v>
      </c>
      <c r="JM192">
        <v>194246</v>
      </c>
      <c r="JN192">
        <v>2.8479</v>
      </c>
      <c r="JO192">
        <v>2.6001</v>
      </c>
      <c r="JP192">
        <v>1.49658</v>
      </c>
      <c r="JQ192">
        <v>2.34497</v>
      </c>
      <c r="JR192">
        <v>1.54907</v>
      </c>
      <c r="JS192">
        <v>2.47314</v>
      </c>
      <c r="JT192">
        <v>36.105</v>
      </c>
      <c r="JU192">
        <v>24.1838</v>
      </c>
      <c r="JV192">
        <v>18</v>
      </c>
      <c r="JW192">
        <v>481.706</v>
      </c>
      <c r="JX192">
        <v>492.585</v>
      </c>
      <c r="JY192">
        <v>28.1917</v>
      </c>
      <c r="JZ192">
        <v>28.3808</v>
      </c>
      <c r="KA192">
        <v>29.9999</v>
      </c>
      <c r="KB192">
        <v>28.6266</v>
      </c>
      <c r="KC192">
        <v>28.6296</v>
      </c>
      <c r="KD192">
        <v>57.1303</v>
      </c>
      <c r="KE192">
        <v>18.1148</v>
      </c>
      <c r="KF192">
        <v>69.018</v>
      </c>
      <c r="KG192">
        <v>28.1991</v>
      </c>
      <c r="KH192">
        <v>1303.06</v>
      </c>
      <c r="KI192">
        <v>21.2377</v>
      </c>
      <c r="KJ192">
        <v>102.069</v>
      </c>
      <c r="KK192">
        <v>91.50149999999999</v>
      </c>
    </row>
    <row r="193" spans="1:297">
      <c r="A193">
        <v>175</v>
      </c>
      <c r="B193">
        <v>1758644358</v>
      </c>
      <c r="C193">
        <v>2725</v>
      </c>
      <c r="D193" t="s">
        <v>796</v>
      </c>
      <c r="E193" t="s">
        <v>797</v>
      </c>
      <c r="F193">
        <v>5</v>
      </c>
      <c r="G193" t="s">
        <v>641</v>
      </c>
      <c r="H193" t="s">
        <v>438</v>
      </c>
      <c r="I193">
        <v>1758644350.5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(EA193+(U193+2*0.95*5.67E-8*(((EA193+$B$9)+273)^4-(EA193+273)^4)-44100*J193)/(1.84*29.3*R193+8*0.95*5.67E-8*(EA193+273)^3))</f>
        <v>0</v>
      </c>
      <c r="W193">
        <f>($C$9*EB193+$D$9*EC193+$E$9*V193)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2*0.95*5.67E-8*(((EA193+$B$9)+273)^4-(W193+273)^4)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1320.426236843358</v>
      </c>
      <c r="AK193">
        <v>1301.323515151515</v>
      </c>
      <c r="AL193">
        <v>3.423038616647466</v>
      </c>
      <c r="AM193">
        <v>65.18617333017276</v>
      </c>
      <c r="AN193">
        <f>(AP193 - AO193 + DY193*1E3/(8.314*(EA193+273.15)) * AR193/DX193 * AQ193) * DX193/(100*DL193) * 1000/(1000 - AP193)</f>
        <v>0</v>
      </c>
      <c r="AO193">
        <v>21.23662211345853</v>
      </c>
      <c r="AP193">
        <v>22.28325212121213</v>
      </c>
      <c r="AQ193">
        <v>-1.427518536313794E-06</v>
      </c>
      <c r="AR193">
        <v>105.4183411861966</v>
      </c>
      <c r="AS193">
        <v>0</v>
      </c>
      <c r="AT193">
        <v>0</v>
      </c>
      <c r="AU193">
        <f>IF(AS193*$H$15&gt;=AW193,1.0,(AW193/(AW193-AS193*$H$15)))</f>
        <v>0</v>
      </c>
      <c r="AV193">
        <f>(AU193-1)*100</f>
        <v>0</v>
      </c>
      <c r="AW193">
        <f>MAX(0,($B$15+$C$15*EF193)/(1+$D$15*EF193)*DY193/(EA193+273)*$E$15)</f>
        <v>0</v>
      </c>
      <c r="AX193" t="s">
        <v>439</v>
      </c>
      <c r="AY193" t="s">
        <v>439</v>
      </c>
      <c r="AZ193">
        <v>0</v>
      </c>
      <c r="BA193">
        <v>0</v>
      </c>
      <c r="BB193">
        <f>1-AZ193/BA193</f>
        <v>0</v>
      </c>
      <c r="BC193">
        <v>0</v>
      </c>
      <c r="BD193" t="s">
        <v>439</v>
      </c>
      <c r="BE193" t="s">
        <v>439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439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$B$13*EG193+$C$13*EH193+$F$13*ES193*(1-EV193)</f>
        <v>0</v>
      </c>
      <c r="DI193">
        <f>DH193*DJ193</f>
        <v>0</v>
      </c>
      <c r="DJ193">
        <f>($B$13*$D$11+$C$13*$D$11+$F$13*((FF193+EX193)/MAX(FF193+EX193+FG193, 0.1)*$I$11+FG193/MAX(FF193+EX193+FG193, 0.1)*$J$11))/($B$13+$C$13+$F$13)</f>
        <v>0</v>
      </c>
      <c r="DK193">
        <f>($B$13*$K$11+$C$13*$K$11+$F$13*((FF193+EX193)/MAX(FF193+EX193+FG193, 0.1)*$P$11+FG193/MAX(FF193+EX193+FG193, 0.1)*$Q$11))/($B$13+$C$13+$F$13)</f>
        <v>0</v>
      </c>
      <c r="DL193">
        <v>1.1</v>
      </c>
      <c r="DM193">
        <v>0.5</v>
      </c>
      <c r="DN193" t="s">
        <v>440</v>
      </c>
      <c r="DO193">
        <v>2</v>
      </c>
      <c r="DP193" t="b">
        <v>1</v>
      </c>
      <c r="DQ193">
        <v>1758644350.5</v>
      </c>
      <c r="DR193">
        <v>1248.95037037037</v>
      </c>
      <c r="DS193">
        <v>1277.047037037037</v>
      </c>
      <c r="DT193">
        <v>22.28162222222223</v>
      </c>
      <c r="DU193">
        <v>21.23844074074074</v>
      </c>
      <c r="DV193">
        <v>1249.754074074074</v>
      </c>
      <c r="DW193">
        <v>21.99447777777778</v>
      </c>
      <c r="DX193">
        <v>500.0279259259259</v>
      </c>
      <c r="DY193">
        <v>90.33514074074074</v>
      </c>
      <c r="DZ193">
        <v>0.06659365925925925</v>
      </c>
      <c r="EA193">
        <v>29.03397777777778</v>
      </c>
      <c r="EB193">
        <v>29.99095555555555</v>
      </c>
      <c r="EC193">
        <v>999.9000000000001</v>
      </c>
      <c r="ED193">
        <v>0</v>
      </c>
      <c r="EE193">
        <v>0</v>
      </c>
      <c r="EF193">
        <v>10000.27962962963</v>
      </c>
      <c r="EG193">
        <v>0</v>
      </c>
      <c r="EH193">
        <v>10.1656037037037</v>
      </c>
      <c r="EI193">
        <v>-28.09725555555556</v>
      </c>
      <c r="EJ193">
        <v>1277.412962962963</v>
      </c>
      <c r="EK193">
        <v>1304.758518518519</v>
      </c>
      <c r="EL193">
        <v>1.043191481481481</v>
      </c>
      <c r="EM193">
        <v>1277.047037037037</v>
      </c>
      <c r="EN193">
        <v>21.23844074074074</v>
      </c>
      <c r="EO193">
        <v>2.012812962962963</v>
      </c>
      <c r="EP193">
        <v>1.918576296296296</v>
      </c>
      <c r="EQ193">
        <v>17.5454962962963</v>
      </c>
      <c r="ER193">
        <v>16.7878962962963</v>
      </c>
      <c r="ES193">
        <v>2000.015555555555</v>
      </c>
      <c r="ET193">
        <v>0.9799926666666666</v>
      </c>
      <c r="EU193">
        <v>0.02000732962962963</v>
      </c>
      <c r="EV193">
        <v>0</v>
      </c>
      <c r="EW193">
        <v>203.223074074074</v>
      </c>
      <c r="EX193">
        <v>5.00078</v>
      </c>
      <c r="EY193">
        <v>4154.075925925926</v>
      </c>
      <c r="EZ193">
        <v>16379.72222222222</v>
      </c>
      <c r="FA193">
        <v>38.44188888888889</v>
      </c>
      <c r="FB193">
        <v>39.27755555555555</v>
      </c>
      <c r="FC193">
        <v>38.6502962962963</v>
      </c>
      <c r="FD193">
        <v>38.96507407407407</v>
      </c>
      <c r="FE193">
        <v>39.76592592592592</v>
      </c>
      <c r="FF193">
        <v>1955.095555555556</v>
      </c>
      <c r="FG193">
        <v>39.91222222222222</v>
      </c>
      <c r="FH193">
        <v>0</v>
      </c>
      <c r="FI193">
        <v>1758644356.2</v>
      </c>
      <c r="FJ193">
        <v>0</v>
      </c>
      <c r="FK193">
        <v>203.18836</v>
      </c>
      <c r="FL193">
        <v>-1.835846164440683</v>
      </c>
      <c r="FM193">
        <v>-25.9400000113691</v>
      </c>
      <c r="FN193">
        <v>4153.864</v>
      </c>
      <c r="FO193">
        <v>15</v>
      </c>
      <c r="FP193">
        <v>0</v>
      </c>
      <c r="FQ193" t="s">
        <v>441</v>
      </c>
      <c r="FR193">
        <v>1746989605.5</v>
      </c>
      <c r="FS193">
        <v>1746989593.5</v>
      </c>
      <c r="FT193">
        <v>0</v>
      </c>
      <c r="FU193">
        <v>-0.274</v>
      </c>
      <c r="FV193">
        <v>-0.002</v>
      </c>
      <c r="FW193">
        <v>2.549</v>
      </c>
      <c r="FX193">
        <v>0.129</v>
      </c>
      <c r="FY193">
        <v>420</v>
      </c>
      <c r="FZ193">
        <v>17</v>
      </c>
      <c r="GA193">
        <v>0.02</v>
      </c>
      <c r="GB193">
        <v>0.04</v>
      </c>
      <c r="GC193">
        <v>-28.0789525</v>
      </c>
      <c r="GD193">
        <v>-0.81086116322697</v>
      </c>
      <c r="GE193">
        <v>0.1548283404088217</v>
      </c>
      <c r="GF193">
        <v>0</v>
      </c>
      <c r="GG193">
        <v>203.2717352941176</v>
      </c>
      <c r="GH193">
        <v>-1.004201684611405</v>
      </c>
      <c r="GI193">
        <v>0.231855978220701</v>
      </c>
      <c r="GJ193">
        <v>0</v>
      </c>
      <c r="GK193">
        <v>1.03841875</v>
      </c>
      <c r="GL193">
        <v>0.07344303939962323</v>
      </c>
      <c r="GM193">
        <v>0.007477202748187311</v>
      </c>
      <c r="GN193">
        <v>1</v>
      </c>
      <c r="GO193">
        <v>1</v>
      </c>
      <c r="GP193">
        <v>3</v>
      </c>
      <c r="GQ193" t="s">
        <v>448</v>
      </c>
      <c r="GR193">
        <v>3.10233</v>
      </c>
      <c r="GS193">
        <v>2.72457</v>
      </c>
      <c r="GT193">
        <v>0.186871</v>
      </c>
      <c r="GU193">
        <v>0.189381</v>
      </c>
      <c r="GV193">
        <v>0.102278</v>
      </c>
      <c r="GW193">
        <v>0.10023</v>
      </c>
      <c r="GX193">
        <v>21280.6</v>
      </c>
      <c r="GY193">
        <v>19265.5</v>
      </c>
      <c r="GZ193">
        <v>26733.5</v>
      </c>
      <c r="HA193">
        <v>23985.9</v>
      </c>
      <c r="HB193">
        <v>38412.6</v>
      </c>
      <c r="HC193">
        <v>31905</v>
      </c>
      <c r="HD193">
        <v>46683.6</v>
      </c>
      <c r="HE193">
        <v>37938</v>
      </c>
      <c r="HF193">
        <v>1.8747</v>
      </c>
      <c r="HG193">
        <v>1.86855</v>
      </c>
      <c r="HH193">
        <v>0.107855</v>
      </c>
      <c r="HI193">
        <v>0</v>
      </c>
      <c r="HJ193">
        <v>28.2394</v>
      </c>
      <c r="HK193">
        <v>999.9</v>
      </c>
      <c r="HL193">
        <v>48.8</v>
      </c>
      <c r="HM193">
        <v>31.6</v>
      </c>
      <c r="HN193">
        <v>25.2163</v>
      </c>
      <c r="HO193">
        <v>60.7465</v>
      </c>
      <c r="HP193">
        <v>22.7484</v>
      </c>
      <c r="HQ193">
        <v>1</v>
      </c>
      <c r="HR193">
        <v>0.0847866</v>
      </c>
      <c r="HS193">
        <v>-0.602865</v>
      </c>
      <c r="HT193">
        <v>20.278</v>
      </c>
      <c r="HU193">
        <v>5.21235</v>
      </c>
      <c r="HV193">
        <v>11.9793</v>
      </c>
      <c r="HW193">
        <v>4.96365</v>
      </c>
      <c r="HX193">
        <v>3.2743</v>
      </c>
      <c r="HY193">
        <v>9999</v>
      </c>
      <c r="HZ193">
        <v>9999</v>
      </c>
      <c r="IA193">
        <v>9999</v>
      </c>
      <c r="IB193">
        <v>999.9</v>
      </c>
      <c r="IC193">
        <v>1.864</v>
      </c>
      <c r="ID193">
        <v>1.86008</v>
      </c>
      <c r="IE193">
        <v>1.8584</v>
      </c>
      <c r="IF193">
        <v>1.85975</v>
      </c>
      <c r="IG193">
        <v>1.85989</v>
      </c>
      <c r="IH193">
        <v>1.85837</v>
      </c>
      <c r="II193">
        <v>1.85745</v>
      </c>
      <c r="IJ193">
        <v>1.85242</v>
      </c>
      <c r="IK193">
        <v>0</v>
      </c>
      <c r="IL193">
        <v>0</v>
      </c>
      <c r="IM193">
        <v>0</v>
      </c>
      <c r="IN193">
        <v>0</v>
      </c>
      <c r="IO193" t="s">
        <v>443</v>
      </c>
      <c r="IP193" t="s">
        <v>444</v>
      </c>
      <c r="IQ193" t="s">
        <v>445</v>
      </c>
      <c r="IR193" t="s">
        <v>445</v>
      </c>
      <c r="IS193" t="s">
        <v>445</v>
      </c>
      <c r="IT193" t="s">
        <v>445</v>
      </c>
      <c r="IU193">
        <v>0</v>
      </c>
      <c r="IV193">
        <v>100</v>
      </c>
      <c r="IW193">
        <v>100</v>
      </c>
      <c r="IX193">
        <v>-0.78</v>
      </c>
      <c r="IY193">
        <v>0.2872</v>
      </c>
      <c r="IZ193">
        <v>-1.101190050776656</v>
      </c>
      <c r="JA193">
        <v>-0.0009077452495023094</v>
      </c>
      <c r="JB193">
        <v>1.260287539409167E-06</v>
      </c>
      <c r="JC193">
        <v>-2.747980142854786E-10</v>
      </c>
      <c r="JD193">
        <v>0.01164710740424388</v>
      </c>
      <c r="JE193">
        <v>0.002354074995816399</v>
      </c>
      <c r="JF193">
        <v>0.0004967520844642659</v>
      </c>
      <c r="JG193">
        <v>-1.558376616488758E-06</v>
      </c>
      <c r="JH193">
        <v>1</v>
      </c>
      <c r="JI193">
        <v>1955</v>
      </c>
      <c r="JJ193">
        <v>1</v>
      </c>
      <c r="JK193">
        <v>26</v>
      </c>
      <c r="JL193">
        <v>194245.9</v>
      </c>
      <c r="JM193">
        <v>194246.1</v>
      </c>
      <c r="JN193">
        <v>2.87842</v>
      </c>
      <c r="JO193">
        <v>2.60986</v>
      </c>
      <c r="JP193">
        <v>1.49658</v>
      </c>
      <c r="JQ193">
        <v>2.34375</v>
      </c>
      <c r="JR193">
        <v>1.54907</v>
      </c>
      <c r="JS193">
        <v>2.42798</v>
      </c>
      <c r="JT193">
        <v>36.105</v>
      </c>
      <c r="JU193">
        <v>24.1751</v>
      </c>
      <c r="JV193">
        <v>18</v>
      </c>
      <c r="JW193">
        <v>481.867</v>
      </c>
      <c r="JX193">
        <v>492.713</v>
      </c>
      <c r="JY193">
        <v>28.2003</v>
      </c>
      <c r="JZ193">
        <v>28.3788</v>
      </c>
      <c r="KA193">
        <v>29.9999</v>
      </c>
      <c r="KB193">
        <v>28.6249</v>
      </c>
      <c r="KC193">
        <v>28.6272</v>
      </c>
      <c r="KD193">
        <v>57.7569</v>
      </c>
      <c r="KE193">
        <v>18.1148</v>
      </c>
      <c r="KF193">
        <v>69.018</v>
      </c>
      <c r="KG193">
        <v>28.2048</v>
      </c>
      <c r="KH193">
        <v>1323.29</v>
      </c>
      <c r="KI193">
        <v>21.2377</v>
      </c>
      <c r="KJ193">
        <v>102.069</v>
      </c>
      <c r="KK193">
        <v>91.5018</v>
      </c>
    </row>
    <row r="194" spans="1:297">
      <c r="A194">
        <v>176</v>
      </c>
      <c r="B194">
        <v>1758644363</v>
      </c>
      <c r="C194">
        <v>2730</v>
      </c>
      <c r="D194" t="s">
        <v>798</v>
      </c>
      <c r="E194" t="s">
        <v>799</v>
      </c>
      <c r="F194">
        <v>5</v>
      </c>
      <c r="G194" t="s">
        <v>641</v>
      </c>
      <c r="H194" t="s">
        <v>438</v>
      </c>
      <c r="I194">
        <v>1758644355.214286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(EA194+(U194+2*0.95*5.67E-8*(((EA194+$B$9)+273)^4-(EA194+273)^4)-44100*J194)/(1.84*29.3*R194+8*0.95*5.67E-8*(EA194+273)^3))</f>
        <v>0</v>
      </c>
      <c r="W194">
        <f>($C$9*EB194+$D$9*EC194+$E$9*V194)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2*0.95*5.67E-8*(((EA194+$B$9)+273)^4-(W194+273)^4)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1337.34680160358</v>
      </c>
      <c r="AK194">
        <v>1318.322545454545</v>
      </c>
      <c r="AL194">
        <v>3.40756933387565</v>
      </c>
      <c r="AM194">
        <v>65.18617333017276</v>
      </c>
      <c r="AN194">
        <f>(AP194 - AO194 + DY194*1E3/(8.314*(EA194+273.15)) * AR194/DX194 * AQ194) * DX194/(100*DL194) * 1000/(1000 - AP194)</f>
        <v>0</v>
      </c>
      <c r="AO194">
        <v>21.23617251296228</v>
      </c>
      <c r="AP194">
        <v>22.28497575757575</v>
      </c>
      <c r="AQ194">
        <v>1.955781480482097E-06</v>
      </c>
      <c r="AR194">
        <v>105.4183411861966</v>
      </c>
      <c r="AS194">
        <v>0</v>
      </c>
      <c r="AT194">
        <v>0</v>
      </c>
      <c r="AU194">
        <f>IF(AS194*$H$15&gt;=AW194,1.0,(AW194/(AW194-AS194*$H$15)))</f>
        <v>0</v>
      </c>
      <c r="AV194">
        <f>(AU194-1)*100</f>
        <v>0</v>
      </c>
      <c r="AW194">
        <f>MAX(0,($B$15+$C$15*EF194)/(1+$D$15*EF194)*DY194/(EA194+273)*$E$15)</f>
        <v>0</v>
      </c>
      <c r="AX194" t="s">
        <v>439</v>
      </c>
      <c r="AY194" t="s">
        <v>439</v>
      </c>
      <c r="AZ194">
        <v>0</v>
      </c>
      <c r="BA194">
        <v>0</v>
      </c>
      <c r="BB194">
        <f>1-AZ194/BA194</f>
        <v>0</v>
      </c>
      <c r="BC194">
        <v>0</v>
      </c>
      <c r="BD194" t="s">
        <v>439</v>
      </c>
      <c r="BE194" t="s">
        <v>439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439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$B$13*EG194+$C$13*EH194+$F$13*ES194*(1-EV194)</f>
        <v>0</v>
      </c>
      <c r="DI194">
        <f>DH194*DJ194</f>
        <v>0</v>
      </c>
      <c r="DJ194">
        <f>($B$13*$D$11+$C$13*$D$11+$F$13*((FF194+EX194)/MAX(FF194+EX194+FG194, 0.1)*$I$11+FG194/MAX(FF194+EX194+FG194, 0.1)*$J$11))/($B$13+$C$13+$F$13)</f>
        <v>0</v>
      </c>
      <c r="DK194">
        <f>($B$13*$K$11+$C$13*$K$11+$F$13*((FF194+EX194)/MAX(FF194+EX194+FG194, 0.1)*$P$11+FG194/MAX(FF194+EX194+FG194, 0.1)*$Q$11))/($B$13+$C$13+$F$13)</f>
        <v>0</v>
      </c>
      <c r="DL194">
        <v>1.1</v>
      </c>
      <c r="DM194">
        <v>0.5</v>
      </c>
      <c r="DN194" t="s">
        <v>440</v>
      </c>
      <c r="DO194">
        <v>2</v>
      </c>
      <c r="DP194" t="b">
        <v>1</v>
      </c>
      <c r="DQ194">
        <v>1758644355.214286</v>
      </c>
      <c r="DR194">
        <v>1264.6475</v>
      </c>
      <c r="DS194">
        <v>1292.815714285714</v>
      </c>
      <c r="DT194">
        <v>22.28342142857143</v>
      </c>
      <c r="DU194">
        <v>21.237625</v>
      </c>
      <c r="DV194">
        <v>1265.435357142857</v>
      </c>
      <c r="DW194">
        <v>21.99623928571429</v>
      </c>
      <c r="DX194">
        <v>500.0185714285714</v>
      </c>
      <c r="DY194">
        <v>90.33559642857142</v>
      </c>
      <c r="DZ194">
        <v>0.06654649999999999</v>
      </c>
      <c r="EA194">
        <v>29.03740714285714</v>
      </c>
      <c r="EB194">
        <v>29.99528571428571</v>
      </c>
      <c r="EC194">
        <v>999.9000000000002</v>
      </c>
      <c r="ED194">
        <v>0</v>
      </c>
      <c r="EE194">
        <v>0</v>
      </c>
      <c r="EF194">
        <v>9997.861428571428</v>
      </c>
      <c r="EG194">
        <v>0</v>
      </c>
      <c r="EH194">
        <v>10.16883928571429</v>
      </c>
      <c r="EI194">
        <v>-28.16898214285714</v>
      </c>
      <c r="EJ194">
        <v>1293.470714285714</v>
      </c>
      <c r="EK194">
        <v>1320.868571428572</v>
      </c>
      <c r="EL194">
        <v>1.045801785714286</v>
      </c>
      <c r="EM194">
        <v>1292.815714285714</v>
      </c>
      <c r="EN194">
        <v>21.237625</v>
      </c>
      <c r="EO194">
        <v>2.012985357142857</v>
      </c>
      <c r="EP194">
        <v>1.918512857142857</v>
      </c>
      <c r="EQ194">
        <v>17.54685714285714</v>
      </c>
      <c r="ER194">
        <v>16.787375</v>
      </c>
      <c r="ES194">
        <v>1999.98</v>
      </c>
      <c r="ET194">
        <v>0.9799940357142857</v>
      </c>
      <c r="EU194">
        <v>0.02000594642857143</v>
      </c>
      <c r="EV194">
        <v>0</v>
      </c>
      <c r="EW194">
        <v>203.1316428571428</v>
      </c>
      <c r="EX194">
        <v>5.00078</v>
      </c>
      <c r="EY194">
        <v>4151.884642857143</v>
      </c>
      <c r="EZ194">
        <v>16379.43214285714</v>
      </c>
      <c r="FA194">
        <v>38.42835714285714</v>
      </c>
      <c r="FB194">
        <v>39.27657142857142</v>
      </c>
      <c r="FC194">
        <v>38.64492857142857</v>
      </c>
      <c r="FD194">
        <v>38.96632142857142</v>
      </c>
      <c r="FE194">
        <v>39.75424999999999</v>
      </c>
      <c r="FF194">
        <v>1955.064285714286</v>
      </c>
      <c r="FG194">
        <v>39.91071428571429</v>
      </c>
      <c r="FH194">
        <v>0</v>
      </c>
      <c r="FI194">
        <v>1758644361</v>
      </c>
      <c r="FJ194">
        <v>0</v>
      </c>
      <c r="FK194">
        <v>203.10512</v>
      </c>
      <c r="FL194">
        <v>-1.866692310448206</v>
      </c>
      <c r="FM194">
        <v>-25.15538456272106</v>
      </c>
      <c r="FN194">
        <v>4151.742000000001</v>
      </c>
      <c r="FO194">
        <v>15</v>
      </c>
      <c r="FP194">
        <v>0</v>
      </c>
      <c r="FQ194" t="s">
        <v>441</v>
      </c>
      <c r="FR194">
        <v>1746989605.5</v>
      </c>
      <c r="FS194">
        <v>1746989593.5</v>
      </c>
      <c r="FT194">
        <v>0</v>
      </c>
      <c r="FU194">
        <v>-0.274</v>
      </c>
      <c r="FV194">
        <v>-0.002</v>
      </c>
      <c r="FW194">
        <v>2.549</v>
      </c>
      <c r="FX194">
        <v>0.129</v>
      </c>
      <c r="FY194">
        <v>420</v>
      </c>
      <c r="FZ194">
        <v>17</v>
      </c>
      <c r="GA194">
        <v>0.02</v>
      </c>
      <c r="GB194">
        <v>0.04</v>
      </c>
      <c r="GC194">
        <v>-28.136575</v>
      </c>
      <c r="GD194">
        <v>-1.053174484052457</v>
      </c>
      <c r="GE194">
        <v>0.2072408028719246</v>
      </c>
      <c r="GF194">
        <v>0</v>
      </c>
      <c r="GG194">
        <v>203.1514117647059</v>
      </c>
      <c r="GH194">
        <v>-1.251275785852957</v>
      </c>
      <c r="GI194">
        <v>0.2342692163813764</v>
      </c>
      <c r="GJ194">
        <v>0</v>
      </c>
      <c r="GK194">
        <v>1.04411025</v>
      </c>
      <c r="GL194">
        <v>0.03571778611632041</v>
      </c>
      <c r="GM194">
        <v>0.003787249983497261</v>
      </c>
      <c r="GN194">
        <v>1</v>
      </c>
      <c r="GO194">
        <v>1</v>
      </c>
      <c r="GP194">
        <v>3</v>
      </c>
      <c r="GQ194" t="s">
        <v>448</v>
      </c>
      <c r="GR194">
        <v>3.10243</v>
      </c>
      <c r="GS194">
        <v>2.72459</v>
      </c>
      <c r="GT194">
        <v>0.18836</v>
      </c>
      <c r="GU194">
        <v>0.190912</v>
      </c>
      <c r="GV194">
        <v>0.102283</v>
      </c>
      <c r="GW194">
        <v>0.100224</v>
      </c>
      <c r="GX194">
        <v>21241.7</v>
      </c>
      <c r="GY194">
        <v>19229.3</v>
      </c>
      <c r="GZ194">
        <v>26733.6</v>
      </c>
      <c r="HA194">
        <v>23986.1</v>
      </c>
      <c r="HB194">
        <v>38412.9</v>
      </c>
      <c r="HC194">
        <v>31905.5</v>
      </c>
      <c r="HD194">
        <v>46684</v>
      </c>
      <c r="HE194">
        <v>37938.1</v>
      </c>
      <c r="HF194">
        <v>1.8745</v>
      </c>
      <c r="HG194">
        <v>1.86852</v>
      </c>
      <c r="HH194">
        <v>0.108536</v>
      </c>
      <c r="HI194">
        <v>0</v>
      </c>
      <c r="HJ194">
        <v>28.2424</v>
      </c>
      <c r="HK194">
        <v>999.9</v>
      </c>
      <c r="HL194">
        <v>48.8</v>
      </c>
      <c r="HM194">
        <v>31.6</v>
      </c>
      <c r="HN194">
        <v>25.2171</v>
      </c>
      <c r="HO194">
        <v>61.0265</v>
      </c>
      <c r="HP194">
        <v>22.524</v>
      </c>
      <c r="HQ194">
        <v>1</v>
      </c>
      <c r="HR194">
        <v>0.0848704</v>
      </c>
      <c r="HS194">
        <v>-0.544066</v>
      </c>
      <c r="HT194">
        <v>20.2782</v>
      </c>
      <c r="HU194">
        <v>5.21265</v>
      </c>
      <c r="HV194">
        <v>11.9782</v>
      </c>
      <c r="HW194">
        <v>4.96395</v>
      </c>
      <c r="HX194">
        <v>3.27435</v>
      </c>
      <c r="HY194">
        <v>9999</v>
      </c>
      <c r="HZ194">
        <v>9999</v>
      </c>
      <c r="IA194">
        <v>9999</v>
      </c>
      <c r="IB194">
        <v>999.9</v>
      </c>
      <c r="IC194">
        <v>1.86399</v>
      </c>
      <c r="ID194">
        <v>1.86007</v>
      </c>
      <c r="IE194">
        <v>1.85838</v>
      </c>
      <c r="IF194">
        <v>1.85974</v>
      </c>
      <c r="IG194">
        <v>1.85989</v>
      </c>
      <c r="IH194">
        <v>1.85837</v>
      </c>
      <c r="II194">
        <v>1.85745</v>
      </c>
      <c r="IJ194">
        <v>1.85242</v>
      </c>
      <c r="IK194">
        <v>0</v>
      </c>
      <c r="IL194">
        <v>0</v>
      </c>
      <c r="IM194">
        <v>0</v>
      </c>
      <c r="IN194">
        <v>0</v>
      </c>
      <c r="IO194" t="s">
        <v>443</v>
      </c>
      <c r="IP194" t="s">
        <v>444</v>
      </c>
      <c r="IQ194" t="s">
        <v>445</v>
      </c>
      <c r="IR194" t="s">
        <v>445</v>
      </c>
      <c r="IS194" t="s">
        <v>445</v>
      </c>
      <c r="IT194" t="s">
        <v>445</v>
      </c>
      <c r="IU194">
        <v>0</v>
      </c>
      <c r="IV194">
        <v>100</v>
      </c>
      <c r="IW194">
        <v>100</v>
      </c>
      <c r="IX194">
        <v>-0.76</v>
      </c>
      <c r="IY194">
        <v>0.2872</v>
      </c>
      <c r="IZ194">
        <v>-1.101190050776656</v>
      </c>
      <c r="JA194">
        <v>-0.0009077452495023094</v>
      </c>
      <c r="JB194">
        <v>1.260287539409167E-06</v>
      </c>
      <c r="JC194">
        <v>-2.747980142854786E-10</v>
      </c>
      <c r="JD194">
        <v>0.01164710740424388</v>
      </c>
      <c r="JE194">
        <v>0.002354074995816399</v>
      </c>
      <c r="JF194">
        <v>0.0004967520844642659</v>
      </c>
      <c r="JG194">
        <v>-1.558376616488758E-06</v>
      </c>
      <c r="JH194">
        <v>1</v>
      </c>
      <c r="JI194">
        <v>1955</v>
      </c>
      <c r="JJ194">
        <v>1</v>
      </c>
      <c r="JK194">
        <v>26</v>
      </c>
      <c r="JL194">
        <v>194246</v>
      </c>
      <c r="JM194">
        <v>194246.2</v>
      </c>
      <c r="JN194">
        <v>2.90527</v>
      </c>
      <c r="JO194">
        <v>2.61108</v>
      </c>
      <c r="JP194">
        <v>1.49658</v>
      </c>
      <c r="JQ194">
        <v>2.34497</v>
      </c>
      <c r="JR194">
        <v>1.54907</v>
      </c>
      <c r="JS194">
        <v>2.35229</v>
      </c>
      <c r="JT194">
        <v>36.0816</v>
      </c>
      <c r="JU194">
        <v>24.1751</v>
      </c>
      <c r="JV194">
        <v>18</v>
      </c>
      <c r="JW194">
        <v>481.741</v>
      </c>
      <c r="JX194">
        <v>492.686</v>
      </c>
      <c r="JY194">
        <v>28.2061</v>
      </c>
      <c r="JZ194">
        <v>28.3783</v>
      </c>
      <c r="KA194">
        <v>30</v>
      </c>
      <c r="KB194">
        <v>28.6235</v>
      </c>
      <c r="KC194">
        <v>28.6259</v>
      </c>
      <c r="KD194">
        <v>58.3015</v>
      </c>
      <c r="KE194">
        <v>18.1148</v>
      </c>
      <c r="KF194">
        <v>69.018</v>
      </c>
      <c r="KG194">
        <v>28.1625</v>
      </c>
      <c r="KH194">
        <v>1336.66</v>
      </c>
      <c r="KI194">
        <v>21.2377</v>
      </c>
      <c r="KJ194">
        <v>102.07</v>
      </c>
      <c r="KK194">
        <v>91.50230000000001</v>
      </c>
    </row>
    <row r="195" spans="1:297">
      <c r="A195">
        <v>177</v>
      </c>
      <c r="B195">
        <v>1758644368</v>
      </c>
      <c r="C195">
        <v>2735</v>
      </c>
      <c r="D195" t="s">
        <v>800</v>
      </c>
      <c r="E195" t="s">
        <v>801</v>
      </c>
      <c r="F195">
        <v>5</v>
      </c>
      <c r="G195" t="s">
        <v>641</v>
      </c>
      <c r="H195" t="s">
        <v>438</v>
      </c>
      <c r="I195">
        <v>1758644360.5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(EA195+(U195+2*0.95*5.67E-8*(((EA195+$B$9)+273)^4-(EA195+273)^4)-44100*J195)/(1.84*29.3*R195+8*0.95*5.67E-8*(EA195+273)^3))</f>
        <v>0</v>
      </c>
      <c r="W195">
        <f>($C$9*EB195+$D$9*EC195+$E$9*V195)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2*0.95*5.67E-8*(((EA195+$B$9)+273)^4-(W195+273)^4)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1354.851163908729</v>
      </c>
      <c r="AK195">
        <v>1335.513090909091</v>
      </c>
      <c r="AL195">
        <v>3.418502284241891</v>
      </c>
      <c r="AM195">
        <v>65.18617333017276</v>
      </c>
      <c r="AN195">
        <f>(AP195 - AO195 + DY195*1E3/(8.314*(EA195+273.15)) * AR195/DX195 * AQ195) * DX195/(100*DL195) * 1000/(1000 - AP195)</f>
        <v>0</v>
      </c>
      <c r="AO195">
        <v>21.23546028749413</v>
      </c>
      <c r="AP195">
        <v>22.2808496969697</v>
      </c>
      <c r="AQ195">
        <v>-5.681607757756259E-06</v>
      </c>
      <c r="AR195">
        <v>105.4183411861966</v>
      </c>
      <c r="AS195">
        <v>0</v>
      </c>
      <c r="AT195">
        <v>0</v>
      </c>
      <c r="AU195">
        <f>IF(AS195*$H$15&gt;=AW195,1.0,(AW195/(AW195-AS195*$H$15)))</f>
        <v>0</v>
      </c>
      <c r="AV195">
        <f>(AU195-1)*100</f>
        <v>0</v>
      </c>
      <c r="AW195">
        <f>MAX(0,($B$15+$C$15*EF195)/(1+$D$15*EF195)*DY195/(EA195+273)*$E$15)</f>
        <v>0</v>
      </c>
      <c r="AX195" t="s">
        <v>439</v>
      </c>
      <c r="AY195" t="s">
        <v>439</v>
      </c>
      <c r="AZ195">
        <v>0</v>
      </c>
      <c r="BA195">
        <v>0</v>
      </c>
      <c r="BB195">
        <f>1-AZ195/BA195</f>
        <v>0</v>
      </c>
      <c r="BC195">
        <v>0</v>
      </c>
      <c r="BD195" t="s">
        <v>439</v>
      </c>
      <c r="BE195" t="s">
        <v>439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439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$B$13*EG195+$C$13*EH195+$F$13*ES195*(1-EV195)</f>
        <v>0</v>
      </c>
      <c r="DI195">
        <f>DH195*DJ195</f>
        <v>0</v>
      </c>
      <c r="DJ195">
        <f>($B$13*$D$11+$C$13*$D$11+$F$13*((FF195+EX195)/MAX(FF195+EX195+FG195, 0.1)*$I$11+FG195/MAX(FF195+EX195+FG195, 0.1)*$J$11))/($B$13+$C$13+$F$13)</f>
        <v>0</v>
      </c>
      <c r="DK195">
        <f>($B$13*$K$11+$C$13*$K$11+$F$13*((FF195+EX195)/MAX(FF195+EX195+FG195, 0.1)*$P$11+FG195/MAX(FF195+EX195+FG195, 0.1)*$Q$11))/($B$13+$C$13+$F$13)</f>
        <v>0</v>
      </c>
      <c r="DL195">
        <v>1.1</v>
      </c>
      <c r="DM195">
        <v>0.5</v>
      </c>
      <c r="DN195" t="s">
        <v>440</v>
      </c>
      <c r="DO195">
        <v>2</v>
      </c>
      <c r="DP195" t="b">
        <v>1</v>
      </c>
      <c r="DQ195">
        <v>1758644360.5</v>
      </c>
      <c r="DR195">
        <v>1282.331851851852</v>
      </c>
      <c r="DS195">
        <v>1310.634444444444</v>
      </c>
      <c r="DT195">
        <v>22.28353333333333</v>
      </c>
      <c r="DU195">
        <v>21.23633703703704</v>
      </c>
      <c r="DV195">
        <v>1283.102222222222</v>
      </c>
      <c r="DW195">
        <v>21.99634814814815</v>
      </c>
      <c r="DX195">
        <v>500.033037037037</v>
      </c>
      <c r="DY195">
        <v>90.33537407407405</v>
      </c>
      <c r="DZ195">
        <v>0.06650317777777778</v>
      </c>
      <c r="EA195">
        <v>29.04044444444445</v>
      </c>
      <c r="EB195">
        <v>30.00327777777778</v>
      </c>
      <c r="EC195">
        <v>999.9000000000001</v>
      </c>
      <c r="ED195">
        <v>0</v>
      </c>
      <c r="EE195">
        <v>0</v>
      </c>
      <c r="EF195">
        <v>10000.17</v>
      </c>
      <c r="EG195">
        <v>0</v>
      </c>
      <c r="EH195">
        <v>10.1696</v>
      </c>
      <c r="EI195">
        <v>-28.30363333333333</v>
      </c>
      <c r="EJ195">
        <v>1311.558518518519</v>
      </c>
      <c r="EK195">
        <v>1339.072962962963</v>
      </c>
      <c r="EL195">
        <v>1.0472</v>
      </c>
      <c r="EM195">
        <v>1310.634444444444</v>
      </c>
      <c r="EN195">
        <v>21.23633703703704</v>
      </c>
      <c r="EO195">
        <v>2.012991481481481</v>
      </c>
      <c r="EP195">
        <v>1.918392222222222</v>
      </c>
      <c r="EQ195">
        <v>17.54690740740741</v>
      </c>
      <c r="ER195">
        <v>16.78637777777778</v>
      </c>
      <c r="ES195">
        <v>1999.983703703704</v>
      </c>
      <c r="ET195">
        <v>0.9799941481481481</v>
      </c>
      <c r="EU195">
        <v>0.02000583333333333</v>
      </c>
      <c r="EV195">
        <v>0</v>
      </c>
      <c r="EW195">
        <v>202.9325555555556</v>
      </c>
      <c r="EX195">
        <v>5.00078</v>
      </c>
      <c r="EY195">
        <v>4149.673333333333</v>
      </c>
      <c r="EZ195">
        <v>16379.46666666667</v>
      </c>
      <c r="FA195">
        <v>38.42111111111111</v>
      </c>
      <c r="FB195">
        <v>39.26377777777778</v>
      </c>
      <c r="FC195">
        <v>38.60396296296296</v>
      </c>
      <c r="FD195">
        <v>38.95125925925926</v>
      </c>
      <c r="FE195">
        <v>39.76829629629629</v>
      </c>
      <c r="FF195">
        <v>1955.068148148149</v>
      </c>
      <c r="FG195">
        <v>39.91074074074075</v>
      </c>
      <c r="FH195">
        <v>0</v>
      </c>
      <c r="FI195">
        <v>1758644365.8</v>
      </c>
      <c r="FJ195">
        <v>0</v>
      </c>
      <c r="FK195">
        <v>202.94584</v>
      </c>
      <c r="FL195">
        <v>-1.471999999609341</v>
      </c>
      <c r="FM195">
        <v>-27.67769233170932</v>
      </c>
      <c r="FN195">
        <v>4149.697200000001</v>
      </c>
      <c r="FO195">
        <v>15</v>
      </c>
      <c r="FP195">
        <v>0</v>
      </c>
      <c r="FQ195" t="s">
        <v>441</v>
      </c>
      <c r="FR195">
        <v>1746989605.5</v>
      </c>
      <c r="FS195">
        <v>1746989593.5</v>
      </c>
      <c r="FT195">
        <v>0</v>
      </c>
      <c r="FU195">
        <v>-0.274</v>
      </c>
      <c r="FV195">
        <v>-0.002</v>
      </c>
      <c r="FW195">
        <v>2.549</v>
      </c>
      <c r="FX195">
        <v>0.129</v>
      </c>
      <c r="FY195">
        <v>420</v>
      </c>
      <c r="FZ195">
        <v>17</v>
      </c>
      <c r="GA195">
        <v>0.02</v>
      </c>
      <c r="GB195">
        <v>0.04</v>
      </c>
      <c r="GC195">
        <v>-28.2325275</v>
      </c>
      <c r="GD195">
        <v>-1.474303564727961</v>
      </c>
      <c r="GE195">
        <v>0.2397936519046113</v>
      </c>
      <c r="GF195">
        <v>0</v>
      </c>
      <c r="GG195">
        <v>203.0333823529412</v>
      </c>
      <c r="GH195">
        <v>-1.792131399758097</v>
      </c>
      <c r="GI195">
        <v>0.2721550179699578</v>
      </c>
      <c r="GJ195">
        <v>0</v>
      </c>
      <c r="GK195">
        <v>1.0461775</v>
      </c>
      <c r="GL195">
        <v>0.01680135084427544</v>
      </c>
      <c r="GM195">
        <v>0.00209213855898695</v>
      </c>
      <c r="GN195">
        <v>1</v>
      </c>
      <c r="GO195">
        <v>1</v>
      </c>
      <c r="GP195">
        <v>3</v>
      </c>
      <c r="GQ195" t="s">
        <v>448</v>
      </c>
      <c r="GR195">
        <v>3.10251</v>
      </c>
      <c r="GS195">
        <v>2.72473</v>
      </c>
      <c r="GT195">
        <v>0.189845</v>
      </c>
      <c r="GU195">
        <v>0.192338</v>
      </c>
      <c r="GV195">
        <v>0.102269</v>
      </c>
      <c r="GW195">
        <v>0.100221</v>
      </c>
      <c r="GX195">
        <v>21202.9</v>
      </c>
      <c r="GY195">
        <v>19195.4</v>
      </c>
      <c r="GZ195">
        <v>26733.6</v>
      </c>
      <c r="HA195">
        <v>23986.1</v>
      </c>
      <c r="HB195">
        <v>38413.6</v>
      </c>
      <c r="HC195">
        <v>31905.8</v>
      </c>
      <c r="HD195">
        <v>46683.8</v>
      </c>
      <c r="HE195">
        <v>37938.2</v>
      </c>
      <c r="HF195">
        <v>1.87455</v>
      </c>
      <c r="HG195">
        <v>1.86863</v>
      </c>
      <c r="HH195">
        <v>0.108473</v>
      </c>
      <c r="HI195">
        <v>0</v>
      </c>
      <c r="HJ195">
        <v>28.246</v>
      </c>
      <c r="HK195">
        <v>999.9</v>
      </c>
      <c r="HL195">
        <v>48.8</v>
      </c>
      <c r="HM195">
        <v>31.6</v>
      </c>
      <c r="HN195">
        <v>25.2183</v>
      </c>
      <c r="HO195">
        <v>61.2765</v>
      </c>
      <c r="HP195">
        <v>22.5841</v>
      </c>
      <c r="HQ195">
        <v>1</v>
      </c>
      <c r="HR195">
        <v>0.08483739999999999</v>
      </c>
      <c r="HS195">
        <v>-0.448589</v>
      </c>
      <c r="HT195">
        <v>20.2783</v>
      </c>
      <c r="HU195">
        <v>5.2122</v>
      </c>
      <c r="HV195">
        <v>11.9782</v>
      </c>
      <c r="HW195">
        <v>4.9636</v>
      </c>
      <c r="HX195">
        <v>3.2743</v>
      </c>
      <c r="HY195">
        <v>9999</v>
      </c>
      <c r="HZ195">
        <v>9999</v>
      </c>
      <c r="IA195">
        <v>9999</v>
      </c>
      <c r="IB195">
        <v>999.9</v>
      </c>
      <c r="IC195">
        <v>1.86397</v>
      </c>
      <c r="ID195">
        <v>1.86006</v>
      </c>
      <c r="IE195">
        <v>1.8584</v>
      </c>
      <c r="IF195">
        <v>1.85975</v>
      </c>
      <c r="IG195">
        <v>1.85989</v>
      </c>
      <c r="IH195">
        <v>1.85838</v>
      </c>
      <c r="II195">
        <v>1.85745</v>
      </c>
      <c r="IJ195">
        <v>1.85241</v>
      </c>
      <c r="IK195">
        <v>0</v>
      </c>
      <c r="IL195">
        <v>0</v>
      </c>
      <c r="IM195">
        <v>0</v>
      </c>
      <c r="IN195">
        <v>0</v>
      </c>
      <c r="IO195" t="s">
        <v>443</v>
      </c>
      <c r="IP195" t="s">
        <v>444</v>
      </c>
      <c r="IQ195" t="s">
        <v>445</v>
      </c>
      <c r="IR195" t="s">
        <v>445</v>
      </c>
      <c r="IS195" t="s">
        <v>445</v>
      </c>
      <c r="IT195" t="s">
        <v>445</v>
      </c>
      <c r="IU195">
        <v>0</v>
      </c>
      <c r="IV195">
        <v>100</v>
      </c>
      <c r="IW195">
        <v>100</v>
      </c>
      <c r="IX195">
        <v>-0.75</v>
      </c>
      <c r="IY195">
        <v>0.2871</v>
      </c>
      <c r="IZ195">
        <v>-1.101190050776656</v>
      </c>
      <c r="JA195">
        <v>-0.0009077452495023094</v>
      </c>
      <c r="JB195">
        <v>1.260287539409167E-06</v>
      </c>
      <c r="JC195">
        <v>-2.747980142854786E-10</v>
      </c>
      <c r="JD195">
        <v>0.01164710740424388</v>
      </c>
      <c r="JE195">
        <v>0.002354074995816399</v>
      </c>
      <c r="JF195">
        <v>0.0004967520844642659</v>
      </c>
      <c r="JG195">
        <v>-1.558376616488758E-06</v>
      </c>
      <c r="JH195">
        <v>1</v>
      </c>
      <c r="JI195">
        <v>1955</v>
      </c>
      <c r="JJ195">
        <v>1</v>
      </c>
      <c r="JK195">
        <v>26</v>
      </c>
      <c r="JL195">
        <v>194246</v>
      </c>
      <c r="JM195">
        <v>194246.2</v>
      </c>
      <c r="JN195">
        <v>2.93701</v>
      </c>
      <c r="JO195">
        <v>2.60132</v>
      </c>
      <c r="JP195">
        <v>1.49658</v>
      </c>
      <c r="JQ195">
        <v>2.34497</v>
      </c>
      <c r="JR195">
        <v>1.54907</v>
      </c>
      <c r="JS195">
        <v>2.45483</v>
      </c>
      <c r="JT195">
        <v>36.0816</v>
      </c>
      <c r="JU195">
        <v>24.1751</v>
      </c>
      <c r="JV195">
        <v>18</v>
      </c>
      <c r="JW195">
        <v>481.762</v>
      </c>
      <c r="JX195">
        <v>492.742</v>
      </c>
      <c r="JY195">
        <v>28.172</v>
      </c>
      <c r="JZ195">
        <v>28.3759</v>
      </c>
      <c r="KA195">
        <v>30</v>
      </c>
      <c r="KB195">
        <v>28.6225</v>
      </c>
      <c r="KC195">
        <v>28.6248</v>
      </c>
      <c r="KD195">
        <v>58.9236</v>
      </c>
      <c r="KE195">
        <v>18.1148</v>
      </c>
      <c r="KF195">
        <v>69.018</v>
      </c>
      <c r="KG195">
        <v>28.1506</v>
      </c>
      <c r="KH195">
        <v>1356.71</v>
      </c>
      <c r="KI195">
        <v>21.2377</v>
      </c>
      <c r="KJ195">
        <v>102.07</v>
      </c>
      <c r="KK195">
        <v>91.50239999999999</v>
      </c>
    </row>
    <row r="196" spans="1:297">
      <c r="A196">
        <v>178</v>
      </c>
      <c r="B196">
        <v>1758644373</v>
      </c>
      <c r="C196">
        <v>2740</v>
      </c>
      <c r="D196" t="s">
        <v>802</v>
      </c>
      <c r="E196" t="s">
        <v>803</v>
      </c>
      <c r="F196">
        <v>5</v>
      </c>
      <c r="G196" t="s">
        <v>641</v>
      </c>
      <c r="H196" t="s">
        <v>438</v>
      </c>
      <c r="I196">
        <v>1758644365.214286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(EA196+(U196+2*0.95*5.67E-8*(((EA196+$B$9)+273)^4-(EA196+273)^4)-44100*J196)/(1.84*29.3*R196+8*0.95*5.67E-8*(EA196+273)^3))</f>
        <v>0</v>
      </c>
      <c r="W196">
        <f>($C$9*EB196+$D$9*EC196+$E$9*V196)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2*0.95*5.67E-8*(((EA196+$B$9)+273)^4-(W196+273)^4)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1371.689463017871</v>
      </c>
      <c r="AK196">
        <v>1352.689515151515</v>
      </c>
      <c r="AL196">
        <v>3.441854134726502</v>
      </c>
      <c r="AM196">
        <v>65.18617333017276</v>
      </c>
      <c r="AN196">
        <f>(AP196 - AO196 + DY196*1E3/(8.314*(EA196+273.15)) * AR196/DX196 * AQ196) * DX196/(100*DL196) * 1000/(1000 - AP196)</f>
        <v>0</v>
      </c>
      <c r="AO196">
        <v>21.23427573102353</v>
      </c>
      <c r="AP196">
        <v>22.27905757575757</v>
      </c>
      <c r="AQ196">
        <v>8.264504645967374E-07</v>
      </c>
      <c r="AR196">
        <v>105.4183411861966</v>
      </c>
      <c r="AS196">
        <v>0</v>
      </c>
      <c r="AT196">
        <v>0</v>
      </c>
      <c r="AU196">
        <f>IF(AS196*$H$15&gt;=AW196,1.0,(AW196/(AW196-AS196*$H$15)))</f>
        <v>0</v>
      </c>
      <c r="AV196">
        <f>(AU196-1)*100</f>
        <v>0</v>
      </c>
      <c r="AW196">
        <f>MAX(0,($B$15+$C$15*EF196)/(1+$D$15*EF196)*DY196/(EA196+273)*$E$15)</f>
        <v>0</v>
      </c>
      <c r="AX196" t="s">
        <v>439</v>
      </c>
      <c r="AY196" t="s">
        <v>439</v>
      </c>
      <c r="AZ196">
        <v>0</v>
      </c>
      <c r="BA196">
        <v>0</v>
      </c>
      <c r="BB196">
        <f>1-AZ196/BA196</f>
        <v>0</v>
      </c>
      <c r="BC196">
        <v>0</v>
      </c>
      <c r="BD196" t="s">
        <v>439</v>
      </c>
      <c r="BE196" t="s">
        <v>439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439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$B$13*EG196+$C$13*EH196+$F$13*ES196*(1-EV196)</f>
        <v>0</v>
      </c>
      <c r="DI196">
        <f>DH196*DJ196</f>
        <v>0</v>
      </c>
      <c r="DJ196">
        <f>($B$13*$D$11+$C$13*$D$11+$F$13*((FF196+EX196)/MAX(FF196+EX196+FG196, 0.1)*$I$11+FG196/MAX(FF196+EX196+FG196, 0.1)*$J$11))/($B$13+$C$13+$F$13)</f>
        <v>0</v>
      </c>
      <c r="DK196">
        <f>($B$13*$K$11+$C$13*$K$11+$F$13*((FF196+EX196)/MAX(FF196+EX196+FG196, 0.1)*$P$11+FG196/MAX(FF196+EX196+FG196, 0.1)*$Q$11))/($B$13+$C$13+$F$13)</f>
        <v>0</v>
      </c>
      <c r="DL196">
        <v>1.1</v>
      </c>
      <c r="DM196">
        <v>0.5</v>
      </c>
      <c r="DN196" t="s">
        <v>440</v>
      </c>
      <c r="DO196">
        <v>2</v>
      </c>
      <c r="DP196" t="b">
        <v>1</v>
      </c>
      <c r="DQ196">
        <v>1758644365.214286</v>
      </c>
      <c r="DR196">
        <v>1298.111071428571</v>
      </c>
      <c r="DS196">
        <v>1326.446071428571</v>
      </c>
      <c r="DT196">
        <v>22.28197142857143</v>
      </c>
      <c r="DU196">
        <v>21.23533214285714</v>
      </c>
      <c r="DV196">
        <v>1298.866428571429</v>
      </c>
      <c r="DW196">
        <v>21.99481428571429</v>
      </c>
      <c r="DX196">
        <v>499.9678928571428</v>
      </c>
      <c r="DY196">
        <v>90.33542857142857</v>
      </c>
      <c r="DZ196">
        <v>0.06662461428571428</v>
      </c>
      <c r="EA196">
        <v>29.04386785714286</v>
      </c>
      <c r="EB196">
        <v>30.01096071428571</v>
      </c>
      <c r="EC196">
        <v>999.9000000000002</v>
      </c>
      <c r="ED196">
        <v>0</v>
      </c>
      <c r="EE196">
        <v>0</v>
      </c>
      <c r="EF196">
        <v>10000.58642857143</v>
      </c>
      <c r="EG196">
        <v>0</v>
      </c>
      <c r="EH196">
        <v>10.1696</v>
      </c>
      <c r="EI196">
        <v>-28.33582857142857</v>
      </c>
      <c r="EJ196">
        <v>1327.695</v>
      </c>
      <c r="EK196">
        <v>1355.225357142857</v>
      </c>
      <c r="EL196">
        <v>1.046638571428572</v>
      </c>
      <c r="EM196">
        <v>1326.446071428571</v>
      </c>
      <c r="EN196">
        <v>21.23533214285714</v>
      </c>
      <c r="EO196">
        <v>2.012852142857143</v>
      </c>
      <c r="EP196">
        <v>1.918302857142857</v>
      </c>
      <c r="EQ196">
        <v>17.54581071428571</v>
      </c>
      <c r="ER196">
        <v>16.78564642857143</v>
      </c>
      <c r="ES196">
        <v>1999.982857142857</v>
      </c>
      <c r="ET196">
        <v>0.9799941428571428</v>
      </c>
      <c r="EU196">
        <v>0.02000584285714285</v>
      </c>
      <c r="EV196">
        <v>0</v>
      </c>
      <c r="EW196">
        <v>202.8695357142857</v>
      </c>
      <c r="EX196">
        <v>5.00078</v>
      </c>
      <c r="EY196">
        <v>4147.531428571429</v>
      </c>
      <c r="EZ196">
        <v>16379.46071428571</v>
      </c>
      <c r="FA196">
        <v>38.41042857142857</v>
      </c>
      <c r="FB196">
        <v>39.26328571428571</v>
      </c>
      <c r="FC196">
        <v>38.62032142857142</v>
      </c>
      <c r="FD196">
        <v>38.95071428571428</v>
      </c>
      <c r="FE196">
        <v>39.78549999999999</v>
      </c>
      <c r="FF196">
        <v>1955.067142857143</v>
      </c>
      <c r="FG196">
        <v>39.90892857142858</v>
      </c>
      <c r="FH196">
        <v>0</v>
      </c>
      <c r="FI196">
        <v>1758644371.2</v>
      </c>
      <c r="FJ196">
        <v>0</v>
      </c>
      <c r="FK196">
        <v>202.8671153846154</v>
      </c>
      <c r="FL196">
        <v>-1.259111111561831</v>
      </c>
      <c r="FM196">
        <v>-28.42290601144367</v>
      </c>
      <c r="FN196">
        <v>4147.367307692308</v>
      </c>
      <c r="FO196">
        <v>15</v>
      </c>
      <c r="FP196">
        <v>0</v>
      </c>
      <c r="FQ196" t="s">
        <v>441</v>
      </c>
      <c r="FR196">
        <v>1746989605.5</v>
      </c>
      <c r="FS196">
        <v>1746989593.5</v>
      </c>
      <c r="FT196">
        <v>0</v>
      </c>
      <c r="FU196">
        <v>-0.274</v>
      </c>
      <c r="FV196">
        <v>-0.002</v>
      </c>
      <c r="FW196">
        <v>2.549</v>
      </c>
      <c r="FX196">
        <v>0.129</v>
      </c>
      <c r="FY196">
        <v>420</v>
      </c>
      <c r="FZ196">
        <v>17</v>
      </c>
      <c r="GA196">
        <v>0.02</v>
      </c>
      <c r="GB196">
        <v>0.04</v>
      </c>
      <c r="GC196">
        <v>-28.2892725</v>
      </c>
      <c r="GD196">
        <v>-0.4006300187616524</v>
      </c>
      <c r="GE196">
        <v>0.2046121159505219</v>
      </c>
      <c r="GF196">
        <v>1</v>
      </c>
      <c r="GG196">
        <v>202.9493235294118</v>
      </c>
      <c r="GH196">
        <v>-1.063269669597656</v>
      </c>
      <c r="GI196">
        <v>0.2159119810571287</v>
      </c>
      <c r="GJ196">
        <v>0</v>
      </c>
      <c r="GK196">
        <v>1.04642025</v>
      </c>
      <c r="GL196">
        <v>-0.001152833020639747</v>
      </c>
      <c r="GM196">
        <v>0.001812515499933724</v>
      </c>
      <c r="GN196">
        <v>1</v>
      </c>
      <c r="GO196">
        <v>2</v>
      </c>
      <c r="GP196">
        <v>3</v>
      </c>
      <c r="GQ196" t="s">
        <v>442</v>
      </c>
      <c r="GR196">
        <v>3.10259</v>
      </c>
      <c r="GS196">
        <v>2.72473</v>
      </c>
      <c r="GT196">
        <v>0.191323</v>
      </c>
      <c r="GU196">
        <v>0.193846</v>
      </c>
      <c r="GV196">
        <v>0.102264</v>
      </c>
      <c r="GW196">
        <v>0.100212</v>
      </c>
      <c r="GX196">
        <v>21164.2</v>
      </c>
      <c r="GY196">
        <v>19159.7</v>
      </c>
      <c r="GZ196">
        <v>26733.5</v>
      </c>
      <c r="HA196">
        <v>23986.2</v>
      </c>
      <c r="HB196">
        <v>38414.1</v>
      </c>
      <c r="HC196">
        <v>31906.3</v>
      </c>
      <c r="HD196">
        <v>46684</v>
      </c>
      <c r="HE196">
        <v>37938.2</v>
      </c>
      <c r="HF196">
        <v>1.87485</v>
      </c>
      <c r="HG196">
        <v>1.86857</v>
      </c>
      <c r="HH196">
        <v>0.108607</v>
      </c>
      <c r="HI196">
        <v>0</v>
      </c>
      <c r="HJ196">
        <v>28.2479</v>
      </c>
      <c r="HK196">
        <v>999.9</v>
      </c>
      <c r="HL196">
        <v>48.8</v>
      </c>
      <c r="HM196">
        <v>31.6</v>
      </c>
      <c r="HN196">
        <v>25.2161</v>
      </c>
      <c r="HO196">
        <v>60.8365</v>
      </c>
      <c r="HP196">
        <v>22.7204</v>
      </c>
      <c r="HQ196">
        <v>1</v>
      </c>
      <c r="HR196">
        <v>0.0847586</v>
      </c>
      <c r="HS196">
        <v>-0.462625</v>
      </c>
      <c r="HT196">
        <v>20.2785</v>
      </c>
      <c r="HU196">
        <v>5.2128</v>
      </c>
      <c r="HV196">
        <v>11.9785</v>
      </c>
      <c r="HW196">
        <v>4.9637</v>
      </c>
      <c r="HX196">
        <v>3.2743</v>
      </c>
      <c r="HY196">
        <v>9999</v>
      </c>
      <c r="HZ196">
        <v>9999</v>
      </c>
      <c r="IA196">
        <v>9999</v>
      </c>
      <c r="IB196">
        <v>999.9</v>
      </c>
      <c r="IC196">
        <v>1.86398</v>
      </c>
      <c r="ID196">
        <v>1.86008</v>
      </c>
      <c r="IE196">
        <v>1.85838</v>
      </c>
      <c r="IF196">
        <v>1.85975</v>
      </c>
      <c r="IG196">
        <v>1.85989</v>
      </c>
      <c r="IH196">
        <v>1.85837</v>
      </c>
      <c r="II196">
        <v>1.85745</v>
      </c>
      <c r="IJ196">
        <v>1.85242</v>
      </c>
      <c r="IK196">
        <v>0</v>
      </c>
      <c r="IL196">
        <v>0</v>
      </c>
      <c r="IM196">
        <v>0</v>
      </c>
      <c r="IN196">
        <v>0</v>
      </c>
      <c r="IO196" t="s">
        <v>443</v>
      </c>
      <c r="IP196" t="s">
        <v>444</v>
      </c>
      <c r="IQ196" t="s">
        <v>445</v>
      </c>
      <c r="IR196" t="s">
        <v>445</v>
      </c>
      <c r="IS196" t="s">
        <v>445</v>
      </c>
      <c r="IT196" t="s">
        <v>445</v>
      </c>
      <c r="IU196">
        <v>0</v>
      </c>
      <c r="IV196">
        <v>100</v>
      </c>
      <c r="IW196">
        <v>100</v>
      </c>
      <c r="IX196">
        <v>-0.73</v>
      </c>
      <c r="IY196">
        <v>0.287</v>
      </c>
      <c r="IZ196">
        <v>-1.101190050776656</v>
      </c>
      <c r="JA196">
        <v>-0.0009077452495023094</v>
      </c>
      <c r="JB196">
        <v>1.260287539409167E-06</v>
      </c>
      <c r="JC196">
        <v>-2.747980142854786E-10</v>
      </c>
      <c r="JD196">
        <v>0.01164710740424388</v>
      </c>
      <c r="JE196">
        <v>0.002354074995816399</v>
      </c>
      <c r="JF196">
        <v>0.0004967520844642659</v>
      </c>
      <c r="JG196">
        <v>-1.558376616488758E-06</v>
      </c>
      <c r="JH196">
        <v>1</v>
      </c>
      <c r="JI196">
        <v>1955</v>
      </c>
      <c r="JJ196">
        <v>1</v>
      </c>
      <c r="JK196">
        <v>26</v>
      </c>
      <c r="JL196">
        <v>194246.1</v>
      </c>
      <c r="JM196">
        <v>194246.3</v>
      </c>
      <c r="JN196">
        <v>2.96387</v>
      </c>
      <c r="JO196">
        <v>2.61108</v>
      </c>
      <c r="JP196">
        <v>1.49658</v>
      </c>
      <c r="JQ196">
        <v>2.34497</v>
      </c>
      <c r="JR196">
        <v>1.54907</v>
      </c>
      <c r="JS196">
        <v>2.41699</v>
      </c>
      <c r="JT196">
        <v>36.0816</v>
      </c>
      <c r="JU196">
        <v>24.1751</v>
      </c>
      <c r="JV196">
        <v>18</v>
      </c>
      <c r="JW196">
        <v>481.917</v>
      </c>
      <c r="JX196">
        <v>492.689</v>
      </c>
      <c r="JY196">
        <v>28.1494</v>
      </c>
      <c r="JZ196">
        <v>28.3758</v>
      </c>
      <c r="KA196">
        <v>29.9999</v>
      </c>
      <c r="KB196">
        <v>28.6201</v>
      </c>
      <c r="KC196">
        <v>28.6224</v>
      </c>
      <c r="KD196">
        <v>59.4642</v>
      </c>
      <c r="KE196">
        <v>18.1148</v>
      </c>
      <c r="KF196">
        <v>69.018</v>
      </c>
      <c r="KG196">
        <v>28.1344</v>
      </c>
      <c r="KH196">
        <v>1370.08</v>
      </c>
      <c r="KI196">
        <v>21.2377</v>
      </c>
      <c r="KJ196">
        <v>102.07</v>
      </c>
      <c r="KK196">
        <v>91.5026</v>
      </c>
    </row>
    <row r="197" spans="1:297">
      <c r="A197">
        <v>179</v>
      </c>
      <c r="B197">
        <v>1758644378</v>
      </c>
      <c r="C197">
        <v>2745</v>
      </c>
      <c r="D197" t="s">
        <v>804</v>
      </c>
      <c r="E197" t="s">
        <v>805</v>
      </c>
      <c r="F197">
        <v>5</v>
      </c>
      <c r="G197" t="s">
        <v>641</v>
      </c>
      <c r="H197" t="s">
        <v>438</v>
      </c>
      <c r="I197">
        <v>1758644370.5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(EA197+(U197+2*0.95*5.67E-8*(((EA197+$B$9)+273)^4-(EA197+273)^4)-44100*J197)/(1.84*29.3*R197+8*0.95*5.67E-8*(EA197+273)^3))</f>
        <v>0</v>
      </c>
      <c r="W197">
        <f>($C$9*EB197+$D$9*EC197+$E$9*V197)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2*0.95*5.67E-8*(((EA197+$B$9)+273)^4-(W197+273)^4)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1389.169052652239</v>
      </c>
      <c r="AK197">
        <v>1369.949515151515</v>
      </c>
      <c r="AL197">
        <v>3.459464982113366</v>
      </c>
      <c r="AM197">
        <v>65.18617333017276</v>
      </c>
      <c r="AN197">
        <f>(AP197 - AO197 + DY197*1E3/(8.314*(EA197+273.15)) * AR197/DX197 * AQ197) * DX197/(100*DL197) * 1000/(1000 - AP197)</f>
        <v>0</v>
      </c>
      <c r="AO197">
        <v>21.22988730181375</v>
      </c>
      <c r="AP197">
        <v>22.27169393939394</v>
      </c>
      <c r="AQ197">
        <v>-1.20632974627522E-05</v>
      </c>
      <c r="AR197">
        <v>105.4183411861966</v>
      </c>
      <c r="AS197">
        <v>0</v>
      </c>
      <c r="AT197">
        <v>0</v>
      </c>
      <c r="AU197">
        <f>IF(AS197*$H$15&gt;=AW197,1.0,(AW197/(AW197-AS197*$H$15)))</f>
        <v>0</v>
      </c>
      <c r="AV197">
        <f>(AU197-1)*100</f>
        <v>0</v>
      </c>
      <c r="AW197">
        <f>MAX(0,($B$15+$C$15*EF197)/(1+$D$15*EF197)*DY197/(EA197+273)*$E$15)</f>
        <v>0</v>
      </c>
      <c r="AX197" t="s">
        <v>439</v>
      </c>
      <c r="AY197" t="s">
        <v>439</v>
      </c>
      <c r="AZ197">
        <v>0</v>
      </c>
      <c r="BA197">
        <v>0</v>
      </c>
      <c r="BB197">
        <f>1-AZ197/BA197</f>
        <v>0</v>
      </c>
      <c r="BC197">
        <v>0</v>
      </c>
      <c r="BD197" t="s">
        <v>439</v>
      </c>
      <c r="BE197" t="s">
        <v>439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439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$B$13*EG197+$C$13*EH197+$F$13*ES197*(1-EV197)</f>
        <v>0</v>
      </c>
      <c r="DI197">
        <f>DH197*DJ197</f>
        <v>0</v>
      </c>
      <c r="DJ197">
        <f>($B$13*$D$11+$C$13*$D$11+$F$13*((FF197+EX197)/MAX(FF197+EX197+FG197, 0.1)*$I$11+FG197/MAX(FF197+EX197+FG197, 0.1)*$J$11))/($B$13+$C$13+$F$13)</f>
        <v>0</v>
      </c>
      <c r="DK197">
        <f>($B$13*$K$11+$C$13*$K$11+$F$13*((FF197+EX197)/MAX(FF197+EX197+FG197, 0.1)*$P$11+FG197/MAX(FF197+EX197+FG197, 0.1)*$Q$11))/($B$13+$C$13+$F$13)</f>
        <v>0</v>
      </c>
      <c r="DL197">
        <v>1.1</v>
      </c>
      <c r="DM197">
        <v>0.5</v>
      </c>
      <c r="DN197" t="s">
        <v>440</v>
      </c>
      <c r="DO197">
        <v>2</v>
      </c>
      <c r="DP197" t="b">
        <v>1</v>
      </c>
      <c r="DQ197">
        <v>1758644370.5</v>
      </c>
      <c r="DR197">
        <v>1315.867777777778</v>
      </c>
      <c r="DS197">
        <v>1344.271111111111</v>
      </c>
      <c r="DT197">
        <v>22.27897777777778</v>
      </c>
      <c r="DU197">
        <v>21.23313333333333</v>
      </c>
      <c r="DV197">
        <v>1316.606296296296</v>
      </c>
      <c r="DW197">
        <v>21.99188148148149</v>
      </c>
      <c r="DX197">
        <v>500.0117777777778</v>
      </c>
      <c r="DY197">
        <v>90.33588888888889</v>
      </c>
      <c r="DZ197">
        <v>0.06656027407407407</v>
      </c>
      <c r="EA197">
        <v>29.04613703703703</v>
      </c>
      <c r="EB197">
        <v>30.01279629629629</v>
      </c>
      <c r="EC197">
        <v>999.9000000000001</v>
      </c>
      <c r="ED197">
        <v>0</v>
      </c>
      <c r="EE197">
        <v>0</v>
      </c>
      <c r="EF197">
        <v>10008.25</v>
      </c>
      <c r="EG197">
        <v>0</v>
      </c>
      <c r="EH197">
        <v>10.1696</v>
      </c>
      <c r="EI197">
        <v>-28.40362222222222</v>
      </c>
      <c r="EJ197">
        <v>1345.851851851852</v>
      </c>
      <c r="EK197">
        <v>1373.434074074074</v>
      </c>
      <c r="EL197">
        <v>1.04584037037037</v>
      </c>
      <c r="EM197">
        <v>1344.271111111111</v>
      </c>
      <c r="EN197">
        <v>21.23313333333333</v>
      </c>
      <c r="EO197">
        <v>2.012592222222222</v>
      </c>
      <c r="EP197">
        <v>1.918114074074074</v>
      </c>
      <c r="EQ197">
        <v>17.54375555555556</v>
      </c>
      <c r="ER197">
        <v>16.78409259259259</v>
      </c>
      <c r="ES197">
        <v>2000.005185185185</v>
      </c>
      <c r="ET197">
        <v>0.9799926666666665</v>
      </c>
      <c r="EU197">
        <v>0.02000733333333333</v>
      </c>
      <c r="EV197">
        <v>0</v>
      </c>
      <c r="EW197">
        <v>202.7847777777778</v>
      </c>
      <c r="EX197">
        <v>5.00078</v>
      </c>
      <c r="EY197">
        <v>4145.225925925926</v>
      </c>
      <c r="EZ197">
        <v>16379.64814814814</v>
      </c>
      <c r="FA197">
        <v>38.40477777777778</v>
      </c>
      <c r="FB197">
        <v>39.25918518518519</v>
      </c>
      <c r="FC197">
        <v>38.64329629629629</v>
      </c>
      <c r="FD197">
        <v>38.942</v>
      </c>
      <c r="FE197">
        <v>39.78674074074073</v>
      </c>
      <c r="FF197">
        <v>1955.085185185185</v>
      </c>
      <c r="FG197">
        <v>39.91</v>
      </c>
      <c r="FH197">
        <v>0</v>
      </c>
      <c r="FI197">
        <v>1758644376</v>
      </c>
      <c r="FJ197">
        <v>0</v>
      </c>
      <c r="FK197">
        <v>202.7801923076923</v>
      </c>
      <c r="FL197">
        <v>-0.8481709435495906</v>
      </c>
      <c r="FM197">
        <v>-25.70358971893977</v>
      </c>
      <c r="FN197">
        <v>4145.256538461538</v>
      </c>
      <c r="FO197">
        <v>15</v>
      </c>
      <c r="FP197">
        <v>0</v>
      </c>
      <c r="FQ197" t="s">
        <v>441</v>
      </c>
      <c r="FR197">
        <v>1746989605.5</v>
      </c>
      <c r="FS197">
        <v>1746989593.5</v>
      </c>
      <c r="FT197">
        <v>0</v>
      </c>
      <c r="FU197">
        <v>-0.274</v>
      </c>
      <c r="FV197">
        <v>-0.002</v>
      </c>
      <c r="FW197">
        <v>2.549</v>
      </c>
      <c r="FX197">
        <v>0.129</v>
      </c>
      <c r="FY197">
        <v>420</v>
      </c>
      <c r="FZ197">
        <v>17</v>
      </c>
      <c r="GA197">
        <v>0.02</v>
      </c>
      <c r="GB197">
        <v>0.04</v>
      </c>
      <c r="GC197">
        <v>-28.35502195121951</v>
      </c>
      <c r="GD197">
        <v>-1.050792334494821</v>
      </c>
      <c r="GE197">
        <v>0.2347295262504349</v>
      </c>
      <c r="GF197">
        <v>0</v>
      </c>
      <c r="GG197">
        <v>202.8407647058823</v>
      </c>
      <c r="GH197">
        <v>-1.107471353847181</v>
      </c>
      <c r="GI197">
        <v>0.2058331790014782</v>
      </c>
      <c r="GJ197">
        <v>0</v>
      </c>
      <c r="GK197">
        <v>1.046529268292683</v>
      </c>
      <c r="GL197">
        <v>-0.0079233449477366</v>
      </c>
      <c r="GM197">
        <v>0.001814235564670873</v>
      </c>
      <c r="GN197">
        <v>1</v>
      </c>
      <c r="GO197">
        <v>1</v>
      </c>
      <c r="GP197">
        <v>3</v>
      </c>
      <c r="GQ197" t="s">
        <v>448</v>
      </c>
      <c r="GR197">
        <v>3.10258</v>
      </c>
      <c r="GS197">
        <v>2.72451</v>
      </c>
      <c r="GT197">
        <v>0.192796</v>
      </c>
      <c r="GU197">
        <v>0.195253</v>
      </c>
      <c r="GV197">
        <v>0.102246</v>
      </c>
      <c r="GW197">
        <v>0.100206</v>
      </c>
      <c r="GX197">
        <v>21125.6</v>
      </c>
      <c r="GY197">
        <v>19126.1</v>
      </c>
      <c r="GZ197">
        <v>26733.5</v>
      </c>
      <c r="HA197">
        <v>23986</v>
      </c>
      <c r="HB197">
        <v>38414.7</v>
      </c>
      <c r="HC197">
        <v>31906.5</v>
      </c>
      <c r="HD197">
        <v>46683.5</v>
      </c>
      <c r="HE197">
        <v>37938</v>
      </c>
      <c r="HF197">
        <v>1.87493</v>
      </c>
      <c r="HG197">
        <v>1.86855</v>
      </c>
      <c r="HH197">
        <v>0.107188</v>
      </c>
      <c r="HI197">
        <v>0</v>
      </c>
      <c r="HJ197">
        <v>28.2503</v>
      </c>
      <c r="HK197">
        <v>999.9</v>
      </c>
      <c r="HL197">
        <v>48.8</v>
      </c>
      <c r="HM197">
        <v>31.6</v>
      </c>
      <c r="HN197">
        <v>25.2173</v>
      </c>
      <c r="HO197">
        <v>60.8165</v>
      </c>
      <c r="HP197">
        <v>22.512</v>
      </c>
      <c r="HQ197">
        <v>1</v>
      </c>
      <c r="HR197">
        <v>0.0843318</v>
      </c>
      <c r="HS197">
        <v>-0.457993</v>
      </c>
      <c r="HT197">
        <v>20.2783</v>
      </c>
      <c r="HU197">
        <v>5.21355</v>
      </c>
      <c r="HV197">
        <v>11.9794</v>
      </c>
      <c r="HW197">
        <v>4.96365</v>
      </c>
      <c r="HX197">
        <v>3.27438</v>
      </c>
      <c r="HY197">
        <v>9999</v>
      </c>
      <c r="HZ197">
        <v>9999</v>
      </c>
      <c r="IA197">
        <v>9999</v>
      </c>
      <c r="IB197">
        <v>999.9</v>
      </c>
      <c r="IC197">
        <v>1.86399</v>
      </c>
      <c r="ID197">
        <v>1.86006</v>
      </c>
      <c r="IE197">
        <v>1.85838</v>
      </c>
      <c r="IF197">
        <v>1.85976</v>
      </c>
      <c r="IG197">
        <v>1.85989</v>
      </c>
      <c r="IH197">
        <v>1.85837</v>
      </c>
      <c r="II197">
        <v>1.85745</v>
      </c>
      <c r="IJ197">
        <v>1.85242</v>
      </c>
      <c r="IK197">
        <v>0</v>
      </c>
      <c r="IL197">
        <v>0</v>
      </c>
      <c r="IM197">
        <v>0</v>
      </c>
      <c r="IN197">
        <v>0</v>
      </c>
      <c r="IO197" t="s">
        <v>443</v>
      </c>
      <c r="IP197" t="s">
        <v>444</v>
      </c>
      <c r="IQ197" t="s">
        <v>445</v>
      </c>
      <c r="IR197" t="s">
        <v>445</v>
      </c>
      <c r="IS197" t="s">
        <v>445</v>
      </c>
      <c r="IT197" t="s">
        <v>445</v>
      </c>
      <c r="IU197">
        <v>0</v>
      </c>
      <c r="IV197">
        <v>100</v>
      </c>
      <c r="IW197">
        <v>100</v>
      </c>
      <c r="IX197">
        <v>-0.72</v>
      </c>
      <c r="IY197">
        <v>0.2869</v>
      </c>
      <c r="IZ197">
        <v>-1.101190050776656</v>
      </c>
      <c r="JA197">
        <v>-0.0009077452495023094</v>
      </c>
      <c r="JB197">
        <v>1.260287539409167E-06</v>
      </c>
      <c r="JC197">
        <v>-2.747980142854786E-10</v>
      </c>
      <c r="JD197">
        <v>0.01164710740424388</v>
      </c>
      <c r="JE197">
        <v>0.002354074995816399</v>
      </c>
      <c r="JF197">
        <v>0.0004967520844642659</v>
      </c>
      <c r="JG197">
        <v>-1.558376616488758E-06</v>
      </c>
      <c r="JH197">
        <v>1</v>
      </c>
      <c r="JI197">
        <v>1955</v>
      </c>
      <c r="JJ197">
        <v>1</v>
      </c>
      <c r="JK197">
        <v>26</v>
      </c>
      <c r="JL197">
        <v>194246.2</v>
      </c>
      <c r="JM197">
        <v>194246.4</v>
      </c>
      <c r="JN197">
        <v>2.99438</v>
      </c>
      <c r="JO197">
        <v>2.61597</v>
      </c>
      <c r="JP197">
        <v>1.49658</v>
      </c>
      <c r="JQ197">
        <v>2.34497</v>
      </c>
      <c r="JR197">
        <v>1.54907</v>
      </c>
      <c r="JS197">
        <v>2.35962</v>
      </c>
      <c r="JT197">
        <v>36.0816</v>
      </c>
      <c r="JU197">
        <v>24.1663</v>
      </c>
      <c r="JV197">
        <v>18</v>
      </c>
      <c r="JW197">
        <v>481.955</v>
      </c>
      <c r="JX197">
        <v>492.667</v>
      </c>
      <c r="JY197">
        <v>28.132</v>
      </c>
      <c r="JZ197">
        <v>28.3735</v>
      </c>
      <c r="KA197">
        <v>30</v>
      </c>
      <c r="KB197">
        <v>28.6193</v>
      </c>
      <c r="KC197">
        <v>28.6217</v>
      </c>
      <c r="KD197">
        <v>60.0815</v>
      </c>
      <c r="KE197">
        <v>18.1148</v>
      </c>
      <c r="KF197">
        <v>69.018</v>
      </c>
      <c r="KG197">
        <v>28.1226</v>
      </c>
      <c r="KH197">
        <v>1390.21</v>
      </c>
      <c r="KI197">
        <v>21.2377</v>
      </c>
      <c r="KJ197">
        <v>102.069</v>
      </c>
      <c r="KK197">
        <v>91.5021</v>
      </c>
    </row>
    <row r="198" spans="1:297">
      <c r="A198">
        <v>180</v>
      </c>
      <c r="B198">
        <v>1758644383</v>
      </c>
      <c r="C198">
        <v>2750</v>
      </c>
      <c r="D198" t="s">
        <v>806</v>
      </c>
      <c r="E198" t="s">
        <v>807</v>
      </c>
      <c r="F198">
        <v>5</v>
      </c>
      <c r="G198" t="s">
        <v>641</v>
      </c>
      <c r="H198" t="s">
        <v>438</v>
      </c>
      <c r="I198">
        <v>1758644375.214286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(EA198+(U198+2*0.95*5.67E-8*(((EA198+$B$9)+273)^4-(EA198+273)^4)-44100*J198)/(1.84*29.3*R198+8*0.95*5.67E-8*(EA198+273)^3))</f>
        <v>0</v>
      </c>
      <c r="W198">
        <f>($C$9*EB198+$D$9*EC198+$E$9*V198)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2*0.95*5.67E-8*(((EA198+$B$9)+273)^4-(W198+273)^4)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1405.786915141687</v>
      </c>
      <c r="AK198">
        <v>1386.849757575757</v>
      </c>
      <c r="AL198">
        <v>3.37913866775165</v>
      </c>
      <c r="AM198">
        <v>65.18617333017276</v>
      </c>
      <c r="AN198">
        <f>(AP198 - AO198 + DY198*1E3/(8.314*(EA198+273.15)) * AR198/DX198 * AQ198) * DX198/(100*DL198) * 1000/(1000 - AP198)</f>
        <v>0</v>
      </c>
      <c r="AO198">
        <v>21.22809587461536</v>
      </c>
      <c r="AP198">
        <v>22.26935333333333</v>
      </c>
      <c r="AQ198">
        <v>-2.837934607439457E-06</v>
      </c>
      <c r="AR198">
        <v>105.4183411861966</v>
      </c>
      <c r="AS198">
        <v>0</v>
      </c>
      <c r="AT198">
        <v>0</v>
      </c>
      <c r="AU198">
        <f>IF(AS198*$H$15&gt;=AW198,1.0,(AW198/(AW198-AS198*$H$15)))</f>
        <v>0</v>
      </c>
      <c r="AV198">
        <f>(AU198-1)*100</f>
        <v>0</v>
      </c>
      <c r="AW198">
        <f>MAX(0,($B$15+$C$15*EF198)/(1+$D$15*EF198)*DY198/(EA198+273)*$E$15)</f>
        <v>0</v>
      </c>
      <c r="AX198" t="s">
        <v>439</v>
      </c>
      <c r="AY198" t="s">
        <v>439</v>
      </c>
      <c r="AZ198">
        <v>0</v>
      </c>
      <c r="BA198">
        <v>0</v>
      </c>
      <c r="BB198">
        <f>1-AZ198/BA198</f>
        <v>0</v>
      </c>
      <c r="BC198">
        <v>0</v>
      </c>
      <c r="BD198" t="s">
        <v>439</v>
      </c>
      <c r="BE198" t="s">
        <v>439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439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$B$13*EG198+$C$13*EH198+$F$13*ES198*(1-EV198)</f>
        <v>0</v>
      </c>
      <c r="DI198">
        <f>DH198*DJ198</f>
        <v>0</v>
      </c>
      <c r="DJ198">
        <f>($B$13*$D$11+$C$13*$D$11+$F$13*((FF198+EX198)/MAX(FF198+EX198+FG198, 0.1)*$I$11+FG198/MAX(FF198+EX198+FG198, 0.1)*$J$11))/($B$13+$C$13+$F$13)</f>
        <v>0</v>
      </c>
      <c r="DK198">
        <f>($B$13*$K$11+$C$13*$K$11+$F$13*((FF198+EX198)/MAX(FF198+EX198+FG198, 0.1)*$P$11+FG198/MAX(FF198+EX198+FG198, 0.1)*$Q$11))/($B$13+$C$13+$F$13)</f>
        <v>0</v>
      </c>
      <c r="DL198">
        <v>1.1</v>
      </c>
      <c r="DM198">
        <v>0.5</v>
      </c>
      <c r="DN198" t="s">
        <v>440</v>
      </c>
      <c r="DO198">
        <v>2</v>
      </c>
      <c r="DP198" t="b">
        <v>1</v>
      </c>
      <c r="DQ198">
        <v>1758644375.214286</v>
      </c>
      <c r="DR198">
        <v>1331.657142857143</v>
      </c>
      <c r="DS198">
        <v>1360.011071428571</v>
      </c>
      <c r="DT198">
        <v>22.275075</v>
      </c>
      <c r="DU198">
        <v>21.230975</v>
      </c>
      <c r="DV198">
        <v>1332.380357142857</v>
      </c>
      <c r="DW198">
        <v>21.98806428571428</v>
      </c>
      <c r="DX198">
        <v>500.0264285714285</v>
      </c>
      <c r="DY198">
        <v>90.3360857142857</v>
      </c>
      <c r="DZ198">
        <v>0.06650641071428572</v>
      </c>
      <c r="EA198">
        <v>29.04572142857143</v>
      </c>
      <c r="EB198">
        <v>30.00792857142857</v>
      </c>
      <c r="EC198">
        <v>999.9000000000002</v>
      </c>
      <c r="ED198">
        <v>0</v>
      </c>
      <c r="EE198">
        <v>0</v>
      </c>
      <c r="EF198">
        <v>10003.67142857143</v>
      </c>
      <c r="EG198">
        <v>0</v>
      </c>
      <c r="EH198">
        <v>10.1696</v>
      </c>
      <c r="EI198">
        <v>-28.35406785714286</v>
      </c>
      <c r="EJ198">
        <v>1361.995</v>
      </c>
      <c r="EK198">
        <v>1389.511785714286</v>
      </c>
      <c r="EL198">
        <v>1.044102857142857</v>
      </c>
      <c r="EM198">
        <v>1360.011071428571</v>
      </c>
      <c r="EN198">
        <v>21.230975</v>
      </c>
      <c r="EO198">
        <v>2.012244285714286</v>
      </c>
      <c r="EP198">
        <v>1.917922857142857</v>
      </c>
      <c r="EQ198">
        <v>17.54100714285714</v>
      </c>
      <c r="ER198">
        <v>16.782525</v>
      </c>
      <c r="ES198">
        <v>2000.000357142857</v>
      </c>
      <c r="ET198">
        <v>0.9799927142857144</v>
      </c>
      <c r="EU198">
        <v>0.02000728571428571</v>
      </c>
      <c r="EV198">
        <v>0</v>
      </c>
      <c r="EW198">
        <v>202.68225</v>
      </c>
      <c r="EX198">
        <v>5.00078</v>
      </c>
      <c r="EY198">
        <v>4143.200357142858</v>
      </c>
      <c r="EZ198">
        <v>16379.60714285714</v>
      </c>
      <c r="FA198">
        <v>38.40360714285714</v>
      </c>
      <c r="FB198">
        <v>39.26328571428571</v>
      </c>
      <c r="FC198">
        <v>38.66271428571428</v>
      </c>
      <c r="FD198">
        <v>38.95292857142856</v>
      </c>
      <c r="FE198">
        <v>39.75635714285714</v>
      </c>
      <c r="FF198">
        <v>1955.082142857143</v>
      </c>
      <c r="FG198">
        <v>39.91</v>
      </c>
      <c r="FH198">
        <v>0</v>
      </c>
      <c r="FI198">
        <v>1758644380.8</v>
      </c>
      <c r="FJ198">
        <v>0</v>
      </c>
      <c r="FK198">
        <v>202.6610384615385</v>
      </c>
      <c r="FL198">
        <v>-1.348752135242772</v>
      </c>
      <c r="FM198">
        <v>-24.77435901294596</v>
      </c>
      <c r="FN198">
        <v>4143.204230769231</v>
      </c>
      <c r="FO198">
        <v>15</v>
      </c>
      <c r="FP198">
        <v>0</v>
      </c>
      <c r="FQ198" t="s">
        <v>441</v>
      </c>
      <c r="FR198">
        <v>1746989605.5</v>
      </c>
      <c r="FS198">
        <v>1746989593.5</v>
      </c>
      <c r="FT198">
        <v>0</v>
      </c>
      <c r="FU198">
        <v>-0.274</v>
      </c>
      <c r="FV198">
        <v>-0.002</v>
      </c>
      <c r="FW198">
        <v>2.549</v>
      </c>
      <c r="FX198">
        <v>0.129</v>
      </c>
      <c r="FY198">
        <v>420</v>
      </c>
      <c r="FZ198">
        <v>17</v>
      </c>
      <c r="GA198">
        <v>0.02</v>
      </c>
      <c r="GB198">
        <v>0.04</v>
      </c>
      <c r="GC198">
        <v>-28.3696225</v>
      </c>
      <c r="GD198">
        <v>0.317652157598533</v>
      </c>
      <c r="GE198">
        <v>0.2323650473796566</v>
      </c>
      <c r="GF198">
        <v>1</v>
      </c>
      <c r="GG198">
        <v>202.7112058823529</v>
      </c>
      <c r="GH198">
        <v>-1.306508784372104</v>
      </c>
      <c r="GI198">
        <v>0.2280933476879925</v>
      </c>
      <c r="GJ198">
        <v>0</v>
      </c>
      <c r="GK198">
        <v>1.04498925</v>
      </c>
      <c r="GL198">
        <v>-0.01947478424015212</v>
      </c>
      <c r="GM198">
        <v>0.002375047775835273</v>
      </c>
      <c r="GN198">
        <v>1</v>
      </c>
      <c r="GO198">
        <v>2</v>
      </c>
      <c r="GP198">
        <v>3</v>
      </c>
      <c r="GQ198" t="s">
        <v>442</v>
      </c>
      <c r="GR198">
        <v>3.1026</v>
      </c>
      <c r="GS198">
        <v>2.72449</v>
      </c>
      <c r="GT198">
        <v>0.194223</v>
      </c>
      <c r="GU198">
        <v>0.196731</v>
      </c>
      <c r="GV198">
        <v>0.102231</v>
      </c>
      <c r="GW198">
        <v>0.100198</v>
      </c>
      <c r="GX198">
        <v>21088.4</v>
      </c>
      <c r="GY198">
        <v>19091.1</v>
      </c>
      <c r="GZ198">
        <v>26733.6</v>
      </c>
      <c r="HA198">
        <v>23986.1</v>
      </c>
      <c r="HB198">
        <v>38415.6</v>
      </c>
      <c r="HC198">
        <v>31907.1</v>
      </c>
      <c r="HD198">
        <v>46683.7</v>
      </c>
      <c r="HE198">
        <v>37938.2</v>
      </c>
      <c r="HF198">
        <v>1.87493</v>
      </c>
      <c r="HG198">
        <v>1.86865</v>
      </c>
      <c r="HH198">
        <v>0.10667</v>
      </c>
      <c r="HI198">
        <v>0</v>
      </c>
      <c r="HJ198">
        <v>28.252</v>
      </c>
      <c r="HK198">
        <v>999.9</v>
      </c>
      <c r="HL198">
        <v>48.8</v>
      </c>
      <c r="HM198">
        <v>31.6</v>
      </c>
      <c r="HN198">
        <v>25.2163</v>
      </c>
      <c r="HO198">
        <v>61.0965</v>
      </c>
      <c r="HP198">
        <v>22.516</v>
      </c>
      <c r="HQ198">
        <v>1</v>
      </c>
      <c r="HR198">
        <v>0.0845757</v>
      </c>
      <c r="HS198">
        <v>-0.503077</v>
      </c>
      <c r="HT198">
        <v>20.2784</v>
      </c>
      <c r="HU198">
        <v>5.21295</v>
      </c>
      <c r="HV198">
        <v>11.9791</v>
      </c>
      <c r="HW198">
        <v>4.96405</v>
      </c>
      <c r="HX198">
        <v>3.27428</v>
      </c>
      <c r="HY198">
        <v>9999</v>
      </c>
      <c r="HZ198">
        <v>9999</v>
      </c>
      <c r="IA198">
        <v>9999</v>
      </c>
      <c r="IB198">
        <v>999.9</v>
      </c>
      <c r="IC198">
        <v>1.86401</v>
      </c>
      <c r="ID198">
        <v>1.86009</v>
      </c>
      <c r="IE198">
        <v>1.8584</v>
      </c>
      <c r="IF198">
        <v>1.85976</v>
      </c>
      <c r="IG198">
        <v>1.85989</v>
      </c>
      <c r="IH198">
        <v>1.85837</v>
      </c>
      <c r="II198">
        <v>1.85745</v>
      </c>
      <c r="IJ198">
        <v>1.85242</v>
      </c>
      <c r="IK198">
        <v>0</v>
      </c>
      <c r="IL198">
        <v>0</v>
      </c>
      <c r="IM198">
        <v>0</v>
      </c>
      <c r="IN198">
        <v>0</v>
      </c>
      <c r="IO198" t="s">
        <v>443</v>
      </c>
      <c r="IP198" t="s">
        <v>444</v>
      </c>
      <c r="IQ198" t="s">
        <v>445</v>
      </c>
      <c r="IR198" t="s">
        <v>445</v>
      </c>
      <c r="IS198" t="s">
        <v>445</v>
      </c>
      <c r="IT198" t="s">
        <v>445</v>
      </c>
      <c r="IU198">
        <v>0</v>
      </c>
      <c r="IV198">
        <v>100</v>
      </c>
      <c r="IW198">
        <v>100</v>
      </c>
      <c r="IX198">
        <v>-0.6899999999999999</v>
      </c>
      <c r="IY198">
        <v>0.2869</v>
      </c>
      <c r="IZ198">
        <v>-1.101190050776656</v>
      </c>
      <c r="JA198">
        <v>-0.0009077452495023094</v>
      </c>
      <c r="JB198">
        <v>1.260287539409167E-06</v>
      </c>
      <c r="JC198">
        <v>-2.747980142854786E-10</v>
      </c>
      <c r="JD198">
        <v>0.01164710740424388</v>
      </c>
      <c r="JE198">
        <v>0.002354074995816399</v>
      </c>
      <c r="JF198">
        <v>0.0004967520844642659</v>
      </c>
      <c r="JG198">
        <v>-1.558376616488758E-06</v>
      </c>
      <c r="JH198">
        <v>1</v>
      </c>
      <c r="JI198">
        <v>1955</v>
      </c>
      <c r="JJ198">
        <v>1</v>
      </c>
      <c r="JK198">
        <v>26</v>
      </c>
      <c r="JL198">
        <v>194246.3</v>
      </c>
      <c r="JM198">
        <v>194246.5</v>
      </c>
      <c r="JN198">
        <v>3.02124</v>
      </c>
      <c r="JO198">
        <v>2.6001</v>
      </c>
      <c r="JP198">
        <v>1.49658</v>
      </c>
      <c r="JQ198">
        <v>2.34497</v>
      </c>
      <c r="JR198">
        <v>1.54907</v>
      </c>
      <c r="JS198">
        <v>2.45605</v>
      </c>
      <c r="JT198">
        <v>36.105</v>
      </c>
      <c r="JU198">
        <v>24.1751</v>
      </c>
      <c r="JV198">
        <v>18</v>
      </c>
      <c r="JW198">
        <v>481.942</v>
      </c>
      <c r="JX198">
        <v>492.717</v>
      </c>
      <c r="JY198">
        <v>28.1188</v>
      </c>
      <c r="JZ198">
        <v>28.3727</v>
      </c>
      <c r="KA198">
        <v>30.0001</v>
      </c>
      <c r="KB198">
        <v>28.6176</v>
      </c>
      <c r="KC198">
        <v>28.6199</v>
      </c>
      <c r="KD198">
        <v>60.6214</v>
      </c>
      <c r="KE198">
        <v>18.1148</v>
      </c>
      <c r="KF198">
        <v>69.018</v>
      </c>
      <c r="KG198">
        <v>28.1415</v>
      </c>
      <c r="KH198">
        <v>1403.61</v>
      </c>
      <c r="KI198">
        <v>21.2377</v>
      </c>
      <c r="KJ198">
        <v>102.069</v>
      </c>
      <c r="KK198">
        <v>91.5026</v>
      </c>
    </row>
    <row r="199" spans="1:297">
      <c r="A199">
        <v>181</v>
      </c>
      <c r="B199">
        <v>1758644388</v>
      </c>
      <c r="C199">
        <v>2755</v>
      </c>
      <c r="D199" t="s">
        <v>808</v>
      </c>
      <c r="E199" t="s">
        <v>809</v>
      </c>
      <c r="F199">
        <v>5</v>
      </c>
      <c r="G199" t="s">
        <v>641</v>
      </c>
      <c r="H199" t="s">
        <v>438</v>
      </c>
      <c r="I199">
        <v>1758644380.5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(EA199+(U199+2*0.95*5.67E-8*(((EA199+$B$9)+273)^4-(EA199+273)^4)-44100*J199)/(1.84*29.3*R199+8*0.95*5.67E-8*(EA199+273)^3))</f>
        <v>0</v>
      </c>
      <c r="W199">
        <f>($C$9*EB199+$D$9*EC199+$E$9*V199)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2*0.95*5.67E-8*(((EA199+$B$9)+273)^4-(W199+273)^4)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1423.418845983865</v>
      </c>
      <c r="AK199">
        <v>1404.195636363637</v>
      </c>
      <c r="AL199">
        <v>3.473246005652764</v>
      </c>
      <c r="AM199">
        <v>65.18617333017276</v>
      </c>
      <c r="AN199">
        <f>(AP199 - AO199 + DY199*1E3/(8.314*(EA199+273.15)) * AR199/DX199 * AQ199) * DX199/(100*DL199) * 1000/(1000 - AP199)</f>
        <v>0</v>
      </c>
      <c r="AO199">
        <v>21.2256301411027</v>
      </c>
      <c r="AP199">
        <v>22.26352727272727</v>
      </c>
      <c r="AQ199">
        <v>-5.577946648434271E-06</v>
      </c>
      <c r="AR199">
        <v>105.4183411861966</v>
      </c>
      <c r="AS199">
        <v>0</v>
      </c>
      <c r="AT199">
        <v>0</v>
      </c>
      <c r="AU199">
        <f>IF(AS199*$H$15&gt;=AW199,1.0,(AW199/(AW199-AS199*$H$15)))</f>
        <v>0</v>
      </c>
      <c r="AV199">
        <f>(AU199-1)*100</f>
        <v>0</v>
      </c>
      <c r="AW199">
        <f>MAX(0,($B$15+$C$15*EF199)/(1+$D$15*EF199)*DY199/(EA199+273)*$E$15)</f>
        <v>0</v>
      </c>
      <c r="AX199" t="s">
        <v>439</v>
      </c>
      <c r="AY199" t="s">
        <v>439</v>
      </c>
      <c r="AZ199">
        <v>0</v>
      </c>
      <c r="BA199">
        <v>0</v>
      </c>
      <c r="BB199">
        <f>1-AZ199/BA199</f>
        <v>0</v>
      </c>
      <c r="BC199">
        <v>0</v>
      </c>
      <c r="BD199" t="s">
        <v>439</v>
      </c>
      <c r="BE199" t="s">
        <v>439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439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$B$13*EG199+$C$13*EH199+$F$13*ES199*(1-EV199)</f>
        <v>0</v>
      </c>
      <c r="DI199">
        <f>DH199*DJ199</f>
        <v>0</v>
      </c>
      <c r="DJ199">
        <f>($B$13*$D$11+$C$13*$D$11+$F$13*((FF199+EX199)/MAX(FF199+EX199+FG199, 0.1)*$I$11+FG199/MAX(FF199+EX199+FG199, 0.1)*$J$11))/($B$13+$C$13+$F$13)</f>
        <v>0</v>
      </c>
      <c r="DK199">
        <f>($B$13*$K$11+$C$13*$K$11+$F$13*((FF199+EX199)/MAX(FF199+EX199+FG199, 0.1)*$P$11+FG199/MAX(FF199+EX199+FG199, 0.1)*$Q$11))/($B$13+$C$13+$F$13)</f>
        <v>0</v>
      </c>
      <c r="DL199">
        <v>1.1</v>
      </c>
      <c r="DM199">
        <v>0.5</v>
      </c>
      <c r="DN199" t="s">
        <v>440</v>
      </c>
      <c r="DO199">
        <v>2</v>
      </c>
      <c r="DP199" t="b">
        <v>1</v>
      </c>
      <c r="DQ199">
        <v>1758644380.5</v>
      </c>
      <c r="DR199">
        <v>1349.380740740741</v>
      </c>
      <c r="DS199">
        <v>1377.825555555556</v>
      </c>
      <c r="DT199">
        <v>22.27037777777777</v>
      </c>
      <c r="DU199">
        <v>21.22815185185186</v>
      </c>
      <c r="DV199">
        <v>1350.086296296297</v>
      </c>
      <c r="DW199">
        <v>21.98346666666666</v>
      </c>
      <c r="DX199">
        <v>500.0759629629629</v>
      </c>
      <c r="DY199">
        <v>90.33617037037038</v>
      </c>
      <c r="DZ199">
        <v>0.0664012074074074</v>
      </c>
      <c r="EA199">
        <v>29.04284814814815</v>
      </c>
      <c r="EB199">
        <v>30.00138888888888</v>
      </c>
      <c r="EC199">
        <v>999.9000000000001</v>
      </c>
      <c r="ED199">
        <v>0</v>
      </c>
      <c r="EE199">
        <v>0</v>
      </c>
      <c r="EF199">
        <v>9994.638518518519</v>
      </c>
      <c r="EG199">
        <v>0</v>
      </c>
      <c r="EH199">
        <v>10.1696</v>
      </c>
      <c r="EI199">
        <v>-28.44503333333334</v>
      </c>
      <c r="EJ199">
        <v>1380.115555555555</v>
      </c>
      <c r="EK199">
        <v>1407.708888888889</v>
      </c>
      <c r="EL199">
        <v>1.042222962962963</v>
      </c>
      <c r="EM199">
        <v>1377.825555555556</v>
      </c>
      <c r="EN199">
        <v>21.22815185185186</v>
      </c>
      <c r="EO199">
        <v>2.011820370370371</v>
      </c>
      <c r="EP199">
        <v>1.917669259259259</v>
      </c>
      <c r="EQ199">
        <v>17.53767037037037</v>
      </c>
      <c r="ER199">
        <v>16.78044074074074</v>
      </c>
      <c r="ES199">
        <v>2000.007407407408</v>
      </c>
      <c r="ET199">
        <v>0.979992888888889</v>
      </c>
      <c r="EU199">
        <v>0.02000711111111111</v>
      </c>
      <c r="EV199">
        <v>0</v>
      </c>
      <c r="EW199">
        <v>202.5393703703704</v>
      </c>
      <c r="EX199">
        <v>5.00078</v>
      </c>
      <c r="EY199">
        <v>4140.978888888889</v>
      </c>
      <c r="EZ199">
        <v>16379.66296296296</v>
      </c>
      <c r="FA199">
        <v>38.40003703703704</v>
      </c>
      <c r="FB199">
        <v>39.26377777777778</v>
      </c>
      <c r="FC199">
        <v>38.63625925925925</v>
      </c>
      <c r="FD199">
        <v>38.94888888888889</v>
      </c>
      <c r="FE199">
        <v>39.72422222222222</v>
      </c>
      <c r="FF199">
        <v>1955.092222222222</v>
      </c>
      <c r="FG199">
        <v>39.91</v>
      </c>
      <c r="FH199">
        <v>0</v>
      </c>
      <c r="FI199">
        <v>1758644386.2</v>
      </c>
      <c r="FJ199">
        <v>0</v>
      </c>
      <c r="FK199">
        <v>202.52684</v>
      </c>
      <c r="FL199">
        <v>-1.571923068211449</v>
      </c>
      <c r="FM199">
        <v>-25.88769230445491</v>
      </c>
      <c r="FN199">
        <v>4140.8296</v>
      </c>
      <c r="FO199">
        <v>15</v>
      </c>
      <c r="FP199">
        <v>0</v>
      </c>
      <c r="FQ199" t="s">
        <v>441</v>
      </c>
      <c r="FR199">
        <v>1746989605.5</v>
      </c>
      <c r="FS199">
        <v>1746989593.5</v>
      </c>
      <c r="FT199">
        <v>0</v>
      </c>
      <c r="FU199">
        <v>-0.274</v>
      </c>
      <c r="FV199">
        <v>-0.002</v>
      </c>
      <c r="FW199">
        <v>2.549</v>
      </c>
      <c r="FX199">
        <v>0.129</v>
      </c>
      <c r="FY199">
        <v>420</v>
      </c>
      <c r="FZ199">
        <v>17</v>
      </c>
      <c r="GA199">
        <v>0.02</v>
      </c>
      <c r="GB199">
        <v>0.04</v>
      </c>
      <c r="GC199">
        <v>-28.4134375</v>
      </c>
      <c r="GD199">
        <v>-0.8369166979361681</v>
      </c>
      <c r="GE199">
        <v>0.2481743245054777</v>
      </c>
      <c r="GF199">
        <v>0</v>
      </c>
      <c r="GG199">
        <v>202.5987647058824</v>
      </c>
      <c r="GH199">
        <v>-1.483544687518471</v>
      </c>
      <c r="GI199">
        <v>0.2348869639063616</v>
      </c>
      <c r="GJ199">
        <v>0</v>
      </c>
      <c r="GK199">
        <v>1.04298825</v>
      </c>
      <c r="GL199">
        <v>-0.02386075046904327</v>
      </c>
      <c r="GM199">
        <v>0.00274793912550844</v>
      </c>
      <c r="GN199">
        <v>1</v>
      </c>
      <c r="GO199">
        <v>1</v>
      </c>
      <c r="GP199">
        <v>3</v>
      </c>
      <c r="GQ199" t="s">
        <v>448</v>
      </c>
      <c r="GR199">
        <v>3.10252</v>
      </c>
      <c r="GS199">
        <v>2.72419</v>
      </c>
      <c r="GT199">
        <v>0.195684</v>
      </c>
      <c r="GU199">
        <v>0.198143</v>
      </c>
      <c r="GV199">
        <v>0.102218</v>
      </c>
      <c r="GW199">
        <v>0.100193</v>
      </c>
      <c r="GX199">
        <v>21050.1</v>
      </c>
      <c r="GY199">
        <v>19057.6</v>
      </c>
      <c r="GZ199">
        <v>26733.6</v>
      </c>
      <c r="HA199">
        <v>23986.2</v>
      </c>
      <c r="HB199">
        <v>38416.4</v>
      </c>
      <c r="HC199">
        <v>31907.6</v>
      </c>
      <c r="HD199">
        <v>46683.8</v>
      </c>
      <c r="HE199">
        <v>37938.4</v>
      </c>
      <c r="HF199">
        <v>1.87503</v>
      </c>
      <c r="HG199">
        <v>1.86863</v>
      </c>
      <c r="HH199">
        <v>0.107467</v>
      </c>
      <c r="HI199">
        <v>0</v>
      </c>
      <c r="HJ199">
        <v>28.252</v>
      </c>
      <c r="HK199">
        <v>999.9</v>
      </c>
      <c r="HL199">
        <v>48.8</v>
      </c>
      <c r="HM199">
        <v>31.6</v>
      </c>
      <c r="HN199">
        <v>25.2201</v>
      </c>
      <c r="HO199">
        <v>60.8665</v>
      </c>
      <c r="HP199">
        <v>22.6923</v>
      </c>
      <c r="HQ199">
        <v>1</v>
      </c>
      <c r="HR199">
        <v>0.0843293</v>
      </c>
      <c r="HS199">
        <v>-0.563843</v>
      </c>
      <c r="HT199">
        <v>20.2783</v>
      </c>
      <c r="HU199">
        <v>5.2128</v>
      </c>
      <c r="HV199">
        <v>11.9797</v>
      </c>
      <c r="HW199">
        <v>4.96385</v>
      </c>
      <c r="HX199">
        <v>3.2744</v>
      </c>
      <c r="HY199">
        <v>9999</v>
      </c>
      <c r="HZ199">
        <v>9999</v>
      </c>
      <c r="IA199">
        <v>9999</v>
      </c>
      <c r="IB199">
        <v>999.9</v>
      </c>
      <c r="IC199">
        <v>1.86399</v>
      </c>
      <c r="ID199">
        <v>1.86009</v>
      </c>
      <c r="IE199">
        <v>1.85838</v>
      </c>
      <c r="IF199">
        <v>1.85976</v>
      </c>
      <c r="IG199">
        <v>1.85989</v>
      </c>
      <c r="IH199">
        <v>1.85837</v>
      </c>
      <c r="II199">
        <v>1.85745</v>
      </c>
      <c r="IJ199">
        <v>1.85242</v>
      </c>
      <c r="IK199">
        <v>0</v>
      </c>
      <c r="IL199">
        <v>0</v>
      </c>
      <c r="IM199">
        <v>0</v>
      </c>
      <c r="IN199">
        <v>0</v>
      </c>
      <c r="IO199" t="s">
        <v>443</v>
      </c>
      <c r="IP199" t="s">
        <v>444</v>
      </c>
      <c r="IQ199" t="s">
        <v>445</v>
      </c>
      <c r="IR199" t="s">
        <v>445</v>
      </c>
      <c r="IS199" t="s">
        <v>445</v>
      </c>
      <c r="IT199" t="s">
        <v>445</v>
      </c>
      <c r="IU199">
        <v>0</v>
      </c>
      <c r="IV199">
        <v>100</v>
      </c>
      <c r="IW199">
        <v>100</v>
      </c>
      <c r="IX199">
        <v>-0.68</v>
      </c>
      <c r="IY199">
        <v>0.2867</v>
      </c>
      <c r="IZ199">
        <v>-1.101190050776656</v>
      </c>
      <c r="JA199">
        <v>-0.0009077452495023094</v>
      </c>
      <c r="JB199">
        <v>1.260287539409167E-06</v>
      </c>
      <c r="JC199">
        <v>-2.747980142854786E-10</v>
      </c>
      <c r="JD199">
        <v>0.01164710740424388</v>
      </c>
      <c r="JE199">
        <v>0.002354074995816399</v>
      </c>
      <c r="JF199">
        <v>0.0004967520844642659</v>
      </c>
      <c r="JG199">
        <v>-1.558376616488758E-06</v>
      </c>
      <c r="JH199">
        <v>1</v>
      </c>
      <c r="JI199">
        <v>1955</v>
      </c>
      <c r="JJ199">
        <v>1</v>
      </c>
      <c r="JK199">
        <v>26</v>
      </c>
      <c r="JL199">
        <v>194246.4</v>
      </c>
      <c r="JM199">
        <v>194246.6</v>
      </c>
      <c r="JN199">
        <v>3.05176</v>
      </c>
      <c r="JO199">
        <v>2.60864</v>
      </c>
      <c r="JP199">
        <v>1.49658</v>
      </c>
      <c r="JQ199">
        <v>2.34497</v>
      </c>
      <c r="JR199">
        <v>1.54907</v>
      </c>
      <c r="JS199">
        <v>2.43286</v>
      </c>
      <c r="JT199">
        <v>36.105</v>
      </c>
      <c r="JU199">
        <v>24.1751</v>
      </c>
      <c r="JV199">
        <v>18</v>
      </c>
      <c r="JW199">
        <v>481.986</v>
      </c>
      <c r="JX199">
        <v>492.691</v>
      </c>
      <c r="JY199">
        <v>28.1334</v>
      </c>
      <c r="JZ199">
        <v>28.3711</v>
      </c>
      <c r="KA199">
        <v>30.0001</v>
      </c>
      <c r="KB199">
        <v>28.6156</v>
      </c>
      <c r="KC199">
        <v>28.6187</v>
      </c>
      <c r="KD199">
        <v>61.2275</v>
      </c>
      <c r="KE199">
        <v>18.1148</v>
      </c>
      <c r="KF199">
        <v>69.018</v>
      </c>
      <c r="KG199">
        <v>28.1444</v>
      </c>
      <c r="KH199">
        <v>1423.67</v>
      </c>
      <c r="KI199">
        <v>21.2377</v>
      </c>
      <c r="KJ199">
        <v>102.069</v>
      </c>
      <c r="KK199">
        <v>91.503</v>
      </c>
    </row>
    <row r="200" spans="1:297">
      <c r="A200">
        <v>182</v>
      </c>
      <c r="B200">
        <v>1758644393</v>
      </c>
      <c r="C200">
        <v>2760</v>
      </c>
      <c r="D200" t="s">
        <v>810</v>
      </c>
      <c r="E200" t="s">
        <v>811</v>
      </c>
      <c r="F200">
        <v>5</v>
      </c>
      <c r="G200" t="s">
        <v>641</v>
      </c>
      <c r="H200" t="s">
        <v>438</v>
      </c>
      <c r="I200">
        <v>1758644385.214286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(EA200+(U200+2*0.95*5.67E-8*(((EA200+$B$9)+273)^4-(EA200+273)^4)-44100*J200)/(1.84*29.3*R200+8*0.95*5.67E-8*(EA200+273)^3))</f>
        <v>0</v>
      </c>
      <c r="W200">
        <f>($C$9*EB200+$D$9*EC200+$E$9*V200)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2*0.95*5.67E-8*(((EA200+$B$9)+273)^4-(W200+273)^4)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1440.27570061074</v>
      </c>
      <c r="AK200">
        <v>1421.193818181818</v>
      </c>
      <c r="AL200">
        <v>3.390155959658942</v>
      </c>
      <c r="AM200">
        <v>65.18617333017276</v>
      </c>
      <c r="AN200">
        <f>(AP200 - AO200 + DY200*1E3/(8.314*(EA200+273.15)) * AR200/DX200 * AQ200) * DX200/(100*DL200) * 1000/(1000 - AP200)</f>
        <v>0</v>
      </c>
      <c r="AO200">
        <v>21.22490399202522</v>
      </c>
      <c r="AP200">
        <v>22.26252545454544</v>
      </c>
      <c r="AQ200">
        <v>-2.938932016148836E-06</v>
      </c>
      <c r="AR200">
        <v>105.4183411861966</v>
      </c>
      <c r="AS200">
        <v>0</v>
      </c>
      <c r="AT200">
        <v>0</v>
      </c>
      <c r="AU200">
        <f>IF(AS200*$H$15&gt;=AW200,1.0,(AW200/(AW200-AS200*$H$15)))</f>
        <v>0</v>
      </c>
      <c r="AV200">
        <f>(AU200-1)*100</f>
        <v>0</v>
      </c>
      <c r="AW200">
        <f>MAX(0,($B$15+$C$15*EF200)/(1+$D$15*EF200)*DY200/(EA200+273)*$E$15)</f>
        <v>0</v>
      </c>
      <c r="AX200" t="s">
        <v>439</v>
      </c>
      <c r="AY200" t="s">
        <v>439</v>
      </c>
      <c r="AZ200">
        <v>0</v>
      </c>
      <c r="BA200">
        <v>0</v>
      </c>
      <c r="BB200">
        <f>1-AZ200/BA200</f>
        <v>0</v>
      </c>
      <c r="BC200">
        <v>0</v>
      </c>
      <c r="BD200" t="s">
        <v>439</v>
      </c>
      <c r="BE200" t="s">
        <v>439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439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$B$13*EG200+$C$13*EH200+$F$13*ES200*(1-EV200)</f>
        <v>0</v>
      </c>
      <c r="DI200">
        <f>DH200*DJ200</f>
        <v>0</v>
      </c>
      <c r="DJ200">
        <f>($B$13*$D$11+$C$13*$D$11+$F$13*((FF200+EX200)/MAX(FF200+EX200+FG200, 0.1)*$I$11+FG200/MAX(FF200+EX200+FG200, 0.1)*$J$11))/($B$13+$C$13+$F$13)</f>
        <v>0</v>
      </c>
      <c r="DK200">
        <f>($B$13*$K$11+$C$13*$K$11+$F$13*((FF200+EX200)/MAX(FF200+EX200+FG200, 0.1)*$P$11+FG200/MAX(FF200+EX200+FG200, 0.1)*$Q$11))/($B$13+$C$13+$F$13)</f>
        <v>0</v>
      </c>
      <c r="DL200">
        <v>1.1</v>
      </c>
      <c r="DM200">
        <v>0.5</v>
      </c>
      <c r="DN200" t="s">
        <v>440</v>
      </c>
      <c r="DO200">
        <v>2</v>
      </c>
      <c r="DP200" t="b">
        <v>1</v>
      </c>
      <c r="DQ200">
        <v>1758644385.214286</v>
      </c>
      <c r="DR200">
        <v>1365.178928571428</v>
      </c>
      <c r="DS200">
        <v>1393.591428571429</v>
      </c>
      <c r="DT200">
        <v>22.26657142857143</v>
      </c>
      <c r="DU200">
        <v>21.22663571428572</v>
      </c>
      <c r="DV200">
        <v>1365.869642857143</v>
      </c>
      <c r="DW200">
        <v>21.97973571428571</v>
      </c>
      <c r="DX200">
        <v>500.0260714285714</v>
      </c>
      <c r="DY200">
        <v>90.33562500000001</v>
      </c>
      <c r="DZ200">
        <v>0.06643387142857145</v>
      </c>
      <c r="EA200">
        <v>29.03968214285715</v>
      </c>
      <c r="EB200">
        <v>29.998</v>
      </c>
      <c r="EC200">
        <v>999.9000000000002</v>
      </c>
      <c r="ED200">
        <v>0</v>
      </c>
      <c r="EE200">
        <v>0</v>
      </c>
      <c r="EF200">
        <v>9984.625714285716</v>
      </c>
      <c r="EG200">
        <v>0</v>
      </c>
      <c r="EH200">
        <v>10.16922142857143</v>
      </c>
      <c r="EI200">
        <v>-28.41256071428571</v>
      </c>
      <c r="EJ200">
        <v>1396.2675</v>
      </c>
      <c r="EK200">
        <v>1423.814285714285</v>
      </c>
      <c r="EL200">
        <v>1.039926785714286</v>
      </c>
      <c r="EM200">
        <v>1393.591428571429</v>
      </c>
      <c r="EN200">
        <v>21.22663571428572</v>
      </c>
      <c r="EO200">
        <v>2.011464285714286</v>
      </c>
      <c r="EP200">
        <v>1.917521428571429</v>
      </c>
      <c r="EQ200">
        <v>17.53486785714286</v>
      </c>
      <c r="ER200">
        <v>16.77923214285714</v>
      </c>
      <c r="ES200">
        <v>2000.016785714286</v>
      </c>
      <c r="ET200">
        <v>0.9799936428571429</v>
      </c>
      <c r="EU200">
        <v>0.02000636428571428</v>
      </c>
      <c r="EV200">
        <v>0</v>
      </c>
      <c r="EW200">
        <v>202.4043571428571</v>
      </c>
      <c r="EX200">
        <v>5.00078</v>
      </c>
      <c r="EY200">
        <v>4138.897142857143</v>
      </c>
      <c r="EZ200">
        <v>16379.73571428571</v>
      </c>
      <c r="FA200">
        <v>38.41917857142857</v>
      </c>
      <c r="FB200">
        <v>39.25885714285715</v>
      </c>
      <c r="FC200">
        <v>38.60899999999999</v>
      </c>
      <c r="FD200">
        <v>38.94842857142856</v>
      </c>
      <c r="FE200">
        <v>39.74078571428571</v>
      </c>
      <c r="FF200">
        <v>1955.103571428572</v>
      </c>
      <c r="FG200">
        <v>39.90892857142858</v>
      </c>
      <c r="FH200">
        <v>0</v>
      </c>
      <c r="FI200">
        <v>1758644391</v>
      </c>
      <c r="FJ200">
        <v>0</v>
      </c>
      <c r="FK200">
        <v>202.40072</v>
      </c>
      <c r="FL200">
        <v>-0.8344615201211137</v>
      </c>
      <c r="FM200">
        <v>-27.87230765744414</v>
      </c>
      <c r="FN200">
        <v>4138.6544</v>
      </c>
      <c r="FO200">
        <v>15</v>
      </c>
      <c r="FP200">
        <v>0</v>
      </c>
      <c r="FQ200" t="s">
        <v>441</v>
      </c>
      <c r="FR200">
        <v>1746989605.5</v>
      </c>
      <c r="FS200">
        <v>1746989593.5</v>
      </c>
      <c r="FT200">
        <v>0</v>
      </c>
      <c r="FU200">
        <v>-0.274</v>
      </c>
      <c r="FV200">
        <v>-0.002</v>
      </c>
      <c r="FW200">
        <v>2.549</v>
      </c>
      <c r="FX200">
        <v>0.129</v>
      </c>
      <c r="FY200">
        <v>420</v>
      </c>
      <c r="FZ200">
        <v>17</v>
      </c>
      <c r="GA200">
        <v>0.02</v>
      </c>
      <c r="GB200">
        <v>0.04</v>
      </c>
      <c r="GC200">
        <v>-28.4293225</v>
      </c>
      <c r="GD200">
        <v>0.1367673545966747</v>
      </c>
      <c r="GE200">
        <v>0.2304853818439471</v>
      </c>
      <c r="GF200">
        <v>1</v>
      </c>
      <c r="GG200">
        <v>202.4960588235294</v>
      </c>
      <c r="GH200">
        <v>-1.39401069073811</v>
      </c>
      <c r="GI200">
        <v>0.2389028772850719</v>
      </c>
      <c r="GJ200">
        <v>0</v>
      </c>
      <c r="GK200">
        <v>1.04178525</v>
      </c>
      <c r="GL200">
        <v>-0.03040514071294505</v>
      </c>
      <c r="GM200">
        <v>0.00311528729614141</v>
      </c>
      <c r="GN200">
        <v>1</v>
      </c>
      <c r="GO200">
        <v>2</v>
      </c>
      <c r="GP200">
        <v>3</v>
      </c>
      <c r="GQ200" t="s">
        <v>442</v>
      </c>
      <c r="GR200">
        <v>3.10248</v>
      </c>
      <c r="GS200">
        <v>2.72441</v>
      </c>
      <c r="GT200">
        <v>0.197103</v>
      </c>
      <c r="GU200">
        <v>0.199571</v>
      </c>
      <c r="GV200">
        <v>0.102211</v>
      </c>
      <c r="GW200">
        <v>0.10019</v>
      </c>
      <c r="GX200">
        <v>21013</v>
      </c>
      <c r="GY200">
        <v>19023.6</v>
      </c>
      <c r="GZ200">
        <v>26733.5</v>
      </c>
      <c r="HA200">
        <v>23986</v>
      </c>
      <c r="HB200">
        <v>38416.9</v>
      </c>
      <c r="HC200">
        <v>31907.6</v>
      </c>
      <c r="HD200">
        <v>46683.7</v>
      </c>
      <c r="HE200">
        <v>37938.1</v>
      </c>
      <c r="HF200">
        <v>1.87458</v>
      </c>
      <c r="HG200">
        <v>1.86898</v>
      </c>
      <c r="HH200">
        <v>0.107255</v>
      </c>
      <c r="HI200">
        <v>0</v>
      </c>
      <c r="HJ200">
        <v>28.252</v>
      </c>
      <c r="HK200">
        <v>999.9</v>
      </c>
      <c r="HL200">
        <v>48.8</v>
      </c>
      <c r="HM200">
        <v>31.6</v>
      </c>
      <c r="HN200">
        <v>25.2186</v>
      </c>
      <c r="HO200">
        <v>61.2065</v>
      </c>
      <c r="HP200">
        <v>22.4559</v>
      </c>
      <c r="HQ200">
        <v>1</v>
      </c>
      <c r="HR200">
        <v>0.0843521</v>
      </c>
      <c r="HS200">
        <v>-0.557002</v>
      </c>
      <c r="HT200">
        <v>20.2783</v>
      </c>
      <c r="HU200">
        <v>5.21265</v>
      </c>
      <c r="HV200">
        <v>11.9794</v>
      </c>
      <c r="HW200">
        <v>4.9638</v>
      </c>
      <c r="HX200">
        <v>3.27438</v>
      </c>
      <c r="HY200">
        <v>9999</v>
      </c>
      <c r="HZ200">
        <v>9999</v>
      </c>
      <c r="IA200">
        <v>9999</v>
      </c>
      <c r="IB200">
        <v>999.9</v>
      </c>
      <c r="IC200">
        <v>1.86398</v>
      </c>
      <c r="ID200">
        <v>1.86008</v>
      </c>
      <c r="IE200">
        <v>1.8584</v>
      </c>
      <c r="IF200">
        <v>1.85975</v>
      </c>
      <c r="IG200">
        <v>1.85989</v>
      </c>
      <c r="IH200">
        <v>1.85837</v>
      </c>
      <c r="II200">
        <v>1.85745</v>
      </c>
      <c r="IJ200">
        <v>1.85242</v>
      </c>
      <c r="IK200">
        <v>0</v>
      </c>
      <c r="IL200">
        <v>0</v>
      </c>
      <c r="IM200">
        <v>0</v>
      </c>
      <c r="IN200">
        <v>0</v>
      </c>
      <c r="IO200" t="s">
        <v>443</v>
      </c>
      <c r="IP200" t="s">
        <v>444</v>
      </c>
      <c r="IQ200" t="s">
        <v>445</v>
      </c>
      <c r="IR200" t="s">
        <v>445</v>
      </c>
      <c r="IS200" t="s">
        <v>445</v>
      </c>
      <c r="IT200" t="s">
        <v>445</v>
      </c>
      <c r="IU200">
        <v>0</v>
      </c>
      <c r="IV200">
        <v>100</v>
      </c>
      <c r="IW200">
        <v>100</v>
      </c>
      <c r="IX200">
        <v>-0.66</v>
      </c>
      <c r="IY200">
        <v>0.2867</v>
      </c>
      <c r="IZ200">
        <v>-1.101190050776656</v>
      </c>
      <c r="JA200">
        <v>-0.0009077452495023094</v>
      </c>
      <c r="JB200">
        <v>1.260287539409167E-06</v>
      </c>
      <c r="JC200">
        <v>-2.747980142854786E-10</v>
      </c>
      <c r="JD200">
        <v>0.01164710740424388</v>
      </c>
      <c r="JE200">
        <v>0.002354074995816399</v>
      </c>
      <c r="JF200">
        <v>0.0004967520844642659</v>
      </c>
      <c r="JG200">
        <v>-1.558376616488758E-06</v>
      </c>
      <c r="JH200">
        <v>1</v>
      </c>
      <c r="JI200">
        <v>1955</v>
      </c>
      <c r="JJ200">
        <v>1</v>
      </c>
      <c r="JK200">
        <v>26</v>
      </c>
      <c r="JL200">
        <v>194246.5</v>
      </c>
      <c r="JM200">
        <v>194246.7</v>
      </c>
      <c r="JN200">
        <v>3.07861</v>
      </c>
      <c r="JO200">
        <v>2.60376</v>
      </c>
      <c r="JP200">
        <v>1.49658</v>
      </c>
      <c r="JQ200">
        <v>2.34497</v>
      </c>
      <c r="JR200">
        <v>1.54907</v>
      </c>
      <c r="JS200">
        <v>2.39258</v>
      </c>
      <c r="JT200">
        <v>36.105</v>
      </c>
      <c r="JU200">
        <v>24.1751</v>
      </c>
      <c r="JV200">
        <v>18</v>
      </c>
      <c r="JW200">
        <v>481.72</v>
      </c>
      <c r="JX200">
        <v>492.911</v>
      </c>
      <c r="JY200">
        <v>28.1423</v>
      </c>
      <c r="JZ200">
        <v>28.3703</v>
      </c>
      <c r="KA200">
        <v>30.0001</v>
      </c>
      <c r="KB200">
        <v>28.615</v>
      </c>
      <c r="KC200">
        <v>28.6175</v>
      </c>
      <c r="KD200">
        <v>61.7672</v>
      </c>
      <c r="KE200">
        <v>18.1148</v>
      </c>
      <c r="KF200">
        <v>69.018</v>
      </c>
      <c r="KG200">
        <v>28.1446</v>
      </c>
      <c r="KH200">
        <v>1437.04</v>
      </c>
      <c r="KI200">
        <v>21.2377</v>
      </c>
      <c r="KJ200">
        <v>102.069</v>
      </c>
      <c r="KK200">
        <v>91.50230000000001</v>
      </c>
    </row>
    <row r="201" spans="1:297">
      <c r="A201">
        <v>183</v>
      </c>
      <c r="B201">
        <v>1758644398</v>
      </c>
      <c r="C201">
        <v>2765</v>
      </c>
      <c r="D201" t="s">
        <v>812</v>
      </c>
      <c r="E201" t="s">
        <v>813</v>
      </c>
      <c r="F201">
        <v>5</v>
      </c>
      <c r="G201" t="s">
        <v>641</v>
      </c>
      <c r="H201" t="s">
        <v>438</v>
      </c>
      <c r="I201">
        <v>1758644390.5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(EA201+(U201+2*0.95*5.67E-8*(((EA201+$B$9)+273)^4-(EA201+273)^4)-44100*J201)/(1.84*29.3*R201+8*0.95*5.67E-8*(EA201+273)^3))</f>
        <v>0</v>
      </c>
      <c r="W201">
        <f>($C$9*EB201+$D$9*EC201+$E$9*V201)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2*0.95*5.67E-8*(((EA201+$B$9)+273)^4-(W201+273)^4)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1457.546820947725</v>
      </c>
      <c r="AK201">
        <v>1438.41006060606</v>
      </c>
      <c r="AL201">
        <v>3.442858346109211</v>
      </c>
      <c r="AM201">
        <v>65.18617333017276</v>
      </c>
      <c r="AN201">
        <f>(AP201 - AO201 + DY201*1E3/(8.314*(EA201+273.15)) * AR201/DX201 * AQ201) * DX201/(100*DL201) * 1000/(1000 - AP201)</f>
        <v>0</v>
      </c>
      <c r="AO201">
        <v>21.22175562628745</v>
      </c>
      <c r="AP201">
        <v>22.25915818181818</v>
      </c>
      <c r="AQ201">
        <v>-3.721788581890389E-06</v>
      </c>
      <c r="AR201">
        <v>105.4183411861966</v>
      </c>
      <c r="AS201">
        <v>0</v>
      </c>
      <c r="AT201">
        <v>0</v>
      </c>
      <c r="AU201">
        <f>IF(AS201*$H$15&gt;=AW201,1.0,(AW201/(AW201-AS201*$H$15)))</f>
        <v>0</v>
      </c>
      <c r="AV201">
        <f>(AU201-1)*100</f>
        <v>0</v>
      </c>
      <c r="AW201">
        <f>MAX(0,($B$15+$C$15*EF201)/(1+$D$15*EF201)*DY201/(EA201+273)*$E$15)</f>
        <v>0</v>
      </c>
      <c r="AX201" t="s">
        <v>439</v>
      </c>
      <c r="AY201" t="s">
        <v>439</v>
      </c>
      <c r="AZ201">
        <v>0</v>
      </c>
      <c r="BA201">
        <v>0</v>
      </c>
      <c r="BB201">
        <f>1-AZ201/BA201</f>
        <v>0</v>
      </c>
      <c r="BC201">
        <v>0</v>
      </c>
      <c r="BD201" t="s">
        <v>439</v>
      </c>
      <c r="BE201" t="s">
        <v>439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439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$B$13*EG201+$C$13*EH201+$F$13*ES201*(1-EV201)</f>
        <v>0</v>
      </c>
      <c r="DI201">
        <f>DH201*DJ201</f>
        <v>0</v>
      </c>
      <c r="DJ201">
        <f>($B$13*$D$11+$C$13*$D$11+$F$13*((FF201+EX201)/MAX(FF201+EX201+FG201, 0.1)*$I$11+FG201/MAX(FF201+EX201+FG201, 0.1)*$J$11))/($B$13+$C$13+$F$13)</f>
        <v>0</v>
      </c>
      <c r="DK201">
        <f>($B$13*$K$11+$C$13*$K$11+$F$13*((FF201+EX201)/MAX(FF201+EX201+FG201, 0.1)*$P$11+FG201/MAX(FF201+EX201+FG201, 0.1)*$Q$11))/($B$13+$C$13+$F$13)</f>
        <v>0</v>
      </c>
      <c r="DL201">
        <v>1.1</v>
      </c>
      <c r="DM201">
        <v>0.5</v>
      </c>
      <c r="DN201" t="s">
        <v>440</v>
      </c>
      <c r="DO201">
        <v>2</v>
      </c>
      <c r="DP201" t="b">
        <v>1</v>
      </c>
      <c r="DQ201">
        <v>1758644390.5</v>
      </c>
      <c r="DR201">
        <v>1382.904814814814</v>
      </c>
      <c r="DS201">
        <v>1411.403703703704</v>
      </c>
      <c r="DT201">
        <v>22.26308888888888</v>
      </c>
      <c r="DU201">
        <v>21.22451481481482</v>
      </c>
      <c r="DV201">
        <v>1383.577777777778</v>
      </c>
      <c r="DW201">
        <v>21.97631851851852</v>
      </c>
      <c r="DX201">
        <v>499.9944074074073</v>
      </c>
      <c r="DY201">
        <v>90.33579629629628</v>
      </c>
      <c r="DZ201">
        <v>0.06645776296296296</v>
      </c>
      <c r="EA201">
        <v>29.03718888888889</v>
      </c>
      <c r="EB201">
        <v>29.99911851851852</v>
      </c>
      <c r="EC201">
        <v>999.9000000000001</v>
      </c>
      <c r="ED201">
        <v>0</v>
      </c>
      <c r="EE201">
        <v>0</v>
      </c>
      <c r="EF201">
        <v>9985.117407407406</v>
      </c>
      <c r="EG201">
        <v>0</v>
      </c>
      <c r="EH201">
        <v>10.16218518518519</v>
      </c>
      <c r="EI201">
        <v>-28.49946296296296</v>
      </c>
      <c r="EJ201">
        <v>1414.391851851852</v>
      </c>
      <c r="EK201">
        <v>1442.010740740741</v>
      </c>
      <c r="EL201">
        <v>1.038552222222222</v>
      </c>
      <c r="EM201">
        <v>1411.403703703704</v>
      </c>
      <c r="EN201">
        <v>21.22451481481482</v>
      </c>
      <c r="EO201">
        <v>2.011152962962963</v>
      </c>
      <c r="EP201">
        <v>1.917333703703704</v>
      </c>
      <c r="EQ201">
        <v>17.53241851851852</v>
      </c>
      <c r="ER201">
        <v>16.7777</v>
      </c>
      <c r="ES201">
        <v>2000.020370370371</v>
      </c>
      <c r="ET201">
        <v>0.9799936296296297</v>
      </c>
      <c r="EU201">
        <v>0.02000637777777778</v>
      </c>
      <c r="EV201">
        <v>0</v>
      </c>
      <c r="EW201">
        <v>202.2789259259259</v>
      </c>
      <c r="EX201">
        <v>5.00078</v>
      </c>
      <c r="EY201">
        <v>4136.492962962963</v>
      </c>
      <c r="EZ201">
        <v>16379.76666666667</v>
      </c>
      <c r="FA201">
        <v>38.42318518518518</v>
      </c>
      <c r="FB201">
        <v>39.25918518518519</v>
      </c>
      <c r="FC201">
        <v>38.61307407407407</v>
      </c>
      <c r="FD201">
        <v>38.94185185185184</v>
      </c>
      <c r="FE201">
        <v>39.74977777777777</v>
      </c>
      <c r="FF201">
        <v>1955.105555555556</v>
      </c>
      <c r="FG201">
        <v>39.90888888888889</v>
      </c>
      <c r="FH201">
        <v>0</v>
      </c>
      <c r="FI201">
        <v>1758644395.8</v>
      </c>
      <c r="FJ201">
        <v>0</v>
      </c>
      <c r="FK201">
        <v>202.28836</v>
      </c>
      <c r="FL201">
        <v>-1.249153843247449</v>
      </c>
      <c r="FM201">
        <v>-27.88384618760069</v>
      </c>
      <c r="FN201">
        <v>4136.517199999999</v>
      </c>
      <c r="FO201">
        <v>15</v>
      </c>
      <c r="FP201">
        <v>0</v>
      </c>
      <c r="FQ201" t="s">
        <v>441</v>
      </c>
      <c r="FR201">
        <v>1746989605.5</v>
      </c>
      <c r="FS201">
        <v>1746989593.5</v>
      </c>
      <c r="FT201">
        <v>0</v>
      </c>
      <c r="FU201">
        <v>-0.274</v>
      </c>
      <c r="FV201">
        <v>-0.002</v>
      </c>
      <c r="FW201">
        <v>2.549</v>
      </c>
      <c r="FX201">
        <v>0.129</v>
      </c>
      <c r="FY201">
        <v>420</v>
      </c>
      <c r="FZ201">
        <v>17</v>
      </c>
      <c r="GA201">
        <v>0.02</v>
      </c>
      <c r="GB201">
        <v>0.04</v>
      </c>
      <c r="GC201">
        <v>-28.42976585365854</v>
      </c>
      <c r="GD201">
        <v>-0.953084320557505</v>
      </c>
      <c r="GE201">
        <v>0.2220910136548135</v>
      </c>
      <c r="GF201">
        <v>0</v>
      </c>
      <c r="GG201">
        <v>202.3548235294118</v>
      </c>
      <c r="GH201">
        <v>-1.65249808486592</v>
      </c>
      <c r="GI201">
        <v>0.2533079351986466</v>
      </c>
      <c r="GJ201">
        <v>0</v>
      </c>
      <c r="GK201">
        <v>1.039597317073171</v>
      </c>
      <c r="GL201">
        <v>-0.01617721254355171</v>
      </c>
      <c r="GM201">
        <v>0.001792662584918586</v>
      </c>
      <c r="GN201">
        <v>1</v>
      </c>
      <c r="GO201">
        <v>1</v>
      </c>
      <c r="GP201">
        <v>3</v>
      </c>
      <c r="GQ201" t="s">
        <v>448</v>
      </c>
      <c r="GR201">
        <v>3.10244</v>
      </c>
      <c r="GS201">
        <v>2.7248</v>
      </c>
      <c r="GT201">
        <v>0.198526</v>
      </c>
      <c r="GU201">
        <v>0.200964</v>
      </c>
      <c r="GV201">
        <v>0.102204</v>
      </c>
      <c r="GW201">
        <v>0.100178</v>
      </c>
      <c r="GX201">
        <v>20975.8</v>
      </c>
      <c r="GY201">
        <v>18990.3</v>
      </c>
      <c r="GZ201">
        <v>26733.6</v>
      </c>
      <c r="HA201">
        <v>23985.8</v>
      </c>
      <c r="HB201">
        <v>38417.6</v>
      </c>
      <c r="HC201">
        <v>31907.9</v>
      </c>
      <c r="HD201">
        <v>46683.9</v>
      </c>
      <c r="HE201">
        <v>37937.8</v>
      </c>
      <c r="HF201">
        <v>1.8748</v>
      </c>
      <c r="HG201">
        <v>1.86902</v>
      </c>
      <c r="HH201">
        <v>0.106853</v>
      </c>
      <c r="HI201">
        <v>0</v>
      </c>
      <c r="HJ201">
        <v>28.252</v>
      </c>
      <c r="HK201">
        <v>999.9</v>
      </c>
      <c r="HL201">
        <v>48.8</v>
      </c>
      <c r="HM201">
        <v>31.6</v>
      </c>
      <c r="HN201">
        <v>25.2159</v>
      </c>
      <c r="HO201">
        <v>61.0065</v>
      </c>
      <c r="HP201">
        <v>22.6562</v>
      </c>
      <c r="HQ201">
        <v>1</v>
      </c>
      <c r="HR201">
        <v>0.084314</v>
      </c>
      <c r="HS201">
        <v>-0.547312</v>
      </c>
      <c r="HT201">
        <v>20.2783</v>
      </c>
      <c r="HU201">
        <v>5.2122</v>
      </c>
      <c r="HV201">
        <v>11.979</v>
      </c>
      <c r="HW201">
        <v>4.96385</v>
      </c>
      <c r="HX201">
        <v>3.2744</v>
      </c>
      <c r="HY201">
        <v>9999</v>
      </c>
      <c r="HZ201">
        <v>9999</v>
      </c>
      <c r="IA201">
        <v>9999</v>
      </c>
      <c r="IB201">
        <v>999.9</v>
      </c>
      <c r="IC201">
        <v>1.864</v>
      </c>
      <c r="ID201">
        <v>1.86007</v>
      </c>
      <c r="IE201">
        <v>1.85841</v>
      </c>
      <c r="IF201">
        <v>1.85976</v>
      </c>
      <c r="IG201">
        <v>1.85989</v>
      </c>
      <c r="IH201">
        <v>1.85837</v>
      </c>
      <c r="II201">
        <v>1.85745</v>
      </c>
      <c r="IJ201">
        <v>1.85242</v>
      </c>
      <c r="IK201">
        <v>0</v>
      </c>
      <c r="IL201">
        <v>0</v>
      </c>
      <c r="IM201">
        <v>0</v>
      </c>
      <c r="IN201">
        <v>0</v>
      </c>
      <c r="IO201" t="s">
        <v>443</v>
      </c>
      <c r="IP201" t="s">
        <v>444</v>
      </c>
      <c r="IQ201" t="s">
        <v>445</v>
      </c>
      <c r="IR201" t="s">
        <v>445</v>
      </c>
      <c r="IS201" t="s">
        <v>445</v>
      </c>
      <c r="IT201" t="s">
        <v>445</v>
      </c>
      <c r="IU201">
        <v>0</v>
      </c>
      <c r="IV201">
        <v>100</v>
      </c>
      <c r="IW201">
        <v>100</v>
      </c>
      <c r="IX201">
        <v>-0.64</v>
      </c>
      <c r="IY201">
        <v>0.2867</v>
      </c>
      <c r="IZ201">
        <v>-1.101190050776656</v>
      </c>
      <c r="JA201">
        <v>-0.0009077452495023094</v>
      </c>
      <c r="JB201">
        <v>1.260287539409167E-06</v>
      </c>
      <c r="JC201">
        <v>-2.747980142854786E-10</v>
      </c>
      <c r="JD201">
        <v>0.01164710740424388</v>
      </c>
      <c r="JE201">
        <v>0.002354074995816399</v>
      </c>
      <c r="JF201">
        <v>0.0004967520844642659</v>
      </c>
      <c r="JG201">
        <v>-1.558376616488758E-06</v>
      </c>
      <c r="JH201">
        <v>1</v>
      </c>
      <c r="JI201">
        <v>1955</v>
      </c>
      <c r="JJ201">
        <v>1</v>
      </c>
      <c r="JK201">
        <v>26</v>
      </c>
      <c r="JL201">
        <v>194246.5</v>
      </c>
      <c r="JM201">
        <v>194246.7</v>
      </c>
      <c r="JN201">
        <v>3.10669</v>
      </c>
      <c r="JO201">
        <v>2.60986</v>
      </c>
      <c r="JP201">
        <v>1.49658</v>
      </c>
      <c r="JQ201">
        <v>2.34497</v>
      </c>
      <c r="JR201">
        <v>1.54907</v>
      </c>
      <c r="JS201">
        <v>2.4707</v>
      </c>
      <c r="JT201">
        <v>36.0816</v>
      </c>
      <c r="JU201">
        <v>24.1751</v>
      </c>
      <c r="JV201">
        <v>18</v>
      </c>
      <c r="JW201">
        <v>481.833</v>
      </c>
      <c r="JX201">
        <v>492.924</v>
      </c>
      <c r="JY201">
        <v>28.145</v>
      </c>
      <c r="JZ201">
        <v>28.3686</v>
      </c>
      <c r="KA201">
        <v>30</v>
      </c>
      <c r="KB201">
        <v>28.6128</v>
      </c>
      <c r="KC201">
        <v>28.6151</v>
      </c>
      <c r="KD201">
        <v>62.3203</v>
      </c>
      <c r="KE201">
        <v>18.1148</v>
      </c>
      <c r="KF201">
        <v>69.018</v>
      </c>
      <c r="KG201">
        <v>28.143</v>
      </c>
      <c r="KH201">
        <v>1457.13</v>
      </c>
      <c r="KI201">
        <v>21.2377</v>
      </c>
      <c r="KJ201">
        <v>102.07</v>
      </c>
      <c r="KK201">
        <v>91.50149999999999</v>
      </c>
    </row>
    <row r="202" spans="1:297">
      <c r="A202">
        <v>184</v>
      </c>
      <c r="B202">
        <v>1758644403</v>
      </c>
      <c r="C202">
        <v>2770</v>
      </c>
      <c r="D202" t="s">
        <v>814</v>
      </c>
      <c r="E202" t="s">
        <v>815</v>
      </c>
      <c r="F202">
        <v>5</v>
      </c>
      <c r="G202" t="s">
        <v>641</v>
      </c>
      <c r="H202" t="s">
        <v>438</v>
      </c>
      <c r="I202">
        <v>1758644395.214286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(EA202+(U202+2*0.95*5.67E-8*(((EA202+$B$9)+273)^4-(EA202+273)^4)-44100*J202)/(1.84*29.3*R202+8*0.95*5.67E-8*(EA202+273)^3))</f>
        <v>0</v>
      </c>
      <c r="W202">
        <f>($C$9*EB202+$D$9*EC202+$E$9*V202)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2*0.95*5.67E-8*(((EA202+$B$9)+273)^4-(W202+273)^4)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1473.880646802715</v>
      </c>
      <c r="AK202">
        <v>1455.111636363636</v>
      </c>
      <c r="AL202">
        <v>3.324636740610446</v>
      </c>
      <c r="AM202">
        <v>65.18617333017276</v>
      </c>
      <c r="AN202">
        <f>(AP202 - AO202 + DY202*1E3/(8.314*(EA202+273.15)) * AR202/DX202 * AQ202) * DX202/(100*DL202) * 1000/(1000 - AP202)</f>
        <v>0</v>
      </c>
      <c r="AO202">
        <v>21.22100201631902</v>
      </c>
      <c r="AP202">
        <v>22.25647151515151</v>
      </c>
      <c r="AQ202">
        <v>-4.604790587054474E-06</v>
      </c>
      <c r="AR202">
        <v>105.4183411861966</v>
      </c>
      <c r="AS202">
        <v>0</v>
      </c>
      <c r="AT202">
        <v>0</v>
      </c>
      <c r="AU202">
        <f>IF(AS202*$H$15&gt;=AW202,1.0,(AW202/(AW202-AS202*$H$15)))</f>
        <v>0</v>
      </c>
      <c r="AV202">
        <f>(AU202-1)*100</f>
        <v>0</v>
      </c>
      <c r="AW202">
        <f>MAX(0,($B$15+$C$15*EF202)/(1+$D$15*EF202)*DY202/(EA202+273)*$E$15)</f>
        <v>0</v>
      </c>
      <c r="AX202" t="s">
        <v>439</v>
      </c>
      <c r="AY202" t="s">
        <v>439</v>
      </c>
      <c r="AZ202">
        <v>0</v>
      </c>
      <c r="BA202">
        <v>0</v>
      </c>
      <c r="BB202">
        <f>1-AZ202/BA202</f>
        <v>0</v>
      </c>
      <c r="BC202">
        <v>0</v>
      </c>
      <c r="BD202" t="s">
        <v>439</v>
      </c>
      <c r="BE202" t="s">
        <v>439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439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$B$13*EG202+$C$13*EH202+$F$13*ES202*(1-EV202)</f>
        <v>0</v>
      </c>
      <c r="DI202">
        <f>DH202*DJ202</f>
        <v>0</v>
      </c>
      <c r="DJ202">
        <f>($B$13*$D$11+$C$13*$D$11+$F$13*((FF202+EX202)/MAX(FF202+EX202+FG202, 0.1)*$I$11+FG202/MAX(FF202+EX202+FG202, 0.1)*$J$11))/($B$13+$C$13+$F$13)</f>
        <v>0</v>
      </c>
      <c r="DK202">
        <f>($B$13*$K$11+$C$13*$K$11+$F$13*((FF202+EX202)/MAX(FF202+EX202+FG202, 0.1)*$P$11+FG202/MAX(FF202+EX202+FG202, 0.1)*$Q$11))/($B$13+$C$13+$F$13)</f>
        <v>0</v>
      </c>
      <c r="DL202">
        <v>1.1</v>
      </c>
      <c r="DM202">
        <v>0.5</v>
      </c>
      <c r="DN202" t="s">
        <v>440</v>
      </c>
      <c r="DO202">
        <v>2</v>
      </c>
      <c r="DP202" t="b">
        <v>1</v>
      </c>
      <c r="DQ202">
        <v>1758644395.214286</v>
      </c>
      <c r="DR202">
        <v>1398.657142857143</v>
      </c>
      <c r="DS202">
        <v>1426.915714285714</v>
      </c>
      <c r="DT202">
        <v>22.26075714285714</v>
      </c>
      <c r="DU202">
        <v>21.22289285714286</v>
      </c>
      <c r="DV202">
        <v>1399.314285714285</v>
      </c>
      <c r="DW202">
        <v>21.97404642857143</v>
      </c>
      <c r="DX202">
        <v>499.9738214285714</v>
      </c>
      <c r="DY202">
        <v>90.33579642857141</v>
      </c>
      <c r="DZ202">
        <v>0.06652928928571429</v>
      </c>
      <c r="EA202">
        <v>29.03633571428572</v>
      </c>
      <c r="EB202">
        <v>29.99755</v>
      </c>
      <c r="EC202">
        <v>999.9000000000002</v>
      </c>
      <c r="ED202">
        <v>0</v>
      </c>
      <c r="EE202">
        <v>0</v>
      </c>
      <c r="EF202">
        <v>9991.520714285713</v>
      </c>
      <c r="EG202">
        <v>0</v>
      </c>
      <c r="EH202">
        <v>10.17064642857143</v>
      </c>
      <c r="EI202">
        <v>-28.25881785714286</v>
      </c>
      <c r="EJ202">
        <v>1430.5</v>
      </c>
      <c r="EK202">
        <v>1457.856785714286</v>
      </c>
      <c r="EL202">
        <v>1.037853928571429</v>
      </c>
      <c r="EM202">
        <v>1426.915714285714</v>
      </c>
      <c r="EN202">
        <v>21.22289285714286</v>
      </c>
      <c r="EO202">
        <v>2.010942857142857</v>
      </c>
      <c r="EP202">
        <v>1.9171875</v>
      </c>
      <c r="EQ202">
        <v>17.53075714285714</v>
      </c>
      <c r="ER202">
        <v>16.77649642857143</v>
      </c>
      <c r="ES202">
        <v>1999.9975</v>
      </c>
      <c r="ET202">
        <v>0.9799933214285714</v>
      </c>
      <c r="EU202">
        <v>0.02000668571428571</v>
      </c>
      <c r="EV202">
        <v>0</v>
      </c>
      <c r="EW202">
        <v>202.1809642857143</v>
      </c>
      <c r="EX202">
        <v>5.00078</v>
      </c>
      <c r="EY202">
        <v>4134.304642857143</v>
      </c>
      <c r="EZ202">
        <v>16379.575</v>
      </c>
      <c r="FA202">
        <v>38.41707142857143</v>
      </c>
      <c r="FB202">
        <v>39.25442857142857</v>
      </c>
      <c r="FC202">
        <v>38.63799999999999</v>
      </c>
      <c r="FD202">
        <v>38.94614285714285</v>
      </c>
      <c r="FE202">
        <v>39.74757142857142</v>
      </c>
      <c r="FF202">
        <v>1955.08</v>
      </c>
      <c r="FG202">
        <v>39.90892857142858</v>
      </c>
      <c r="FH202">
        <v>0</v>
      </c>
      <c r="FI202">
        <v>1758644401.2</v>
      </c>
      <c r="FJ202">
        <v>0</v>
      </c>
      <c r="FK202">
        <v>202.1595384615384</v>
      </c>
      <c r="FL202">
        <v>-1.650871803057324</v>
      </c>
      <c r="FM202">
        <v>-27.20102564636062</v>
      </c>
      <c r="FN202">
        <v>4134.173461538461</v>
      </c>
      <c r="FO202">
        <v>15</v>
      </c>
      <c r="FP202">
        <v>0</v>
      </c>
      <c r="FQ202" t="s">
        <v>441</v>
      </c>
      <c r="FR202">
        <v>1746989605.5</v>
      </c>
      <c r="FS202">
        <v>1746989593.5</v>
      </c>
      <c r="FT202">
        <v>0</v>
      </c>
      <c r="FU202">
        <v>-0.274</v>
      </c>
      <c r="FV202">
        <v>-0.002</v>
      </c>
      <c r="FW202">
        <v>2.549</v>
      </c>
      <c r="FX202">
        <v>0.129</v>
      </c>
      <c r="FY202">
        <v>420</v>
      </c>
      <c r="FZ202">
        <v>17</v>
      </c>
      <c r="GA202">
        <v>0.02</v>
      </c>
      <c r="GB202">
        <v>0.04</v>
      </c>
      <c r="GC202">
        <v>-28.3562625</v>
      </c>
      <c r="GD202">
        <v>2.379195872420286</v>
      </c>
      <c r="GE202">
        <v>0.3149630293284437</v>
      </c>
      <c r="GF202">
        <v>0</v>
      </c>
      <c r="GG202">
        <v>202.2353235294118</v>
      </c>
      <c r="GH202">
        <v>-1.467486631757904</v>
      </c>
      <c r="GI202">
        <v>0.2558603388096313</v>
      </c>
      <c r="GJ202">
        <v>0</v>
      </c>
      <c r="GK202">
        <v>1.03825375</v>
      </c>
      <c r="GL202">
        <v>-0.00887133208255593</v>
      </c>
      <c r="GM202">
        <v>0.001146334784214445</v>
      </c>
      <c r="GN202">
        <v>1</v>
      </c>
      <c r="GO202">
        <v>1</v>
      </c>
      <c r="GP202">
        <v>3</v>
      </c>
      <c r="GQ202" t="s">
        <v>448</v>
      </c>
      <c r="GR202">
        <v>3.10249</v>
      </c>
      <c r="GS202">
        <v>2.72473</v>
      </c>
      <c r="GT202">
        <v>0.199901</v>
      </c>
      <c r="GU202">
        <v>0.202267</v>
      </c>
      <c r="GV202">
        <v>0.102195</v>
      </c>
      <c r="GW202">
        <v>0.100182</v>
      </c>
      <c r="GX202">
        <v>20939.8</v>
      </c>
      <c r="GY202">
        <v>18959.5</v>
      </c>
      <c r="GZ202">
        <v>26733.6</v>
      </c>
      <c r="HA202">
        <v>23986</v>
      </c>
      <c r="HB202">
        <v>38418</v>
      </c>
      <c r="HC202">
        <v>31908.1</v>
      </c>
      <c r="HD202">
        <v>46683.9</v>
      </c>
      <c r="HE202">
        <v>37938.1</v>
      </c>
      <c r="HF202">
        <v>1.87482</v>
      </c>
      <c r="HG202">
        <v>1.86895</v>
      </c>
      <c r="HH202">
        <v>0.107285</v>
      </c>
      <c r="HI202">
        <v>0</v>
      </c>
      <c r="HJ202">
        <v>28.252</v>
      </c>
      <c r="HK202">
        <v>999.9</v>
      </c>
      <c r="HL202">
        <v>48.8</v>
      </c>
      <c r="HM202">
        <v>31.6</v>
      </c>
      <c r="HN202">
        <v>25.2152</v>
      </c>
      <c r="HO202">
        <v>61.2865</v>
      </c>
      <c r="HP202">
        <v>22.6803</v>
      </c>
      <c r="HQ202">
        <v>1</v>
      </c>
      <c r="HR202">
        <v>0.08431660000000001</v>
      </c>
      <c r="HS202">
        <v>-0.537481</v>
      </c>
      <c r="HT202">
        <v>20.2784</v>
      </c>
      <c r="HU202">
        <v>5.21325</v>
      </c>
      <c r="HV202">
        <v>11.9796</v>
      </c>
      <c r="HW202">
        <v>4.96395</v>
      </c>
      <c r="HX202">
        <v>3.27445</v>
      </c>
      <c r="HY202">
        <v>9999</v>
      </c>
      <c r="HZ202">
        <v>9999</v>
      </c>
      <c r="IA202">
        <v>9999</v>
      </c>
      <c r="IB202">
        <v>999.9</v>
      </c>
      <c r="IC202">
        <v>1.86401</v>
      </c>
      <c r="ID202">
        <v>1.86007</v>
      </c>
      <c r="IE202">
        <v>1.85842</v>
      </c>
      <c r="IF202">
        <v>1.85975</v>
      </c>
      <c r="IG202">
        <v>1.85989</v>
      </c>
      <c r="IH202">
        <v>1.85837</v>
      </c>
      <c r="II202">
        <v>1.85745</v>
      </c>
      <c r="IJ202">
        <v>1.85242</v>
      </c>
      <c r="IK202">
        <v>0</v>
      </c>
      <c r="IL202">
        <v>0</v>
      </c>
      <c r="IM202">
        <v>0</v>
      </c>
      <c r="IN202">
        <v>0</v>
      </c>
      <c r="IO202" t="s">
        <v>443</v>
      </c>
      <c r="IP202" t="s">
        <v>444</v>
      </c>
      <c r="IQ202" t="s">
        <v>445</v>
      </c>
      <c r="IR202" t="s">
        <v>445</v>
      </c>
      <c r="IS202" t="s">
        <v>445</v>
      </c>
      <c r="IT202" t="s">
        <v>445</v>
      </c>
      <c r="IU202">
        <v>0</v>
      </c>
      <c r="IV202">
        <v>100</v>
      </c>
      <c r="IW202">
        <v>100</v>
      </c>
      <c r="IX202">
        <v>-0.63</v>
      </c>
      <c r="IY202">
        <v>0.2866</v>
      </c>
      <c r="IZ202">
        <v>-1.101190050776656</v>
      </c>
      <c r="JA202">
        <v>-0.0009077452495023094</v>
      </c>
      <c r="JB202">
        <v>1.260287539409167E-06</v>
      </c>
      <c r="JC202">
        <v>-2.747980142854786E-10</v>
      </c>
      <c r="JD202">
        <v>0.01164710740424388</v>
      </c>
      <c r="JE202">
        <v>0.002354074995816399</v>
      </c>
      <c r="JF202">
        <v>0.0004967520844642659</v>
      </c>
      <c r="JG202">
        <v>-1.558376616488758E-06</v>
      </c>
      <c r="JH202">
        <v>1</v>
      </c>
      <c r="JI202">
        <v>1955</v>
      </c>
      <c r="JJ202">
        <v>1</v>
      </c>
      <c r="JK202">
        <v>26</v>
      </c>
      <c r="JL202">
        <v>194246.6</v>
      </c>
      <c r="JM202">
        <v>194246.8</v>
      </c>
      <c r="JN202">
        <v>3.13354</v>
      </c>
      <c r="JO202">
        <v>2.6123</v>
      </c>
      <c r="JP202">
        <v>1.49658</v>
      </c>
      <c r="JQ202">
        <v>2.34497</v>
      </c>
      <c r="JR202">
        <v>1.54907</v>
      </c>
      <c r="JS202">
        <v>2.38525</v>
      </c>
      <c r="JT202">
        <v>36.0816</v>
      </c>
      <c r="JU202">
        <v>24.1663</v>
      </c>
      <c r="JV202">
        <v>18</v>
      </c>
      <c r="JW202">
        <v>481.842</v>
      </c>
      <c r="JX202">
        <v>492.869</v>
      </c>
      <c r="JY202">
        <v>28.1445</v>
      </c>
      <c r="JZ202">
        <v>28.3667</v>
      </c>
      <c r="KA202">
        <v>30</v>
      </c>
      <c r="KB202">
        <v>28.612</v>
      </c>
      <c r="KC202">
        <v>28.6144</v>
      </c>
      <c r="KD202">
        <v>62.8578</v>
      </c>
      <c r="KE202">
        <v>18.1148</v>
      </c>
      <c r="KF202">
        <v>69.018</v>
      </c>
      <c r="KG202">
        <v>28.1438</v>
      </c>
      <c r="KH202">
        <v>1470.48</v>
      </c>
      <c r="KI202">
        <v>21.2377</v>
      </c>
      <c r="KJ202">
        <v>102.07</v>
      </c>
      <c r="KK202">
        <v>91.5021</v>
      </c>
    </row>
    <row r="203" spans="1:297">
      <c r="A203">
        <v>185</v>
      </c>
      <c r="B203">
        <v>1758644408</v>
      </c>
      <c r="C203">
        <v>2775</v>
      </c>
      <c r="D203" t="s">
        <v>816</v>
      </c>
      <c r="E203" t="s">
        <v>817</v>
      </c>
      <c r="F203">
        <v>5</v>
      </c>
      <c r="G203" t="s">
        <v>641</v>
      </c>
      <c r="H203" t="s">
        <v>438</v>
      </c>
      <c r="I203">
        <v>1758644400.5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(EA203+(U203+2*0.95*5.67E-8*(((EA203+$B$9)+273)^4-(EA203+273)^4)-44100*J203)/(1.84*29.3*R203+8*0.95*5.67E-8*(EA203+273)^3))</f>
        <v>0</v>
      </c>
      <c r="W203">
        <f>($C$9*EB203+$D$9*EC203+$E$9*V203)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2*0.95*5.67E-8*(((EA203+$B$9)+273)^4-(W203+273)^4)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1490.450246500138</v>
      </c>
      <c r="AK203">
        <v>1471.786727272727</v>
      </c>
      <c r="AL203">
        <v>3.341477705537334</v>
      </c>
      <c r="AM203">
        <v>65.18617333017276</v>
      </c>
      <c r="AN203">
        <f>(AP203 - AO203 + DY203*1E3/(8.314*(EA203+273.15)) * AR203/DX203 * AQ203) * DX203/(100*DL203) * 1000/(1000 - AP203)</f>
        <v>0</v>
      </c>
      <c r="AO203">
        <v>21.22006144107102</v>
      </c>
      <c r="AP203">
        <v>22.2549103030303</v>
      </c>
      <c r="AQ203">
        <v>-1.836251341961529E-06</v>
      </c>
      <c r="AR203">
        <v>105.4183411861966</v>
      </c>
      <c r="AS203">
        <v>0</v>
      </c>
      <c r="AT203">
        <v>0</v>
      </c>
      <c r="AU203">
        <f>IF(AS203*$H$15&gt;=AW203,1.0,(AW203/(AW203-AS203*$H$15)))</f>
        <v>0</v>
      </c>
      <c r="AV203">
        <f>(AU203-1)*100</f>
        <v>0</v>
      </c>
      <c r="AW203">
        <f>MAX(0,($B$15+$C$15*EF203)/(1+$D$15*EF203)*DY203/(EA203+273)*$E$15)</f>
        <v>0</v>
      </c>
      <c r="AX203" t="s">
        <v>439</v>
      </c>
      <c r="AY203" t="s">
        <v>439</v>
      </c>
      <c r="AZ203">
        <v>0</v>
      </c>
      <c r="BA203">
        <v>0</v>
      </c>
      <c r="BB203">
        <f>1-AZ203/BA203</f>
        <v>0</v>
      </c>
      <c r="BC203">
        <v>0</v>
      </c>
      <c r="BD203" t="s">
        <v>439</v>
      </c>
      <c r="BE203" t="s">
        <v>439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439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$B$13*EG203+$C$13*EH203+$F$13*ES203*(1-EV203)</f>
        <v>0</v>
      </c>
      <c r="DI203">
        <f>DH203*DJ203</f>
        <v>0</v>
      </c>
      <c r="DJ203">
        <f>($B$13*$D$11+$C$13*$D$11+$F$13*((FF203+EX203)/MAX(FF203+EX203+FG203, 0.1)*$I$11+FG203/MAX(FF203+EX203+FG203, 0.1)*$J$11))/($B$13+$C$13+$F$13)</f>
        <v>0</v>
      </c>
      <c r="DK203">
        <f>($B$13*$K$11+$C$13*$K$11+$F$13*((FF203+EX203)/MAX(FF203+EX203+FG203, 0.1)*$P$11+FG203/MAX(FF203+EX203+FG203, 0.1)*$Q$11))/($B$13+$C$13+$F$13)</f>
        <v>0</v>
      </c>
      <c r="DL203">
        <v>1.1</v>
      </c>
      <c r="DM203">
        <v>0.5</v>
      </c>
      <c r="DN203" t="s">
        <v>440</v>
      </c>
      <c r="DO203">
        <v>2</v>
      </c>
      <c r="DP203" t="b">
        <v>1</v>
      </c>
      <c r="DQ203">
        <v>1758644400.5</v>
      </c>
      <c r="DR203">
        <v>1416.124444444444</v>
      </c>
      <c r="DS203">
        <v>1444.218888888889</v>
      </c>
      <c r="DT203">
        <v>22.25800370370371</v>
      </c>
      <c r="DU203">
        <v>21.22125925925926</v>
      </c>
      <c r="DV203">
        <v>1416.763703703704</v>
      </c>
      <c r="DW203">
        <v>21.97135925925926</v>
      </c>
      <c r="DX203">
        <v>499.9855185185185</v>
      </c>
      <c r="DY203">
        <v>90.33678518518521</v>
      </c>
      <c r="DZ203">
        <v>0.06658301851851851</v>
      </c>
      <c r="EA203">
        <v>29.03744074074075</v>
      </c>
      <c r="EB203">
        <v>29.99712222222222</v>
      </c>
      <c r="EC203">
        <v>999.9000000000001</v>
      </c>
      <c r="ED203">
        <v>0</v>
      </c>
      <c r="EE203">
        <v>0</v>
      </c>
      <c r="EF203">
        <v>9997.986296296296</v>
      </c>
      <c r="EG203">
        <v>0</v>
      </c>
      <c r="EH203">
        <v>10.18121111111111</v>
      </c>
      <c r="EI203">
        <v>-28.09435555555556</v>
      </c>
      <c r="EJ203">
        <v>1448.361851851852</v>
      </c>
      <c r="EK203">
        <v>1475.531481481481</v>
      </c>
      <c r="EL203">
        <v>1.036746666666667</v>
      </c>
      <c r="EM203">
        <v>1444.218888888889</v>
      </c>
      <c r="EN203">
        <v>21.22125925925926</v>
      </c>
      <c r="EO203">
        <v>2.010716296296296</v>
      </c>
      <c r="EP203">
        <v>1.91706037037037</v>
      </c>
      <c r="EQ203">
        <v>17.52896666666667</v>
      </c>
      <c r="ER203">
        <v>16.77545185185185</v>
      </c>
      <c r="ES203">
        <v>2000.002592592593</v>
      </c>
      <c r="ET203">
        <v>0.9799926666666668</v>
      </c>
      <c r="EU203">
        <v>0.02000733333333333</v>
      </c>
      <c r="EV203">
        <v>0</v>
      </c>
      <c r="EW203">
        <v>202.0437777777777</v>
      </c>
      <c r="EX203">
        <v>5.00078</v>
      </c>
      <c r="EY203">
        <v>4131.889629629629</v>
      </c>
      <c r="EZ203">
        <v>16379.61851851852</v>
      </c>
      <c r="FA203">
        <v>38.40018518518518</v>
      </c>
      <c r="FB203">
        <v>39.25459259259259</v>
      </c>
      <c r="FC203">
        <v>38.63855555555556</v>
      </c>
      <c r="FD203">
        <v>38.91866666666667</v>
      </c>
      <c r="FE203">
        <v>39.73592592592592</v>
      </c>
      <c r="FF203">
        <v>1955.082592592593</v>
      </c>
      <c r="FG203">
        <v>39.91037037037037</v>
      </c>
      <c r="FH203">
        <v>0</v>
      </c>
      <c r="FI203">
        <v>1758644406</v>
      </c>
      <c r="FJ203">
        <v>0</v>
      </c>
      <c r="FK203">
        <v>202.0346538461538</v>
      </c>
      <c r="FL203">
        <v>-1.683179500766125</v>
      </c>
      <c r="FM203">
        <v>-28.42905978849206</v>
      </c>
      <c r="FN203">
        <v>4131.910384615384</v>
      </c>
      <c r="FO203">
        <v>15</v>
      </c>
      <c r="FP203">
        <v>0</v>
      </c>
      <c r="FQ203" t="s">
        <v>441</v>
      </c>
      <c r="FR203">
        <v>1746989605.5</v>
      </c>
      <c r="FS203">
        <v>1746989593.5</v>
      </c>
      <c r="FT203">
        <v>0</v>
      </c>
      <c r="FU203">
        <v>-0.274</v>
      </c>
      <c r="FV203">
        <v>-0.002</v>
      </c>
      <c r="FW203">
        <v>2.549</v>
      </c>
      <c r="FX203">
        <v>0.129</v>
      </c>
      <c r="FY203">
        <v>420</v>
      </c>
      <c r="FZ203">
        <v>17</v>
      </c>
      <c r="GA203">
        <v>0.02</v>
      </c>
      <c r="GB203">
        <v>0.04</v>
      </c>
      <c r="GC203">
        <v>-28.17706</v>
      </c>
      <c r="GD203">
        <v>2.398090806754329</v>
      </c>
      <c r="GE203">
        <v>0.3266951941795288</v>
      </c>
      <c r="GF203">
        <v>0</v>
      </c>
      <c r="GG203">
        <v>202.1087058823529</v>
      </c>
      <c r="GH203">
        <v>-1.655034381186353</v>
      </c>
      <c r="GI203">
        <v>0.2674750707912968</v>
      </c>
      <c r="GJ203">
        <v>0</v>
      </c>
      <c r="GK203">
        <v>1.037142</v>
      </c>
      <c r="GL203">
        <v>-0.01191287054409101</v>
      </c>
      <c r="GM203">
        <v>0.001446369938846909</v>
      </c>
      <c r="GN203">
        <v>1</v>
      </c>
      <c r="GO203">
        <v>1</v>
      </c>
      <c r="GP203">
        <v>3</v>
      </c>
      <c r="GQ203" t="s">
        <v>448</v>
      </c>
      <c r="GR203">
        <v>3.10246</v>
      </c>
      <c r="GS203">
        <v>2.72471</v>
      </c>
      <c r="GT203">
        <v>0.20127</v>
      </c>
      <c r="GU203">
        <v>0.203652</v>
      </c>
      <c r="GV203">
        <v>0.102192</v>
      </c>
      <c r="GW203">
        <v>0.100175</v>
      </c>
      <c r="GX203">
        <v>20904.3</v>
      </c>
      <c r="GY203">
        <v>18926.7</v>
      </c>
      <c r="GZ203">
        <v>26733.8</v>
      </c>
      <c r="HA203">
        <v>23986.1</v>
      </c>
      <c r="HB203">
        <v>38418.5</v>
      </c>
      <c r="HC203">
        <v>31908.4</v>
      </c>
      <c r="HD203">
        <v>46684.1</v>
      </c>
      <c r="HE203">
        <v>37938</v>
      </c>
      <c r="HF203">
        <v>1.8748</v>
      </c>
      <c r="HG203">
        <v>1.86915</v>
      </c>
      <c r="HH203">
        <v>0.107054</v>
      </c>
      <c r="HI203">
        <v>0</v>
      </c>
      <c r="HJ203">
        <v>28.2514</v>
      </c>
      <c r="HK203">
        <v>999.9</v>
      </c>
      <c r="HL203">
        <v>48.8</v>
      </c>
      <c r="HM203">
        <v>31.6</v>
      </c>
      <c r="HN203">
        <v>25.2191</v>
      </c>
      <c r="HO203">
        <v>60.3965</v>
      </c>
      <c r="HP203">
        <v>22.484</v>
      </c>
      <c r="HQ203">
        <v>1</v>
      </c>
      <c r="HR203">
        <v>0.08426069999999999</v>
      </c>
      <c r="HS203">
        <v>-0.538053</v>
      </c>
      <c r="HT203">
        <v>20.2785</v>
      </c>
      <c r="HU203">
        <v>5.21235</v>
      </c>
      <c r="HV203">
        <v>11.9785</v>
      </c>
      <c r="HW203">
        <v>4.9637</v>
      </c>
      <c r="HX203">
        <v>3.27428</v>
      </c>
      <c r="HY203">
        <v>9999</v>
      </c>
      <c r="HZ203">
        <v>9999</v>
      </c>
      <c r="IA203">
        <v>9999</v>
      </c>
      <c r="IB203">
        <v>999.9</v>
      </c>
      <c r="IC203">
        <v>1.86399</v>
      </c>
      <c r="ID203">
        <v>1.86008</v>
      </c>
      <c r="IE203">
        <v>1.85839</v>
      </c>
      <c r="IF203">
        <v>1.85976</v>
      </c>
      <c r="IG203">
        <v>1.85989</v>
      </c>
      <c r="IH203">
        <v>1.85837</v>
      </c>
      <c r="II203">
        <v>1.85745</v>
      </c>
      <c r="IJ203">
        <v>1.85242</v>
      </c>
      <c r="IK203">
        <v>0</v>
      </c>
      <c r="IL203">
        <v>0</v>
      </c>
      <c r="IM203">
        <v>0</v>
      </c>
      <c r="IN203">
        <v>0</v>
      </c>
      <c r="IO203" t="s">
        <v>443</v>
      </c>
      <c r="IP203" t="s">
        <v>444</v>
      </c>
      <c r="IQ203" t="s">
        <v>445</v>
      </c>
      <c r="IR203" t="s">
        <v>445</v>
      </c>
      <c r="IS203" t="s">
        <v>445</v>
      </c>
      <c r="IT203" t="s">
        <v>445</v>
      </c>
      <c r="IU203">
        <v>0</v>
      </c>
      <c r="IV203">
        <v>100</v>
      </c>
      <c r="IW203">
        <v>100</v>
      </c>
      <c r="IX203">
        <v>-0.61</v>
      </c>
      <c r="IY203">
        <v>0.2866</v>
      </c>
      <c r="IZ203">
        <v>-1.101190050776656</v>
      </c>
      <c r="JA203">
        <v>-0.0009077452495023094</v>
      </c>
      <c r="JB203">
        <v>1.260287539409167E-06</v>
      </c>
      <c r="JC203">
        <v>-2.747980142854786E-10</v>
      </c>
      <c r="JD203">
        <v>0.01164710740424388</v>
      </c>
      <c r="JE203">
        <v>0.002354074995816399</v>
      </c>
      <c r="JF203">
        <v>0.0004967520844642659</v>
      </c>
      <c r="JG203">
        <v>-1.558376616488758E-06</v>
      </c>
      <c r="JH203">
        <v>1</v>
      </c>
      <c r="JI203">
        <v>1955</v>
      </c>
      <c r="JJ203">
        <v>1</v>
      </c>
      <c r="JK203">
        <v>26</v>
      </c>
      <c r="JL203">
        <v>194246.7</v>
      </c>
      <c r="JM203">
        <v>194246.9</v>
      </c>
      <c r="JN203">
        <v>3.16284</v>
      </c>
      <c r="JO203">
        <v>2.61108</v>
      </c>
      <c r="JP203">
        <v>1.49658</v>
      </c>
      <c r="JQ203">
        <v>2.34497</v>
      </c>
      <c r="JR203">
        <v>1.54907</v>
      </c>
      <c r="JS203">
        <v>2.39502</v>
      </c>
      <c r="JT203">
        <v>36.105</v>
      </c>
      <c r="JU203">
        <v>24.1751</v>
      </c>
      <c r="JV203">
        <v>18</v>
      </c>
      <c r="JW203">
        <v>481.815</v>
      </c>
      <c r="JX203">
        <v>492.985</v>
      </c>
      <c r="JY203">
        <v>28.1444</v>
      </c>
      <c r="JZ203">
        <v>28.3662</v>
      </c>
      <c r="KA203">
        <v>30</v>
      </c>
      <c r="KB203">
        <v>28.6103</v>
      </c>
      <c r="KC203">
        <v>28.6126</v>
      </c>
      <c r="KD203">
        <v>63.4479</v>
      </c>
      <c r="KE203">
        <v>18.1148</v>
      </c>
      <c r="KF203">
        <v>69.018</v>
      </c>
      <c r="KG203">
        <v>28.1446</v>
      </c>
      <c r="KH203">
        <v>1490.55</v>
      </c>
      <c r="KI203">
        <v>21.2377</v>
      </c>
      <c r="KJ203">
        <v>102.07</v>
      </c>
      <c r="KK203">
        <v>91.5022</v>
      </c>
    </row>
    <row r="204" spans="1:297">
      <c r="A204">
        <v>186</v>
      </c>
      <c r="B204">
        <v>1758644413</v>
      </c>
      <c r="C204">
        <v>2780</v>
      </c>
      <c r="D204" t="s">
        <v>818</v>
      </c>
      <c r="E204" t="s">
        <v>819</v>
      </c>
      <c r="F204">
        <v>5</v>
      </c>
      <c r="G204" t="s">
        <v>641</v>
      </c>
      <c r="H204" t="s">
        <v>438</v>
      </c>
      <c r="I204">
        <v>1758644405.214286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(EA204+(U204+2*0.95*5.67E-8*(((EA204+$B$9)+273)^4-(EA204+273)^4)-44100*J204)/(1.84*29.3*R204+8*0.95*5.67E-8*(EA204+273)^3))</f>
        <v>0</v>
      </c>
      <c r="W204">
        <f>($C$9*EB204+$D$9*EC204+$E$9*V204)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2*0.95*5.67E-8*(((EA204+$B$9)+273)^4-(W204+273)^4)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1507.565633153534</v>
      </c>
      <c r="AK204">
        <v>1488.64096969697</v>
      </c>
      <c r="AL204">
        <v>3.35011892535625</v>
      </c>
      <c r="AM204">
        <v>65.18617333017276</v>
      </c>
      <c r="AN204">
        <f>(AP204 - AO204 + DY204*1E3/(8.314*(EA204+273.15)) * AR204/DX204 * AQ204) * DX204/(100*DL204) * 1000/(1000 - AP204)</f>
        <v>0</v>
      </c>
      <c r="AO204">
        <v>21.21880252579381</v>
      </c>
      <c r="AP204">
        <v>22.25031212121212</v>
      </c>
      <c r="AQ204">
        <v>-8.055854960455773E-06</v>
      </c>
      <c r="AR204">
        <v>105.4183411861966</v>
      </c>
      <c r="AS204">
        <v>0</v>
      </c>
      <c r="AT204">
        <v>0</v>
      </c>
      <c r="AU204">
        <f>IF(AS204*$H$15&gt;=AW204,1.0,(AW204/(AW204-AS204*$H$15)))</f>
        <v>0</v>
      </c>
      <c r="AV204">
        <f>(AU204-1)*100</f>
        <v>0</v>
      </c>
      <c r="AW204">
        <f>MAX(0,($B$15+$C$15*EF204)/(1+$D$15*EF204)*DY204/(EA204+273)*$E$15)</f>
        <v>0</v>
      </c>
      <c r="AX204" t="s">
        <v>439</v>
      </c>
      <c r="AY204" t="s">
        <v>439</v>
      </c>
      <c r="AZ204">
        <v>0</v>
      </c>
      <c r="BA204">
        <v>0</v>
      </c>
      <c r="BB204">
        <f>1-AZ204/BA204</f>
        <v>0</v>
      </c>
      <c r="BC204">
        <v>0</v>
      </c>
      <c r="BD204" t="s">
        <v>439</v>
      </c>
      <c r="BE204" t="s">
        <v>439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439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$B$13*EG204+$C$13*EH204+$F$13*ES204*(1-EV204)</f>
        <v>0</v>
      </c>
      <c r="DI204">
        <f>DH204*DJ204</f>
        <v>0</v>
      </c>
      <c r="DJ204">
        <f>($B$13*$D$11+$C$13*$D$11+$F$13*((FF204+EX204)/MAX(FF204+EX204+FG204, 0.1)*$I$11+FG204/MAX(FF204+EX204+FG204, 0.1)*$J$11))/($B$13+$C$13+$F$13)</f>
        <v>0</v>
      </c>
      <c r="DK204">
        <f>($B$13*$K$11+$C$13*$K$11+$F$13*((FF204+EX204)/MAX(FF204+EX204+FG204, 0.1)*$P$11+FG204/MAX(FF204+EX204+FG204, 0.1)*$Q$11))/($B$13+$C$13+$F$13)</f>
        <v>0</v>
      </c>
      <c r="DL204">
        <v>1.1</v>
      </c>
      <c r="DM204">
        <v>0.5</v>
      </c>
      <c r="DN204" t="s">
        <v>440</v>
      </c>
      <c r="DO204">
        <v>2</v>
      </c>
      <c r="DP204" t="b">
        <v>1</v>
      </c>
      <c r="DQ204">
        <v>1758644405.214286</v>
      </c>
      <c r="DR204">
        <v>1431.636785714285</v>
      </c>
      <c r="DS204">
        <v>1459.621428571428</v>
      </c>
      <c r="DT204">
        <v>22.2557</v>
      </c>
      <c r="DU204">
        <v>21.22014285714286</v>
      </c>
      <c r="DV204">
        <v>1432.261071428572</v>
      </c>
      <c r="DW204">
        <v>21.96911071428571</v>
      </c>
      <c r="DX204">
        <v>500.0192142857143</v>
      </c>
      <c r="DY204">
        <v>90.33631785714286</v>
      </c>
      <c r="DZ204">
        <v>0.0667192107142857</v>
      </c>
      <c r="EA204">
        <v>29.03898214285714</v>
      </c>
      <c r="EB204">
        <v>29.99673928571429</v>
      </c>
      <c r="EC204">
        <v>999.9000000000002</v>
      </c>
      <c r="ED204">
        <v>0</v>
      </c>
      <c r="EE204">
        <v>0</v>
      </c>
      <c r="EF204">
        <v>9988.774285714286</v>
      </c>
      <c r="EG204">
        <v>0</v>
      </c>
      <c r="EH204">
        <v>10.19701428571429</v>
      </c>
      <c r="EI204">
        <v>-27.98452142857143</v>
      </c>
      <c r="EJ204">
        <v>1464.224285714286</v>
      </c>
      <c r="EK204">
        <v>1491.266785714286</v>
      </c>
      <c r="EL204">
        <v>1.035557857142857</v>
      </c>
      <c r="EM204">
        <v>1459.621428571428</v>
      </c>
      <c r="EN204">
        <v>21.22014285714286</v>
      </c>
      <c r="EO204">
        <v>2.010497857142857</v>
      </c>
      <c r="EP204">
        <v>1.916950714285714</v>
      </c>
      <c r="EQ204">
        <v>17.52724642857143</v>
      </c>
      <c r="ER204">
        <v>16.77454285714286</v>
      </c>
      <c r="ES204">
        <v>2000.004285714286</v>
      </c>
      <c r="ET204">
        <v>0.9799950714285716</v>
      </c>
      <c r="EU204">
        <v>0.02000492857142857</v>
      </c>
      <c r="EV204">
        <v>0</v>
      </c>
      <c r="EW204">
        <v>202.0072857142857</v>
      </c>
      <c r="EX204">
        <v>5.00078</v>
      </c>
      <c r="EY204">
        <v>4129.640714285715</v>
      </c>
      <c r="EZ204">
        <v>16379.64285714286</v>
      </c>
      <c r="FA204">
        <v>38.39699999999999</v>
      </c>
      <c r="FB204">
        <v>39.25</v>
      </c>
      <c r="FC204">
        <v>38.62021428571428</v>
      </c>
      <c r="FD204">
        <v>38.92164285714286</v>
      </c>
      <c r="FE204">
        <v>39.72296428571428</v>
      </c>
      <c r="FF204">
        <v>1955.09</v>
      </c>
      <c r="FG204">
        <v>39.90607142857143</v>
      </c>
      <c r="FH204">
        <v>0</v>
      </c>
      <c r="FI204">
        <v>1758644410.8</v>
      </c>
      <c r="FJ204">
        <v>0</v>
      </c>
      <c r="FK204">
        <v>201.9815384615384</v>
      </c>
      <c r="FL204">
        <v>-1.165264971207623</v>
      </c>
      <c r="FM204">
        <v>-28.88683763349816</v>
      </c>
      <c r="FN204">
        <v>4129.646923076923</v>
      </c>
      <c r="FO204">
        <v>15</v>
      </c>
      <c r="FP204">
        <v>0</v>
      </c>
      <c r="FQ204" t="s">
        <v>441</v>
      </c>
      <c r="FR204">
        <v>1746989605.5</v>
      </c>
      <c r="FS204">
        <v>1746989593.5</v>
      </c>
      <c r="FT204">
        <v>0</v>
      </c>
      <c r="FU204">
        <v>-0.274</v>
      </c>
      <c r="FV204">
        <v>-0.002</v>
      </c>
      <c r="FW204">
        <v>2.549</v>
      </c>
      <c r="FX204">
        <v>0.129</v>
      </c>
      <c r="FY204">
        <v>420</v>
      </c>
      <c r="FZ204">
        <v>17</v>
      </c>
      <c r="GA204">
        <v>0.02</v>
      </c>
      <c r="GB204">
        <v>0.04</v>
      </c>
      <c r="GC204">
        <v>-28.125895</v>
      </c>
      <c r="GD204">
        <v>2.02637223264543</v>
      </c>
      <c r="GE204">
        <v>0.3171051985934638</v>
      </c>
      <c r="GF204">
        <v>0</v>
      </c>
      <c r="GG204">
        <v>202.0480588235294</v>
      </c>
      <c r="GH204">
        <v>-1.287945004808329</v>
      </c>
      <c r="GI204">
        <v>0.2497101780272094</v>
      </c>
      <c r="GJ204">
        <v>0</v>
      </c>
      <c r="GK204">
        <v>1.036367</v>
      </c>
      <c r="GL204">
        <v>-0.01404787992495682</v>
      </c>
      <c r="GM204">
        <v>0.001597714304874302</v>
      </c>
      <c r="GN204">
        <v>1</v>
      </c>
      <c r="GO204">
        <v>1</v>
      </c>
      <c r="GP204">
        <v>3</v>
      </c>
      <c r="GQ204" t="s">
        <v>448</v>
      </c>
      <c r="GR204">
        <v>3.10229</v>
      </c>
      <c r="GS204">
        <v>2.7249</v>
      </c>
      <c r="GT204">
        <v>0.202629</v>
      </c>
      <c r="GU204">
        <v>0.205025</v>
      </c>
      <c r="GV204">
        <v>0.102176</v>
      </c>
      <c r="GW204">
        <v>0.100164</v>
      </c>
      <c r="GX204">
        <v>20868.6</v>
      </c>
      <c r="GY204">
        <v>18893.7</v>
      </c>
      <c r="GZ204">
        <v>26733.6</v>
      </c>
      <c r="HA204">
        <v>23985.7</v>
      </c>
      <c r="HB204">
        <v>38419.3</v>
      </c>
      <c r="HC204">
        <v>31908.6</v>
      </c>
      <c r="HD204">
        <v>46684</v>
      </c>
      <c r="HE204">
        <v>37937.6</v>
      </c>
      <c r="HF204">
        <v>1.87458</v>
      </c>
      <c r="HG204">
        <v>1.86957</v>
      </c>
      <c r="HH204">
        <v>0.10724</v>
      </c>
      <c r="HI204">
        <v>0</v>
      </c>
      <c r="HJ204">
        <v>28.252</v>
      </c>
      <c r="HK204">
        <v>999.9</v>
      </c>
      <c r="HL204">
        <v>48.8</v>
      </c>
      <c r="HM204">
        <v>31.6</v>
      </c>
      <c r="HN204">
        <v>25.2154</v>
      </c>
      <c r="HO204">
        <v>61.2765</v>
      </c>
      <c r="HP204">
        <v>22.7404</v>
      </c>
      <c r="HQ204">
        <v>1</v>
      </c>
      <c r="HR204">
        <v>0.08412600000000001</v>
      </c>
      <c r="HS204">
        <v>-0.5392670000000001</v>
      </c>
      <c r="HT204">
        <v>20.2785</v>
      </c>
      <c r="HU204">
        <v>5.2131</v>
      </c>
      <c r="HV204">
        <v>11.9785</v>
      </c>
      <c r="HW204">
        <v>4.96365</v>
      </c>
      <c r="HX204">
        <v>3.27448</v>
      </c>
      <c r="HY204">
        <v>9999</v>
      </c>
      <c r="HZ204">
        <v>9999</v>
      </c>
      <c r="IA204">
        <v>9999</v>
      </c>
      <c r="IB204">
        <v>999.9</v>
      </c>
      <c r="IC204">
        <v>1.86398</v>
      </c>
      <c r="ID204">
        <v>1.86006</v>
      </c>
      <c r="IE204">
        <v>1.8584</v>
      </c>
      <c r="IF204">
        <v>1.85975</v>
      </c>
      <c r="IG204">
        <v>1.85989</v>
      </c>
      <c r="IH204">
        <v>1.85837</v>
      </c>
      <c r="II204">
        <v>1.85745</v>
      </c>
      <c r="IJ204">
        <v>1.85242</v>
      </c>
      <c r="IK204">
        <v>0</v>
      </c>
      <c r="IL204">
        <v>0</v>
      </c>
      <c r="IM204">
        <v>0</v>
      </c>
      <c r="IN204">
        <v>0</v>
      </c>
      <c r="IO204" t="s">
        <v>443</v>
      </c>
      <c r="IP204" t="s">
        <v>444</v>
      </c>
      <c r="IQ204" t="s">
        <v>445</v>
      </c>
      <c r="IR204" t="s">
        <v>445</v>
      </c>
      <c r="IS204" t="s">
        <v>445</v>
      </c>
      <c r="IT204" t="s">
        <v>445</v>
      </c>
      <c r="IU204">
        <v>0</v>
      </c>
      <c r="IV204">
        <v>100</v>
      </c>
      <c r="IW204">
        <v>100</v>
      </c>
      <c r="IX204">
        <v>-0.6</v>
      </c>
      <c r="IY204">
        <v>0.2864</v>
      </c>
      <c r="IZ204">
        <v>-1.101190050776656</v>
      </c>
      <c r="JA204">
        <v>-0.0009077452495023094</v>
      </c>
      <c r="JB204">
        <v>1.260287539409167E-06</v>
      </c>
      <c r="JC204">
        <v>-2.747980142854786E-10</v>
      </c>
      <c r="JD204">
        <v>0.01164710740424388</v>
      </c>
      <c r="JE204">
        <v>0.002354074995816399</v>
      </c>
      <c r="JF204">
        <v>0.0004967520844642659</v>
      </c>
      <c r="JG204">
        <v>-1.558376616488758E-06</v>
      </c>
      <c r="JH204">
        <v>1</v>
      </c>
      <c r="JI204">
        <v>1955</v>
      </c>
      <c r="JJ204">
        <v>1</v>
      </c>
      <c r="JK204">
        <v>26</v>
      </c>
      <c r="JL204">
        <v>194246.8</v>
      </c>
      <c r="JM204">
        <v>194247</v>
      </c>
      <c r="JN204">
        <v>3.1897</v>
      </c>
      <c r="JO204">
        <v>2.60376</v>
      </c>
      <c r="JP204">
        <v>1.49658</v>
      </c>
      <c r="JQ204">
        <v>2.34497</v>
      </c>
      <c r="JR204">
        <v>1.54907</v>
      </c>
      <c r="JS204">
        <v>2.47437</v>
      </c>
      <c r="JT204">
        <v>36.0816</v>
      </c>
      <c r="JU204">
        <v>24.1838</v>
      </c>
      <c r="JV204">
        <v>18</v>
      </c>
      <c r="JW204">
        <v>481.67</v>
      </c>
      <c r="JX204">
        <v>493.25</v>
      </c>
      <c r="JY204">
        <v>28.1449</v>
      </c>
      <c r="JZ204">
        <v>28.3638</v>
      </c>
      <c r="KA204">
        <v>29.9999</v>
      </c>
      <c r="KB204">
        <v>28.6083</v>
      </c>
      <c r="KC204">
        <v>28.6108</v>
      </c>
      <c r="KD204">
        <v>63.991</v>
      </c>
      <c r="KE204">
        <v>18.1148</v>
      </c>
      <c r="KF204">
        <v>69.018</v>
      </c>
      <c r="KG204">
        <v>28.1457</v>
      </c>
      <c r="KH204">
        <v>1503.91</v>
      </c>
      <c r="KI204">
        <v>21.2377</v>
      </c>
      <c r="KJ204">
        <v>102.07</v>
      </c>
      <c r="KK204">
        <v>91.5009</v>
      </c>
    </row>
    <row r="205" spans="1:297">
      <c r="A205">
        <v>187</v>
      </c>
      <c r="B205">
        <v>1758644418</v>
      </c>
      <c r="C205">
        <v>2785</v>
      </c>
      <c r="D205" t="s">
        <v>820</v>
      </c>
      <c r="E205" t="s">
        <v>821</v>
      </c>
      <c r="F205">
        <v>5</v>
      </c>
      <c r="G205" t="s">
        <v>641</v>
      </c>
      <c r="H205" t="s">
        <v>438</v>
      </c>
      <c r="I205">
        <v>1758644410.5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(EA205+(U205+2*0.95*5.67E-8*(((EA205+$B$9)+273)^4-(EA205+273)^4)-44100*J205)/(1.84*29.3*R205+8*0.95*5.67E-8*(EA205+273)^3))</f>
        <v>0</v>
      </c>
      <c r="W205">
        <f>($C$9*EB205+$D$9*EC205+$E$9*V205)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2*0.95*5.67E-8*(((EA205+$B$9)+273)^4-(W205+273)^4)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1524.539138347405</v>
      </c>
      <c r="AK205">
        <v>1505.636060606061</v>
      </c>
      <c r="AL205">
        <v>3.415829645297291</v>
      </c>
      <c r="AM205">
        <v>65.18617333017276</v>
      </c>
      <c r="AN205">
        <f>(AP205 - AO205 + DY205*1E3/(8.314*(EA205+273.15)) * AR205/DX205 * AQ205) * DX205/(100*DL205) * 1000/(1000 - AP205)</f>
        <v>0</v>
      </c>
      <c r="AO205">
        <v>21.2163889575151</v>
      </c>
      <c r="AP205">
        <v>22.24686666666665</v>
      </c>
      <c r="AQ205">
        <v>-4.840269334768136E-06</v>
      </c>
      <c r="AR205">
        <v>105.4183411861966</v>
      </c>
      <c r="AS205">
        <v>0</v>
      </c>
      <c r="AT205">
        <v>0</v>
      </c>
      <c r="AU205">
        <f>IF(AS205*$H$15&gt;=AW205,1.0,(AW205/(AW205-AS205*$H$15)))</f>
        <v>0</v>
      </c>
      <c r="AV205">
        <f>(AU205-1)*100</f>
        <v>0</v>
      </c>
      <c r="AW205">
        <f>MAX(0,($B$15+$C$15*EF205)/(1+$D$15*EF205)*DY205/(EA205+273)*$E$15)</f>
        <v>0</v>
      </c>
      <c r="AX205" t="s">
        <v>439</v>
      </c>
      <c r="AY205" t="s">
        <v>439</v>
      </c>
      <c r="AZ205">
        <v>0</v>
      </c>
      <c r="BA205">
        <v>0</v>
      </c>
      <c r="BB205">
        <f>1-AZ205/BA205</f>
        <v>0</v>
      </c>
      <c r="BC205">
        <v>0</v>
      </c>
      <c r="BD205" t="s">
        <v>439</v>
      </c>
      <c r="BE205" t="s">
        <v>439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439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$B$13*EG205+$C$13*EH205+$F$13*ES205*(1-EV205)</f>
        <v>0</v>
      </c>
      <c r="DI205">
        <f>DH205*DJ205</f>
        <v>0</v>
      </c>
      <c r="DJ205">
        <f>($B$13*$D$11+$C$13*$D$11+$F$13*((FF205+EX205)/MAX(FF205+EX205+FG205, 0.1)*$I$11+FG205/MAX(FF205+EX205+FG205, 0.1)*$J$11))/($B$13+$C$13+$F$13)</f>
        <v>0</v>
      </c>
      <c r="DK205">
        <f>($B$13*$K$11+$C$13*$K$11+$F$13*((FF205+EX205)/MAX(FF205+EX205+FG205, 0.1)*$P$11+FG205/MAX(FF205+EX205+FG205, 0.1)*$Q$11))/($B$13+$C$13+$F$13)</f>
        <v>0</v>
      </c>
      <c r="DL205">
        <v>1.1</v>
      </c>
      <c r="DM205">
        <v>0.5</v>
      </c>
      <c r="DN205" t="s">
        <v>440</v>
      </c>
      <c r="DO205">
        <v>2</v>
      </c>
      <c r="DP205" t="b">
        <v>1</v>
      </c>
      <c r="DQ205">
        <v>1758644410.5</v>
      </c>
      <c r="DR205">
        <v>1448.97</v>
      </c>
      <c r="DS205">
        <v>1477.11</v>
      </c>
      <c r="DT205">
        <v>22.25241851851852</v>
      </c>
      <c r="DU205">
        <v>21.21854814814815</v>
      </c>
      <c r="DV205">
        <v>1449.577037037037</v>
      </c>
      <c r="DW205">
        <v>21.96588518518518</v>
      </c>
      <c r="DX205">
        <v>500.0016296296296</v>
      </c>
      <c r="DY205">
        <v>90.33643333333336</v>
      </c>
      <c r="DZ205">
        <v>0.06685911481481482</v>
      </c>
      <c r="EA205">
        <v>29.03993703703704</v>
      </c>
      <c r="EB205">
        <v>29.99884074074075</v>
      </c>
      <c r="EC205">
        <v>999.9000000000001</v>
      </c>
      <c r="ED205">
        <v>0</v>
      </c>
      <c r="EE205">
        <v>0</v>
      </c>
      <c r="EF205">
        <v>9984.071851851852</v>
      </c>
      <c r="EG205">
        <v>0</v>
      </c>
      <c r="EH205">
        <v>10.2</v>
      </c>
      <c r="EI205">
        <v>-28.1401</v>
      </c>
      <c r="EJ205">
        <v>1481.946666666667</v>
      </c>
      <c r="EK205">
        <v>1509.131851851852</v>
      </c>
      <c r="EL205">
        <v>1.03386</v>
      </c>
      <c r="EM205">
        <v>1477.11</v>
      </c>
      <c r="EN205">
        <v>21.21854814814815</v>
      </c>
      <c r="EO205">
        <v>2.010203703703703</v>
      </c>
      <c r="EP205">
        <v>1.916808888888889</v>
      </c>
      <c r="EQ205">
        <v>17.52493333333333</v>
      </c>
      <c r="ER205">
        <v>16.77338148148148</v>
      </c>
      <c r="ES205">
        <v>2000.012222222222</v>
      </c>
      <c r="ET205">
        <v>0.9799952222222222</v>
      </c>
      <c r="EU205">
        <v>0.02000477777777777</v>
      </c>
      <c r="EV205">
        <v>0</v>
      </c>
      <c r="EW205">
        <v>201.9033333333333</v>
      </c>
      <c r="EX205">
        <v>5.00078</v>
      </c>
      <c r="EY205">
        <v>4127.126296296296</v>
      </c>
      <c r="EZ205">
        <v>16379.70740740741</v>
      </c>
      <c r="FA205">
        <v>38.40474074074073</v>
      </c>
      <c r="FB205">
        <v>39.25</v>
      </c>
      <c r="FC205">
        <v>38.62707407407407</v>
      </c>
      <c r="FD205">
        <v>38.90951851851852</v>
      </c>
      <c r="FE205">
        <v>39.77059259259259</v>
      </c>
      <c r="FF205">
        <v>1955.098148148148</v>
      </c>
      <c r="FG205">
        <v>39.90592592592593</v>
      </c>
      <c r="FH205">
        <v>0</v>
      </c>
      <c r="FI205">
        <v>1758644416.2</v>
      </c>
      <c r="FJ205">
        <v>0</v>
      </c>
      <c r="FK205">
        <v>201.88536</v>
      </c>
      <c r="FL205">
        <v>-0.7172307722692459</v>
      </c>
      <c r="FM205">
        <v>-28.99846156805097</v>
      </c>
      <c r="FN205">
        <v>4126.867200000001</v>
      </c>
      <c r="FO205">
        <v>15</v>
      </c>
      <c r="FP205">
        <v>0</v>
      </c>
      <c r="FQ205" t="s">
        <v>441</v>
      </c>
      <c r="FR205">
        <v>1746989605.5</v>
      </c>
      <c r="FS205">
        <v>1746989593.5</v>
      </c>
      <c r="FT205">
        <v>0</v>
      </c>
      <c r="FU205">
        <v>-0.274</v>
      </c>
      <c r="FV205">
        <v>-0.002</v>
      </c>
      <c r="FW205">
        <v>2.549</v>
      </c>
      <c r="FX205">
        <v>0.129</v>
      </c>
      <c r="FY205">
        <v>420</v>
      </c>
      <c r="FZ205">
        <v>17</v>
      </c>
      <c r="GA205">
        <v>0.02</v>
      </c>
      <c r="GB205">
        <v>0.04</v>
      </c>
      <c r="GC205">
        <v>-28.08254146341463</v>
      </c>
      <c r="GD205">
        <v>-1.204517770034885</v>
      </c>
      <c r="GE205">
        <v>0.2560523764785194</v>
      </c>
      <c r="GF205">
        <v>0</v>
      </c>
      <c r="GG205">
        <v>201.9453235294118</v>
      </c>
      <c r="GH205">
        <v>-0.9245989338748536</v>
      </c>
      <c r="GI205">
        <v>0.2181297132426219</v>
      </c>
      <c r="GJ205">
        <v>1</v>
      </c>
      <c r="GK205">
        <v>1.035086585365854</v>
      </c>
      <c r="GL205">
        <v>-0.01829080139372933</v>
      </c>
      <c r="GM205">
        <v>0.00197139991086698</v>
      </c>
      <c r="GN205">
        <v>1</v>
      </c>
      <c r="GO205">
        <v>2</v>
      </c>
      <c r="GP205">
        <v>3</v>
      </c>
      <c r="GQ205" t="s">
        <v>442</v>
      </c>
      <c r="GR205">
        <v>3.10273</v>
      </c>
      <c r="GS205">
        <v>2.72501</v>
      </c>
      <c r="GT205">
        <v>0.204003</v>
      </c>
      <c r="GU205">
        <v>0.206403</v>
      </c>
      <c r="GV205">
        <v>0.102163</v>
      </c>
      <c r="GW205">
        <v>0.10017</v>
      </c>
      <c r="GX205">
        <v>20832.8</v>
      </c>
      <c r="GY205">
        <v>18860.9</v>
      </c>
      <c r="GZ205">
        <v>26733.9</v>
      </c>
      <c r="HA205">
        <v>23985.5</v>
      </c>
      <c r="HB205">
        <v>38420</v>
      </c>
      <c r="HC205">
        <v>31908.7</v>
      </c>
      <c r="HD205">
        <v>46684</v>
      </c>
      <c r="HE205">
        <v>37937.8</v>
      </c>
      <c r="HF205">
        <v>1.87525</v>
      </c>
      <c r="HG205">
        <v>1.86882</v>
      </c>
      <c r="HH205">
        <v>0.10806</v>
      </c>
      <c r="HI205">
        <v>0</v>
      </c>
      <c r="HJ205">
        <v>28.252</v>
      </c>
      <c r="HK205">
        <v>999.9</v>
      </c>
      <c r="HL205">
        <v>48.8</v>
      </c>
      <c r="HM205">
        <v>31.5</v>
      </c>
      <c r="HN205">
        <v>25.073</v>
      </c>
      <c r="HO205">
        <v>61.2865</v>
      </c>
      <c r="HP205">
        <v>22.524</v>
      </c>
      <c r="HQ205">
        <v>1</v>
      </c>
      <c r="HR205">
        <v>0.0840041</v>
      </c>
      <c r="HS205">
        <v>-0.54095</v>
      </c>
      <c r="HT205">
        <v>20.2786</v>
      </c>
      <c r="HU205">
        <v>5.2122</v>
      </c>
      <c r="HV205">
        <v>11.9796</v>
      </c>
      <c r="HW205">
        <v>4.96385</v>
      </c>
      <c r="HX205">
        <v>3.27435</v>
      </c>
      <c r="HY205">
        <v>9999</v>
      </c>
      <c r="HZ205">
        <v>9999</v>
      </c>
      <c r="IA205">
        <v>9999</v>
      </c>
      <c r="IB205">
        <v>999.9</v>
      </c>
      <c r="IC205">
        <v>1.864</v>
      </c>
      <c r="ID205">
        <v>1.86006</v>
      </c>
      <c r="IE205">
        <v>1.8584</v>
      </c>
      <c r="IF205">
        <v>1.85977</v>
      </c>
      <c r="IG205">
        <v>1.85989</v>
      </c>
      <c r="IH205">
        <v>1.85837</v>
      </c>
      <c r="II205">
        <v>1.85745</v>
      </c>
      <c r="IJ205">
        <v>1.85242</v>
      </c>
      <c r="IK205">
        <v>0</v>
      </c>
      <c r="IL205">
        <v>0</v>
      </c>
      <c r="IM205">
        <v>0</v>
      </c>
      <c r="IN205">
        <v>0</v>
      </c>
      <c r="IO205" t="s">
        <v>443</v>
      </c>
      <c r="IP205" t="s">
        <v>444</v>
      </c>
      <c r="IQ205" t="s">
        <v>445</v>
      </c>
      <c r="IR205" t="s">
        <v>445</v>
      </c>
      <c r="IS205" t="s">
        <v>445</v>
      </c>
      <c r="IT205" t="s">
        <v>445</v>
      </c>
      <c r="IU205">
        <v>0</v>
      </c>
      <c r="IV205">
        <v>100</v>
      </c>
      <c r="IW205">
        <v>100</v>
      </c>
      <c r="IX205">
        <v>-0.58</v>
      </c>
      <c r="IY205">
        <v>0.2864</v>
      </c>
      <c r="IZ205">
        <v>-1.101190050776656</v>
      </c>
      <c r="JA205">
        <v>-0.0009077452495023094</v>
      </c>
      <c r="JB205">
        <v>1.260287539409167E-06</v>
      </c>
      <c r="JC205">
        <v>-2.747980142854786E-10</v>
      </c>
      <c r="JD205">
        <v>0.01164710740424388</v>
      </c>
      <c r="JE205">
        <v>0.002354074995816399</v>
      </c>
      <c r="JF205">
        <v>0.0004967520844642659</v>
      </c>
      <c r="JG205">
        <v>-1.558376616488758E-06</v>
      </c>
      <c r="JH205">
        <v>1</v>
      </c>
      <c r="JI205">
        <v>1955</v>
      </c>
      <c r="JJ205">
        <v>1</v>
      </c>
      <c r="JK205">
        <v>26</v>
      </c>
      <c r="JL205">
        <v>194246.9</v>
      </c>
      <c r="JM205">
        <v>194247.1</v>
      </c>
      <c r="JN205">
        <v>3.21777</v>
      </c>
      <c r="JO205">
        <v>2.61108</v>
      </c>
      <c r="JP205">
        <v>1.49658</v>
      </c>
      <c r="JQ205">
        <v>2.34497</v>
      </c>
      <c r="JR205">
        <v>1.54907</v>
      </c>
      <c r="JS205">
        <v>2.37671</v>
      </c>
      <c r="JT205">
        <v>36.0816</v>
      </c>
      <c r="JU205">
        <v>24.1663</v>
      </c>
      <c r="JV205">
        <v>18</v>
      </c>
      <c r="JW205">
        <v>482.058</v>
      </c>
      <c r="JX205">
        <v>492.751</v>
      </c>
      <c r="JY205">
        <v>28.1457</v>
      </c>
      <c r="JZ205">
        <v>28.3638</v>
      </c>
      <c r="KA205">
        <v>29.9999</v>
      </c>
      <c r="KB205">
        <v>28.6079</v>
      </c>
      <c r="KC205">
        <v>28.6102</v>
      </c>
      <c r="KD205">
        <v>64.5667</v>
      </c>
      <c r="KE205">
        <v>18.1148</v>
      </c>
      <c r="KF205">
        <v>69.018</v>
      </c>
      <c r="KG205">
        <v>28.1468</v>
      </c>
      <c r="KH205">
        <v>1523.95</v>
      </c>
      <c r="KI205">
        <v>21.2377</v>
      </c>
      <c r="KJ205">
        <v>102.07</v>
      </c>
      <c r="KK205">
        <v>91.501</v>
      </c>
    </row>
    <row r="206" spans="1:297">
      <c r="A206">
        <v>188</v>
      </c>
      <c r="B206">
        <v>1758644423</v>
      </c>
      <c r="C206">
        <v>2790</v>
      </c>
      <c r="D206" t="s">
        <v>822</v>
      </c>
      <c r="E206" t="s">
        <v>823</v>
      </c>
      <c r="F206">
        <v>5</v>
      </c>
      <c r="G206" t="s">
        <v>641</v>
      </c>
      <c r="H206" t="s">
        <v>438</v>
      </c>
      <c r="I206">
        <v>1758644415.214286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(EA206+(U206+2*0.95*5.67E-8*(((EA206+$B$9)+273)^4-(EA206+273)^4)-44100*J206)/(1.84*29.3*R206+8*0.95*5.67E-8*(EA206+273)^3))</f>
        <v>0</v>
      </c>
      <c r="W206">
        <f>($C$9*EB206+$D$9*EC206+$E$9*V206)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2*0.95*5.67E-8*(((EA206+$B$9)+273)^4-(W206+273)^4)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1541.795222333264</v>
      </c>
      <c r="AK206">
        <v>1522.633636363635</v>
      </c>
      <c r="AL206">
        <v>3.40246770042678</v>
      </c>
      <c r="AM206">
        <v>65.18617333017276</v>
      </c>
      <c r="AN206">
        <f>(AP206 - AO206 + DY206*1E3/(8.314*(EA206+273.15)) * AR206/DX206 * AQ206) * DX206/(100*DL206) * 1000/(1000 - AP206)</f>
        <v>0</v>
      </c>
      <c r="AO206">
        <v>21.21650389636933</v>
      </c>
      <c r="AP206">
        <v>22.24324666666666</v>
      </c>
      <c r="AQ206">
        <v>-8.132721684636819E-07</v>
      </c>
      <c r="AR206">
        <v>105.4183411861966</v>
      </c>
      <c r="AS206">
        <v>0</v>
      </c>
      <c r="AT206">
        <v>0</v>
      </c>
      <c r="AU206">
        <f>IF(AS206*$H$15&gt;=AW206,1.0,(AW206/(AW206-AS206*$H$15)))</f>
        <v>0</v>
      </c>
      <c r="AV206">
        <f>(AU206-1)*100</f>
        <v>0</v>
      </c>
      <c r="AW206">
        <f>MAX(0,($B$15+$C$15*EF206)/(1+$D$15*EF206)*DY206/(EA206+273)*$E$15)</f>
        <v>0</v>
      </c>
      <c r="AX206" t="s">
        <v>439</v>
      </c>
      <c r="AY206" t="s">
        <v>439</v>
      </c>
      <c r="AZ206">
        <v>0</v>
      </c>
      <c r="BA206">
        <v>0</v>
      </c>
      <c r="BB206">
        <f>1-AZ206/BA206</f>
        <v>0</v>
      </c>
      <c r="BC206">
        <v>0</v>
      </c>
      <c r="BD206" t="s">
        <v>439</v>
      </c>
      <c r="BE206" t="s">
        <v>439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439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$B$13*EG206+$C$13*EH206+$F$13*ES206*(1-EV206)</f>
        <v>0</v>
      </c>
      <c r="DI206">
        <f>DH206*DJ206</f>
        <v>0</v>
      </c>
      <c r="DJ206">
        <f>($B$13*$D$11+$C$13*$D$11+$F$13*((FF206+EX206)/MAX(FF206+EX206+FG206, 0.1)*$I$11+FG206/MAX(FF206+EX206+FG206, 0.1)*$J$11))/($B$13+$C$13+$F$13)</f>
        <v>0</v>
      </c>
      <c r="DK206">
        <f>($B$13*$K$11+$C$13*$K$11+$F$13*((FF206+EX206)/MAX(FF206+EX206+FG206, 0.1)*$P$11+FG206/MAX(FF206+EX206+FG206, 0.1)*$Q$11))/($B$13+$C$13+$F$13)</f>
        <v>0</v>
      </c>
      <c r="DL206">
        <v>1.1</v>
      </c>
      <c r="DM206">
        <v>0.5</v>
      </c>
      <c r="DN206" t="s">
        <v>440</v>
      </c>
      <c r="DO206">
        <v>2</v>
      </c>
      <c r="DP206" t="b">
        <v>1</v>
      </c>
      <c r="DQ206">
        <v>1758644415.214286</v>
      </c>
      <c r="DR206">
        <v>1464.563928571429</v>
      </c>
      <c r="DS206">
        <v>1492.8975</v>
      </c>
      <c r="DT206">
        <v>22.24866428571429</v>
      </c>
      <c r="DU206">
        <v>21.21756428571428</v>
      </c>
      <c r="DV206">
        <v>1465.154285714286</v>
      </c>
      <c r="DW206">
        <v>21.96221428571429</v>
      </c>
      <c r="DX206">
        <v>499.9985714285714</v>
      </c>
      <c r="DY206">
        <v>90.33638214285715</v>
      </c>
      <c r="DZ206">
        <v>0.06694347142857142</v>
      </c>
      <c r="EA206">
        <v>29.04011071428571</v>
      </c>
      <c r="EB206">
        <v>30.004325</v>
      </c>
      <c r="EC206">
        <v>999.9000000000002</v>
      </c>
      <c r="ED206">
        <v>0</v>
      </c>
      <c r="EE206">
        <v>0</v>
      </c>
      <c r="EF206">
        <v>9986.316785714285</v>
      </c>
      <c r="EG206">
        <v>0</v>
      </c>
      <c r="EH206">
        <v>10.2</v>
      </c>
      <c r="EI206">
        <v>-28.33431428571428</v>
      </c>
      <c r="EJ206">
        <v>1497.889285714286</v>
      </c>
      <c r="EK206">
        <v>1525.260714285714</v>
      </c>
      <c r="EL206">
        <v>1.031091785714286</v>
      </c>
      <c r="EM206">
        <v>1492.8975</v>
      </c>
      <c r="EN206">
        <v>21.21756428571428</v>
      </c>
      <c r="EO206">
        <v>2.009863928571428</v>
      </c>
      <c r="EP206">
        <v>1.916718214285714</v>
      </c>
      <c r="EQ206">
        <v>17.52225</v>
      </c>
      <c r="ER206">
        <v>16.77263928571429</v>
      </c>
      <c r="ES206">
        <v>1999.996071428571</v>
      </c>
      <c r="ET206">
        <v>0.9799949642857141</v>
      </c>
      <c r="EU206">
        <v>0.02000503571428571</v>
      </c>
      <c r="EV206">
        <v>0</v>
      </c>
      <c r="EW206">
        <v>201.7512857142858</v>
      </c>
      <c r="EX206">
        <v>5.00078</v>
      </c>
      <c r="EY206">
        <v>4124.865714285714</v>
      </c>
      <c r="EZ206">
        <v>16379.56071428571</v>
      </c>
      <c r="FA206">
        <v>38.40149999999999</v>
      </c>
      <c r="FB206">
        <v>39.25</v>
      </c>
      <c r="FC206">
        <v>38.63364285714285</v>
      </c>
      <c r="FD206">
        <v>38.92610714285714</v>
      </c>
      <c r="FE206">
        <v>39.77882142857143</v>
      </c>
      <c r="FF206">
        <v>1955.081785714286</v>
      </c>
      <c r="FG206">
        <v>39.90607142857143</v>
      </c>
      <c r="FH206">
        <v>0</v>
      </c>
      <c r="FI206">
        <v>1758644421</v>
      </c>
      <c r="FJ206">
        <v>0</v>
      </c>
      <c r="FK206">
        <v>201.76072</v>
      </c>
      <c r="FL206">
        <v>-2.473692299839157</v>
      </c>
      <c r="FM206">
        <v>-29.08923073626361</v>
      </c>
      <c r="FN206">
        <v>4124.6148</v>
      </c>
      <c r="FO206">
        <v>15</v>
      </c>
      <c r="FP206">
        <v>0</v>
      </c>
      <c r="FQ206" t="s">
        <v>441</v>
      </c>
      <c r="FR206">
        <v>1746989605.5</v>
      </c>
      <c r="FS206">
        <v>1746989593.5</v>
      </c>
      <c r="FT206">
        <v>0</v>
      </c>
      <c r="FU206">
        <v>-0.274</v>
      </c>
      <c r="FV206">
        <v>-0.002</v>
      </c>
      <c r="FW206">
        <v>2.549</v>
      </c>
      <c r="FX206">
        <v>0.129</v>
      </c>
      <c r="FY206">
        <v>420</v>
      </c>
      <c r="FZ206">
        <v>17</v>
      </c>
      <c r="GA206">
        <v>0.02</v>
      </c>
      <c r="GB206">
        <v>0.04</v>
      </c>
      <c r="GC206">
        <v>-28.2274875</v>
      </c>
      <c r="GD206">
        <v>-2.591051031894901</v>
      </c>
      <c r="GE206">
        <v>0.2617696336356642</v>
      </c>
      <c r="GF206">
        <v>0</v>
      </c>
      <c r="GG206">
        <v>201.799205882353</v>
      </c>
      <c r="GH206">
        <v>-1.346967150151606</v>
      </c>
      <c r="GI206">
        <v>0.2514139753956058</v>
      </c>
      <c r="GJ206">
        <v>0</v>
      </c>
      <c r="GK206">
        <v>1.03207975</v>
      </c>
      <c r="GL206">
        <v>-0.03302082551594852</v>
      </c>
      <c r="GM206">
        <v>0.003622320035212236</v>
      </c>
      <c r="GN206">
        <v>1</v>
      </c>
      <c r="GO206">
        <v>1</v>
      </c>
      <c r="GP206">
        <v>3</v>
      </c>
      <c r="GQ206" t="s">
        <v>448</v>
      </c>
      <c r="GR206">
        <v>3.10264</v>
      </c>
      <c r="GS206">
        <v>2.72494</v>
      </c>
      <c r="GT206">
        <v>0.205371</v>
      </c>
      <c r="GU206">
        <v>0.207748</v>
      </c>
      <c r="GV206">
        <v>0.102157</v>
      </c>
      <c r="GW206">
        <v>0.100199</v>
      </c>
      <c r="GX206">
        <v>20797.2</v>
      </c>
      <c r="GY206">
        <v>18829.2</v>
      </c>
      <c r="GZ206">
        <v>26734.1</v>
      </c>
      <c r="HA206">
        <v>23985.8</v>
      </c>
      <c r="HB206">
        <v>38420.7</v>
      </c>
      <c r="HC206">
        <v>31907.8</v>
      </c>
      <c r="HD206">
        <v>46684.3</v>
      </c>
      <c r="HE206">
        <v>37937.8</v>
      </c>
      <c r="HF206">
        <v>1.875</v>
      </c>
      <c r="HG206">
        <v>1.86922</v>
      </c>
      <c r="HH206">
        <v>0.107534</v>
      </c>
      <c r="HI206">
        <v>0</v>
      </c>
      <c r="HJ206">
        <v>28.252</v>
      </c>
      <c r="HK206">
        <v>999.9</v>
      </c>
      <c r="HL206">
        <v>48.8</v>
      </c>
      <c r="HM206">
        <v>31.6</v>
      </c>
      <c r="HN206">
        <v>25.2168</v>
      </c>
      <c r="HO206">
        <v>60.9665</v>
      </c>
      <c r="HP206">
        <v>22.476</v>
      </c>
      <c r="HQ206">
        <v>1</v>
      </c>
      <c r="HR206">
        <v>0.0837271</v>
      </c>
      <c r="HS206">
        <v>-0.539581</v>
      </c>
      <c r="HT206">
        <v>20.2786</v>
      </c>
      <c r="HU206">
        <v>5.2116</v>
      </c>
      <c r="HV206">
        <v>11.9791</v>
      </c>
      <c r="HW206">
        <v>4.96385</v>
      </c>
      <c r="HX206">
        <v>3.2745</v>
      </c>
      <c r="HY206">
        <v>9999</v>
      </c>
      <c r="HZ206">
        <v>9999</v>
      </c>
      <c r="IA206">
        <v>9999</v>
      </c>
      <c r="IB206">
        <v>999.9</v>
      </c>
      <c r="IC206">
        <v>1.86401</v>
      </c>
      <c r="ID206">
        <v>1.86008</v>
      </c>
      <c r="IE206">
        <v>1.85839</v>
      </c>
      <c r="IF206">
        <v>1.85974</v>
      </c>
      <c r="IG206">
        <v>1.85989</v>
      </c>
      <c r="IH206">
        <v>1.85837</v>
      </c>
      <c r="II206">
        <v>1.85745</v>
      </c>
      <c r="IJ206">
        <v>1.85242</v>
      </c>
      <c r="IK206">
        <v>0</v>
      </c>
      <c r="IL206">
        <v>0</v>
      </c>
      <c r="IM206">
        <v>0</v>
      </c>
      <c r="IN206">
        <v>0</v>
      </c>
      <c r="IO206" t="s">
        <v>443</v>
      </c>
      <c r="IP206" t="s">
        <v>444</v>
      </c>
      <c r="IQ206" t="s">
        <v>445</v>
      </c>
      <c r="IR206" t="s">
        <v>445</v>
      </c>
      <c r="IS206" t="s">
        <v>445</v>
      </c>
      <c r="IT206" t="s">
        <v>445</v>
      </c>
      <c r="IU206">
        <v>0</v>
      </c>
      <c r="IV206">
        <v>100</v>
      </c>
      <c r="IW206">
        <v>100</v>
      </c>
      <c r="IX206">
        <v>-0.5600000000000001</v>
      </c>
      <c r="IY206">
        <v>0.2864</v>
      </c>
      <c r="IZ206">
        <v>-1.101190050776656</v>
      </c>
      <c r="JA206">
        <v>-0.0009077452495023094</v>
      </c>
      <c r="JB206">
        <v>1.260287539409167E-06</v>
      </c>
      <c r="JC206">
        <v>-2.747980142854786E-10</v>
      </c>
      <c r="JD206">
        <v>0.01164710740424388</v>
      </c>
      <c r="JE206">
        <v>0.002354074995816399</v>
      </c>
      <c r="JF206">
        <v>0.0004967520844642659</v>
      </c>
      <c r="JG206">
        <v>-1.558376616488758E-06</v>
      </c>
      <c r="JH206">
        <v>1</v>
      </c>
      <c r="JI206">
        <v>1955</v>
      </c>
      <c r="JJ206">
        <v>1</v>
      </c>
      <c r="JK206">
        <v>26</v>
      </c>
      <c r="JL206">
        <v>194247</v>
      </c>
      <c r="JM206">
        <v>194247.2</v>
      </c>
      <c r="JN206">
        <v>3.24463</v>
      </c>
      <c r="JO206">
        <v>2.59888</v>
      </c>
      <c r="JP206">
        <v>1.49658</v>
      </c>
      <c r="JQ206">
        <v>2.34497</v>
      </c>
      <c r="JR206">
        <v>1.54907</v>
      </c>
      <c r="JS206">
        <v>2.44873</v>
      </c>
      <c r="JT206">
        <v>36.0816</v>
      </c>
      <c r="JU206">
        <v>24.1838</v>
      </c>
      <c r="JV206">
        <v>18</v>
      </c>
      <c r="JW206">
        <v>481.894</v>
      </c>
      <c r="JX206">
        <v>492.994</v>
      </c>
      <c r="JY206">
        <v>28.1468</v>
      </c>
      <c r="JZ206">
        <v>28.3614</v>
      </c>
      <c r="KA206">
        <v>30.0001</v>
      </c>
      <c r="KB206">
        <v>28.6055</v>
      </c>
      <c r="KC206">
        <v>28.6078</v>
      </c>
      <c r="KD206">
        <v>65.1049</v>
      </c>
      <c r="KE206">
        <v>18.1148</v>
      </c>
      <c r="KF206">
        <v>69.4072</v>
      </c>
      <c r="KG206">
        <v>28.1452</v>
      </c>
      <c r="KH206">
        <v>1537.3</v>
      </c>
      <c r="KI206">
        <v>21.2377</v>
      </c>
      <c r="KJ206">
        <v>102.071</v>
      </c>
      <c r="KK206">
        <v>91.5014</v>
      </c>
    </row>
    <row r="207" spans="1:297">
      <c r="A207">
        <v>189</v>
      </c>
      <c r="B207">
        <v>1758644428</v>
      </c>
      <c r="C207">
        <v>2795</v>
      </c>
      <c r="D207" t="s">
        <v>824</v>
      </c>
      <c r="E207" t="s">
        <v>825</v>
      </c>
      <c r="F207">
        <v>5</v>
      </c>
      <c r="G207" t="s">
        <v>641</v>
      </c>
      <c r="H207" t="s">
        <v>438</v>
      </c>
      <c r="I207">
        <v>1758644420.5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(EA207+(U207+2*0.95*5.67E-8*(((EA207+$B$9)+273)^4-(EA207+273)^4)-44100*J207)/(1.84*29.3*R207+8*0.95*5.67E-8*(EA207+273)^3))</f>
        <v>0</v>
      </c>
      <c r="W207">
        <f>($C$9*EB207+$D$9*EC207+$E$9*V207)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2*0.95*5.67E-8*(((EA207+$B$9)+273)^4-(W207+273)^4)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1558.789054530044</v>
      </c>
      <c r="AK207">
        <v>1539.71606060606</v>
      </c>
      <c r="AL207">
        <v>3.415450587069625</v>
      </c>
      <c r="AM207">
        <v>65.18617333017276</v>
      </c>
      <c r="AN207">
        <f>(AP207 - AO207 + DY207*1E3/(8.314*(EA207+273.15)) * AR207/DX207 * AQ207) * DX207/(100*DL207) * 1000/(1000 - AP207)</f>
        <v>0</v>
      </c>
      <c r="AO207">
        <v>21.25503174547887</v>
      </c>
      <c r="AP207">
        <v>22.25299757575758</v>
      </c>
      <c r="AQ207">
        <v>1.538216078688754E-05</v>
      </c>
      <c r="AR207">
        <v>105.4183411861966</v>
      </c>
      <c r="AS207">
        <v>0</v>
      </c>
      <c r="AT207">
        <v>0</v>
      </c>
      <c r="AU207">
        <f>IF(AS207*$H$15&gt;=AW207,1.0,(AW207/(AW207-AS207*$H$15)))</f>
        <v>0</v>
      </c>
      <c r="AV207">
        <f>(AU207-1)*100</f>
        <v>0</v>
      </c>
      <c r="AW207">
        <f>MAX(0,($B$15+$C$15*EF207)/(1+$D$15*EF207)*DY207/(EA207+273)*$E$15)</f>
        <v>0</v>
      </c>
      <c r="AX207" t="s">
        <v>439</v>
      </c>
      <c r="AY207" t="s">
        <v>439</v>
      </c>
      <c r="AZ207">
        <v>0</v>
      </c>
      <c r="BA207">
        <v>0</v>
      </c>
      <c r="BB207">
        <f>1-AZ207/BA207</f>
        <v>0</v>
      </c>
      <c r="BC207">
        <v>0</v>
      </c>
      <c r="BD207" t="s">
        <v>439</v>
      </c>
      <c r="BE207" t="s">
        <v>439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439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$B$13*EG207+$C$13*EH207+$F$13*ES207*(1-EV207)</f>
        <v>0</v>
      </c>
      <c r="DI207">
        <f>DH207*DJ207</f>
        <v>0</v>
      </c>
      <c r="DJ207">
        <f>($B$13*$D$11+$C$13*$D$11+$F$13*((FF207+EX207)/MAX(FF207+EX207+FG207, 0.1)*$I$11+FG207/MAX(FF207+EX207+FG207, 0.1)*$J$11))/($B$13+$C$13+$F$13)</f>
        <v>0</v>
      </c>
      <c r="DK207">
        <f>($B$13*$K$11+$C$13*$K$11+$F$13*((FF207+EX207)/MAX(FF207+EX207+FG207, 0.1)*$P$11+FG207/MAX(FF207+EX207+FG207, 0.1)*$Q$11))/($B$13+$C$13+$F$13)</f>
        <v>0</v>
      </c>
      <c r="DL207">
        <v>1.1</v>
      </c>
      <c r="DM207">
        <v>0.5</v>
      </c>
      <c r="DN207" t="s">
        <v>440</v>
      </c>
      <c r="DO207">
        <v>2</v>
      </c>
      <c r="DP207" t="b">
        <v>1</v>
      </c>
      <c r="DQ207">
        <v>1758644420.5</v>
      </c>
      <c r="DR207">
        <v>1482.101481481481</v>
      </c>
      <c r="DS207">
        <v>1510.565925925926</v>
      </c>
      <c r="DT207">
        <v>22.24652222222223</v>
      </c>
      <c r="DU207">
        <v>21.2272962962963</v>
      </c>
      <c r="DV207">
        <v>1482.672962962963</v>
      </c>
      <c r="DW207">
        <v>21.96011851851852</v>
      </c>
      <c r="DX207">
        <v>499.9976666666666</v>
      </c>
      <c r="DY207">
        <v>90.33742592592591</v>
      </c>
      <c r="DZ207">
        <v>0.06684734074074074</v>
      </c>
      <c r="EA207">
        <v>29.04097777777778</v>
      </c>
      <c r="EB207">
        <v>30.0045</v>
      </c>
      <c r="EC207">
        <v>999.9000000000001</v>
      </c>
      <c r="ED207">
        <v>0</v>
      </c>
      <c r="EE207">
        <v>0</v>
      </c>
      <c r="EF207">
        <v>9998.959999999999</v>
      </c>
      <c r="EG207">
        <v>0</v>
      </c>
      <c r="EH207">
        <v>10.2</v>
      </c>
      <c r="EI207">
        <v>-28.46568888888889</v>
      </c>
      <c r="EJ207">
        <v>1515.821851851852</v>
      </c>
      <c r="EK207">
        <v>1543.327407407408</v>
      </c>
      <c r="EL207">
        <v>1.019226111111111</v>
      </c>
      <c r="EM207">
        <v>1510.565925925926</v>
      </c>
      <c r="EN207">
        <v>21.2272962962963</v>
      </c>
      <c r="EO207">
        <v>2.009693703703704</v>
      </c>
      <c r="EP207">
        <v>1.917618888888889</v>
      </c>
      <c r="EQ207">
        <v>17.52091111111111</v>
      </c>
      <c r="ER207">
        <v>16.78003333333333</v>
      </c>
      <c r="ES207">
        <v>2000.02037037037</v>
      </c>
      <c r="ET207">
        <v>0.9799927777777777</v>
      </c>
      <c r="EU207">
        <v>0.02000722222222222</v>
      </c>
      <c r="EV207">
        <v>0</v>
      </c>
      <c r="EW207">
        <v>201.5884444444444</v>
      </c>
      <c r="EX207">
        <v>5.00078</v>
      </c>
      <c r="EY207">
        <v>4122.361851851852</v>
      </c>
      <c r="EZ207">
        <v>16379.74444444444</v>
      </c>
      <c r="FA207">
        <v>38.39096296296297</v>
      </c>
      <c r="FB207">
        <v>39.25</v>
      </c>
      <c r="FC207">
        <v>38.64551851851852</v>
      </c>
      <c r="FD207">
        <v>38.91177777777778</v>
      </c>
      <c r="FE207">
        <v>39.77762962962964</v>
      </c>
      <c r="FF207">
        <v>1955.100370370371</v>
      </c>
      <c r="FG207">
        <v>39.91037037037037</v>
      </c>
      <c r="FH207">
        <v>0</v>
      </c>
      <c r="FI207">
        <v>1758644425.8</v>
      </c>
      <c r="FJ207">
        <v>0</v>
      </c>
      <c r="FK207">
        <v>201.60936</v>
      </c>
      <c r="FL207">
        <v>-1.730692302711543</v>
      </c>
      <c r="FM207">
        <v>-29.00692313386604</v>
      </c>
      <c r="FN207">
        <v>4122.3008</v>
      </c>
      <c r="FO207">
        <v>15</v>
      </c>
      <c r="FP207">
        <v>0</v>
      </c>
      <c r="FQ207" t="s">
        <v>441</v>
      </c>
      <c r="FR207">
        <v>1746989605.5</v>
      </c>
      <c r="FS207">
        <v>1746989593.5</v>
      </c>
      <c r="FT207">
        <v>0</v>
      </c>
      <c r="FU207">
        <v>-0.274</v>
      </c>
      <c r="FV207">
        <v>-0.002</v>
      </c>
      <c r="FW207">
        <v>2.549</v>
      </c>
      <c r="FX207">
        <v>0.129</v>
      </c>
      <c r="FY207">
        <v>420</v>
      </c>
      <c r="FZ207">
        <v>17</v>
      </c>
      <c r="GA207">
        <v>0.02</v>
      </c>
      <c r="GB207">
        <v>0.04</v>
      </c>
      <c r="GC207">
        <v>-28.37732</v>
      </c>
      <c r="GD207">
        <v>-1.51295909943711</v>
      </c>
      <c r="GE207">
        <v>0.1760216750857688</v>
      </c>
      <c r="GF207">
        <v>0</v>
      </c>
      <c r="GG207">
        <v>201.702</v>
      </c>
      <c r="GH207">
        <v>-1.945882349813466</v>
      </c>
      <c r="GI207">
        <v>0.2747952178708838</v>
      </c>
      <c r="GJ207">
        <v>0</v>
      </c>
      <c r="GK207">
        <v>1.023544875</v>
      </c>
      <c r="GL207">
        <v>-0.1270846716697959</v>
      </c>
      <c r="GM207">
        <v>0.01412523747090203</v>
      </c>
      <c r="GN207">
        <v>0</v>
      </c>
      <c r="GO207">
        <v>0</v>
      </c>
      <c r="GP207">
        <v>3</v>
      </c>
      <c r="GQ207" t="s">
        <v>459</v>
      </c>
      <c r="GR207">
        <v>3.1025</v>
      </c>
      <c r="GS207">
        <v>2.72463</v>
      </c>
      <c r="GT207">
        <v>0.206728</v>
      </c>
      <c r="GU207">
        <v>0.209109</v>
      </c>
      <c r="GV207">
        <v>0.102193</v>
      </c>
      <c r="GW207">
        <v>0.100312</v>
      </c>
      <c r="GX207">
        <v>20761.5</v>
      </c>
      <c r="GY207">
        <v>18797</v>
      </c>
      <c r="GZ207">
        <v>26733.9</v>
      </c>
      <c r="HA207">
        <v>23986</v>
      </c>
      <c r="HB207">
        <v>38419.3</v>
      </c>
      <c r="HC207">
        <v>31904.1</v>
      </c>
      <c r="HD207">
        <v>46684.3</v>
      </c>
      <c r="HE207">
        <v>37938</v>
      </c>
      <c r="HF207">
        <v>1.87505</v>
      </c>
      <c r="HG207">
        <v>1.86937</v>
      </c>
      <c r="HH207">
        <v>0.107292</v>
      </c>
      <c r="HI207">
        <v>0</v>
      </c>
      <c r="HJ207">
        <v>28.252</v>
      </c>
      <c r="HK207">
        <v>999.9</v>
      </c>
      <c r="HL207">
        <v>48.8</v>
      </c>
      <c r="HM207">
        <v>31.5</v>
      </c>
      <c r="HN207">
        <v>25.0733</v>
      </c>
      <c r="HO207">
        <v>61.0365</v>
      </c>
      <c r="HP207">
        <v>22.6603</v>
      </c>
      <c r="HQ207">
        <v>1</v>
      </c>
      <c r="HR207">
        <v>0.0836662</v>
      </c>
      <c r="HS207">
        <v>-0.536149</v>
      </c>
      <c r="HT207">
        <v>20.2785</v>
      </c>
      <c r="HU207">
        <v>5.21205</v>
      </c>
      <c r="HV207">
        <v>11.9784</v>
      </c>
      <c r="HW207">
        <v>4.9638</v>
      </c>
      <c r="HX207">
        <v>3.2744</v>
      </c>
      <c r="HY207">
        <v>9999</v>
      </c>
      <c r="HZ207">
        <v>9999</v>
      </c>
      <c r="IA207">
        <v>9999</v>
      </c>
      <c r="IB207">
        <v>999.9</v>
      </c>
      <c r="IC207">
        <v>1.86397</v>
      </c>
      <c r="ID207">
        <v>1.8601</v>
      </c>
      <c r="IE207">
        <v>1.8584</v>
      </c>
      <c r="IF207">
        <v>1.85974</v>
      </c>
      <c r="IG207">
        <v>1.85989</v>
      </c>
      <c r="IH207">
        <v>1.85837</v>
      </c>
      <c r="II207">
        <v>1.85745</v>
      </c>
      <c r="IJ207">
        <v>1.85242</v>
      </c>
      <c r="IK207">
        <v>0</v>
      </c>
      <c r="IL207">
        <v>0</v>
      </c>
      <c r="IM207">
        <v>0</v>
      </c>
      <c r="IN207">
        <v>0</v>
      </c>
      <c r="IO207" t="s">
        <v>443</v>
      </c>
      <c r="IP207" t="s">
        <v>444</v>
      </c>
      <c r="IQ207" t="s">
        <v>445</v>
      </c>
      <c r="IR207" t="s">
        <v>445</v>
      </c>
      <c r="IS207" t="s">
        <v>445</v>
      </c>
      <c r="IT207" t="s">
        <v>445</v>
      </c>
      <c r="IU207">
        <v>0</v>
      </c>
      <c r="IV207">
        <v>100</v>
      </c>
      <c r="IW207">
        <v>100</v>
      </c>
      <c r="IX207">
        <v>-0.55</v>
      </c>
      <c r="IY207">
        <v>0.2866</v>
      </c>
      <c r="IZ207">
        <v>-1.101190050776656</v>
      </c>
      <c r="JA207">
        <v>-0.0009077452495023094</v>
      </c>
      <c r="JB207">
        <v>1.260287539409167E-06</v>
      </c>
      <c r="JC207">
        <v>-2.747980142854786E-10</v>
      </c>
      <c r="JD207">
        <v>0.01164710740424388</v>
      </c>
      <c r="JE207">
        <v>0.002354074995816399</v>
      </c>
      <c r="JF207">
        <v>0.0004967520844642659</v>
      </c>
      <c r="JG207">
        <v>-1.558376616488758E-06</v>
      </c>
      <c r="JH207">
        <v>1</v>
      </c>
      <c r="JI207">
        <v>1955</v>
      </c>
      <c r="JJ207">
        <v>1</v>
      </c>
      <c r="JK207">
        <v>26</v>
      </c>
      <c r="JL207">
        <v>194247</v>
      </c>
      <c r="JM207">
        <v>194247.2</v>
      </c>
      <c r="JN207">
        <v>3.27393</v>
      </c>
      <c r="JO207">
        <v>2.60864</v>
      </c>
      <c r="JP207">
        <v>1.49658</v>
      </c>
      <c r="JQ207">
        <v>2.34375</v>
      </c>
      <c r="JR207">
        <v>1.54907</v>
      </c>
      <c r="JS207">
        <v>2.46216</v>
      </c>
      <c r="JT207">
        <v>36.0816</v>
      </c>
      <c r="JU207">
        <v>24.1751</v>
      </c>
      <c r="JV207">
        <v>18</v>
      </c>
      <c r="JW207">
        <v>481.913</v>
      </c>
      <c r="JX207">
        <v>493.083</v>
      </c>
      <c r="JY207">
        <v>28.1456</v>
      </c>
      <c r="JZ207">
        <v>28.3612</v>
      </c>
      <c r="KA207">
        <v>30</v>
      </c>
      <c r="KB207">
        <v>28.6041</v>
      </c>
      <c r="KC207">
        <v>28.6065</v>
      </c>
      <c r="KD207">
        <v>65.69499999999999</v>
      </c>
      <c r="KE207">
        <v>18.1148</v>
      </c>
      <c r="KF207">
        <v>69.4072</v>
      </c>
      <c r="KG207">
        <v>28.1448</v>
      </c>
      <c r="KH207">
        <v>1557.34</v>
      </c>
      <c r="KI207">
        <v>21.2377</v>
      </c>
      <c r="KJ207">
        <v>102.071</v>
      </c>
      <c r="KK207">
        <v>91.502</v>
      </c>
    </row>
    <row r="208" spans="1:297">
      <c r="A208">
        <v>190</v>
      </c>
      <c r="B208">
        <v>1758644433</v>
      </c>
      <c r="C208">
        <v>2800</v>
      </c>
      <c r="D208" t="s">
        <v>826</v>
      </c>
      <c r="E208" t="s">
        <v>827</v>
      </c>
      <c r="F208">
        <v>5</v>
      </c>
      <c r="G208" t="s">
        <v>641</v>
      </c>
      <c r="H208" t="s">
        <v>438</v>
      </c>
      <c r="I208">
        <v>1758644425.214286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(EA208+(U208+2*0.95*5.67E-8*(((EA208+$B$9)+273)^4-(EA208+273)^4)-44100*J208)/(1.84*29.3*R208+8*0.95*5.67E-8*(EA208+273)^3))</f>
        <v>0</v>
      </c>
      <c r="W208">
        <f>($C$9*EB208+$D$9*EC208+$E$9*V208)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2*0.95*5.67E-8*(((EA208+$B$9)+273)^4-(W208+273)^4)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1576.054676304202</v>
      </c>
      <c r="AK208">
        <v>1557.019393939393</v>
      </c>
      <c r="AL208">
        <v>3.443562225629012</v>
      </c>
      <c r="AM208">
        <v>65.18617333017276</v>
      </c>
      <c r="AN208">
        <f>(AP208 - AO208 + DY208*1E3/(8.314*(EA208+273.15)) * AR208/DX208 * AQ208) * DX208/(100*DL208) * 1000/(1000 - AP208)</f>
        <v>0</v>
      </c>
      <c r="AO208">
        <v>21.26082739850415</v>
      </c>
      <c r="AP208">
        <v>22.26508666666666</v>
      </c>
      <c r="AQ208">
        <v>1.004834278253063E-05</v>
      </c>
      <c r="AR208">
        <v>105.4183411861966</v>
      </c>
      <c r="AS208">
        <v>0</v>
      </c>
      <c r="AT208">
        <v>0</v>
      </c>
      <c r="AU208">
        <f>IF(AS208*$H$15&gt;=AW208,1.0,(AW208/(AW208-AS208*$H$15)))</f>
        <v>0</v>
      </c>
      <c r="AV208">
        <f>(AU208-1)*100</f>
        <v>0</v>
      </c>
      <c r="AW208">
        <f>MAX(0,($B$15+$C$15*EF208)/(1+$D$15*EF208)*DY208/(EA208+273)*$E$15)</f>
        <v>0</v>
      </c>
      <c r="AX208" t="s">
        <v>439</v>
      </c>
      <c r="AY208" t="s">
        <v>439</v>
      </c>
      <c r="AZ208">
        <v>0</v>
      </c>
      <c r="BA208">
        <v>0</v>
      </c>
      <c r="BB208">
        <f>1-AZ208/BA208</f>
        <v>0</v>
      </c>
      <c r="BC208">
        <v>0</v>
      </c>
      <c r="BD208" t="s">
        <v>439</v>
      </c>
      <c r="BE208" t="s">
        <v>439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439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$B$13*EG208+$C$13*EH208+$F$13*ES208*(1-EV208)</f>
        <v>0</v>
      </c>
      <c r="DI208">
        <f>DH208*DJ208</f>
        <v>0</v>
      </c>
      <c r="DJ208">
        <f>($B$13*$D$11+$C$13*$D$11+$F$13*((FF208+EX208)/MAX(FF208+EX208+FG208, 0.1)*$I$11+FG208/MAX(FF208+EX208+FG208, 0.1)*$J$11))/($B$13+$C$13+$F$13)</f>
        <v>0</v>
      </c>
      <c r="DK208">
        <f>($B$13*$K$11+$C$13*$K$11+$F$13*((FF208+EX208)/MAX(FF208+EX208+FG208, 0.1)*$P$11+FG208/MAX(FF208+EX208+FG208, 0.1)*$Q$11))/($B$13+$C$13+$F$13)</f>
        <v>0</v>
      </c>
      <c r="DL208">
        <v>1.1</v>
      </c>
      <c r="DM208">
        <v>0.5</v>
      </c>
      <c r="DN208" t="s">
        <v>440</v>
      </c>
      <c r="DO208">
        <v>2</v>
      </c>
      <c r="DP208" t="b">
        <v>1</v>
      </c>
      <c r="DQ208">
        <v>1758644425.214286</v>
      </c>
      <c r="DR208">
        <v>1497.875714285714</v>
      </c>
      <c r="DS208">
        <v>1526.375714285714</v>
      </c>
      <c r="DT208">
        <v>22.25061428571428</v>
      </c>
      <c r="DU208">
        <v>21.24124285714285</v>
      </c>
      <c r="DV208">
        <v>1498.430714285714</v>
      </c>
      <c r="DW208">
        <v>21.96414285714285</v>
      </c>
      <c r="DX208">
        <v>500.0202142857143</v>
      </c>
      <c r="DY208">
        <v>90.33741071428571</v>
      </c>
      <c r="DZ208">
        <v>0.06663559285714285</v>
      </c>
      <c r="EA208">
        <v>29.041</v>
      </c>
      <c r="EB208">
        <v>30.00517857142857</v>
      </c>
      <c r="EC208">
        <v>999.9000000000002</v>
      </c>
      <c r="ED208">
        <v>0</v>
      </c>
      <c r="EE208">
        <v>0</v>
      </c>
      <c r="EF208">
        <v>10002.66107142857</v>
      </c>
      <c r="EG208">
        <v>0</v>
      </c>
      <c r="EH208">
        <v>10.2</v>
      </c>
      <c r="EI208">
        <v>-28.50170357142857</v>
      </c>
      <c r="EJ208">
        <v>1531.961785714285</v>
      </c>
      <c r="EK208">
        <v>1559.502857142857</v>
      </c>
      <c r="EL208">
        <v>1.009389535714286</v>
      </c>
      <c r="EM208">
        <v>1526.375714285714</v>
      </c>
      <c r="EN208">
        <v>21.24124285714285</v>
      </c>
      <c r="EO208">
        <v>2.010063928571429</v>
      </c>
      <c r="EP208">
        <v>1.918878571428571</v>
      </c>
      <c r="EQ208">
        <v>17.52382857142857</v>
      </c>
      <c r="ER208">
        <v>16.79036785714286</v>
      </c>
      <c r="ES208">
        <v>2000.020357142857</v>
      </c>
      <c r="ET208">
        <v>0.9799927142857143</v>
      </c>
      <c r="EU208">
        <v>0.02000728571428571</v>
      </c>
      <c r="EV208">
        <v>0</v>
      </c>
      <c r="EW208">
        <v>201.4711071428571</v>
      </c>
      <c r="EX208">
        <v>5.00078</v>
      </c>
      <c r="EY208">
        <v>4120.019285714286</v>
      </c>
      <c r="EZ208">
        <v>16379.74285714286</v>
      </c>
      <c r="FA208">
        <v>38.39042857142856</v>
      </c>
      <c r="FB208">
        <v>39.25</v>
      </c>
      <c r="FC208">
        <v>38.60899999999999</v>
      </c>
      <c r="FD208">
        <v>38.91492857142857</v>
      </c>
      <c r="FE208">
        <v>39.74310714285713</v>
      </c>
      <c r="FF208">
        <v>1955.100357142857</v>
      </c>
      <c r="FG208">
        <v>39.91142857142857</v>
      </c>
      <c r="FH208">
        <v>0</v>
      </c>
      <c r="FI208">
        <v>1758644431.2</v>
      </c>
      <c r="FJ208">
        <v>0</v>
      </c>
      <c r="FK208">
        <v>201.4626538461538</v>
      </c>
      <c r="FL208">
        <v>-0.4985641005545867</v>
      </c>
      <c r="FM208">
        <v>-29.83282054055853</v>
      </c>
      <c r="FN208">
        <v>4119.77576923077</v>
      </c>
      <c r="FO208">
        <v>15</v>
      </c>
      <c r="FP208">
        <v>0</v>
      </c>
      <c r="FQ208" t="s">
        <v>441</v>
      </c>
      <c r="FR208">
        <v>1746989605.5</v>
      </c>
      <c r="FS208">
        <v>1746989593.5</v>
      </c>
      <c r="FT208">
        <v>0</v>
      </c>
      <c r="FU208">
        <v>-0.274</v>
      </c>
      <c r="FV208">
        <v>-0.002</v>
      </c>
      <c r="FW208">
        <v>2.549</v>
      </c>
      <c r="FX208">
        <v>0.129</v>
      </c>
      <c r="FY208">
        <v>420</v>
      </c>
      <c r="FZ208">
        <v>17</v>
      </c>
      <c r="GA208">
        <v>0.02</v>
      </c>
      <c r="GB208">
        <v>0.04</v>
      </c>
      <c r="GC208">
        <v>-28.4647475</v>
      </c>
      <c r="GD208">
        <v>-0.5415568480300129</v>
      </c>
      <c r="GE208">
        <v>0.09704682629406264</v>
      </c>
      <c r="GF208">
        <v>0</v>
      </c>
      <c r="GG208">
        <v>201.5720882352941</v>
      </c>
      <c r="GH208">
        <v>-1.736669210434522</v>
      </c>
      <c r="GI208">
        <v>0.2717302260403589</v>
      </c>
      <c r="GJ208">
        <v>0</v>
      </c>
      <c r="GK208">
        <v>1.016429075</v>
      </c>
      <c r="GL208">
        <v>-0.1488696022514086</v>
      </c>
      <c r="GM208">
        <v>0.01570607911031186</v>
      </c>
      <c r="GN208">
        <v>0</v>
      </c>
      <c r="GO208">
        <v>0</v>
      </c>
      <c r="GP208">
        <v>3</v>
      </c>
      <c r="GQ208" t="s">
        <v>459</v>
      </c>
      <c r="GR208">
        <v>3.10229</v>
      </c>
      <c r="GS208">
        <v>2.72496</v>
      </c>
      <c r="GT208">
        <v>0.208089</v>
      </c>
      <c r="GU208">
        <v>0.210445</v>
      </c>
      <c r="GV208">
        <v>0.10223</v>
      </c>
      <c r="GW208">
        <v>0.100317</v>
      </c>
      <c r="GX208">
        <v>20726</v>
      </c>
      <c r="GY208">
        <v>18765.1</v>
      </c>
      <c r="GZ208">
        <v>26734</v>
      </c>
      <c r="HA208">
        <v>23985.8</v>
      </c>
      <c r="HB208">
        <v>38418.2</v>
      </c>
      <c r="HC208">
        <v>31904.2</v>
      </c>
      <c r="HD208">
        <v>46684.7</v>
      </c>
      <c r="HE208">
        <v>37938.2</v>
      </c>
      <c r="HF208">
        <v>1.8748</v>
      </c>
      <c r="HG208">
        <v>1.86985</v>
      </c>
      <c r="HH208">
        <v>0.10708</v>
      </c>
      <c r="HI208">
        <v>0</v>
      </c>
      <c r="HJ208">
        <v>28.252</v>
      </c>
      <c r="HK208">
        <v>999.9</v>
      </c>
      <c r="HL208">
        <v>48.9</v>
      </c>
      <c r="HM208">
        <v>31.5</v>
      </c>
      <c r="HN208">
        <v>25.124</v>
      </c>
      <c r="HO208">
        <v>61.1065</v>
      </c>
      <c r="HP208">
        <v>22.6042</v>
      </c>
      <c r="HQ208">
        <v>1</v>
      </c>
      <c r="HR208">
        <v>0.083562</v>
      </c>
      <c r="HS208">
        <v>-0.5378270000000001</v>
      </c>
      <c r="HT208">
        <v>20.2784</v>
      </c>
      <c r="HU208">
        <v>5.21265</v>
      </c>
      <c r="HV208">
        <v>11.9784</v>
      </c>
      <c r="HW208">
        <v>4.9638</v>
      </c>
      <c r="HX208">
        <v>3.2744</v>
      </c>
      <c r="HY208">
        <v>9999</v>
      </c>
      <c r="HZ208">
        <v>9999</v>
      </c>
      <c r="IA208">
        <v>9999</v>
      </c>
      <c r="IB208">
        <v>999.9</v>
      </c>
      <c r="IC208">
        <v>1.86399</v>
      </c>
      <c r="ID208">
        <v>1.86008</v>
      </c>
      <c r="IE208">
        <v>1.85841</v>
      </c>
      <c r="IF208">
        <v>1.85975</v>
      </c>
      <c r="IG208">
        <v>1.85989</v>
      </c>
      <c r="IH208">
        <v>1.85837</v>
      </c>
      <c r="II208">
        <v>1.85745</v>
      </c>
      <c r="IJ208">
        <v>1.85242</v>
      </c>
      <c r="IK208">
        <v>0</v>
      </c>
      <c r="IL208">
        <v>0</v>
      </c>
      <c r="IM208">
        <v>0</v>
      </c>
      <c r="IN208">
        <v>0</v>
      </c>
      <c r="IO208" t="s">
        <v>443</v>
      </c>
      <c r="IP208" t="s">
        <v>444</v>
      </c>
      <c r="IQ208" t="s">
        <v>445</v>
      </c>
      <c r="IR208" t="s">
        <v>445</v>
      </c>
      <c r="IS208" t="s">
        <v>445</v>
      </c>
      <c r="IT208" t="s">
        <v>445</v>
      </c>
      <c r="IU208">
        <v>0</v>
      </c>
      <c r="IV208">
        <v>100</v>
      </c>
      <c r="IW208">
        <v>100</v>
      </c>
      <c r="IX208">
        <v>-0.53</v>
      </c>
      <c r="IY208">
        <v>0.2868</v>
      </c>
      <c r="IZ208">
        <v>-1.101190050776656</v>
      </c>
      <c r="JA208">
        <v>-0.0009077452495023094</v>
      </c>
      <c r="JB208">
        <v>1.260287539409167E-06</v>
      </c>
      <c r="JC208">
        <v>-2.747980142854786E-10</v>
      </c>
      <c r="JD208">
        <v>0.01164710740424388</v>
      </c>
      <c r="JE208">
        <v>0.002354074995816399</v>
      </c>
      <c r="JF208">
        <v>0.0004967520844642659</v>
      </c>
      <c r="JG208">
        <v>-1.558376616488758E-06</v>
      </c>
      <c r="JH208">
        <v>1</v>
      </c>
      <c r="JI208">
        <v>1955</v>
      </c>
      <c r="JJ208">
        <v>1</v>
      </c>
      <c r="JK208">
        <v>26</v>
      </c>
      <c r="JL208">
        <v>194247.1</v>
      </c>
      <c r="JM208">
        <v>194247.3</v>
      </c>
      <c r="JN208">
        <v>3.30078</v>
      </c>
      <c r="JO208">
        <v>2.60986</v>
      </c>
      <c r="JP208">
        <v>1.49658</v>
      </c>
      <c r="JQ208">
        <v>2.34497</v>
      </c>
      <c r="JR208">
        <v>1.54907</v>
      </c>
      <c r="JS208">
        <v>2.34619</v>
      </c>
      <c r="JT208">
        <v>36.0816</v>
      </c>
      <c r="JU208">
        <v>24.1751</v>
      </c>
      <c r="JV208">
        <v>18</v>
      </c>
      <c r="JW208">
        <v>481.76</v>
      </c>
      <c r="JX208">
        <v>493.385</v>
      </c>
      <c r="JY208">
        <v>28.1446</v>
      </c>
      <c r="JZ208">
        <v>28.359</v>
      </c>
      <c r="KA208">
        <v>29.9999</v>
      </c>
      <c r="KB208">
        <v>28.603</v>
      </c>
      <c r="KC208">
        <v>28.6054</v>
      </c>
      <c r="KD208">
        <v>66.2171</v>
      </c>
      <c r="KE208">
        <v>18.1148</v>
      </c>
      <c r="KF208">
        <v>69.4072</v>
      </c>
      <c r="KG208">
        <v>28.1441</v>
      </c>
      <c r="KH208">
        <v>1570.69</v>
      </c>
      <c r="KI208">
        <v>21.2377</v>
      </c>
      <c r="KJ208">
        <v>102.071</v>
      </c>
      <c r="KK208">
        <v>91.5021</v>
      </c>
    </row>
    <row r="209" spans="1:297">
      <c r="A209">
        <v>191</v>
      </c>
      <c r="B209">
        <v>1758644438</v>
      </c>
      <c r="C209">
        <v>2805</v>
      </c>
      <c r="D209" t="s">
        <v>828</v>
      </c>
      <c r="E209" t="s">
        <v>829</v>
      </c>
      <c r="F209">
        <v>5</v>
      </c>
      <c r="G209" t="s">
        <v>641</v>
      </c>
      <c r="H209" t="s">
        <v>438</v>
      </c>
      <c r="I209">
        <v>1758644430.5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(EA209+(U209+2*0.95*5.67E-8*(((EA209+$B$9)+273)^4-(EA209+273)^4)-44100*J209)/(1.84*29.3*R209+8*0.95*5.67E-8*(EA209+273)^3))</f>
        <v>0</v>
      </c>
      <c r="W209">
        <f>($C$9*EB209+$D$9*EC209+$E$9*V209)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2*0.95*5.67E-8*(((EA209+$B$9)+273)^4-(W209+273)^4)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1593.134293168527</v>
      </c>
      <c r="AK209">
        <v>1574.110303030303</v>
      </c>
      <c r="AL209">
        <v>3.419070035772688</v>
      </c>
      <c r="AM209">
        <v>65.18617333017276</v>
      </c>
      <c r="AN209">
        <f>(AP209 - AO209 + DY209*1E3/(8.314*(EA209+273.15)) * AR209/DX209 * AQ209) * DX209/(100*DL209) * 1000/(1000 - AP209)</f>
        <v>0</v>
      </c>
      <c r="AO209">
        <v>21.26246716485679</v>
      </c>
      <c r="AP209">
        <v>22.27084606060605</v>
      </c>
      <c r="AQ209">
        <v>4.787544193265226E-06</v>
      </c>
      <c r="AR209">
        <v>105.4183411861966</v>
      </c>
      <c r="AS209">
        <v>0</v>
      </c>
      <c r="AT209">
        <v>0</v>
      </c>
      <c r="AU209">
        <f>IF(AS209*$H$15&gt;=AW209,1.0,(AW209/(AW209-AS209*$H$15)))</f>
        <v>0</v>
      </c>
      <c r="AV209">
        <f>(AU209-1)*100</f>
        <v>0</v>
      </c>
      <c r="AW209">
        <f>MAX(0,($B$15+$C$15*EF209)/(1+$D$15*EF209)*DY209/(EA209+273)*$E$15)</f>
        <v>0</v>
      </c>
      <c r="AX209" t="s">
        <v>439</v>
      </c>
      <c r="AY209" t="s">
        <v>439</v>
      </c>
      <c r="AZ209">
        <v>0</v>
      </c>
      <c r="BA209">
        <v>0</v>
      </c>
      <c r="BB209">
        <f>1-AZ209/BA209</f>
        <v>0</v>
      </c>
      <c r="BC209">
        <v>0</v>
      </c>
      <c r="BD209" t="s">
        <v>439</v>
      </c>
      <c r="BE209" t="s">
        <v>439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439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$B$13*EG209+$C$13*EH209+$F$13*ES209*(1-EV209)</f>
        <v>0</v>
      </c>
      <c r="DI209">
        <f>DH209*DJ209</f>
        <v>0</v>
      </c>
      <c r="DJ209">
        <f>($B$13*$D$11+$C$13*$D$11+$F$13*((FF209+EX209)/MAX(FF209+EX209+FG209, 0.1)*$I$11+FG209/MAX(FF209+EX209+FG209, 0.1)*$J$11))/($B$13+$C$13+$F$13)</f>
        <v>0</v>
      </c>
      <c r="DK209">
        <f>($B$13*$K$11+$C$13*$K$11+$F$13*((FF209+EX209)/MAX(FF209+EX209+FG209, 0.1)*$P$11+FG209/MAX(FF209+EX209+FG209, 0.1)*$Q$11))/($B$13+$C$13+$F$13)</f>
        <v>0</v>
      </c>
      <c r="DL209">
        <v>1.1</v>
      </c>
      <c r="DM209">
        <v>0.5</v>
      </c>
      <c r="DN209" t="s">
        <v>440</v>
      </c>
      <c r="DO209">
        <v>2</v>
      </c>
      <c r="DP209" t="b">
        <v>1</v>
      </c>
      <c r="DQ209">
        <v>1758644430.5</v>
      </c>
      <c r="DR209">
        <v>1515.585185185185</v>
      </c>
      <c r="DS209">
        <v>1544.061851851852</v>
      </c>
      <c r="DT209">
        <v>22.25923333333333</v>
      </c>
      <c r="DU209">
        <v>21.2571037037037</v>
      </c>
      <c r="DV209">
        <v>1516.122222222222</v>
      </c>
      <c r="DW209">
        <v>21.97257037037037</v>
      </c>
      <c r="DX209">
        <v>500.018962962963</v>
      </c>
      <c r="DY209">
        <v>90.33737777777777</v>
      </c>
      <c r="DZ209">
        <v>0.06653376666666667</v>
      </c>
      <c r="EA209">
        <v>29.03967777777778</v>
      </c>
      <c r="EB209">
        <v>29.99952222222223</v>
      </c>
      <c r="EC209">
        <v>999.9000000000001</v>
      </c>
      <c r="ED209">
        <v>0</v>
      </c>
      <c r="EE209">
        <v>0</v>
      </c>
      <c r="EF209">
        <v>10004.5162962963</v>
      </c>
      <c r="EG209">
        <v>0</v>
      </c>
      <c r="EH209">
        <v>10.2</v>
      </c>
      <c r="EI209">
        <v>-28.47775925925926</v>
      </c>
      <c r="EJ209">
        <v>1550.088518518519</v>
      </c>
      <c r="EK209">
        <v>1577.597777777778</v>
      </c>
      <c r="EL209">
        <v>1.002134333333333</v>
      </c>
      <c r="EM209">
        <v>1544.061851851852</v>
      </c>
      <c r="EN209">
        <v>21.2571037037037</v>
      </c>
      <c r="EO209">
        <v>2.010841481481482</v>
      </c>
      <c r="EP209">
        <v>1.920311111111111</v>
      </c>
      <c r="EQ209">
        <v>17.52995925925926</v>
      </c>
      <c r="ER209">
        <v>16.80212962962963</v>
      </c>
      <c r="ES209">
        <v>2000.007777777778</v>
      </c>
      <c r="ET209">
        <v>0.9799925555555554</v>
      </c>
      <c r="EU209">
        <v>0.02000744444444444</v>
      </c>
      <c r="EV209">
        <v>0</v>
      </c>
      <c r="EW209">
        <v>201.4426666666667</v>
      </c>
      <c r="EX209">
        <v>5.00078</v>
      </c>
      <c r="EY209">
        <v>4117.416666666667</v>
      </c>
      <c r="EZ209">
        <v>16379.64444444444</v>
      </c>
      <c r="FA209">
        <v>38.40718518518519</v>
      </c>
      <c r="FB209">
        <v>39.24533333333333</v>
      </c>
      <c r="FC209">
        <v>38.61766666666666</v>
      </c>
      <c r="FD209">
        <v>38.91651851851852</v>
      </c>
      <c r="FE209">
        <v>39.72892592592593</v>
      </c>
      <c r="FF209">
        <v>1955.087777777778</v>
      </c>
      <c r="FG209">
        <v>39.91222222222222</v>
      </c>
      <c r="FH209">
        <v>0</v>
      </c>
      <c r="FI209">
        <v>1758644436</v>
      </c>
      <c r="FJ209">
        <v>0</v>
      </c>
      <c r="FK209">
        <v>201.4191153846154</v>
      </c>
      <c r="FL209">
        <v>-0.9746666690223686</v>
      </c>
      <c r="FM209">
        <v>-28.84581192360913</v>
      </c>
      <c r="FN209">
        <v>4117.487692307693</v>
      </c>
      <c r="FO209">
        <v>15</v>
      </c>
      <c r="FP209">
        <v>0</v>
      </c>
      <c r="FQ209" t="s">
        <v>441</v>
      </c>
      <c r="FR209">
        <v>1746989605.5</v>
      </c>
      <c r="FS209">
        <v>1746989593.5</v>
      </c>
      <c r="FT209">
        <v>0</v>
      </c>
      <c r="FU209">
        <v>-0.274</v>
      </c>
      <c r="FV209">
        <v>-0.002</v>
      </c>
      <c r="FW209">
        <v>2.549</v>
      </c>
      <c r="FX209">
        <v>0.129</v>
      </c>
      <c r="FY209">
        <v>420</v>
      </c>
      <c r="FZ209">
        <v>17</v>
      </c>
      <c r="GA209">
        <v>0.02</v>
      </c>
      <c r="GB209">
        <v>0.04</v>
      </c>
      <c r="GC209">
        <v>-28.4892731707317</v>
      </c>
      <c r="GD209">
        <v>0.2342634146341895</v>
      </c>
      <c r="GE209">
        <v>0.07304968247335968</v>
      </c>
      <c r="GF209">
        <v>1</v>
      </c>
      <c r="GG209">
        <v>201.4826470588235</v>
      </c>
      <c r="GH209">
        <v>-0.8382582154015188</v>
      </c>
      <c r="GI209">
        <v>0.2430486373926179</v>
      </c>
      <c r="GJ209">
        <v>1</v>
      </c>
      <c r="GK209">
        <v>1.009524951219512</v>
      </c>
      <c r="GL209">
        <v>-0.08403518466898864</v>
      </c>
      <c r="GM209">
        <v>0.01244087571412101</v>
      </c>
      <c r="GN209">
        <v>1</v>
      </c>
      <c r="GO209">
        <v>3</v>
      </c>
      <c r="GP209">
        <v>3</v>
      </c>
      <c r="GQ209" t="s">
        <v>568</v>
      </c>
      <c r="GR209">
        <v>3.10275</v>
      </c>
      <c r="GS209">
        <v>2.72424</v>
      </c>
      <c r="GT209">
        <v>0.209432</v>
      </c>
      <c r="GU209">
        <v>0.211778</v>
      </c>
      <c r="GV209">
        <v>0.102246</v>
      </c>
      <c r="GW209">
        <v>0.100317</v>
      </c>
      <c r="GX209">
        <v>20691</v>
      </c>
      <c r="GY209">
        <v>18733.6</v>
      </c>
      <c r="GZ209">
        <v>26734.1</v>
      </c>
      <c r="HA209">
        <v>23986</v>
      </c>
      <c r="HB209">
        <v>38417.7</v>
      </c>
      <c r="HC209">
        <v>31904.3</v>
      </c>
      <c r="HD209">
        <v>46684.8</v>
      </c>
      <c r="HE209">
        <v>37938.1</v>
      </c>
      <c r="HF209">
        <v>1.87515</v>
      </c>
      <c r="HG209">
        <v>1.86937</v>
      </c>
      <c r="HH209">
        <v>0.107236</v>
      </c>
      <c r="HI209">
        <v>0</v>
      </c>
      <c r="HJ209">
        <v>28.252</v>
      </c>
      <c r="HK209">
        <v>999.9</v>
      </c>
      <c r="HL209">
        <v>48.9</v>
      </c>
      <c r="HM209">
        <v>31.6</v>
      </c>
      <c r="HN209">
        <v>25.2689</v>
      </c>
      <c r="HO209">
        <v>60.8765</v>
      </c>
      <c r="HP209">
        <v>22.484</v>
      </c>
      <c r="HQ209">
        <v>1</v>
      </c>
      <c r="HR209">
        <v>0.0835239</v>
      </c>
      <c r="HS209">
        <v>-0.536923</v>
      </c>
      <c r="HT209">
        <v>20.2783</v>
      </c>
      <c r="HU209">
        <v>5.2134</v>
      </c>
      <c r="HV209">
        <v>11.9793</v>
      </c>
      <c r="HW209">
        <v>4.9639</v>
      </c>
      <c r="HX209">
        <v>3.27445</v>
      </c>
      <c r="HY209">
        <v>9999</v>
      </c>
      <c r="HZ209">
        <v>9999</v>
      </c>
      <c r="IA209">
        <v>9999</v>
      </c>
      <c r="IB209">
        <v>999.9</v>
      </c>
      <c r="IC209">
        <v>1.864</v>
      </c>
      <c r="ID209">
        <v>1.8601</v>
      </c>
      <c r="IE209">
        <v>1.85841</v>
      </c>
      <c r="IF209">
        <v>1.85975</v>
      </c>
      <c r="IG209">
        <v>1.85989</v>
      </c>
      <c r="IH209">
        <v>1.85837</v>
      </c>
      <c r="II209">
        <v>1.85745</v>
      </c>
      <c r="IJ209">
        <v>1.85242</v>
      </c>
      <c r="IK209">
        <v>0</v>
      </c>
      <c r="IL209">
        <v>0</v>
      </c>
      <c r="IM209">
        <v>0</v>
      </c>
      <c r="IN209">
        <v>0</v>
      </c>
      <c r="IO209" t="s">
        <v>443</v>
      </c>
      <c r="IP209" t="s">
        <v>444</v>
      </c>
      <c r="IQ209" t="s">
        <v>445</v>
      </c>
      <c r="IR209" t="s">
        <v>445</v>
      </c>
      <c r="IS209" t="s">
        <v>445</v>
      </c>
      <c r="IT209" t="s">
        <v>445</v>
      </c>
      <c r="IU209">
        <v>0</v>
      </c>
      <c r="IV209">
        <v>100</v>
      </c>
      <c r="IW209">
        <v>100</v>
      </c>
      <c r="IX209">
        <v>-0.51</v>
      </c>
      <c r="IY209">
        <v>0.2869</v>
      </c>
      <c r="IZ209">
        <v>-1.101190050776656</v>
      </c>
      <c r="JA209">
        <v>-0.0009077452495023094</v>
      </c>
      <c r="JB209">
        <v>1.260287539409167E-06</v>
      </c>
      <c r="JC209">
        <v>-2.747980142854786E-10</v>
      </c>
      <c r="JD209">
        <v>0.01164710740424388</v>
      </c>
      <c r="JE209">
        <v>0.002354074995816399</v>
      </c>
      <c r="JF209">
        <v>0.0004967520844642659</v>
      </c>
      <c r="JG209">
        <v>-1.558376616488758E-06</v>
      </c>
      <c r="JH209">
        <v>1</v>
      </c>
      <c r="JI209">
        <v>1955</v>
      </c>
      <c r="JJ209">
        <v>1</v>
      </c>
      <c r="JK209">
        <v>26</v>
      </c>
      <c r="JL209">
        <v>194247.2</v>
      </c>
      <c r="JM209">
        <v>194247.4</v>
      </c>
      <c r="JN209">
        <v>3.33008</v>
      </c>
      <c r="JO209">
        <v>2.6001</v>
      </c>
      <c r="JP209">
        <v>1.49658</v>
      </c>
      <c r="JQ209">
        <v>2.34497</v>
      </c>
      <c r="JR209">
        <v>1.54907</v>
      </c>
      <c r="JS209">
        <v>2.45361</v>
      </c>
      <c r="JT209">
        <v>36.0816</v>
      </c>
      <c r="JU209">
        <v>24.1751</v>
      </c>
      <c r="JV209">
        <v>18</v>
      </c>
      <c r="JW209">
        <v>481.948</v>
      </c>
      <c r="JX209">
        <v>493.052</v>
      </c>
      <c r="JY209">
        <v>28.1444</v>
      </c>
      <c r="JZ209">
        <v>28.3582</v>
      </c>
      <c r="KA209">
        <v>29.9999</v>
      </c>
      <c r="KB209">
        <v>28.601</v>
      </c>
      <c r="KC209">
        <v>28.603</v>
      </c>
      <c r="KD209">
        <v>66.8026</v>
      </c>
      <c r="KE209">
        <v>18.1148</v>
      </c>
      <c r="KF209">
        <v>69.4072</v>
      </c>
      <c r="KG209">
        <v>28.1448</v>
      </c>
      <c r="KH209">
        <v>1590.74</v>
      </c>
      <c r="KI209">
        <v>21.2377</v>
      </c>
      <c r="KJ209">
        <v>102.072</v>
      </c>
      <c r="KK209">
        <v>91.5022</v>
      </c>
    </row>
    <row r="210" spans="1:297">
      <c r="A210">
        <v>192</v>
      </c>
      <c r="B210">
        <v>1758644443</v>
      </c>
      <c r="C210">
        <v>2810</v>
      </c>
      <c r="D210" t="s">
        <v>830</v>
      </c>
      <c r="E210" t="s">
        <v>831</v>
      </c>
      <c r="F210">
        <v>5</v>
      </c>
      <c r="G210" t="s">
        <v>641</v>
      </c>
      <c r="H210" t="s">
        <v>438</v>
      </c>
      <c r="I210">
        <v>1758644435.214286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(EA210+(U210+2*0.95*5.67E-8*(((EA210+$B$9)+273)^4-(EA210+273)^4)-44100*J210)/(1.84*29.3*R210+8*0.95*5.67E-8*(EA210+273)^3))</f>
        <v>0</v>
      </c>
      <c r="W210">
        <f>($C$9*EB210+$D$9*EC210+$E$9*V210)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2*0.95*5.67E-8*(((EA210+$B$9)+273)^4-(W210+273)^4)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1610.276846526465</v>
      </c>
      <c r="AK210">
        <v>1591.44793939394</v>
      </c>
      <c r="AL210">
        <v>3.436234686023109</v>
      </c>
      <c r="AM210">
        <v>65.18617333017276</v>
      </c>
      <c r="AN210">
        <f>(AP210 - AO210 + DY210*1E3/(8.314*(EA210+273.15)) * AR210/DX210 * AQ210) * DX210/(100*DL210) * 1000/(1000 - AP210)</f>
        <v>0</v>
      </c>
      <c r="AO210">
        <v>21.26055813018498</v>
      </c>
      <c r="AP210">
        <v>22.27189333333332</v>
      </c>
      <c r="AQ210">
        <v>-5.353282507172231E-07</v>
      </c>
      <c r="AR210">
        <v>105.4183411861966</v>
      </c>
      <c r="AS210">
        <v>0</v>
      </c>
      <c r="AT210">
        <v>0</v>
      </c>
      <c r="AU210">
        <f>IF(AS210*$H$15&gt;=AW210,1.0,(AW210/(AW210-AS210*$H$15)))</f>
        <v>0</v>
      </c>
      <c r="AV210">
        <f>(AU210-1)*100</f>
        <v>0</v>
      </c>
      <c r="AW210">
        <f>MAX(0,($B$15+$C$15*EF210)/(1+$D$15*EF210)*DY210/(EA210+273)*$E$15)</f>
        <v>0</v>
      </c>
      <c r="AX210" t="s">
        <v>439</v>
      </c>
      <c r="AY210" t="s">
        <v>439</v>
      </c>
      <c r="AZ210">
        <v>0</v>
      </c>
      <c r="BA210">
        <v>0</v>
      </c>
      <c r="BB210">
        <f>1-AZ210/BA210</f>
        <v>0</v>
      </c>
      <c r="BC210">
        <v>0</v>
      </c>
      <c r="BD210" t="s">
        <v>439</v>
      </c>
      <c r="BE210" t="s">
        <v>439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439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$B$13*EG210+$C$13*EH210+$F$13*ES210*(1-EV210)</f>
        <v>0</v>
      </c>
      <c r="DI210">
        <f>DH210*DJ210</f>
        <v>0</v>
      </c>
      <c r="DJ210">
        <f>($B$13*$D$11+$C$13*$D$11+$F$13*((FF210+EX210)/MAX(FF210+EX210+FG210, 0.1)*$I$11+FG210/MAX(FF210+EX210+FG210, 0.1)*$J$11))/($B$13+$C$13+$F$13)</f>
        <v>0</v>
      </c>
      <c r="DK210">
        <f>($B$13*$K$11+$C$13*$K$11+$F$13*((FF210+EX210)/MAX(FF210+EX210+FG210, 0.1)*$P$11+FG210/MAX(FF210+EX210+FG210, 0.1)*$Q$11))/($B$13+$C$13+$F$13)</f>
        <v>0</v>
      </c>
      <c r="DL210">
        <v>1.1</v>
      </c>
      <c r="DM210">
        <v>0.5</v>
      </c>
      <c r="DN210" t="s">
        <v>440</v>
      </c>
      <c r="DO210">
        <v>2</v>
      </c>
      <c r="DP210" t="b">
        <v>1</v>
      </c>
      <c r="DQ210">
        <v>1758644435.214286</v>
      </c>
      <c r="DR210">
        <v>1531.4625</v>
      </c>
      <c r="DS210">
        <v>1559.884285714286</v>
      </c>
      <c r="DT210">
        <v>22.26695</v>
      </c>
      <c r="DU210">
        <v>21.26120357142857</v>
      </c>
      <c r="DV210">
        <v>1531.983928571429</v>
      </c>
      <c r="DW210">
        <v>21.98012142857143</v>
      </c>
      <c r="DX210">
        <v>499.9986785714286</v>
      </c>
      <c r="DY210">
        <v>90.33668928571429</v>
      </c>
      <c r="DZ210">
        <v>0.06647557142857144</v>
      </c>
      <c r="EA210">
        <v>29.03840357142857</v>
      </c>
      <c r="EB210">
        <v>29.99843571428572</v>
      </c>
      <c r="EC210">
        <v>999.9000000000002</v>
      </c>
      <c r="ED210">
        <v>0</v>
      </c>
      <c r="EE210">
        <v>0</v>
      </c>
      <c r="EF210">
        <v>9999.686785714288</v>
      </c>
      <c r="EG210">
        <v>0</v>
      </c>
      <c r="EH210">
        <v>10.2</v>
      </c>
      <c r="EI210">
        <v>-28.42239285714285</v>
      </c>
      <c r="EJ210">
        <v>1566.340714285714</v>
      </c>
      <c r="EK210">
        <v>1593.77</v>
      </c>
      <c r="EL210">
        <v>1.005751607142857</v>
      </c>
      <c r="EM210">
        <v>1559.884285714286</v>
      </c>
      <c r="EN210">
        <v>21.26120357142857</v>
      </c>
      <c r="EO210">
        <v>2.011523214285714</v>
      </c>
      <c r="EP210">
        <v>1.920666785714286</v>
      </c>
      <c r="EQ210">
        <v>17.53532857142857</v>
      </c>
      <c r="ER210">
        <v>16.80503928571428</v>
      </c>
      <c r="ES210">
        <v>1999.9875</v>
      </c>
      <c r="ET210">
        <v>0.9799923928571428</v>
      </c>
      <c r="EU210">
        <v>0.02000760357142856</v>
      </c>
      <c r="EV210">
        <v>0</v>
      </c>
      <c r="EW210">
        <v>201.3287857142857</v>
      </c>
      <c r="EX210">
        <v>5.00078</v>
      </c>
      <c r="EY210">
        <v>4115.184642857143</v>
      </c>
      <c r="EZ210">
        <v>16379.48571428572</v>
      </c>
      <c r="FA210">
        <v>38.40378571428572</v>
      </c>
      <c r="FB210">
        <v>39.241</v>
      </c>
      <c r="FC210">
        <v>38.62692857142857</v>
      </c>
      <c r="FD210">
        <v>38.92614285714285</v>
      </c>
      <c r="FE210">
        <v>39.72967857142857</v>
      </c>
      <c r="FF210">
        <v>1955.0675</v>
      </c>
      <c r="FG210">
        <v>39.91214285714286</v>
      </c>
      <c r="FH210">
        <v>0</v>
      </c>
      <c r="FI210">
        <v>1758644440.8</v>
      </c>
      <c r="FJ210">
        <v>0</v>
      </c>
      <c r="FK210">
        <v>201.2984615384615</v>
      </c>
      <c r="FL210">
        <v>-1.812717957644452</v>
      </c>
      <c r="FM210">
        <v>-27.66564103281991</v>
      </c>
      <c r="FN210">
        <v>4115.236923076924</v>
      </c>
      <c r="FO210">
        <v>15</v>
      </c>
      <c r="FP210">
        <v>0</v>
      </c>
      <c r="FQ210" t="s">
        <v>441</v>
      </c>
      <c r="FR210">
        <v>1746989605.5</v>
      </c>
      <c r="FS210">
        <v>1746989593.5</v>
      </c>
      <c r="FT210">
        <v>0</v>
      </c>
      <c r="FU210">
        <v>-0.274</v>
      </c>
      <c r="FV210">
        <v>-0.002</v>
      </c>
      <c r="FW210">
        <v>2.549</v>
      </c>
      <c r="FX210">
        <v>0.129</v>
      </c>
      <c r="FY210">
        <v>420</v>
      </c>
      <c r="FZ210">
        <v>17</v>
      </c>
      <c r="GA210">
        <v>0.02</v>
      </c>
      <c r="GB210">
        <v>0.04</v>
      </c>
      <c r="GC210">
        <v>-28.4390075</v>
      </c>
      <c r="GD210">
        <v>0.6126562851782904</v>
      </c>
      <c r="GE210">
        <v>0.09695639068029507</v>
      </c>
      <c r="GF210">
        <v>0</v>
      </c>
      <c r="GG210">
        <v>201.3450882352941</v>
      </c>
      <c r="GH210">
        <v>-1.436103897138338</v>
      </c>
      <c r="GI210">
        <v>0.2439895571110337</v>
      </c>
      <c r="GJ210">
        <v>0</v>
      </c>
      <c r="GK210">
        <v>1.004631325</v>
      </c>
      <c r="GL210">
        <v>0.03978523452157173</v>
      </c>
      <c r="GM210">
        <v>0.006459110435607603</v>
      </c>
      <c r="GN210">
        <v>1</v>
      </c>
      <c r="GO210">
        <v>1</v>
      </c>
      <c r="GP210">
        <v>3</v>
      </c>
      <c r="GQ210" t="s">
        <v>448</v>
      </c>
      <c r="GR210">
        <v>3.10233</v>
      </c>
      <c r="GS210">
        <v>2.72459</v>
      </c>
      <c r="GT210">
        <v>0.210775</v>
      </c>
      <c r="GU210">
        <v>0.213102</v>
      </c>
      <c r="GV210">
        <v>0.102247</v>
      </c>
      <c r="GW210">
        <v>0.100312</v>
      </c>
      <c r="GX210">
        <v>20655.9</v>
      </c>
      <c r="GY210">
        <v>18702.1</v>
      </c>
      <c r="GZ210">
        <v>26734.1</v>
      </c>
      <c r="HA210">
        <v>23985.9</v>
      </c>
      <c r="HB210">
        <v>38417.7</v>
      </c>
      <c r="HC210">
        <v>31904.6</v>
      </c>
      <c r="HD210">
        <v>46684.6</v>
      </c>
      <c r="HE210">
        <v>37938</v>
      </c>
      <c r="HF210">
        <v>1.87472</v>
      </c>
      <c r="HG210">
        <v>1.86987</v>
      </c>
      <c r="HH210">
        <v>0.107102</v>
      </c>
      <c r="HI210">
        <v>0</v>
      </c>
      <c r="HJ210">
        <v>28.252</v>
      </c>
      <c r="HK210">
        <v>999.9</v>
      </c>
      <c r="HL210">
        <v>48.9</v>
      </c>
      <c r="HM210">
        <v>31.6</v>
      </c>
      <c r="HN210">
        <v>25.2691</v>
      </c>
      <c r="HO210">
        <v>61.1265</v>
      </c>
      <c r="HP210">
        <v>22.7284</v>
      </c>
      <c r="HQ210">
        <v>1</v>
      </c>
      <c r="HR210">
        <v>0.0830183</v>
      </c>
      <c r="HS210">
        <v>-0.543336</v>
      </c>
      <c r="HT210">
        <v>20.2781</v>
      </c>
      <c r="HU210">
        <v>5.2128</v>
      </c>
      <c r="HV210">
        <v>11.9794</v>
      </c>
      <c r="HW210">
        <v>4.9639</v>
      </c>
      <c r="HX210">
        <v>3.27443</v>
      </c>
      <c r="HY210">
        <v>9999</v>
      </c>
      <c r="HZ210">
        <v>9999</v>
      </c>
      <c r="IA210">
        <v>9999</v>
      </c>
      <c r="IB210">
        <v>999.9</v>
      </c>
      <c r="IC210">
        <v>1.86398</v>
      </c>
      <c r="ID210">
        <v>1.86011</v>
      </c>
      <c r="IE210">
        <v>1.85839</v>
      </c>
      <c r="IF210">
        <v>1.85975</v>
      </c>
      <c r="IG210">
        <v>1.85989</v>
      </c>
      <c r="IH210">
        <v>1.85837</v>
      </c>
      <c r="II210">
        <v>1.85745</v>
      </c>
      <c r="IJ210">
        <v>1.85242</v>
      </c>
      <c r="IK210">
        <v>0</v>
      </c>
      <c r="IL210">
        <v>0</v>
      </c>
      <c r="IM210">
        <v>0</v>
      </c>
      <c r="IN210">
        <v>0</v>
      </c>
      <c r="IO210" t="s">
        <v>443</v>
      </c>
      <c r="IP210" t="s">
        <v>444</v>
      </c>
      <c r="IQ210" t="s">
        <v>445</v>
      </c>
      <c r="IR210" t="s">
        <v>445</v>
      </c>
      <c r="IS210" t="s">
        <v>445</v>
      </c>
      <c r="IT210" t="s">
        <v>445</v>
      </c>
      <c r="IU210">
        <v>0</v>
      </c>
      <c r="IV210">
        <v>100</v>
      </c>
      <c r="IW210">
        <v>100</v>
      </c>
      <c r="IX210">
        <v>-0.5</v>
      </c>
      <c r="IY210">
        <v>0.2869</v>
      </c>
      <c r="IZ210">
        <v>-1.101190050776656</v>
      </c>
      <c r="JA210">
        <v>-0.0009077452495023094</v>
      </c>
      <c r="JB210">
        <v>1.260287539409167E-06</v>
      </c>
      <c r="JC210">
        <v>-2.747980142854786E-10</v>
      </c>
      <c r="JD210">
        <v>0.01164710740424388</v>
      </c>
      <c r="JE210">
        <v>0.002354074995816399</v>
      </c>
      <c r="JF210">
        <v>0.0004967520844642659</v>
      </c>
      <c r="JG210">
        <v>-1.558376616488758E-06</v>
      </c>
      <c r="JH210">
        <v>1</v>
      </c>
      <c r="JI210">
        <v>1955</v>
      </c>
      <c r="JJ210">
        <v>1</v>
      </c>
      <c r="JK210">
        <v>26</v>
      </c>
      <c r="JL210">
        <v>194247.3</v>
      </c>
      <c r="JM210">
        <v>194247.5</v>
      </c>
      <c r="JN210">
        <v>3.35571</v>
      </c>
      <c r="JO210">
        <v>2.60132</v>
      </c>
      <c r="JP210">
        <v>1.49658</v>
      </c>
      <c r="JQ210">
        <v>2.34497</v>
      </c>
      <c r="JR210">
        <v>1.54907</v>
      </c>
      <c r="JS210">
        <v>2.4353</v>
      </c>
      <c r="JT210">
        <v>36.0816</v>
      </c>
      <c r="JU210">
        <v>24.1751</v>
      </c>
      <c r="JV210">
        <v>18</v>
      </c>
      <c r="JW210">
        <v>481.697</v>
      </c>
      <c r="JX210">
        <v>493.376</v>
      </c>
      <c r="JY210">
        <v>28.1444</v>
      </c>
      <c r="JZ210">
        <v>28.3566</v>
      </c>
      <c r="KA210">
        <v>30</v>
      </c>
      <c r="KB210">
        <v>28.6004</v>
      </c>
      <c r="KC210">
        <v>28.6023</v>
      </c>
      <c r="KD210">
        <v>67.3241</v>
      </c>
      <c r="KE210">
        <v>18.1148</v>
      </c>
      <c r="KF210">
        <v>69.4072</v>
      </c>
      <c r="KG210">
        <v>28.1473</v>
      </c>
      <c r="KH210">
        <v>1604.09</v>
      </c>
      <c r="KI210">
        <v>21.2377</v>
      </c>
      <c r="KJ210">
        <v>102.071</v>
      </c>
      <c r="KK210">
        <v>91.502</v>
      </c>
    </row>
    <row r="211" spans="1:297">
      <c r="A211">
        <v>193</v>
      </c>
      <c r="B211">
        <v>1758646088.1</v>
      </c>
      <c r="C211">
        <v>4455.099999904633</v>
      </c>
      <c r="D211" t="s">
        <v>832</v>
      </c>
      <c r="E211" t="s">
        <v>833</v>
      </c>
      <c r="F211">
        <v>5</v>
      </c>
      <c r="G211" t="s">
        <v>834</v>
      </c>
      <c r="H211" t="s">
        <v>438</v>
      </c>
      <c r="I211">
        <v>1758646080.099999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(EA211+(U211+2*0.95*5.67E-8*(((EA211+$B$9)+273)^4-(EA211+273)^4)-44100*J211)/(1.84*29.3*R211+8*0.95*5.67E-8*(EA211+273)^3))</f>
        <v>0</v>
      </c>
      <c r="W211">
        <f>($C$9*EB211+$D$9*EC211+$E$9*V211)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2*0.95*5.67E-8*(((EA211+$B$9)+273)^4-(W211+273)^4)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428.6249546364207</v>
      </c>
      <c r="AK211">
        <v>414.8882363636365</v>
      </c>
      <c r="AL211">
        <v>0.0004345647971086644</v>
      </c>
      <c r="AM211">
        <v>65.1806960467509</v>
      </c>
      <c r="AN211">
        <f>(AP211 - AO211 + DY211*1E3/(8.314*(EA211+273.15)) * AR211/DX211 * AQ211) * DX211/(100*DL211) * 1000/(1000 - AP211)</f>
        <v>0</v>
      </c>
      <c r="AO211">
        <v>20.02689195176232</v>
      </c>
      <c r="AP211">
        <v>22.01894545454545</v>
      </c>
      <c r="AQ211">
        <v>-1.861352384140791E-05</v>
      </c>
      <c r="AR211">
        <v>105.5677355615316</v>
      </c>
      <c r="AS211">
        <v>0</v>
      </c>
      <c r="AT211">
        <v>0</v>
      </c>
      <c r="AU211">
        <f>IF(AS211*$H$15&gt;=AW211,1.0,(AW211/(AW211-AS211*$H$15)))</f>
        <v>0</v>
      </c>
      <c r="AV211">
        <f>(AU211-1)*100</f>
        <v>0</v>
      </c>
      <c r="AW211">
        <f>MAX(0,($B$15+$C$15*EF211)/(1+$D$15*EF211)*DY211/(EA211+273)*$E$15)</f>
        <v>0</v>
      </c>
      <c r="AX211" t="s">
        <v>439</v>
      </c>
      <c r="AY211" t="s">
        <v>439</v>
      </c>
      <c r="AZ211">
        <v>0</v>
      </c>
      <c r="BA211">
        <v>0</v>
      </c>
      <c r="BB211">
        <f>1-AZ211/BA211</f>
        <v>0</v>
      </c>
      <c r="BC211">
        <v>0</v>
      </c>
      <c r="BD211" t="s">
        <v>439</v>
      </c>
      <c r="BE211" t="s">
        <v>439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439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$B$13*EG211+$C$13*EH211+$F$13*ES211*(1-EV211)</f>
        <v>0</v>
      </c>
      <c r="DI211">
        <f>DH211*DJ211</f>
        <v>0</v>
      </c>
      <c r="DJ211">
        <f>($B$13*$D$11+$C$13*$D$11+$F$13*((FF211+EX211)/MAX(FF211+EX211+FG211, 0.1)*$I$11+FG211/MAX(FF211+EX211+FG211, 0.1)*$J$11))/($B$13+$C$13+$F$13)</f>
        <v>0</v>
      </c>
      <c r="DK211">
        <f>($B$13*$K$11+$C$13*$K$11+$F$13*((FF211+EX211)/MAX(FF211+EX211+FG211, 0.1)*$P$11+FG211/MAX(FF211+EX211+FG211, 0.1)*$Q$11))/($B$13+$C$13+$F$13)</f>
        <v>0</v>
      </c>
      <c r="DL211">
        <v>2.96</v>
      </c>
      <c r="DM211">
        <v>0.5</v>
      </c>
      <c r="DN211" t="s">
        <v>440</v>
      </c>
      <c r="DO211">
        <v>2</v>
      </c>
      <c r="DP211" t="b">
        <v>1</v>
      </c>
      <c r="DQ211">
        <v>1758646080.099999</v>
      </c>
      <c r="DR211">
        <v>405.7002580645161</v>
      </c>
      <c r="DS211">
        <v>420.1043870967743</v>
      </c>
      <c r="DT211">
        <v>22.01627096774193</v>
      </c>
      <c r="DU211">
        <v>20.02606774193549</v>
      </c>
      <c r="DV211">
        <v>406.9806774193548</v>
      </c>
      <c r="DW211">
        <v>21.7347935483871</v>
      </c>
      <c r="DX211">
        <v>500.0306129032258</v>
      </c>
      <c r="DY211">
        <v>90.31993225806451</v>
      </c>
      <c r="DZ211">
        <v>0.06740427419354839</v>
      </c>
      <c r="EA211">
        <v>28.8287064516129</v>
      </c>
      <c r="EB211">
        <v>30.0042935483871</v>
      </c>
      <c r="EC211">
        <v>999.9000000000003</v>
      </c>
      <c r="ED211">
        <v>0</v>
      </c>
      <c r="EE211">
        <v>0</v>
      </c>
      <c r="EF211">
        <v>10007.75709677419</v>
      </c>
      <c r="EG211">
        <v>0</v>
      </c>
      <c r="EH211">
        <v>10.38209999999999</v>
      </c>
      <c r="EI211">
        <v>-14.40412580645161</v>
      </c>
      <c r="EJ211">
        <v>414.8332903225805</v>
      </c>
      <c r="EK211">
        <v>428.6893225806452</v>
      </c>
      <c r="EL211">
        <v>1.99019935483871</v>
      </c>
      <c r="EM211">
        <v>420.1043870967743</v>
      </c>
      <c r="EN211">
        <v>20.02606774193549</v>
      </c>
      <c r="EO211">
        <v>1.988508064516129</v>
      </c>
      <c r="EP211">
        <v>1.808754193548387</v>
      </c>
      <c r="EQ211">
        <v>17.35313548387097</v>
      </c>
      <c r="ER211">
        <v>15.86263548387097</v>
      </c>
      <c r="ES211">
        <v>2000.009677419355</v>
      </c>
      <c r="ET211">
        <v>0.9799942258064512</v>
      </c>
      <c r="EU211">
        <v>0.02000557096774194</v>
      </c>
      <c r="EV211">
        <v>0</v>
      </c>
      <c r="EW211">
        <v>619.6652258064515</v>
      </c>
      <c r="EX211">
        <v>5.000779999999999</v>
      </c>
      <c r="EY211">
        <v>12148.43870967742</v>
      </c>
      <c r="EZ211">
        <v>16379.68064516129</v>
      </c>
      <c r="FA211">
        <v>38.72958064516128</v>
      </c>
      <c r="FB211">
        <v>39.53806451612902</v>
      </c>
      <c r="FC211">
        <v>39.08229032258064</v>
      </c>
      <c r="FD211">
        <v>39.26190322580644</v>
      </c>
      <c r="FE211">
        <v>40.13474193548386</v>
      </c>
      <c r="FF211">
        <v>1955.099677419355</v>
      </c>
      <c r="FG211">
        <v>39.91000000000001</v>
      </c>
      <c r="FH211">
        <v>0</v>
      </c>
      <c r="FI211">
        <v>1758646086</v>
      </c>
      <c r="FJ211">
        <v>0</v>
      </c>
      <c r="FK211">
        <v>619.6785769230769</v>
      </c>
      <c r="FL211">
        <v>-2.769264957040702</v>
      </c>
      <c r="FM211">
        <v>-61.66495712888707</v>
      </c>
      <c r="FN211">
        <v>12148.04230769231</v>
      </c>
      <c r="FO211">
        <v>15</v>
      </c>
      <c r="FP211">
        <v>0</v>
      </c>
      <c r="FQ211" t="s">
        <v>441</v>
      </c>
      <c r="FR211">
        <v>1746989605.5</v>
      </c>
      <c r="FS211">
        <v>1746989593.5</v>
      </c>
      <c r="FT211">
        <v>0</v>
      </c>
      <c r="FU211">
        <v>-0.274</v>
      </c>
      <c r="FV211">
        <v>-0.002</v>
      </c>
      <c r="FW211">
        <v>2.549</v>
      </c>
      <c r="FX211">
        <v>0.129</v>
      </c>
      <c r="FY211">
        <v>420</v>
      </c>
      <c r="FZ211">
        <v>17</v>
      </c>
      <c r="GA211">
        <v>0.02</v>
      </c>
      <c r="GB211">
        <v>0.04</v>
      </c>
      <c r="GC211">
        <v>-14.39655853658536</v>
      </c>
      <c r="GD211">
        <v>-0.05282717770035256</v>
      </c>
      <c r="GE211">
        <v>0.04205700530731351</v>
      </c>
      <c r="GF211">
        <v>1</v>
      </c>
      <c r="GG211">
        <v>619.8255588235294</v>
      </c>
      <c r="GH211">
        <v>-2.955798321959857</v>
      </c>
      <c r="GI211">
        <v>0.3853775224050949</v>
      </c>
      <c r="GJ211">
        <v>0</v>
      </c>
      <c r="GK211">
        <v>1.988228292682927</v>
      </c>
      <c r="GL211">
        <v>0.03908822299650829</v>
      </c>
      <c r="GM211">
        <v>0.004218198033052043</v>
      </c>
      <c r="GN211">
        <v>1</v>
      </c>
      <c r="GO211">
        <v>2</v>
      </c>
      <c r="GP211">
        <v>3</v>
      </c>
      <c r="GQ211" t="s">
        <v>442</v>
      </c>
      <c r="GR211">
        <v>3.10222</v>
      </c>
      <c r="GS211">
        <v>2.72534</v>
      </c>
      <c r="GT211">
        <v>0.0858606</v>
      </c>
      <c r="GU211">
        <v>0.0879846</v>
      </c>
      <c r="GV211">
        <v>0.101415</v>
      </c>
      <c r="GW211">
        <v>0.0961524</v>
      </c>
      <c r="GX211">
        <v>23914.8</v>
      </c>
      <c r="GY211">
        <v>21671.2</v>
      </c>
      <c r="GZ211">
        <v>26724</v>
      </c>
      <c r="HA211">
        <v>23982.2</v>
      </c>
      <c r="HB211">
        <v>38423.9</v>
      </c>
      <c r="HC211">
        <v>32038.7</v>
      </c>
      <c r="HD211">
        <v>46667.1</v>
      </c>
      <c r="HE211">
        <v>37936.2</v>
      </c>
      <c r="HF211">
        <v>1.8749</v>
      </c>
      <c r="HG211">
        <v>1.86585</v>
      </c>
      <c r="HH211">
        <v>0.129528</v>
      </c>
      <c r="HI211">
        <v>0</v>
      </c>
      <c r="HJ211">
        <v>27.8696</v>
      </c>
      <c r="HK211">
        <v>999.9</v>
      </c>
      <c r="HL211">
        <v>49.4</v>
      </c>
      <c r="HM211">
        <v>31.2</v>
      </c>
      <c r="HN211">
        <v>24.9594</v>
      </c>
      <c r="HO211">
        <v>60.6529</v>
      </c>
      <c r="HP211">
        <v>22.512</v>
      </c>
      <c r="HQ211">
        <v>1</v>
      </c>
      <c r="HR211">
        <v>0.0870935</v>
      </c>
      <c r="HS211">
        <v>-0.393066</v>
      </c>
      <c r="HT211">
        <v>20.281</v>
      </c>
      <c r="HU211">
        <v>5.21684</v>
      </c>
      <c r="HV211">
        <v>11.9793</v>
      </c>
      <c r="HW211">
        <v>4.9635</v>
      </c>
      <c r="HX211">
        <v>3.27525</v>
      </c>
      <c r="HY211">
        <v>9999</v>
      </c>
      <c r="HZ211">
        <v>9999</v>
      </c>
      <c r="IA211">
        <v>9999</v>
      </c>
      <c r="IB211">
        <v>999.9</v>
      </c>
      <c r="IC211">
        <v>1.86394</v>
      </c>
      <c r="ID211">
        <v>1.86005</v>
      </c>
      <c r="IE211">
        <v>1.85837</v>
      </c>
      <c r="IF211">
        <v>1.85975</v>
      </c>
      <c r="IG211">
        <v>1.85989</v>
      </c>
      <c r="IH211">
        <v>1.85837</v>
      </c>
      <c r="II211">
        <v>1.85745</v>
      </c>
      <c r="IJ211">
        <v>1.85242</v>
      </c>
      <c r="IK211">
        <v>0</v>
      </c>
      <c r="IL211">
        <v>0</v>
      </c>
      <c r="IM211">
        <v>0</v>
      </c>
      <c r="IN211">
        <v>0</v>
      </c>
      <c r="IO211" t="s">
        <v>443</v>
      </c>
      <c r="IP211" t="s">
        <v>444</v>
      </c>
      <c r="IQ211" t="s">
        <v>445</v>
      </c>
      <c r="IR211" t="s">
        <v>445</v>
      </c>
      <c r="IS211" t="s">
        <v>445</v>
      </c>
      <c r="IT211" t="s">
        <v>445</v>
      </c>
      <c r="IU211">
        <v>0</v>
      </c>
      <c r="IV211">
        <v>100</v>
      </c>
      <c r="IW211">
        <v>100</v>
      </c>
      <c r="IX211">
        <v>-1.28</v>
      </c>
      <c r="IY211">
        <v>0.2816</v>
      </c>
      <c r="IZ211">
        <v>-1.101190050776656</v>
      </c>
      <c r="JA211">
        <v>-0.0009077452495023094</v>
      </c>
      <c r="JB211">
        <v>1.260287539409167E-06</v>
      </c>
      <c r="JC211">
        <v>-2.747980142854786E-10</v>
      </c>
      <c r="JD211">
        <v>0.01164710740424388</v>
      </c>
      <c r="JE211">
        <v>0.002354074995816399</v>
      </c>
      <c r="JF211">
        <v>0.0004967520844642659</v>
      </c>
      <c r="JG211">
        <v>-1.558376616488758E-06</v>
      </c>
      <c r="JH211">
        <v>1</v>
      </c>
      <c r="JI211">
        <v>1955</v>
      </c>
      <c r="JJ211">
        <v>1</v>
      </c>
      <c r="JK211">
        <v>26</v>
      </c>
      <c r="JL211">
        <v>194274.7</v>
      </c>
      <c r="JM211">
        <v>194274.9</v>
      </c>
      <c r="JN211">
        <v>1.14502</v>
      </c>
      <c r="JO211">
        <v>2.62207</v>
      </c>
      <c r="JP211">
        <v>1.49658</v>
      </c>
      <c r="JQ211">
        <v>2.34497</v>
      </c>
      <c r="JR211">
        <v>1.54907</v>
      </c>
      <c r="JS211">
        <v>2.38892</v>
      </c>
      <c r="JT211">
        <v>35.7777</v>
      </c>
      <c r="JU211">
        <v>24.1751</v>
      </c>
      <c r="JV211">
        <v>18</v>
      </c>
      <c r="JW211">
        <v>481.781</v>
      </c>
      <c r="JX211">
        <v>490.655</v>
      </c>
      <c r="JY211">
        <v>27.6156</v>
      </c>
      <c r="JZ211">
        <v>28.3856</v>
      </c>
      <c r="KA211">
        <v>30</v>
      </c>
      <c r="KB211">
        <v>28.5982</v>
      </c>
      <c r="KC211">
        <v>28.5933</v>
      </c>
      <c r="KD211">
        <v>23.0222</v>
      </c>
      <c r="KE211">
        <v>21.8426</v>
      </c>
      <c r="KF211">
        <v>70.02889999999999</v>
      </c>
      <c r="KG211">
        <v>27.65</v>
      </c>
      <c r="KH211">
        <v>413.423</v>
      </c>
      <c r="KI211">
        <v>20.0549</v>
      </c>
      <c r="KJ211">
        <v>102.033</v>
      </c>
      <c r="KK211">
        <v>91.4939</v>
      </c>
    </row>
    <row r="212" spans="1:297">
      <c r="A212">
        <v>194</v>
      </c>
      <c r="B212">
        <v>1758646093.1</v>
      </c>
      <c r="C212">
        <v>4460.099999904633</v>
      </c>
      <c r="D212" t="s">
        <v>835</v>
      </c>
      <c r="E212" t="s">
        <v>836</v>
      </c>
      <c r="F212">
        <v>5</v>
      </c>
      <c r="G212" t="s">
        <v>834</v>
      </c>
      <c r="H212" t="s">
        <v>438</v>
      </c>
      <c r="I212">
        <v>1758646085.255172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(EA212+(U212+2*0.95*5.67E-8*(((EA212+$B$9)+273)^4-(EA212+273)^4)-44100*J212)/(1.84*29.3*R212+8*0.95*5.67E-8*(EA212+273)^3))</f>
        <v>0</v>
      </c>
      <c r="W212">
        <f>($C$9*EB212+$D$9*EC212+$E$9*V212)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2*0.95*5.67E-8*(((EA212+$B$9)+273)^4-(W212+273)^4)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428.7139477248977</v>
      </c>
      <c r="AK212">
        <v>414.7882060606059</v>
      </c>
      <c r="AL212">
        <v>-0.03397648307855805</v>
      </c>
      <c r="AM212">
        <v>65.1806960467509</v>
      </c>
      <c r="AN212">
        <f>(AP212 - AO212 + DY212*1E3/(8.314*(EA212+273.15)) * AR212/DX212 * AQ212) * DX212/(100*DL212) * 1000/(1000 - AP212)</f>
        <v>0</v>
      </c>
      <c r="AO212">
        <v>20.02696239431249</v>
      </c>
      <c r="AP212">
        <v>22.02149333333331</v>
      </c>
      <c r="AQ212">
        <v>1.958321701798031E-05</v>
      </c>
      <c r="AR212">
        <v>105.5677355615316</v>
      </c>
      <c r="AS212">
        <v>0</v>
      </c>
      <c r="AT212">
        <v>0</v>
      </c>
      <c r="AU212">
        <f>IF(AS212*$H$15&gt;=AW212,1.0,(AW212/(AW212-AS212*$H$15)))</f>
        <v>0</v>
      </c>
      <c r="AV212">
        <f>(AU212-1)*100</f>
        <v>0</v>
      </c>
      <c r="AW212">
        <f>MAX(0,($B$15+$C$15*EF212)/(1+$D$15*EF212)*DY212/(EA212+273)*$E$15)</f>
        <v>0</v>
      </c>
      <c r="AX212" t="s">
        <v>439</v>
      </c>
      <c r="AY212" t="s">
        <v>439</v>
      </c>
      <c r="AZ212">
        <v>0</v>
      </c>
      <c r="BA212">
        <v>0</v>
      </c>
      <c r="BB212">
        <f>1-AZ212/BA212</f>
        <v>0</v>
      </c>
      <c r="BC212">
        <v>0</v>
      </c>
      <c r="BD212" t="s">
        <v>439</v>
      </c>
      <c r="BE212" t="s">
        <v>439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439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$B$13*EG212+$C$13*EH212+$F$13*ES212*(1-EV212)</f>
        <v>0</v>
      </c>
      <c r="DI212">
        <f>DH212*DJ212</f>
        <v>0</v>
      </c>
      <c r="DJ212">
        <f>($B$13*$D$11+$C$13*$D$11+$F$13*((FF212+EX212)/MAX(FF212+EX212+FG212, 0.1)*$I$11+FG212/MAX(FF212+EX212+FG212, 0.1)*$J$11))/($B$13+$C$13+$F$13)</f>
        <v>0</v>
      </c>
      <c r="DK212">
        <f>($B$13*$K$11+$C$13*$K$11+$F$13*((FF212+EX212)/MAX(FF212+EX212+FG212, 0.1)*$P$11+FG212/MAX(FF212+EX212+FG212, 0.1)*$Q$11))/($B$13+$C$13+$F$13)</f>
        <v>0</v>
      </c>
      <c r="DL212">
        <v>2.96</v>
      </c>
      <c r="DM212">
        <v>0.5</v>
      </c>
      <c r="DN212" t="s">
        <v>440</v>
      </c>
      <c r="DO212">
        <v>2</v>
      </c>
      <c r="DP212" t="b">
        <v>1</v>
      </c>
      <c r="DQ212">
        <v>1758646085.255172</v>
      </c>
      <c r="DR212">
        <v>405.7148965517242</v>
      </c>
      <c r="DS212">
        <v>419.9645862068966</v>
      </c>
      <c r="DT212">
        <v>22.01928620689655</v>
      </c>
      <c r="DU212">
        <v>20.02705862068966</v>
      </c>
      <c r="DV212">
        <v>406.9953103448275</v>
      </c>
      <c r="DW212">
        <v>21.73774482758621</v>
      </c>
      <c r="DX212">
        <v>500.0107586206897</v>
      </c>
      <c r="DY212">
        <v>90.31866896551723</v>
      </c>
      <c r="DZ212">
        <v>0.06727095862068966</v>
      </c>
      <c r="EA212">
        <v>28.82686896551725</v>
      </c>
      <c r="EB212">
        <v>29.99289655172414</v>
      </c>
      <c r="EC212">
        <v>999.9000000000002</v>
      </c>
      <c r="ED212">
        <v>0</v>
      </c>
      <c r="EE212">
        <v>0</v>
      </c>
      <c r="EF212">
        <v>10002.45206896552</v>
      </c>
      <c r="EG212">
        <v>0</v>
      </c>
      <c r="EH212">
        <v>10.3821</v>
      </c>
      <c r="EI212">
        <v>-14.24963103448276</v>
      </c>
      <c r="EJ212">
        <v>414.8495862068966</v>
      </c>
      <c r="EK212">
        <v>428.5470689655173</v>
      </c>
      <c r="EL212">
        <v>1.992224137931034</v>
      </c>
      <c r="EM212">
        <v>419.9645862068966</v>
      </c>
      <c r="EN212">
        <v>20.02705862068966</v>
      </c>
      <c r="EO212">
        <v>1.988753103448276</v>
      </c>
      <c r="EP212">
        <v>1.808817931034483</v>
      </c>
      <c r="EQ212">
        <v>17.35508275862069</v>
      </c>
      <c r="ER212">
        <v>15.86319655172414</v>
      </c>
      <c r="ES212">
        <v>2000.008965517241</v>
      </c>
      <c r="ET212">
        <v>0.9799942758620687</v>
      </c>
      <c r="EU212">
        <v>0.02000552068965518</v>
      </c>
      <c r="EV212">
        <v>0</v>
      </c>
      <c r="EW212">
        <v>619.4223448275862</v>
      </c>
      <c r="EX212">
        <v>5.00078</v>
      </c>
      <c r="EY212">
        <v>12143.10344827586</v>
      </c>
      <c r="EZ212">
        <v>16379.67931034483</v>
      </c>
      <c r="FA212">
        <v>38.72613793103448</v>
      </c>
      <c r="FB212">
        <v>39.53855172413792</v>
      </c>
      <c r="FC212">
        <v>38.9803448275862</v>
      </c>
      <c r="FD212">
        <v>39.24327586206896</v>
      </c>
      <c r="FE212">
        <v>40.1246896551724</v>
      </c>
      <c r="FF212">
        <v>1955.098965517241</v>
      </c>
      <c r="FG212">
        <v>39.91</v>
      </c>
      <c r="FH212">
        <v>0</v>
      </c>
      <c r="FI212">
        <v>1758646091.4</v>
      </c>
      <c r="FJ212">
        <v>0</v>
      </c>
      <c r="FK212">
        <v>619.38724</v>
      </c>
      <c r="FL212">
        <v>-3.940769237881899</v>
      </c>
      <c r="FM212">
        <v>-58.44615364181188</v>
      </c>
      <c r="FN212">
        <v>12142.124</v>
      </c>
      <c r="FO212">
        <v>15</v>
      </c>
      <c r="FP212">
        <v>0</v>
      </c>
      <c r="FQ212" t="s">
        <v>441</v>
      </c>
      <c r="FR212">
        <v>1746989605.5</v>
      </c>
      <c r="FS212">
        <v>1746989593.5</v>
      </c>
      <c r="FT212">
        <v>0</v>
      </c>
      <c r="FU212">
        <v>-0.274</v>
      </c>
      <c r="FV212">
        <v>-0.002</v>
      </c>
      <c r="FW212">
        <v>2.549</v>
      </c>
      <c r="FX212">
        <v>0.129</v>
      </c>
      <c r="FY212">
        <v>420</v>
      </c>
      <c r="FZ212">
        <v>17</v>
      </c>
      <c r="GA212">
        <v>0.02</v>
      </c>
      <c r="GB212">
        <v>0.04</v>
      </c>
      <c r="GC212">
        <v>-14.3679756097561</v>
      </c>
      <c r="GD212">
        <v>0.6709379790940376</v>
      </c>
      <c r="GE212">
        <v>0.1462488286890561</v>
      </c>
      <c r="GF212">
        <v>0</v>
      </c>
      <c r="GG212">
        <v>619.5962941176469</v>
      </c>
      <c r="GH212">
        <v>-2.589121473040943</v>
      </c>
      <c r="GI212">
        <v>0.3369139818141486</v>
      </c>
      <c r="GJ212">
        <v>0</v>
      </c>
      <c r="GK212">
        <v>1.990610975609756</v>
      </c>
      <c r="GL212">
        <v>0.02320996515679696</v>
      </c>
      <c r="GM212">
        <v>0.002531927642088344</v>
      </c>
      <c r="GN212">
        <v>1</v>
      </c>
      <c r="GO212">
        <v>1</v>
      </c>
      <c r="GP212">
        <v>3</v>
      </c>
      <c r="GQ212" t="s">
        <v>448</v>
      </c>
      <c r="GR212">
        <v>3.10211</v>
      </c>
      <c r="GS212">
        <v>2.72479</v>
      </c>
      <c r="GT212">
        <v>0.0858331</v>
      </c>
      <c r="GU212">
        <v>0.0875631</v>
      </c>
      <c r="GV212">
        <v>0.101421</v>
      </c>
      <c r="GW212">
        <v>0.0961524</v>
      </c>
      <c r="GX212">
        <v>23915.6</v>
      </c>
      <c r="GY212">
        <v>21681.4</v>
      </c>
      <c r="GZ212">
        <v>26724.1</v>
      </c>
      <c r="HA212">
        <v>23982.4</v>
      </c>
      <c r="HB212">
        <v>38423.8</v>
      </c>
      <c r="HC212">
        <v>32038.8</v>
      </c>
      <c r="HD212">
        <v>46667.4</v>
      </c>
      <c r="HE212">
        <v>37936.4</v>
      </c>
      <c r="HF212">
        <v>1.87528</v>
      </c>
      <c r="HG212">
        <v>1.86585</v>
      </c>
      <c r="HH212">
        <v>0.129789</v>
      </c>
      <c r="HI212">
        <v>0</v>
      </c>
      <c r="HJ212">
        <v>27.8715</v>
      </c>
      <c r="HK212">
        <v>999.9</v>
      </c>
      <c r="HL212">
        <v>49.4</v>
      </c>
      <c r="HM212">
        <v>31.2</v>
      </c>
      <c r="HN212">
        <v>24.9586</v>
      </c>
      <c r="HO212">
        <v>60.8429</v>
      </c>
      <c r="HP212">
        <v>22.508</v>
      </c>
      <c r="HQ212">
        <v>1</v>
      </c>
      <c r="HR212">
        <v>0.08684450000000001</v>
      </c>
      <c r="HS212">
        <v>-0.351198</v>
      </c>
      <c r="HT212">
        <v>20.2805</v>
      </c>
      <c r="HU212">
        <v>5.21265</v>
      </c>
      <c r="HV212">
        <v>11.9784</v>
      </c>
      <c r="HW212">
        <v>4.96305</v>
      </c>
      <c r="HX212">
        <v>3.27458</v>
      </c>
      <c r="HY212">
        <v>9999</v>
      </c>
      <c r="HZ212">
        <v>9999</v>
      </c>
      <c r="IA212">
        <v>9999</v>
      </c>
      <c r="IB212">
        <v>999.9</v>
      </c>
      <c r="IC212">
        <v>1.86397</v>
      </c>
      <c r="ID212">
        <v>1.86005</v>
      </c>
      <c r="IE212">
        <v>1.85838</v>
      </c>
      <c r="IF212">
        <v>1.85974</v>
      </c>
      <c r="IG212">
        <v>1.85989</v>
      </c>
      <c r="IH212">
        <v>1.85837</v>
      </c>
      <c r="II212">
        <v>1.85745</v>
      </c>
      <c r="IJ212">
        <v>1.85242</v>
      </c>
      <c r="IK212">
        <v>0</v>
      </c>
      <c r="IL212">
        <v>0</v>
      </c>
      <c r="IM212">
        <v>0</v>
      </c>
      <c r="IN212">
        <v>0</v>
      </c>
      <c r="IO212" t="s">
        <v>443</v>
      </c>
      <c r="IP212" t="s">
        <v>444</v>
      </c>
      <c r="IQ212" t="s">
        <v>445</v>
      </c>
      <c r="IR212" t="s">
        <v>445</v>
      </c>
      <c r="IS212" t="s">
        <v>445</v>
      </c>
      <c r="IT212" t="s">
        <v>445</v>
      </c>
      <c r="IU212">
        <v>0</v>
      </c>
      <c r="IV212">
        <v>100</v>
      </c>
      <c r="IW212">
        <v>100</v>
      </c>
      <c r="IX212">
        <v>-1.28</v>
      </c>
      <c r="IY212">
        <v>0.2816</v>
      </c>
      <c r="IZ212">
        <v>-1.101190050776656</v>
      </c>
      <c r="JA212">
        <v>-0.0009077452495023094</v>
      </c>
      <c r="JB212">
        <v>1.260287539409167E-06</v>
      </c>
      <c r="JC212">
        <v>-2.747980142854786E-10</v>
      </c>
      <c r="JD212">
        <v>0.01164710740424388</v>
      </c>
      <c r="JE212">
        <v>0.002354074995816399</v>
      </c>
      <c r="JF212">
        <v>0.0004967520844642659</v>
      </c>
      <c r="JG212">
        <v>-1.558376616488758E-06</v>
      </c>
      <c r="JH212">
        <v>1</v>
      </c>
      <c r="JI212">
        <v>1955</v>
      </c>
      <c r="JJ212">
        <v>1</v>
      </c>
      <c r="JK212">
        <v>26</v>
      </c>
      <c r="JL212">
        <v>194274.8</v>
      </c>
      <c r="JM212">
        <v>194275</v>
      </c>
      <c r="JN212">
        <v>1.11816</v>
      </c>
      <c r="JO212">
        <v>2.61475</v>
      </c>
      <c r="JP212">
        <v>1.49658</v>
      </c>
      <c r="JQ212">
        <v>2.34497</v>
      </c>
      <c r="JR212">
        <v>1.54907</v>
      </c>
      <c r="JS212">
        <v>2.44507</v>
      </c>
      <c r="JT212">
        <v>35.7777</v>
      </c>
      <c r="JU212">
        <v>24.1751</v>
      </c>
      <c r="JV212">
        <v>18</v>
      </c>
      <c r="JW212">
        <v>481.999</v>
      </c>
      <c r="JX212">
        <v>490.655</v>
      </c>
      <c r="JY212">
        <v>27.6526</v>
      </c>
      <c r="JZ212">
        <v>28.3856</v>
      </c>
      <c r="KA212">
        <v>30.0001</v>
      </c>
      <c r="KB212">
        <v>28.5983</v>
      </c>
      <c r="KC212">
        <v>28.5933</v>
      </c>
      <c r="KD212">
        <v>22.491</v>
      </c>
      <c r="KE212">
        <v>21.8426</v>
      </c>
      <c r="KF212">
        <v>70.02889999999999</v>
      </c>
      <c r="KG212">
        <v>27.6589</v>
      </c>
      <c r="KH212">
        <v>400.043</v>
      </c>
      <c r="KI212">
        <v>20.0564</v>
      </c>
      <c r="KJ212">
        <v>102.033</v>
      </c>
      <c r="KK212">
        <v>91.4944</v>
      </c>
    </row>
    <row r="213" spans="1:297">
      <c r="A213">
        <v>195</v>
      </c>
      <c r="B213">
        <v>1758646098.1</v>
      </c>
      <c r="C213">
        <v>4465.099999904633</v>
      </c>
      <c r="D213" t="s">
        <v>837</v>
      </c>
      <c r="E213" t="s">
        <v>838</v>
      </c>
      <c r="F213">
        <v>5</v>
      </c>
      <c r="G213" t="s">
        <v>834</v>
      </c>
      <c r="H213" t="s">
        <v>438</v>
      </c>
      <c r="I213">
        <v>1758646090.332142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(EA213+(U213+2*0.95*5.67E-8*(((EA213+$B$9)+273)^4-(EA213+273)^4)-44100*J213)/(1.84*29.3*R213+8*0.95*5.67E-8*(EA213+273)^3))</f>
        <v>0</v>
      </c>
      <c r="W213">
        <f>($C$9*EB213+$D$9*EC213+$E$9*V213)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2*0.95*5.67E-8*(((EA213+$B$9)+273)^4-(W213+273)^4)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421.9944466986307</v>
      </c>
      <c r="AK213">
        <v>411.7550787878787</v>
      </c>
      <c r="AL213">
        <v>-0.7444482925186982</v>
      </c>
      <c r="AM213">
        <v>65.1806960467509</v>
      </c>
      <c r="AN213">
        <f>(AP213 - AO213 + DY213*1E3/(8.314*(EA213+273.15)) * AR213/DX213 * AQ213) * DX213/(100*DL213) * 1000/(1000 - AP213)</f>
        <v>0</v>
      </c>
      <c r="AO213">
        <v>20.02760138050357</v>
      </c>
      <c r="AP213">
        <v>22.02386181818182</v>
      </c>
      <c r="AQ213">
        <v>1.750053200918769E-05</v>
      </c>
      <c r="AR213">
        <v>105.5677355615316</v>
      </c>
      <c r="AS213">
        <v>0</v>
      </c>
      <c r="AT213">
        <v>0</v>
      </c>
      <c r="AU213">
        <f>IF(AS213*$H$15&gt;=AW213,1.0,(AW213/(AW213-AS213*$H$15)))</f>
        <v>0</v>
      </c>
      <c r="AV213">
        <f>(AU213-1)*100</f>
        <v>0</v>
      </c>
      <c r="AW213">
        <f>MAX(0,($B$15+$C$15*EF213)/(1+$D$15*EF213)*DY213/(EA213+273)*$E$15)</f>
        <v>0</v>
      </c>
      <c r="AX213" t="s">
        <v>439</v>
      </c>
      <c r="AY213" t="s">
        <v>439</v>
      </c>
      <c r="AZ213">
        <v>0</v>
      </c>
      <c r="BA213">
        <v>0</v>
      </c>
      <c r="BB213">
        <f>1-AZ213/BA213</f>
        <v>0</v>
      </c>
      <c r="BC213">
        <v>0</v>
      </c>
      <c r="BD213" t="s">
        <v>439</v>
      </c>
      <c r="BE213" t="s">
        <v>439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439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$B$13*EG213+$C$13*EH213+$F$13*ES213*(1-EV213)</f>
        <v>0</v>
      </c>
      <c r="DI213">
        <f>DH213*DJ213</f>
        <v>0</v>
      </c>
      <c r="DJ213">
        <f>($B$13*$D$11+$C$13*$D$11+$F$13*((FF213+EX213)/MAX(FF213+EX213+FG213, 0.1)*$I$11+FG213/MAX(FF213+EX213+FG213, 0.1)*$J$11))/($B$13+$C$13+$F$13)</f>
        <v>0</v>
      </c>
      <c r="DK213">
        <f>($B$13*$K$11+$C$13*$K$11+$F$13*((FF213+EX213)/MAX(FF213+EX213+FG213, 0.1)*$P$11+FG213/MAX(FF213+EX213+FG213, 0.1)*$Q$11))/($B$13+$C$13+$F$13)</f>
        <v>0</v>
      </c>
      <c r="DL213">
        <v>2.96</v>
      </c>
      <c r="DM213">
        <v>0.5</v>
      </c>
      <c r="DN213" t="s">
        <v>440</v>
      </c>
      <c r="DO213">
        <v>2</v>
      </c>
      <c r="DP213" t="b">
        <v>1</v>
      </c>
      <c r="DQ213">
        <v>1758646090.332142</v>
      </c>
      <c r="DR213">
        <v>405.2884642857143</v>
      </c>
      <c r="DS213">
        <v>417.3800714285714</v>
      </c>
      <c r="DT213">
        <v>22.02115714285714</v>
      </c>
      <c r="DU213">
        <v>20.02731071428571</v>
      </c>
      <c r="DV213">
        <v>406.56875</v>
      </c>
      <c r="DW213">
        <v>21.73956428571429</v>
      </c>
      <c r="DX213">
        <v>500.0681785714286</v>
      </c>
      <c r="DY213">
        <v>90.31785714285714</v>
      </c>
      <c r="DZ213">
        <v>0.06676397857142856</v>
      </c>
      <c r="EA213">
        <v>28.82417142857143</v>
      </c>
      <c r="EB213">
        <v>29.98947142857143</v>
      </c>
      <c r="EC213">
        <v>999.9000000000002</v>
      </c>
      <c r="ED213">
        <v>0</v>
      </c>
      <c r="EE213">
        <v>0</v>
      </c>
      <c r="EF213">
        <v>10004.99428571429</v>
      </c>
      <c r="EG213">
        <v>0</v>
      </c>
      <c r="EH213">
        <v>10.3821</v>
      </c>
      <c r="EI213">
        <v>-12.09166892857143</v>
      </c>
      <c r="EJ213">
        <v>414.4143214285714</v>
      </c>
      <c r="EK213">
        <v>425.9099285714286</v>
      </c>
      <c r="EL213">
        <v>1.993838214285714</v>
      </c>
      <c r="EM213">
        <v>417.3800714285714</v>
      </c>
      <c r="EN213">
        <v>20.02731071428571</v>
      </c>
      <c r="EO213">
        <v>1.988903928571429</v>
      </c>
      <c r="EP213">
        <v>1.808824642857143</v>
      </c>
      <c r="EQ213">
        <v>17.35628214285714</v>
      </c>
      <c r="ER213">
        <v>15.86325</v>
      </c>
      <c r="ES213">
        <v>1999.999642857143</v>
      </c>
      <c r="ET213">
        <v>0.9799942499999997</v>
      </c>
      <c r="EU213">
        <v>0.02000554642857143</v>
      </c>
      <c r="EV213">
        <v>0</v>
      </c>
      <c r="EW213">
        <v>619.1419285714285</v>
      </c>
      <c r="EX213">
        <v>5.00078</v>
      </c>
      <c r="EY213">
        <v>12138.46785714286</v>
      </c>
      <c r="EZ213">
        <v>16379.60357142857</v>
      </c>
      <c r="FA213">
        <v>38.73425</v>
      </c>
      <c r="FB213">
        <v>39.53542857142856</v>
      </c>
      <c r="FC213">
        <v>38.85699999999999</v>
      </c>
      <c r="FD213">
        <v>39.23185714285714</v>
      </c>
      <c r="FE213">
        <v>40.14935714285714</v>
      </c>
      <c r="FF213">
        <v>1955.089642857143</v>
      </c>
      <c r="FG213">
        <v>39.91</v>
      </c>
      <c r="FH213">
        <v>0</v>
      </c>
      <c r="FI213">
        <v>1758646096.2</v>
      </c>
      <c r="FJ213">
        <v>0</v>
      </c>
      <c r="FK213">
        <v>619.1008</v>
      </c>
      <c r="FL213">
        <v>-3.090307688255264</v>
      </c>
      <c r="FM213">
        <v>-50.0846152978055</v>
      </c>
      <c r="FN213">
        <v>12137.988</v>
      </c>
      <c r="FO213">
        <v>15</v>
      </c>
      <c r="FP213">
        <v>0</v>
      </c>
      <c r="FQ213" t="s">
        <v>441</v>
      </c>
      <c r="FR213">
        <v>1746989605.5</v>
      </c>
      <c r="FS213">
        <v>1746989593.5</v>
      </c>
      <c r="FT213">
        <v>0</v>
      </c>
      <c r="FU213">
        <v>-0.274</v>
      </c>
      <c r="FV213">
        <v>-0.002</v>
      </c>
      <c r="FW213">
        <v>2.549</v>
      </c>
      <c r="FX213">
        <v>0.129</v>
      </c>
      <c r="FY213">
        <v>420</v>
      </c>
      <c r="FZ213">
        <v>17</v>
      </c>
      <c r="GA213">
        <v>0.02</v>
      </c>
      <c r="GB213">
        <v>0.04</v>
      </c>
      <c r="GC213">
        <v>-12.77590317073171</v>
      </c>
      <c r="GD213">
        <v>22.60510139372822</v>
      </c>
      <c r="GE213">
        <v>2.907273580739446</v>
      </c>
      <c r="GF213">
        <v>0</v>
      </c>
      <c r="GG213">
        <v>619.2938529411764</v>
      </c>
      <c r="GH213">
        <v>-3.558181822475101</v>
      </c>
      <c r="GI213">
        <v>0.4171782756422252</v>
      </c>
      <c r="GJ213">
        <v>0</v>
      </c>
      <c r="GK213">
        <v>1.992882195121951</v>
      </c>
      <c r="GL213">
        <v>0.01997832752613178</v>
      </c>
      <c r="GM213">
        <v>0.002232342652467355</v>
      </c>
      <c r="GN213">
        <v>1</v>
      </c>
      <c r="GO213">
        <v>1</v>
      </c>
      <c r="GP213">
        <v>3</v>
      </c>
      <c r="GQ213" t="s">
        <v>448</v>
      </c>
      <c r="GR213">
        <v>3.1024</v>
      </c>
      <c r="GS213">
        <v>2.72402</v>
      </c>
      <c r="GT213">
        <v>0.085267</v>
      </c>
      <c r="GU213">
        <v>0.08564769999999999</v>
      </c>
      <c r="GV213">
        <v>0.101427</v>
      </c>
      <c r="GW213">
        <v>0.0961452</v>
      </c>
      <c r="GX213">
        <v>23930.4</v>
      </c>
      <c r="GY213">
        <v>21726.9</v>
      </c>
      <c r="GZ213">
        <v>26724</v>
      </c>
      <c r="HA213">
        <v>23982.5</v>
      </c>
      <c r="HB213">
        <v>38423.5</v>
      </c>
      <c r="HC213">
        <v>32038.9</v>
      </c>
      <c r="HD213">
        <v>46667.3</v>
      </c>
      <c r="HE213">
        <v>37936.5</v>
      </c>
      <c r="HF213">
        <v>1.87552</v>
      </c>
      <c r="HG213">
        <v>1.86545</v>
      </c>
      <c r="HH213">
        <v>0.13005</v>
      </c>
      <c r="HI213">
        <v>0</v>
      </c>
      <c r="HJ213">
        <v>27.8738</v>
      </c>
      <c r="HK213">
        <v>999.9</v>
      </c>
      <c r="HL213">
        <v>49.4</v>
      </c>
      <c r="HM213">
        <v>31.2</v>
      </c>
      <c r="HN213">
        <v>24.9591</v>
      </c>
      <c r="HO213">
        <v>60.8229</v>
      </c>
      <c r="HP213">
        <v>22.5641</v>
      </c>
      <c r="HQ213">
        <v>1</v>
      </c>
      <c r="HR213">
        <v>0.0871087</v>
      </c>
      <c r="HS213">
        <v>-0.330994</v>
      </c>
      <c r="HT213">
        <v>20.2806</v>
      </c>
      <c r="HU213">
        <v>5.21235</v>
      </c>
      <c r="HV213">
        <v>11.9791</v>
      </c>
      <c r="HW213">
        <v>4.963</v>
      </c>
      <c r="HX213">
        <v>3.27458</v>
      </c>
      <c r="HY213">
        <v>9999</v>
      </c>
      <c r="HZ213">
        <v>9999</v>
      </c>
      <c r="IA213">
        <v>9999</v>
      </c>
      <c r="IB213">
        <v>999.9</v>
      </c>
      <c r="IC213">
        <v>1.86397</v>
      </c>
      <c r="ID213">
        <v>1.86005</v>
      </c>
      <c r="IE213">
        <v>1.85837</v>
      </c>
      <c r="IF213">
        <v>1.85974</v>
      </c>
      <c r="IG213">
        <v>1.85989</v>
      </c>
      <c r="IH213">
        <v>1.85837</v>
      </c>
      <c r="II213">
        <v>1.85745</v>
      </c>
      <c r="IJ213">
        <v>1.85242</v>
      </c>
      <c r="IK213">
        <v>0</v>
      </c>
      <c r="IL213">
        <v>0</v>
      </c>
      <c r="IM213">
        <v>0</v>
      </c>
      <c r="IN213">
        <v>0</v>
      </c>
      <c r="IO213" t="s">
        <v>443</v>
      </c>
      <c r="IP213" t="s">
        <v>444</v>
      </c>
      <c r="IQ213" t="s">
        <v>445</v>
      </c>
      <c r="IR213" t="s">
        <v>445</v>
      </c>
      <c r="IS213" t="s">
        <v>445</v>
      </c>
      <c r="IT213" t="s">
        <v>445</v>
      </c>
      <c r="IU213">
        <v>0</v>
      </c>
      <c r="IV213">
        <v>100</v>
      </c>
      <c r="IW213">
        <v>100</v>
      </c>
      <c r="IX213">
        <v>-1.281</v>
      </c>
      <c r="IY213">
        <v>0.2817</v>
      </c>
      <c r="IZ213">
        <v>-1.101190050776656</v>
      </c>
      <c r="JA213">
        <v>-0.0009077452495023094</v>
      </c>
      <c r="JB213">
        <v>1.260287539409167E-06</v>
      </c>
      <c r="JC213">
        <v>-2.747980142854786E-10</v>
      </c>
      <c r="JD213">
        <v>0.01164710740424388</v>
      </c>
      <c r="JE213">
        <v>0.002354074995816399</v>
      </c>
      <c r="JF213">
        <v>0.0004967520844642659</v>
      </c>
      <c r="JG213">
        <v>-1.558376616488758E-06</v>
      </c>
      <c r="JH213">
        <v>1</v>
      </c>
      <c r="JI213">
        <v>1955</v>
      </c>
      <c r="JJ213">
        <v>1</v>
      </c>
      <c r="JK213">
        <v>26</v>
      </c>
      <c r="JL213">
        <v>194274.9</v>
      </c>
      <c r="JM213">
        <v>194275.1</v>
      </c>
      <c r="JN213">
        <v>1.08643</v>
      </c>
      <c r="JO213">
        <v>2.62695</v>
      </c>
      <c r="JP213">
        <v>1.49658</v>
      </c>
      <c r="JQ213">
        <v>2.34497</v>
      </c>
      <c r="JR213">
        <v>1.54907</v>
      </c>
      <c r="JS213">
        <v>2.37305</v>
      </c>
      <c r="JT213">
        <v>35.7777</v>
      </c>
      <c r="JU213">
        <v>24.1663</v>
      </c>
      <c r="JV213">
        <v>18</v>
      </c>
      <c r="JW213">
        <v>482.162</v>
      </c>
      <c r="JX213">
        <v>490.401</v>
      </c>
      <c r="JY213">
        <v>27.6679</v>
      </c>
      <c r="JZ213">
        <v>28.3856</v>
      </c>
      <c r="KA213">
        <v>30.0001</v>
      </c>
      <c r="KB213">
        <v>28.6006</v>
      </c>
      <c r="KC213">
        <v>28.5944</v>
      </c>
      <c r="KD213">
        <v>21.8613</v>
      </c>
      <c r="KE213">
        <v>21.8426</v>
      </c>
      <c r="KF213">
        <v>70.02889999999999</v>
      </c>
      <c r="KG213">
        <v>27.6683</v>
      </c>
      <c r="KH213">
        <v>380.006</v>
      </c>
      <c r="KI213">
        <v>20.058</v>
      </c>
      <c r="KJ213">
        <v>102.033</v>
      </c>
      <c r="KK213">
        <v>91.4945</v>
      </c>
    </row>
    <row r="214" spans="1:297">
      <c r="A214">
        <v>196</v>
      </c>
      <c r="B214">
        <v>1758646103.1</v>
      </c>
      <c r="C214">
        <v>4470.099999904633</v>
      </c>
      <c r="D214" t="s">
        <v>839</v>
      </c>
      <c r="E214" t="s">
        <v>840</v>
      </c>
      <c r="F214">
        <v>5</v>
      </c>
      <c r="G214" t="s">
        <v>834</v>
      </c>
      <c r="H214" t="s">
        <v>438</v>
      </c>
      <c r="I214">
        <v>1758646095.6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(EA214+(U214+2*0.95*5.67E-8*(((EA214+$B$9)+273)^4-(EA214+273)^4)-44100*J214)/(1.84*29.3*R214+8*0.95*5.67E-8*(EA214+273)^3))</f>
        <v>0</v>
      </c>
      <c r="W214">
        <f>($C$9*EB214+$D$9*EC214+$E$9*V214)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2*0.95*5.67E-8*(((EA214+$B$9)+273)^4-(W214+273)^4)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407.7719557644799</v>
      </c>
      <c r="AK214">
        <v>402.9862242424243</v>
      </c>
      <c r="AL214">
        <v>-1.888226515960524</v>
      </c>
      <c r="AM214">
        <v>65.1806960467509</v>
      </c>
      <c r="AN214">
        <f>(AP214 - AO214 + DY214*1E3/(8.314*(EA214+273.15)) * AR214/DX214 * AQ214) * DX214/(100*DL214) * 1000/(1000 - AP214)</f>
        <v>0</v>
      </c>
      <c r="AO214">
        <v>20.02683015502964</v>
      </c>
      <c r="AP214">
        <v>22.0222503030303</v>
      </c>
      <c r="AQ214">
        <v>-1.032969140051055E-05</v>
      </c>
      <c r="AR214">
        <v>105.5677355615316</v>
      </c>
      <c r="AS214">
        <v>0</v>
      </c>
      <c r="AT214">
        <v>0</v>
      </c>
      <c r="AU214">
        <f>IF(AS214*$H$15&gt;=AW214,1.0,(AW214/(AW214-AS214*$H$15)))</f>
        <v>0</v>
      </c>
      <c r="AV214">
        <f>(AU214-1)*100</f>
        <v>0</v>
      </c>
      <c r="AW214">
        <f>MAX(0,($B$15+$C$15*EF214)/(1+$D$15*EF214)*DY214/(EA214+273)*$E$15)</f>
        <v>0</v>
      </c>
      <c r="AX214" t="s">
        <v>439</v>
      </c>
      <c r="AY214" t="s">
        <v>439</v>
      </c>
      <c r="AZ214">
        <v>0</v>
      </c>
      <c r="BA214">
        <v>0</v>
      </c>
      <c r="BB214">
        <f>1-AZ214/BA214</f>
        <v>0</v>
      </c>
      <c r="BC214">
        <v>0</v>
      </c>
      <c r="BD214" t="s">
        <v>439</v>
      </c>
      <c r="BE214" t="s">
        <v>439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439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$B$13*EG214+$C$13*EH214+$F$13*ES214*(1-EV214)</f>
        <v>0</v>
      </c>
      <c r="DI214">
        <f>DH214*DJ214</f>
        <v>0</v>
      </c>
      <c r="DJ214">
        <f>($B$13*$D$11+$C$13*$D$11+$F$13*((FF214+EX214)/MAX(FF214+EX214+FG214, 0.1)*$I$11+FG214/MAX(FF214+EX214+FG214, 0.1)*$J$11))/($B$13+$C$13+$F$13)</f>
        <v>0</v>
      </c>
      <c r="DK214">
        <f>($B$13*$K$11+$C$13*$K$11+$F$13*((FF214+EX214)/MAX(FF214+EX214+FG214, 0.1)*$P$11+FG214/MAX(FF214+EX214+FG214, 0.1)*$Q$11))/($B$13+$C$13+$F$13)</f>
        <v>0</v>
      </c>
      <c r="DL214">
        <v>2.96</v>
      </c>
      <c r="DM214">
        <v>0.5</v>
      </c>
      <c r="DN214" t="s">
        <v>440</v>
      </c>
      <c r="DO214">
        <v>2</v>
      </c>
      <c r="DP214" t="b">
        <v>1</v>
      </c>
      <c r="DQ214">
        <v>1758646095.6</v>
      </c>
      <c r="DR214">
        <v>402.6944814814815</v>
      </c>
      <c r="DS214">
        <v>409.9178888888889</v>
      </c>
      <c r="DT214">
        <v>22.02229259259258</v>
      </c>
      <c r="DU214">
        <v>20.02708518518519</v>
      </c>
      <c r="DV214">
        <v>403.9748518518518</v>
      </c>
      <c r="DW214">
        <v>21.74068148148148</v>
      </c>
      <c r="DX214">
        <v>500.0278518518519</v>
      </c>
      <c r="DY214">
        <v>90.31777037037037</v>
      </c>
      <c r="DZ214">
        <v>0.06640757407407409</v>
      </c>
      <c r="EA214">
        <v>28.82134814814815</v>
      </c>
      <c r="EB214">
        <v>29.9905</v>
      </c>
      <c r="EC214">
        <v>999.9000000000001</v>
      </c>
      <c r="ED214">
        <v>0</v>
      </c>
      <c r="EE214">
        <v>0</v>
      </c>
      <c r="EF214">
        <v>9992.174074074075</v>
      </c>
      <c r="EG214">
        <v>0</v>
      </c>
      <c r="EH214">
        <v>10.3821</v>
      </c>
      <c r="EI214">
        <v>-7.223393940740741</v>
      </c>
      <c r="EJ214">
        <v>411.7624814814815</v>
      </c>
      <c r="EK214">
        <v>418.2951851851852</v>
      </c>
      <c r="EL214">
        <v>1.995204814814815</v>
      </c>
      <c r="EM214">
        <v>409.9178888888889</v>
      </c>
      <c r="EN214">
        <v>20.02708518518519</v>
      </c>
      <c r="EO214">
        <v>1.989004814814815</v>
      </c>
      <c r="EP214">
        <v>1.808802592592593</v>
      </c>
      <c r="EQ214">
        <v>17.35707777777778</v>
      </c>
      <c r="ER214">
        <v>15.86306666666667</v>
      </c>
      <c r="ES214">
        <v>2000.012222222222</v>
      </c>
      <c r="ET214">
        <v>0.9799944444444442</v>
      </c>
      <c r="EU214">
        <v>0.02000535555555556</v>
      </c>
      <c r="EV214">
        <v>0</v>
      </c>
      <c r="EW214">
        <v>618.9321111111111</v>
      </c>
      <c r="EX214">
        <v>5.00078</v>
      </c>
      <c r="EY214">
        <v>12135.14444444445</v>
      </c>
      <c r="EZ214">
        <v>16379.69629629629</v>
      </c>
      <c r="FA214">
        <v>38.73137037037037</v>
      </c>
      <c r="FB214">
        <v>39.54133333333333</v>
      </c>
      <c r="FC214">
        <v>38.90262962962964</v>
      </c>
      <c r="FD214">
        <v>39.23581481481482</v>
      </c>
      <c r="FE214">
        <v>40.16422222222222</v>
      </c>
      <c r="FF214">
        <v>1955.102222222222</v>
      </c>
      <c r="FG214">
        <v>39.91</v>
      </c>
      <c r="FH214">
        <v>0</v>
      </c>
      <c r="FI214">
        <v>1758646101</v>
      </c>
      <c r="FJ214">
        <v>0</v>
      </c>
      <c r="FK214">
        <v>618.93232</v>
      </c>
      <c r="FL214">
        <v>-1.521769222832</v>
      </c>
      <c r="FM214">
        <v>-24.646153739051</v>
      </c>
      <c r="FN214">
        <v>12134.944</v>
      </c>
      <c r="FO214">
        <v>15</v>
      </c>
      <c r="FP214">
        <v>0</v>
      </c>
      <c r="FQ214" t="s">
        <v>441</v>
      </c>
      <c r="FR214">
        <v>1746989605.5</v>
      </c>
      <c r="FS214">
        <v>1746989593.5</v>
      </c>
      <c r="FT214">
        <v>0</v>
      </c>
      <c r="FU214">
        <v>-0.274</v>
      </c>
      <c r="FV214">
        <v>-0.002</v>
      </c>
      <c r="FW214">
        <v>2.549</v>
      </c>
      <c r="FX214">
        <v>0.129</v>
      </c>
      <c r="FY214">
        <v>420</v>
      </c>
      <c r="FZ214">
        <v>17</v>
      </c>
      <c r="GA214">
        <v>0.02</v>
      </c>
      <c r="GB214">
        <v>0.04</v>
      </c>
      <c r="GC214">
        <v>-10.14375893658537</v>
      </c>
      <c r="GD214">
        <v>48.94158829547035</v>
      </c>
      <c r="GE214">
        <v>5.356107478287537</v>
      </c>
      <c r="GF214">
        <v>0</v>
      </c>
      <c r="GG214">
        <v>619.1020294117646</v>
      </c>
      <c r="GH214">
        <v>-3.330557677223645</v>
      </c>
      <c r="GI214">
        <v>0.4080691611864591</v>
      </c>
      <c r="GJ214">
        <v>0</v>
      </c>
      <c r="GK214">
        <v>1.994209512195122</v>
      </c>
      <c r="GL214">
        <v>0.01706090592334806</v>
      </c>
      <c r="GM214">
        <v>0.001973150200381582</v>
      </c>
      <c r="GN214">
        <v>1</v>
      </c>
      <c r="GO214">
        <v>1</v>
      </c>
      <c r="GP214">
        <v>3</v>
      </c>
      <c r="GQ214" t="s">
        <v>448</v>
      </c>
      <c r="GR214">
        <v>3.10217</v>
      </c>
      <c r="GS214">
        <v>2.72456</v>
      </c>
      <c r="GT214">
        <v>0.0838009</v>
      </c>
      <c r="GU214">
        <v>0.08316759999999999</v>
      </c>
      <c r="GV214">
        <v>0.101422</v>
      </c>
      <c r="GW214">
        <v>0.09614259999999999</v>
      </c>
      <c r="GX214">
        <v>23968.6</v>
      </c>
      <c r="GY214">
        <v>21785.8</v>
      </c>
      <c r="GZ214">
        <v>26723.9</v>
      </c>
      <c r="HA214">
        <v>23982.4</v>
      </c>
      <c r="HB214">
        <v>38423.4</v>
      </c>
      <c r="HC214">
        <v>32038.6</v>
      </c>
      <c r="HD214">
        <v>46667.2</v>
      </c>
      <c r="HE214">
        <v>37936.3</v>
      </c>
      <c r="HF214">
        <v>1.87477</v>
      </c>
      <c r="HG214">
        <v>1.86583</v>
      </c>
      <c r="HH214">
        <v>0.129964</v>
      </c>
      <c r="HI214">
        <v>0</v>
      </c>
      <c r="HJ214">
        <v>27.8757</v>
      </c>
      <c r="HK214">
        <v>999.9</v>
      </c>
      <c r="HL214">
        <v>49.4</v>
      </c>
      <c r="HM214">
        <v>31.2</v>
      </c>
      <c r="HN214">
        <v>24.9573</v>
      </c>
      <c r="HO214">
        <v>60.8329</v>
      </c>
      <c r="HP214">
        <v>22.4319</v>
      </c>
      <c r="HQ214">
        <v>1</v>
      </c>
      <c r="HR214">
        <v>0.0871214</v>
      </c>
      <c r="HS214">
        <v>-0.306974</v>
      </c>
      <c r="HT214">
        <v>20.2806</v>
      </c>
      <c r="HU214">
        <v>5.21205</v>
      </c>
      <c r="HV214">
        <v>11.9785</v>
      </c>
      <c r="HW214">
        <v>4.963</v>
      </c>
      <c r="HX214">
        <v>3.2744</v>
      </c>
      <c r="HY214">
        <v>9999</v>
      </c>
      <c r="HZ214">
        <v>9999</v>
      </c>
      <c r="IA214">
        <v>9999</v>
      </c>
      <c r="IB214">
        <v>999.9</v>
      </c>
      <c r="IC214">
        <v>1.86397</v>
      </c>
      <c r="ID214">
        <v>1.86005</v>
      </c>
      <c r="IE214">
        <v>1.85837</v>
      </c>
      <c r="IF214">
        <v>1.85974</v>
      </c>
      <c r="IG214">
        <v>1.85989</v>
      </c>
      <c r="IH214">
        <v>1.85837</v>
      </c>
      <c r="II214">
        <v>1.85745</v>
      </c>
      <c r="IJ214">
        <v>1.85242</v>
      </c>
      <c r="IK214">
        <v>0</v>
      </c>
      <c r="IL214">
        <v>0</v>
      </c>
      <c r="IM214">
        <v>0</v>
      </c>
      <c r="IN214">
        <v>0</v>
      </c>
      <c r="IO214" t="s">
        <v>443</v>
      </c>
      <c r="IP214" t="s">
        <v>444</v>
      </c>
      <c r="IQ214" t="s">
        <v>445</v>
      </c>
      <c r="IR214" t="s">
        <v>445</v>
      </c>
      <c r="IS214" t="s">
        <v>445</v>
      </c>
      <c r="IT214" t="s">
        <v>445</v>
      </c>
      <c r="IU214">
        <v>0</v>
      </c>
      <c r="IV214">
        <v>100</v>
      </c>
      <c r="IW214">
        <v>100</v>
      </c>
      <c r="IX214">
        <v>-1.28</v>
      </c>
      <c r="IY214">
        <v>0.2816</v>
      </c>
      <c r="IZ214">
        <v>-1.101190050776656</v>
      </c>
      <c r="JA214">
        <v>-0.0009077452495023094</v>
      </c>
      <c r="JB214">
        <v>1.260287539409167E-06</v>
      </c>
      <c r="JC214">
        <v>-2.747980142854786E-10</v>
      </c>
      <c r="JD214">
        <v>0.01164710740424388</v>
      </c>
      <c r="JE214">
        <v>0.002354074995816399</v>
      </c>
      <c r="JF214">
        <v>0.0004967520844642659</v>
      </c>
      <c r="JG214">
        <v>-1.558376616488758E-06</v>
      </c>
      <c r="JH214">
        <v>1</v>
      </c>
      <c r="JI214">
        <v>1955</v>
      </c>
      <c r="JJ214">
        <v>1</v>
      </c>
      <c r="JK214">
        <v>26</v>
      </c>
      <c r="JL214">
        <v>194275</v>
      </c>
      <c r="JM214">
        <v>194275.2</v>
      </c>
      <c r="JN214">
        <v>1.04858</v>
      </c>
      <c r="JO214">
        <v>2.62451</v>
      </c>
      <c r="JP214">
        <v>1.49658</v>
      </c>
      <c r="JQ214">
        <v>2.34497</v>
      </c>
      <c r="JR214">
        <v>1.54907</v>
      </c>
      <c r="JS214">
        <v>2.46216</v>
      </c>
      <c r="JT214">
        <v>35.7777</v>
      </c>
      <c r="JU214">
        <v>24.1751</v>
      </c>
      <c r="JV214">
        <v>18</v>
      </c>
      <c r="JW214">
        <v>481.726</v>
      </c>
      <c r="JX214">
        <v>490.658</v>
      </c>
      <c r="JY214">
        <v>27.6756</v>
      </c>
      <c r="JZ214">
        <v>28.388</v>
      </c>
      <c r="KA214">
        <v>30.0001</v>
      </c>
      <c r="KB214">
        <v>28.6006</v>
      </c>
      <c r="KC214">
        <v>28.5957</v>
      </c>
      <c r="KD214">
        <v>21.1043</v>
      </c>
      <c r="KE214">
        <v>21.8426</v>
      </c>
      <c r="KF214">
        <v>70.02889999999999</v>
      </c>
      <c r="KG214">
        <v>27.673</v>
      </c>
      <c r="KH214">
        <v>366.633</v>
      </c>
      <c r="KI214">
        <v>20.0563</v>
      </c>
      <c r="KJ214">
        <v>102.033</v>
      </c>
      <c r="KK214">
        <v>91.49420000000001</v>
      </c>
    </row>
    <row r="215" spans="1:297">
      <c r="A215">
        <v>197</v>
      </c>
      <c r="B215">
        <v>1758646108.1</v>
      </c>
      <c r="C215">
        <v>4475.099999904633</v>
      </c>
      <c r="D215" t="s">
        <v>841</v>
      </c>
      <c r="E215" t="s">
        <v>842</v>
      </c>
      <c r="F215">
        <v>5</v>
      </c>
      <c r="G215" t="s">
        <v>834</v>
      </c>
      <c r="H215" t="s">
        <v>438</v>
      </c>
      <c r="I215">
        <v>1758646100.314285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(EA215+(U215+2*0.95*5.67E-8*(((EA215+$B$9)+273)^4-(EA215+273)^4)-44100*J215)/(1.84*29.3*R215+8*0.95*5.67E-8*(EA215+273)^3))</f>
        <v>0</v>
      </c>
      <c r="W215">
        <f>($C$9*EB215+$D$9*EC215+$E$9*V215)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2*0.95*5.67E-8*(((EA215+$B$9)+273)^4-(W215+273)^4)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391.6353661643098</v>
      </c>
      <c r="AK215">
        <v>390.4441393939392</v>
      </c>
      <c r="AL215">
        <v>-2.579561954035029</v>
      </c>
      <c r="AM215">
        <v>65.1806960467509</v>
      </c>
      <c r="AN215">
        <f>(AP215 - AO215 + DY215*1E3/(8.314*(EA215+273.15)) * AR215/DX215 * AQ215) * DX215/(100*DL215) * 1000/(1000 - AP215)</f>
        <v>0</v>
      </c>
      <c r="AO215">
        <v>20.02383021139275</v>
      </c>
      <c r="AP215">
        <v>22.02160060606061</v>
      </c>
      <c r="AQ215">
        <v>-2.763317466527039E-07</v>
      </c>
      <c r="AR215">
        <v>105.5677355615316</v>
      </c>
      <c r="AS215">
        <v>0</v>
      </c>
      <c r="AT215">
        <v>0</v>
      </c>
      <c r="AU215">
        <f>IF(AS215*$H$15&gt;=AW215,1.0,(AW215/(AW215-AS215*$H$15)))</f>
        <v>0</v>
      </c>
      <c r="AV215">
        <f>(AU215-1)*100</f>
        <v>0</v>
      </c>
      <c r="AW215">
        <f>MAX(0,($B$15+$C$15*EF215)/(1+$D$15*EF215)*DY215/(EA215+273)*$E$15)</f>
        <v>0</v>
      </c>
      <c r="AX215" t="s">
        <v>439</v>
      </c>
      <c r="AY215" t="s">
        <v>439</v>
      </c>
      <c r="AZ215">
        <v>0</v>
      </c>
      <c r="BA215">
        <v>0</v>
      </c>
      <c r="BB215">
        <f>1-AZ215/BA215</f>
        <v>0</v>
      </c>
      <c r="BC215">
        <v>0</v>
      </c>
      <c r="BD215" t="s">
        <v>439</v>
      </c>
      <c r="BE215" t="s">
        <v>439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439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$B$13*EG215+$C$13*EH215+$F$13*ES215*(1-EV215)</f>
        <v>0</v>
      </c>
      <c r="DI215">
        <f>DH215*DJ215</f>
        <v>0</v>
      </c>
      <c r="DJ215">
        <f>($B$13*$D$11+$C$13*$D$11+$F$13*((FF215+EX215)/MAX(FF215+EX215+FG215, 0.1)*$I$11+FG215/MAX(FF215+EX215+FG215, 0.1)*$J$11))/($B$13+$C$13+$F$13)</f>
        <v>0</v>
      </c>
      <c r="DK215">
        <f>($B$13*$K$11+$C$13*$K$11+$F$13*((FF215+EX215)/MAX(FF215+EX215+FG215, 0.1)*$P$11+FG215/MAX(FF215+EX215+FG215, 0.1)*$Q$11))/($B$13+$C$13+$F$13)</f>
        <v>0</v>
      </c>
      <c r="DL215">
        <v>2.96</v>
      </c>
      <c r="DM215">
        <v>0.5</v>
      </c>
      <c r="DN215" t="s">
        <v>440</v>
      </c>
      <c r="DO215">
        <v>2</v>
      </c>
      <c r="DP215" t="b">
        <v>1</v>
      </c>
      <c r="DQ215">
        <v>1758646100.314285</v>
      </c>
      <c r="DR215">
        <v>396.7707857142858</v>
      </c>
      <c r="DS215">
        <v>398.1445357142857</v>
      </c>
      <c r="DT215">
        <v>22.02246071428572</v>
      </c>
      <c r="DU215">
        <v>20.02603571428572</v>
      </c>
      <c r="DV215">
        <v>398.0509285714285</v>
      </c>
      <c r="DW215">
        <v>21.74084285714286</v>
      </c>
      <c r="DX215">
        <v>500.0032142857143</v>
      </c>
      <c r="DY215">
        <v>90.31726785714284</v>
      </c>
      <c r="DZ215">
        <v>0.06642650357142857</v>
      </c>
      <c r="EA215">
        <v>28.82155357142857</v>
      </c>
      <c r="EB215">
        <v>29.99336428571428</v>
      </c>
      <c r="EC215">
        <v>999.9000000000002</v>
      </c>
      <c r="ED215">
        <v>0</v>
      </c>
      <c r="EE215">
        <v>0</v>
      </c>
      <c r="EF215">
        <v>9983.616071428571</v>
      </c>
      <c r="EG215">
        <v>0</v>
      </c>
      <c r="EH215">
        <v>10.3821</v>
      </c>
      <c r="EI215">
        <v>-1.373769871428571</v>
      </c>
      <c r="EJ215">
        <v>405.7054642857142</v>
      </c>
      <c r="EK215">
        <v>406.2807857142857</v>
      </c>
      <c r="EL215">
        <v>1.9964225</v>
      </c>
      <c r="EM215">
        <v>398.1445357142857</v>
      </c>
      <c r="EN215">
        <v>20.02603571428572</v>
      </c>
      <c r="EO215">
        <v>1.989007857142857</v>
      </c>
      <c r="EP215">
        <v>1.808697142857143</v>
      </c>
      <c r="EQ215">
        <v>17.35711071428572</v>
      </c>
      <c r="ER215">
        <v>15.86216071428572</v>
      </c>
      <c r="ES215">
        <v>2000.015714285714</v>
      </c>
      <c r="ET215">
        <v>0.9799945714285714</v>
      </c>
      <c r="EU215">
        <v>0.02000522857142858</v>
      </c>
      <c r="EV215">
        <v>0</v>
      </c>
      <c r="EW215">
        <v>618.894107142857</v>
      </c>
      <c r="EX215">
        <v>5.00078</v>
      </c>
      <c r="EY215">
        <v>12133.74285714286</v>
      </c>
      <c r="EZ215">
        <v>16379.725</v>
      </c>
      <c r="FA215">
        <v>38.74092857142858</v>
      </c>
      <c r="FB215">
        <v>39.54207142857142</v>
      </c>
      <c r="FC215">
        <v>38.99535714285714</v>
      </c>
      <c r="FD215">
        <v>39.25428571428571</v>
      </c>
      <c r="FE215">
        <v>40.18514285714285</v>
      </c>
      <c r="FF215">
        <v>1955.105714285715</v>
      </c>
      <c r="FG215">
        <v>39.91</v>
      </c>
      <c r="FH215">
        <v>0</v>
      </c>
      <c r="FI215">
        <v>1758646106.4</v>
      </c>
      <c r="FJ215">
        <v>0</v>
      </c>
      <c r="FK215">
        <v>618.88</v>
      </c>
      <c r="FL215">
        <v>0.7464615584652846</v>
      </c>
      <c r="FM215">
        <v>-6.731623895173048</v>
      </c>
      <c r="FN215">
        <v>12133.49615384616</v>
      </c>
      <c r="FO215">
        <v>15</v>
      </c>
      <c r="FP215">
        <v>0</v>
      </c>
      <c r="FQ215" t="s">
        <v>441</v>
      </c>
      <c r="FR215">
        <v>1746989605.5</v>
      </c>
      <c r="FS215">
        <v>1746989593.5</v>
      </c>
      <c r="FT215">
        <v>0</v>
      </c>
      <c r="FU215">
        <v>-0.274</v>
      </c>
      <c r="FV215">
        <v>-0.002</v>
      </c>
      <c r="FW215">
        <v>2.549</v>
      </c>
      <c r="FX215">
        <v>0.129</v>
      </c>
      <c r="FY215">
        <v>420</v>
      </c>
      <c r="FZ215">
        <v>17</v>
      </c>
      <c r="GA215">
        <v>0.02</v>
      </c>
      <c r="GB215">
        <v>0.04</v>
      </c>
      <c r="GC215">
        <v>-4.695747229268293</v>
      </c>
      <c r="GD215">
        <v>74.37502335052265</v>
      </c>
      <c r="GE215">
        <v>7.411789318824098</v>
      </c>
      <c r="GF215">
        <v>0</v>
      </c>
      <c r="GG215">
        <v>618.9437058823528</v>
      </c>
      <c r="GH215">
        <v>-0.8668601953588275</v>
      </c>
      <c r="GI215">
        <v>0.2773607259839377</v>
      </c>
      <c r="GJ215">
        <v>1</v>
      </c>
      <c r="GK215">
        <v>1.995626829268292</v>
      </c>
      <c r="GL215">
        <v>0.0167036236933822</v>
      </c>
      <c r="GM215">
        <v>0.00192538173475007</v>
      </c>
      <c r="GN215">
        <v>1</v>
      </c>
      <c r="GO215">
        <v>2</v>
      </c>
      <c r="GP215">
        <v>3</v>
      </c>
      <c r="GQ215" t="s">
        <v>442</v>
      </c>
      <c r="GR215">
        <v>3.10222</v>
      </c>
      <c r="GS215">
        <v>2.7248</v>
      </c>
      <c r="GT215">
        <v>0.081742</v>
      </c>
      <c r="GU215">
        <v>0.080474</v>
      </c>
      <c r="GV215">
        <v>0.101417</v>
      </c>
      <c r="GW215">
        <v>0.0961291</v>
      </c>
      <c r="GX215">
        <v>24022.5</v>
      </c>
      <c r="GY215">
        <v>21849.7</v>
      </c>
      <c r="GZ215">
        <v>26724</v>
      </c>
      <c r="HA215">
        <v>23982.3</v>
      </c>
      <c r="HB215">
        <v>38423.4</v>
      </c>
      <c r="HC215">
        <v>32038.5</v>
      </c>
      <c r="HD215">
        <v>46667.3</v>
      </c>
      <c r="HE215">
        <v>37935.9</v>
      </c>
      <c r="HF215">
        <v>1.875</v>
      </c>
      <c r="HG215">
        <v>1.86572</v>
      </c>
      <c r="HH215">
        <v>0.129513</v>
      </c>
      <c r="HI215">
        <v>0</v>
      </c>
      <c r="HJ215">
        <v>27.8763</v>
      </c>
      <c r="HK215">
        <v>999.9</v>
      </c>
      <c r="HL215">
        <v>49.4</v>
      </c>
      <c r="HM215">
        <v>31.2</v>
      </c>
      <c r="HN215">
        <v>24.9604</v>
      </c>
      <c r="HO215">
        <v>61.2029</v>
      </c>
      <c r="HP215">
        <v>22.48</v>
      </c>
      <c r="HQ215">
        <v>1</v>
      </c>
      <c r="HR215">
        <v>0.0871316</v>
      </c>
      <c r="HS215">
        <v>-0.293712</v>
      </c>
      <c r="HT215">
        <v>20.2806</v>
      </c>
      <c r="HU215">
        <v>5.2125</v>
      </c>
      <c r="HV215">
        <v>11.9791</v>
      </c>
      <c r="HW215">
        <v>4.96325</v>
      </c>
      <c r="HX215">
        <v>3.27448</v>
      </c>
      <c r="HY215">
        <v>9999</v>
      </c>
      <c r="HZ215">
        <v>9999</v>
      </c>
      <c r="IA215">
        <v>9999</v>
      </c>
      <c r="IB215">
        <v>999.9</v>
      </c>
      <c r="IC215">
        <v>1.86395</v>
      </c>
      <c r="ID215">
        <v>1.86005</v>
      </c>
      <c r="IE215">
        <v>1.85837</v>
      </c>
      <c r="IF215">
        <v>1.85974</v>
      </c>
      <c r="IG215">
        <v>1.85989</v>
      </c>
      <c r="IH215">
        <v>1.85837</v>
      </c>
      <c r="II215">
        <v>1.85745</v>
      </c>
      <c r="IJ215">
        <v>1.85242</v>
      </c>
      <c r="IK215">
        <v>0</v>
      </c>
      <c r="IL215">
        <v>0</v>
      </c>
      <c r="IM215">
        <v>0</v>
      </c>
      <c r="IN215">
        <v>0</v>
      </c>
      <c r="IO215" t="s">
        <v>443</v>
      </c>
      <c r="IP215" t="s">
        <v>444</v>
      </c>
      <c r="IQ215" t="s">
        <v>445</v>
      </c>
      <c r="IR215" t="s">
        <v>445</v>
      </c>
      <c r="IS215" t="s">
        <v>445</v>
      </c>
      <c r="IT215" t="s">
        <v>445</v>
      </c>
      <c r="IU215">
        <v>0</v>
      </c>
      <c r="IV215">
        <v>100</v>
      </c>
      <c r="IW215">
        <v>100</v>
      </c>
      <c r="IX215">
        <v>-1.279</v>
      </c>
      <c r="IY215">
        <v>0.2816</v>
      </c>
      <c r="IZ215">
        <v>-1.101190050776656</v>
      </c>
      <c r="JA215">
        <v>-0.0009077452495023094</v>
      </c>
      <c r="JB215">
        <v>1.260287539409167E-06</v>
      </c>
      <c r="JC215">
        <v>-2.747980142854786E-10</v>
      </c>
      <c r="JD215">
        <v>0.01164710740424388</v>
      </c>
      <c r="JE215">
        <v>0.002354074995816399</v>
      </c>
      <c r="JF215">
        <v>0.0004967520844642659</v>
      </c>
      <c r="JG215">
        <v>-1.558376616488758E-06</v>
      </c>
      <c r="JH215">
        <v>1</v>
      </c>
      <c r="JI215">
        <v>1955</v>
      </c>
      <c r="JJ215">
        <v>1</v>
      </c>
      <c r="JK215">
        <v>26</v>
      </c>
      <c r="JL215">
        <v>194275</v>
      </c>
      <c r="JM215">
        <v>194275.2</v>
      </c>
      <c r="JN215">
        <v>1.0144</v>
      </c>
      <c r="JO215">
        <v>2.62329</v>
      </c>
      <c r="JP215">
        <v>1.49658</v>
      </c>
      <c r="JQ215">
        <v>2.34619</v>
      </c>
      <c r="JR215">
        <v>1.54907</v>
      </c>
      <c r="JS215">
        <v>2.37305</v>
      </c>
      <c r="JT215">
        <v>35.7777</v>
      </c>
      <c r="JU215">
        <v>24.1663</v>
      </c>
      <c r="JV215">
        <v>18</v>
      </c>
      <c r="JW215">
        <v>481.857</v>
      </c>
      <c r="JX215">
        <v>490.593</v>
      </c>
      <c r="JY215">
        <v>27.6784</v>
      </c>
      <c r="JZ215">
        <v>28.388</v>
      </c>
      <c r="KA215">
        <v>30.0001</v>
      </c>
      <c r="KB215">
        <v>28.6006</v>
      </c>
      <c r="KC215">
        <v>28.5957</v>
      </c>
      <c r="KD215">
        <v>20.4107</v>
      </c>
      <c r="KE215">
        <v>21.8426</v>
      </c>
      <c r="KF215">
        <v>69.65779999999999</v>
      </c>
      <c r="KG215">
        <v>27.6762</v>
      </c>
      <c r="KH215">
        <v>346.592</v>
      </c>
      <c r="KI215">
        <v>20.0567</v>
      </c>
      <c r="KJ215">
        <v>102.033</v>
      </c>
      <c r="KK215">
        <v>91.4935</v>
      </c>
    </row>
    <row r="216" spans="1:297">
      <c r="A216">
        <v>198</v>
      </c>
      <c r="B216">
        <v>1758646113.1</v>
      </c>
      <c r="C216">
        <v>4480.099999904633</v>
      </c>
      <c r="D216" t="s">
        <v>843</v>
      </c>
      <c r="E216" t="s">
        <v>844</v>
      </c>
      <c r="F216">
        <v>5</v>
      </c>
      <c r="G216" t="s">
        <v>834</v>
      </c>
      <c r="H216" t="s">
        <v>438</v>
      </c>
      <c r="I216">
        <v>1758646105.6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(EA216+(U216+2*0.95*5.67E-8*(((EA216+$B$9)+273)^4-(EA216+273)^4)-44100*J216)/(1.84*29.3*R216+8*0.95*5.67E-8*(EA216+273)^3))</f>
        <v>0</v>
      </c>
      <c r="W216">
        <f>($C$9*EB216+$D$9*EC216+$E$9*V216)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2*0.95*5.67E-8*(((EA216+$B$9)+273)^4-(W216+273)^4)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374.9833787770149</v>
      </c>
      <c r="AK216">
        <v>375.6641696969699</v>
      </c>
      <c r="AL216">
        <v>-2.991873444881358</v>
      </c>
      <c r="AM216">
        <v>65.1806960467509</v>
      </c>
      <c r="AN216">
        <f>(AP216 - AO216 + DY216*1E3/(8.314*(EA216+273.15)) * AR216/DX216 * AQ216) * DX216/(100*DL216) * 1000/(1000 - AP216)</f>
        <v>0</v>
      </c>
      <c r="AO216">
        <v>19.9978662372753</v>
      </c>
      <c r="AP216">
        <v>22.01350727272727</v>
      </c>
      <c r="AQ216">
        <v>-0.0001002368801031972</v>
      </c>
      <c r="AR216">
        <v>105.5677355615316</v>
      </c>
      <c r="AS216">
        <v>0</v>
      </c>
      <c r="AT216">
        <v>0</v>
      </c>
      <c r="AU216">
        <f>IF(AS216*$H$15&gt;=AW216,1.0,(AW216/(AW216-AS216*$H$15)))</f>
        <v>0</v>
      </c>
      <c r="AV216">
        <f>(AU216-1)*100</f>
        <v>0</v>
      </c>
      <c r="AW216">
        <f>MAX(0,($B$15+$C$15*EF216)/(1+$D$15*EF216)*DY216/(EA216+273)*$E$15)</f>
        <v>0</v>
      </c>
      <c r="AX216" t="s">
        <v>439</v>
      </c>
      <c r="AY216" t="s">
        <v>439</v>
      </c>
      <c r="AZ216">
        <v>0</v>
      </c>
      <c r="BA216">
        <v>0</v>
      </c>
      <c r="BB216">
        <f>1-AZ216/BA216</f>
        <v>0</v>
      </c>
      <c r="BC216">
        <v>0</v>
      </c>
      <c r="BD216" t="s">
        <v>439</v>
      </c>
      <c r="BE216" t="s">
        <v>439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439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$B$13*EG216+$C$13*EH216+$F$13*ES216*(1-EV216)</f>
        <v>0</v>
      </c>
      <c r="DI216">
        <f>DH216*DJ216</f>
        <v>0</v>
      </c>
      <c r="DJ216">
        <f>($B$13*$D$11+$C$13*$D$11+$F$13*((FF216+EX216)/MAX(FF216+EX216+FG216, 0.1)*$I$11+FG216/MAX(FF216+EX216+FG216, 0.1)*$J$11))/($B$13+$C$13+$F$13)</f>
        <v>0</v>
      </c>
      <c r="DK216">
        <f>($B$13*$K$11+$C$13*$K$11+$F$13*((FF216+EX216)/MAX(FF216+EX216+FG216, 0.1)*$P$11+FG216/MAX(FF216+EX216+FG216, 0.1)*$Q$11))/($B$13+$C$13+$F$13)</f>
        <v>0</v>
      </c>
      <c r="DL216">
        <v>2.96</v>
      </c>
      <c r="DM216">
        <v>0.5</v>
      </c>
      <c r="DN216" t="s">
        <v>440</v>
      </c>
      <c r="DO216">
        <v>2</v>
      </c>
      <c r="DP216" t="b">
        <v>1</v>
      </c>
      <c r="DQ216">
        <v>1758646105.6</v>
      </c>
      <c r="DR216">
        <v>386.0804444444445</v>
      </c>
      <c r="DS216">
        <v>381.9462222222223</v>
      </c>
      <c r="DT216">
        <v>22.02104814814815</v>
      </c>
      <c r="DU216">
        <v>20.01773703703704</v>
      </c>
      <c r="DV216">
        <v>387.3600370370371</v>
      </c>
      <c r="DW216">
        <v>21.73947407407408</v>
      </c>
      <c r="DX216">
        <v>499.933888888889</v>
      </c>
      <c r="DY216">
        <v>90.31666296296298</v>
      </c>
      <c r="DZ216">
        <v>0.0667252962962963</v>
      </c>
      <c r="EA216">
        <v>28.82084444444445</v>
      </c>
      <c r="EB216">
        <v>29.9932111111111</v>
      </c>
      <c r="EC216">
        <v>999.9000000000001</v>
      </c>
      <c r="ED216">
        <v>0</v>
      </c>
      <c r="EE216">
        <v>0</v>
      </c>
      <c r="EF216">
        <v>9979.094814814815</v>
      </c>
      <c r="EG216">
        <v>0</v>
      </c>
      <c r="EH216">
        <v>10.3821</v>
      </c>
      <c r="EI216">
        <v>4.134286059259259</v>
      </c>
      <c r="EJ216">
        <v>394.773925925926</v>
      </c>
      <c r="EK216">
        <v>389.7481851851852</v>
      </c>
      <c r="EL216">
        <v>2.003317407407407</v>
      </c>
      <c r="EM216">
        <v>381.9462222222223</v>
      </c>
      <c r="EN216">
        <v>20.01773703703704</v>
      </c>
      <c r="EO216">
        <v>1.988867777777778</v>
      </c>
      <c r="EP216">
        <v>1.807934814814815</v>
      </c>
      <c r="EQ216">
        <v>17.35598888888889</v>
      </c>
      <c r="ER216">
        <v>15.85556296296296</v>
      </c>
      <c r="ES216">
        <v>2000.027037037037</v>
      </c>
      <c r="ET216">
        <v>0.9799947777777777</v>
      </c>
      <c r="EU216">
        <v>0.02000502222222222</v>
      </c>
      <c r="EV216">
        <v>0</v>
      </c>
      <c r="EW216">
        <v>618.8966296296296</v>
      </c>
      <c r="EX216">
        <v>5.00078</v>
      </c>
      <c r="EY216">
        <v>12132.37777777778</v>
      </c>
      <c r="EZ216">
        <v>16379.82222222222</v>
      </c>
      <c r="FA216">
        <v>38.74755555555556</v>
      </c>
      <c r="FB216">
        <v>39.54822222222222</v>
      </c>
      <c r="FC216">
        <v>38.99514814814815</v>
      </c>
      <c r="FD216">
        <v>39.26144444444444</v>
      </c>
      <c r="FE216">
        <v>40.15481481481481</v>
      </c>
      <c r="FF216">
        <v>1955.117037037037</v>
      </c>
      <c r="FG216">
        <v>39.91</v>
      </c>
      <c r="FH216">
        <v>0</v>
      </c>
      <c r="FI216">
        <v>1758646111.2</v>
      </c>
      <c r="FJ216">
        <v>0</v>
      </c>
      <c r="FK216">
        <v>618.8772307692308</v>
      </c>
      <c r="FL216">
        <v>-0.1505640880169613</v>
      </c>
      <c r="FM216">
        <v>-20.3247863133933</v>
      </c>
      <c r="FN216">
        <v>12132.12692307692</v>
      </c>
      <c r="FO216">
        <v>15</v>
      </c>
      <c r="FP216">
        <v>0</v>
      </c>
      <c r="FQ216" t="s">
        <v>441</v>
      </c>
      <c r="FR216">
        <v>1746989605.5</v>
      </c>
      <c r="FS216">
        <v>1746989593.5</v>
      </c>
      <c r="FT216">
        <v>0</v>
      </c>
      <c r="FU216">
        <v>-0.274</v>
      </c>
      <c r="FV216">
        <v>-0.002</v>
      </c>
      <c r="FW216">
        <v>2.549</v>
      </c>
      <c r="FX216">
        <v>0.129</v>
      </c>
      <c r="FY216">
        <v>420</v>
      </c>
      <c r="FZ216">
        <v>17</v>
      </c>
      <c r="GA216">
        <v>0.02</v>
      </c>
      <c r="GB216">
        <v>0.04</v>
      </c>
      <c r="GC216">
        <v>-0.4888638146341462</v>
      </c>
      <c r="GD216">
        <v>67.97834456027871</v>
      </c>
      <c r="GE216">
        <v>6.853682808989995</v>
      </c>
      <c r="GF216">
        <v>0</v>
      </c>
      <c r="GG216">
        <v>618.8789117647059</v>
      </c>
      <c r="GH216">
        <v>-0.181375087980769</v>
      </c>
      <c r="GI216">
        <v>0.2566298968928503</v>
      </c>
      <c r="GJ216">
        <v>1</v>
      </c>
      <c r="GK216">
        <v>1.999200243902439</v>
      </c>
      <c r="GL216">
        <v>0.05107254355401181</v>
      </c>
      <c r="GM216">
        <v>0.007002364230641015</v>
      </c>
      <c r="GN216">
        <v>1</v>
      </c>
      <c r="GO216">
        <v>2</v>
      </c>
      <c r="GP216">
        <v>3</v>
      </c>
      <c r="GQ216" t="s">
        <v>442</v>
      </c>
      <c r="GR216">
        <v>3.10229</v>
      </c>
      <c r="GS216">
        <v>2.72523</v>
      </c>
      <c r="GT216">
        <v>0.0793239</v>
      </c>
      <c r="GU216">
        <v>0.0777065</v>
      </c>
      <c r="GV216">
        <v>0.101387</v>
      </c>
      <c r="GW216">
        <v>0.09600069999999999</v>
      </c>
      <c r="GX216">
        <v>24085.8</v>
      </c>
      <c r="GY216">
        <v>21915.5</v>
      </c>
      <c r="GZ216">
        <v>26723.9</v>
      </c>
      <c r="HA216">
        <v>23982.3</v>
      </c>
      <c r="HB216">
        <v>38424.3</v>
      </c>
      <c r="HC216">
        <v>32043.2</v>
      </c>
      <c r="HD216">
        <v>46667.1</v>
      </c>
      <c r="HE216">
        <v>37936.4</v>
      </c>
      <c r="HF216">
        <v>1.87505</v>
      </c>
      <c r="HG216">
        <v>1.86575</v>
      </c>
      <c r="HH216">
        <v>0.130031</v>
      </c>
      <c r="HI216">
        <v>0</v>
      </c>
      <c r="HJ216">
        <v>27.8744</v>
      </c>
      <c r="HK216">
        <v>999.9</v>
      </c>
      <c r="HL216">
        <v>49.4</v>
      </c>
      <c r="HM216">
        <v>31.2</v>
      </c>
      <c r="HN216">
        <v>24.9582</v>
      </c>
      <c r="HO216">
        <v>61.0329</v>
      </c>
      <c r="HP216">
        <v>22.504</v>
      </c>
      <c r="HQ216">
        <v>1</v>
      </c>
      <c r="HR216">
        <v>0.0871367</v>
      </c>
      <c r="HS216">
        <v>-0.302958</v>
      </c>
      <c r="HT216">
        <v>20.2804</v>
      </c>
      <c r="HU216">
        <v>5.21235</v>
      </c>
      <c r="HV216">
        <v>11.9781</v>
      </c>
      <c r="HW216">
        <v>4.9633</v>
      </c>
      <c r="HX216">
        <v>3.27438</v>
      </c>
      <c r="HY216">
        <v>9999</v>
      </c>
      <c r="HZ216">
        <v>9999</v>
      </c>
      <c r="IA216">
        <v>9999</v>
      </c>
      <c r="IB216">
        <v>999.9</v>
      </c>
      <c r="IC216">
        <v>1.86397</v>
      </c>
      <c r="ID216">
        <v>1.86005</v>
      </c>
      <c r="IE216">
        <v>1.85837</v>
      </c>
      <c r="IF216">
        <v>1.85974</v>
      </c>
      <c r="IG216">
        <v>1.85988</v>
      </c>
      <c r="IH216">
        <v>1.85837</v>
      </c>
      <c r="II216">
        <v>1.85745</v>
      </c>
      <c r="IJ216">
        <v>1.85242</v>
      </c>
      <c r="IK216">
        <v>0</v>
      </c>
      <c r="IL216">
        <v>0</v>
      </c>
      <c r="IM216">
        <v>0</v>
      </c>
      <c r="IN216">
        <v>0</v>
      </c>
      <c r="IO216" t="s">
        <v>443</v>
      </c>
      <c r="IP216" t="s">
        <v>444</v>
      </c>
      <c r="IQ216" t="s">
        <v>445</v>
      </c>
      <c r="IR216" t="s">
        <v>445</v>
      </c>
      <c r="IS216" t="s">
        <v>445</v>
      </c>
      <c r="IT216" t="s">
        <v>445</v>
      </c>
      <c r="IU216">
        <v>0</v>
      </c>
      <c r="IV216">
        <v>100</v>
      </c>
      <c r="IW216">
        <v>100</v>
      </c>
      <c r="IX216">
        <v>-1.278</v>
      </c>
      <c r="IY216">
        <v>0.2814</v>
      </c>
      <c r="IZ216">
        <v>-1.101190050776656</v>
      </c>
      <c r="JA216">
        <v>-0.0009077452495023094</v>
      </c>
      <c r="JB216">
        <v>1.260287539409167E-06</v>
      </c>
      <c r="JC216">
        <v>-2.747980142854786E-10</v>
      </c>
      <c r="JD216">
        <v>0.01164710740424388</v>
      </c>
      <c r="JE216">
        <v>0.002354074995816399</v>
      </c>
      <c r="JF216">
        <v>0.0004967520844642659</v>
      </c>
      <c r="JG216">
        <v>-1.558376616488758E-06</v>
      </c>
      <c r="JH216">
        <v>1</v>
      </c>
      <c r="JI216">
        <v>1955</v>
      </c>
      <c r="JJ216">
        <v>1</v>
      </c>
      <c r="JK216">
        <v>26</v>
      </c>
      <c r="JL216">
        <v>194275.1</v>
      </c>
      <c r="JM216">
        <v>194275.3</v>
      </c>
      <c r="JN216">
        <v>0.975342</v>
      </c>
      <c r="JO216">
        <v>2.60864</v>
      </c>
      <c r="JP216">
        <v>1.49658</v>
      </c>
      <c r="JQ216">
        <v>2.34497</v>
      </c>
      <c r="JR216">
        <v>1.54907</v>
      </c>
      <c r="JS216">
        <v>2.45117</v>
      </c>
      <c r="JT216">
        <v>35.7777</v>
      </c>
      <c r="JU216">
        <v>24.1751</v>
      </c>
      <c r="JV216">
        <v>18</v>
      </c>
      <c r="JW216">
        <v>481.891</v>
      </c>
      <c r="JX216">
        <v>490.609</v>
      </c>
      <c r="JY216">
        <v>27.6816</v>
      </c>
      <c r="JZ216">
        <v>28.3882</v>
      </c>
      <c r="KA216">
        <v>30.0001</v>
      </c>
      <c r="KB216">
        <v>28.6012</v>
      </c>
      <c r="KC216">
        <v>28.5957</v>
      </c>
      <c r="KD216">
        <v>19.6285</v>
      </c>
      <c r="KE216">
        <v>21.8426</v>
      </c>
      <c r="KF216">
        <v>69.65779999999999</v>
      </c>
      <c r="KG216">
        <v>27.6823</v>
      </c>
      <c r="KH216">
        <v>333.211</v>
      </c>
      <c r="KI216">
        <v>20.0705</v>
      </c>
      <c r="KJ216">
        <v>102.033</v>
      </c>
      <c r="KK216">
        <v>91.4941</v>
      </c>
    </row>
    <row r="217" spans="1:297">
      <c r="A217">
        <v>199</v>
      </c>
      <c r="B217">
        <v>1758646118.1</v>
      </c>
      <c r="C217">
        <v>4485.099999904633</v>
      </c>
      <c r="D217" t="s">
        <v>845</v>
      </c>
      <c r="E217" t="s">
        <v>846</v>
      </c>
      <c r="F217">
        <v>5</v>
      </c>
      <c r="G217" t="s">
        <v>834</v>
      </c>
      <c r="H217" t="s">
        <v>438</v>
      </c>
      <c r="I217">
        <v>1758646110.314285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(EA217+(U217+2*0.95*5.67E-8*(((EA217+$B$9)+273)^4-(EA217+273)^4)-44100*J217)/(1.84*29.3*R217+8*0.95*5.67E-8*(EA217+273)^3))</f>
        <v>0</v>
      </c>
      <c r="W217">
        <f>($C$9*EB217+$D$9*EC217+$E$9*V217)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2*0.95*5.67E-8*(((EA217+$B$9)+273)^4-(W217+273)^4)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358.0263997987761</v>
      </c>
      <c r="AK217">
        <v>359.8157333333332</v>
      </c>
      <c r="AL217">
        <v>-3.20108867574533</v>
      </c>
      <c r="AM217">
        <v>65.1806960467509</v>
      </c>
      <c r="AN217">
        <f>(AP217 - AO217 + DY217*1E3/(8.314*(EA217+273.15)) * AR217/DX217 * AQ217) * DX217/(100*DL217) * 1000/(1000 - AP217)</f>
        <v>0</v>
      </c>
      <c r="AO217">
        <v>19.97846531542811</v>
      </c>
      <c r="AP217">
        <v>21.99926969696969</v>
      </c>
      <c r="AQ217">
        <v>-8.573993529290564E-05</v>
      </c>
      <c r="AR217">
        <v>105.5677355615316</v>
      </c>
      <c r="AS217">
        <v>0</v>
      </c>
      <c r="AT217">
        <v>0</v>
      </c>
      <c r="AU217">
        <f>IF(AS217*$H$15&gt;=AW217,1.0,(AW217/(AW217-AS217*$H$15)))</f>
        <v>0</v>
      </c>
      <c r="AV217">
        <f>(AU217-1)*100</f>
        <v>0</v>
      </c>
      <c r="AW217">
        <f>MAX(0,($B$15+$C$15*EF217)/(1+$D$15*EF217)*DY217/(EA217+273)*$E$15)</f>
        <v>0</v>
      </c>
      <c r="AX217" t="s">
        <v>439</v>
      </c>
      <c r="AY217" t="s">
        <v>439</v>
      </c>
      <c r="AZ217">
        <v>0</v>
      </c>
      <c r="BA217">
        <v>0</v>
      </c>
      <c r="BB217">
        <f>1-AZ217/BA217</f>
        <v>0</v>
      </c>
      <c r="BC217">
        <v>0</v>
      </c>
      <c r="BD217" t="s">
        <v>439</v>
      </c>
      <c r="BE217" t="s">
        <v>439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439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$B$13*EG217+$C$13*EH217+$F$13*ES217*(1-EV217)</f>
        <v>0</v>
      </c>
      <c r="DI217">
        <f>DH217*DJ217</f>
        <v>0</v>
      </c>
      <c r="DJ217">
        <f>($B$13*$D$11+$C$13*$D$11+$F$13*((FF217+EX217)/MAX(FF217+EX217+FG217, 0.1)*$I$11+FG217/MAX(FF217+EX217+FG217, 0.1)*$J$11))/($B$13+$C$13+$F$13)</f>
        <v>0</v>
      </c>
      <c r="DK217">
        <f>($B$13*$K$11+$C$13*$K$11+$F$13*((FF217+EX217)/MAX(FF217+EX217+FG217, 0.1)*$P$11+FG217/MAX(FF217+EX217+FG217, 0.1)*$Q$11))/($B$13+$C$13+$F$13)</f>
        <v>0</v>
      </c>
      <c r="DL217">
        <v>2.96</v>
      </c>
      <c r="DM217">
        <v>0.5</v>
      </c>
      <c r="DN217" t="s">
        <v>440</v>
      </c>
      <c r="DO217">
        <v>2</v>
      </c>
      <c r="DP217" t="b">
        <v>1</v>
      </c>
      <c r="DQ217">
        <v>1758646110.314285</v>
      </c>
      <c r="DR217">
        <v>373.57675</v>
      </c>
      <c r="DS217">
        <v>366.5994642857143</v>
      </c>
      <c r="DT217">
        <v>22.01511428571428</v>
      </c>
      <c r="DU217">
        <v>20.00315357142857</v>
      </c>
      <c r="DV217">
        <v>374.8553214285714</v>
      </c>
      <c r="DW217">
        <v>21.73365714285714</v>
      </c>
      <c r="DX217">
        <v>499.9575</v>
      </c>
      <c r="DY217">
        <v>90.31617142857144</v>
      </c>
      <c r="DZ217">
        <v>0.06700373214285714</v>
      </c>
      <c r="EA217">
        <v>28.82029642857143</v>
      </c>
      <c r="EB217">
        <v>29.99385357142857</v>
      </c>
      <c r="EC217">
        <v>999.9000000000002</v>
      </c>
      <c r="ED217">
        <v>0</v>
      </c>
      <c r="EE217">
        <v>0</v>
      </c>
      <c r="EF217">
        <v>9989.015357142856</v>
      </c>
      <c r="EG217">
        <v>0</v>
      </c>
      <c r="EH217">
        <v>10.3821</v>
      </c>
      <c r="EI217">
        <v>6.977329642857142</v>
      </c>
      <c r="EJ217">
        <v>381.9863928571428</v>
      </c>
      <c r="EK217">
        <v>374.0824642857143</v>
      </c>
      <c r="EL217">
        <v>2.011953571428571</v>
      </c>
      <c r="EM217">
        <v>366.5994642857143</v>
      </c>
      <c r="EN217">
        <v>20.00315357142857</v>
      </c>
      <c r="EO217">
        <v>1.988320357142857</v>
      </c>
      <c r="EP217">
        <v>1.8066075</v>
      </c>
      <c r="EQ217">
        <v>17.35163571428571</v>
      </c>
      <c r="ER217">
        <v>15.84407857142857</v>
      </c>
      <c r="ES217">
        <v>2000.000714285714</v>
      </c>
      <c r="ET217">
        <v>0.9799945714285713</v>
      </c>
      <c r="EU217">
        <v>0.02000522857142858</v>
      </c>
      <c r="EV217">
        <v>0</v>
      </c>
      <c r="EW217">
        <v>618.754107142857</v>
      </c>
      <c r="EX217">
        <v>5.00078</v>
      </c>
      <c r="EY217">
        <v>12128.94285714286</v>
      </c>
      <c r="EZ217">
        <v>16379.60714285715</v>
      </c>
      <c r="FA217">
        <v>38.75210714285714</v>
      </c>
      <c r="FB217">
        <v>39.54871428571429</v>
      </c>
      <c r="FC217">
        <v>38.95074999999999</v>
      </c>
      <c r="FD217">
        <v>39.26107142857143</v>
      </c>
      <c r="FE217">
        <v>40.12914285714286</v>
      </c>
      <c r="FF217">
        <v>1955.090714285714</v>
      </c>
      <c r="FG217">
        <v>39.91</v>
      </c>
      <c r="FH217">
        <v>0</v>
      </c>
      <c r="FI217">
        <v>1758646116</v>
      </c>
      <c r="FJ217">
        <v>0</v>
      </c>
      <c r="FK217">
        <v>618.7594230769231</v>
      </c>
      <c r="FL217">
        <v>-3.177675208534007</v>
      </c>
      <c r="FM217">
        <v>-58.87521358801747</v>
      </c>
      <c r="FN217">
        <v>12128.68076923077</v>
      </c>
      <c r="FO217">
        <v>15</v>
      </c>
      <c r="FP217">
        <v>0</v>
      </c>
      <c r="FQ217" t="s">
        <v>441</v>
      </c>
      <c r="FR217">
        <v>1746989605.5</v>
      </c>
      <c r="FS217">
        <v>1746989593.5</v>
      </c>
      <c r="FT217">
        <v>0</v>
      </c>
      <c r="FU217">
        <v>-0.274</v>
      </c>
      <c r="FV217">
        <v>-0.002</v>
      </c>
      <c r="FW217">
        <v>2.549</v>
      </c>
      <c r="FX217">
        <v>0.129</v>
      </c>
      <c r="FY217">
        <v>420</v>
      </c>
      <c r="FZ217">
        <v>17</v>
      </c>
      <c r="GA217">
        <v>0.02</v>
      </c>
      <c r="GB217">
        <v>0.04</v>
      </c>
      <c r="GC217">
        <v>4.948948136585366</v>
      </c>
      <c r="GD217">
        <v>38.41052010313589</v>
      </c>
      <c r="GE217">
        <v>3.95912748316567</v>
      </c>
      <c r="GF217">
        <v>0</v>
      </c>
      <c r="GG217">
        <v>618.7732352941175</v>
      </c>
      <c r="GH217">
        <v>-1.198899917856375</v>
      </c>
      <c r="GI217">
        <v>0.3142206099152299</v>
      </c>
      <c r="GJ217">
        <v>0</v>
      </c>
      <c r="GK217">
        <v>2.007971951219512</v>
      </c>
      <c r="GL217">
        <v>0.1129009756097607</v>
      </c>
      <c r="GM217">
        <v>0.01271721058146126</v>
      </c>
      <c r="GN217">
        <v>0</v>
      </c>
      <c r="GO217">
        <v>0</v>
      </c>
      <c r="GP217">
        <v>3</v>
      </c>
      <c r="GQ217" t="s">
        <v>459</v>
      </c>
      <c r="GR217">
        <v>3.10208</v>
      </c>
      <c r="GS217">
        <v>2.72557</v>
      </c>
      <c r="GT217">
        <v>0.07668369999999999</v>
      </c>
      <c r="GU217">
        <v>0.0748568</v>
      </c>
      <c r="GV217">
        <v>0.10134</v>
      </c>
      <c r="GW217">
        <v>0.0960066</v>
      </c>
      <c r="GX217">
        <v>24154.6</v>
      </c>
      <c r="GY217">
        <v>21983.1</v>
      </c>
      <c r="GZ217">
        <v>26723.7</v>
      </c>
      <c r="HA217">
        <v>23982.2</v>
      </c>
      <c r="HB217">
        <v>38426</v>
      </c>
      <c r="HC217">
        <v>32042.6</v>
      </c>
      <c r="HD217">
        <v>46667.1</v>
      </c>
      <c r="HE217">
        <v>37936.3</v>
      </c>
      <c r="HF217">
        <v>1.8746</v>
      </c>
      <c r="HG217">
        <v>1.86595</v>
      </c>
      <c r="HH217">
        <v>0.130348</v>
      </c>
      <c r="HI217">
        <v>0</v>
      </c>
      <c r="HJ217">
        <v>27.8738</v>
      </c>
      <c r="HK217">
        <v>999.9</v>
      </c>
      <c r="HL217">
        <v>49.3</v>
      </c>
      <c r="HM217">
        <v>31.2</v>
      </c>
      <c r="HN217">
        <v>24.9044</v>
      </c>
      <c r="HO217">
        <v>61.0729</v>
      </c>
      <c r="HP217">
        <v>22.7003</v>
      </c>
      <c r="HQ217">
        <v>1</v>
      </c>
      <c r="HR217">
        <v>0.0870071</v>
      </c>
      <c r="HS217">
        <v>-0.304798</v>
      </c>
      <c r="HT217">
        <v>20.2806</v>
      </c>
      <c r="HU217">
        <v>5.21205</v>
      </c>
      <c r="HV217">
        <v>11.9788</v>
      </c>
      <c r="HW217">
        <v>4.96335</v>
      </c>
      <c r="HX217">
        <v>3.27438</v>
      </c>
      <c r="HY217">
        <v>9999</v>
      </c>
      <c r="HZ217">
        <v>9999</v>
      </c>
      <c r="IA217">
        <v>9999</v>
      </c>
      <c r="IB217">
        <v>999.9</v>
      </c>
      <c r="IC217">
        <v>1.86394</v>
      </c>
      <c r="ID217">
        <v>1.86005</v>
      </c>
      <c r="IE217">
        <v>1.85837</v>
      </c>
      <c r="IF217">
        <v>1.85974</v>
      </c>
      <c r="IG217">
        <v>1.85989</v>
      </c>
      <c r="IH217">
        <v>1.85837</v>
      </c>
      <c r="II217">
        <v>1.85745</v>
      </c>
      <c r="IJ217">
        <v>1.85242</v>
      </c>
      <c r="IK217">
        <v>0</v>
      </c>
      <c r="IL217">
        <v>0</v>
      </c>
      <c r="IM217">
        <v>0</v>
      </c>
      <c r="IN217">
        <v>0</v>
      </c>
      <c r="IO217" t="s">
        <v>443</v>
      </c>
      <c r="IP217" t="s">
        <v>444</v>
      </c>
      <c r="IQ217" t="s">
        <v>445</v>
      </c>
      <c r="IR217" t="s">
        <v>445</v>
      </c>
      <c r="IS217" t="s">
        <v>445</v>
      </c>
      <c r="IT217" t="s">
        <v>445</v>
      </c>
      <c r="IU217">
        <v>0</v>
      </c>
      <c r="IV217">
        <v>100</v>
      </c>
      <c r="IW217">
        <v>100</v>
      </c>
      <c r="IX217">
        <v>-1.276</v>
      </c>
      <c r="IY217">
        <v>0.281</v>
      </c>
      <c r="IZ217">
        <v>-1.101190050776656</v>
      </c>
      <c r="JA217">
        <v>-0.0009077452495023094</v>
      </c>
      <c r="JB217">
        <v>1.260287539409167E-06</v>
      </c>
      <c r="JC217">
        <v>-2.747980142854786E-10</v>
      </c>
      <c r="JD217">
        <v>0.01164710740424388</v>
      </c>
      <c r="JE217">
        <v>0.002354074995816399</v>
      </c>
      <c r="JF217">
        <v>0.0004967520844642659</v>
      </c>
      <c r="JG217">
        <v>-1.558376616488758E-06</v>
      </c>
      <c r="JH217">
        <v>1</v>
      </c>
      <c r="JI217">
        <v>1955</v>
      </c>
      <c r="JJ217">
        <v>1</v>
      </c>
      <c r="JK217">
        <v>26</v>
      </c>
      <c r="JL217">
        <v>194275.2</v>
      </c>
      <c r="JM217">
        <v>194275.4</v>
      </c>
      <c r="JN217">
        <v>0.939941</v>
      </c>
      <c r="JO217">
        <v>2.63062</v>
      </c>
      <c r="JP217">
        <v>1.49658</v>
      </c>
      <c r="JQ217">
        <v>2.34497</v>
      </c>
      <c r="JR217">
        <v>1.54907</v>
      </c>
      <c r="JS217">
        <v>2.36572</v>
      </c>
      <c r="JT217">
        <v>35.7777</v>
      </c>
      <c r="JU217">
        <v>24.1663</v>
      </c>
      <c r="JV217">
        <v>18</v>
      </c>
      <c r="JW217">
        <v>481.643</v>
      </c>
      <c r="JX217">
        <v>490.75</v>
      </c>
      <c r="JY217">
        <v>27.6863</v>
      </c>
      <c r="JZ217">
        <v>28.3904</v>
      </c>
      <c r="KA217">
        <v>30.0001</v>
      </c>
      <c r="KB217">
        <v>28.603</v>
      </c>
      <c r="KC217">
        <v>28.5969</v>
      </c>
      <c r="KD217">
        <v>18.9218</v>
      </c>
      <c r="KE217">
        <v>21.5541</v>
      </c>
      <c r="KF217">
        <v>69.65779999999999</v>
      </c>
      <c r="KG217">
        <v>27.6873</v>
      </c>
      <c r="KH217">
        <v>313.171</v>
      </c>
      <c r="KI217">
        <v>20.087</v>
      </c>
      <c r="KJ217">
        <v>102.033</v>
      </c>
      <c r="KK217">
        <v>91.4939</v>
      </c>
    </row>
    <row r="218" spans="1:297">
      <c r="A218">
        <v>200</v>
      </c>
      <c r="B218">
        <v>1758646123.1</v>
      </c>
      <c r="C218">
        <v>4490.099999904633</v>
      </c>
      <c r="D218" t="s">
        <v>847</v>
      </c>
      <c r="E218" t="s">
        <v>848</v>
      </c>
      <c r="F218">
        <v>5</v>
      </c>
      <c r="G218" t="s">
        <v>834</v>
      </c>
      <c r="H218" t="s">
        <v>438</v>
      </c>
      <c r="I218">
        <v>1758646115.6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(EA218+(U218+2*0.95*5.67E-8*(((EA218+$B$9)+273)^4-(EA218+273)^4)-44100*J218)/(1.84*29.3*R218+8*0.95*5.67E-8*(EA218+273)^3))</f>
        <v>0</v>
      </c>
      <c r="W218">
        <f>($C$9*EB218+$D$9*EC218+$E$9*V218)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2*0.95*5.67E-8*(((EA218+$B$9)+273)^4-(W218+273)^4)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341.1184897709349</v>
      </c>
      <c r="AK218">
        <v>343.6062969696968</v>
      </c>
      <c r="AL218">
        <v>-3.250140220009557</v>
      </c>
      <c r="AM218">
        <v>65.1806960467509</v>
      </c>
      <c r="AN218">
        <f>(AP218 - AO218 + DY218*1E3/(8.314*(EA218+273.15)) * AR218/DX218 * AQ218) * DX218/(100*DL218) * 1000/(1000 - AP218)</f>
        <v>0</v>
      </c>
      <c r="AO218">
        <v>20.01975293877929</v>
      </c>
      <c r="AP218">
        <v>22.00248727272726</v>
      </c>
      <c r="AQ218">
        <v>7.470665899245406E-05</v>
      </c>
      <c r="AR218">
        <v>105.5677355615316</v>
      </c>
      <c r="AS218">
        <v>0</v>
      </c>
      <c r="AT218">
        <v>0</v>
      </c>
      <c r="AU218">
        <f>IF(AS218*$H$15&gt;=AW218,1.0,(AW218/(AW218-AS218*$H$15)))</f>
        <v>0</v>
      </c>
      <c r="AV218">
        <f>(AU218-1)*100</f>
        <v>0</v>
      </c>
      <c r="AW218">
        <f>MAX(0,($B$15+$C$15*EF218)/(1+$D$15*EF218)*DY218/(EA218+273)*$E$15)</f>
        <v>0</v>
      </c>
      <c r="AX218" t="s">
        <v>439</v>
      </c>
      <c r="AY218" t="s">
        <v>439</v>
      </c>
      <c r="AZ218">
        <v>0</v>
      </c>
      <c r="BA218">
        <v>0</v>
      </c>
      <c r="BB218">
        <f>1-AZ218/BA218</f>
        <v>0</v>
      </c>
      <c r="BC218">
        <v>0</v>
      </c>
      <c r="BD218" t="s">
        <v>439</v>
      </c>
      <c r="BE218" t="s">
        <v>439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439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$B$13*EG218+$C$13*EH218+$F$13*ES218*(1-EV218)</f>
        <v>0</v>
      </c>
      <c r="DI218">
        <f>DH218*DJ218</f>
        <v>0</v>
      </c>
      <c r="DJ218">
        <f>($B$13*$D$11+$C$13*$D$11+$F$13*((FF218+EX218)/MAX(FF218+EX218+FG218, 0.1)*$I$11+FG218/MAX(FF218+EX218+FG218, 0.1)*$J$11))/($B$13+$C$13+$F$13)</f>
        <v>0</v>
      </c>
      <c r="DK218">
        <f>($B$13*$K$11+$C$13*$K$11+$F$13*((FF218+EX218)/MAX(FF218+EX218+FG218, 0.1)*$P$11+FG218/MAX(FF218+EX218+FG218, 0.1)*$Q$11))/($B$13+$C$13+$F$13)</f>
        <v>0</v>
      </c>
      <c r="DL218">
        <v>2.96</v>
      </c>
      <c r="DM218">
        <v>0.5</v>
      </c>
      <c r="DN218" t="s">
        <v>440</v>
      </c>
      <c r="DO218">
        <v>2</v>
      </c>
      <c r="DP218" t="b">
        <v>1</v>
      </c>
      <c r="DQ218">
        <v>1758646115.6</v>
      </c>
      <c r="DR218">
        <v>357.9578148148149</v>
      </c>
      <c r="DS218">
        <v>349.1547407407407</v>
      </c>
      <c r="DT218">
        <v>22.00684444444444</v>
      </c>
      <c r="DU218">
        <v>19.99840740740741</v>
      </c>
      <c r="DV218">
        <v>359.2349629629629</v>
      </c>
      <c r="DW218">
        <v>21.72557407407407</v>
      </c>
      <c r="DX218">
        <v>499.9522962962963</v>
      </c>
      <c r="DY218">
        <v>90.31554814814814</v>
      </c>
      <c r="DZ218">
        <v>0.06722751111111112</v>
      </c>
      <c r="EA218">
        <v>28.8174</v>
      </c>
      <c r="EB218">
        <v>29.99747777777777</v>
      </c>
      <c r="EC218">
        <v>999.9000000000001</v>
      </c>
      <c r="ED218">
        <v>0</v>
      </c>
      <c r="EE218">
        <v>0</v>
      </c>
      <c r="EF218">
        <v>10000.13740740741</v>
      </c>
      <c r="EG218">
        <v>0</v>
      </c>
      <c r="EH218">
        <v>10.3821</v>
      </c>
      <c r="EI218">
        <v>8.803129629629629</v>
      </c>
      <c r="EJ218">
        <v>366.0127777777777</v>
      </c>
      <c r="EK218">
        <v>356.2796296296297</v>
      </c>
      <c r="EL218">
        <v>2.008433333333334</v>
      </c>
      <c r="EM218">
        <v>349.1547407407407</v>
      </c>
      <c r="EN218">
        <v>19.99840740740741</v>
      </c>
      <c r="EO218">
        <v>1.987560740740741</v>
      </c>
      <c r="EP218">
        <v>1.806166666666666</v>
      </c>
      <c r="EQ218">
        <v>17.34559259259259</v>
      </c>
      <c r="ER218">
        <v>15.84026296296297</v>
      </c>
      <c r="ES218">
        <v>1999.984444444445</v>
      </c>
      <c r="ET218">
        <v>0.9799944444444443</v>
      </c>
      <c r="EU218">
        <v>0.02000535555555556</v>
      </c>
      <c r="EV218">
        <v>0</v>
      </c>
      <c r="EW218">
        <v>618.3475925925925</v>
      </c>
      <c r="EX218">
        <v>5.00078</v>
      </c>
      <c r="EY218">
        <v>12120.89259259259</v>
      </c>
      <c r="EZ218">
        <v>16379.47407407408</v>
      </c>
      <c r="FA218">
        <v>38.73129629629629</v>
      </c>
      <c r="FB218">
        <v>39.54362962962963</v>
      </c>
      <c r="FC218">
        <v>38.91651851851852</v>
      </c>
      <c r="FD218">
        <v>39.25448148148148</v>
      </c>
      <c r="FE218">
        <v>40.04362962962963</v>
      </c>
      <c r="FF218">
        <v>1955.074444444444</v>
      </c>
      <c r="FG218">
        <v>39.91</v>
      </c>
      <c r="FH218">
        <v>0</v>
      </c>
      <c r="FI218">
        <v>1758646121.4</v>
      </c>
      <c r="FJ218">
        <v>0</v>
      </c>
      <c r="FK218">
        <v>618.29572</v>
      </c>
      <c r="FL218">
        <v>-6.740076932122366</v>
      </c>
      <c r="FM218">
        <v>-129.1923074801917</v>
      </c>
      <c r="FN218">
        <v>12119.684</v>
      </c>
      <c r="FO218">
        <v>15</v>
      </c>
      <c r="FP218">
        <v>0</v>
      </c>
      <c r="FQ218" t="s">
        <v>441</v>
      </c>
      <c r="FR218">
        <v>1746989605.5</v>
      </c>
      <c r="FS218">
        <v>1746989593.5</v>
      </c>
      <c r="FT218">
        <v>0</v>
      </c>
      <c r="FU218">
        <v>-0.274</v>
      </c>
      <c r="FV218">
        <v>-0.002</v>
      </c>
      <c r="FW218">
        <v>2.549</v>
      </c>
      <c r="FX218">
        <v>0.129</v>
      </c>
      <c r="FY218">
        <v>420</v>
      </c>
      <c r="FZ218">
        <v>17</v>
      </c>
      <c r="GA218">
        <v>0.02</v>
      </c>
      <c r="GB218">
        <v>0.04</v>
      </c>
      <c r="GC218">
        <v>7.173309268292683</v>
      </c>
      <c r="GD218">
        <v>23.97629519163763</v>
      </c>
      <c r="GE218">
        <v>2.481238602065991</v>
      </c>
      <c r="GF218">
        <v>0</v>
      </c>
      <c r="GG218">
        <v>618.6233823529411</v>
      </c>
      <c r="GH218">
        <v>-4.051841102959459</v>
      </c>
      <c r="GI218">
        <v>0.4978147549810183</v>
      </c>
      <c r="GJ218">
        <v>0</v>
      </c>
      <c r="GK218">
        <v>2.006822195121951</v>
      </c>
      <c r="GL218">
        <v>0.0170052961672485</v>
      </c>
      <c r="GM218">
        <v>0.01495859073057532</v>
      </c>
      <c r="GN218">
        <v>1</v>
      </c>
      <c r="GO218">
        <v>1</v>
      </c>
      <c r="GP218">
        <v>3</v>
      </c>
      <c r="GQ218" t="s">
        <v>448</v>
      </c>
      <c r="GR218">
        <v>3.10224</v>
      </c>
      <c r="GS218">
        <v>2.72555</v>
      </c>
      <c r="GT218">
        <v>0.0739442</v>
      </c>
      <c r="GU218">
        <v>0.0719534</v>
      </c>
      <c r="GV218">
        <v>0.101358</v>
      </c>
      <c r="GW218">
        <v>0.0961447</v>
      </c>
      <c r="GX218">
        <v>24226.3</v>
      </c>
      <c r="GY218">
        <v>22052.2</v>
      </c>
      <c r="GZ218">
        <v>26723.8</v>
      </c>
      <c r="HA218">
        <v>23982.4</v>
      </c>
      <c r="HB218">
        <v>38424.7</v>
      </c>
      <c r="HC218">
        <v>32037.6</v>
      </c>
      <c r="HD218">
        <v>46666.9</v>
      </c>
      <c r="HE218">
        <v>37936.5</v>
      </c>
      <c r="HF218">
        <v>1.8749</v>
      </c>
      <c r="HG218">
        <v>1.86583</v>
      </c>
      <c r="HH218">
        <v>0.130661</v>
      </c>
      <c r="HI218">
        <v>0</v>
      </c>
      <c r="HJ218">
        <v>27.8738</v>
      </c>
      <c r="HK218">
        <v>999.9</v>
      </c>
      <c r="HL218">
        <v>49.3</v>
      </c>
      <c r="HM218">
        <v>31.2</v>
      </c>
      <c r="HN218">
        <v>24.9094</v>
      </c>
      <c r="HO218">
        <v>61.2029</v>
      </c>
      <c r="HP218">
        <v>22.5601</v>
      </c>
      <c r="HQ218">
        <v>1</v>
      </c>
      <c r="HR218">
        <v>0.08736530000000001</v>
      </c>
      <c r="HS218">
        <v>-0.297998</v>
      </c>
      <c r="HT218">
        <v>20.2805</v>
      </c>
      <c r="HU218">
        <v>5.2113</v>
      </c>
      <c r="HV218">
        <v>11.9776</v>
      </c>
      <c r="HW218">
        <v>4.96325</v>
      </c>
      <c r="HX218">
        <v>3.27433</v>
      </c>
      <c r="HY218">
        <v>9999</v>
      </c>
      <c r="HZ218">
        <v>9999</v>
      </c>
      <c r="IA218">
        <v>9999</v>
      </c>
      <c r="IB218">
        <v>999.9</v>
      </c>
      <c r="IC218">
        <v>1.86395</v>
      </c>
      <c r="ID218">
        <v>1.86005</v>
      </c>
      <c r="IE218">
        <v>1.85837</v>
      </c>
      <c r="IF218">
        <v>1.85974</v>
      </c>
      <c r="IG218">
        <v>1.85988</v>
      </c>
      <c r="IH218">
        <v>1.85837</v>
      </c>
      <c r="II218">
        <v>1.85745</v>
      </c>
      <c r="IJ218">
        <v>1.85241</v>
      </c>
      <c r="IK218">
        <v>0</v>
      </c>
      <c r="IL218">
        <v>0</v>
      </c>
      <c r="IM218">
        <v>0</v>
      </c>
      <c r="IN218">
        <v>0</v>
      </c>
      <c r="IO218" t="s">
        <v>443</v>
      </c>
      <c r="IP218" t="s">
        <v>444</v>
      </c>
      <c r="IQ218" t="s">
        <v>445</v>
      </c>
      <c r="IR218" t="s">
        <v>445</v>
      </c>
      <c r="IS218" t="s">
        <v>445</v>
      </c>
      <c r="IT218" t="s">
        <v>445</v>
      </c>
      <c r="IU218">
        <v>0</v>
      </c>
      <c r="IV218">
        <v>100</v>
      </c>
      <c r="IW218">
        <v>100</v>
      </c>
      <c r="IX218">
        <v>-1.274</v>
      </c>
      <c r="IY218">
        <v>0.2812</v>
      </c>
      <c r="IZ218">
        <v>-1.101190050776656</v>
      </c>
      <c r="JA218">
        <v>-0.0009077452495023094</v>
      </c>
      <c r="JB218">
        <v>1.260287539409167E-06</v>
      </c>
      <c r="JC218">
        <v>-2.747980142854786E-10</v>
      </c>
      <c r="JD218">
        <v>0.01164710740424388</v>
      </c>
      <c r="JE218">
        <v>0.002354074995816399</v>
      </c>
      <c r="JF218">
        <v>0.0004967520844642659</v>
      </c>
      <c r="JG218">
        <v>-1.558376616488758E-06</v>
      </c>
      <c r="JH218">
        <v>1</v>
      </c>
      <c r="JI218">
        <v>1955</v>
      </c>
      <c r="JJ218">
        <v>1</v>
      </c>
      <c r="JK218">
        <v>26</v>
      </c>
      <c r="JL218">
        <v>194275.3</v>
      </c>
      <c r="JM218">
        <v>194275.5</v>
      </c>
      <c r="JN218">
        <v>0.900879</v>
      </c>
      <c r="JO218">
        <v>2.62207</v>
      </c>
      <c r="JP218">
        <v>1.49658</v>
      </c>
      <c r="JQ218">
        <v>2.34497</v>
      </c>
      <c r="JR218">
        <v>1.54907</v>
      </c>
      <c r="JS218">
        <v>2.45361</v>
      </c>
      <c r="JT218">
        <v>35.7777</v>
      </c>
      <c r="JU218">
        <v>24.1751</v>
      </c>
      <c r="JV218">
        <v>18</v>
      </c>
      <c r="JW218">
        <v>481.817</v>
      </c>
      <c r="JX218">
        <v>490.679</v>
      </c>
      <c r="JY218">
        <v>27.6893</v>
      </c>
      <c r="JZ218">
        <v>28.3904</v>
      </c>
      <c r="KA218">
        <v>30.0001</v>
      </c>
      <c r="KB218">
        <v>28.603</v>
      </c>
      <c r="KC218">
        <v>28.5982</v>
      </c>
      <c r="KD218">
        <v>18.1294</v>
      </c>
      <c r="KE218">
        <v>21.5541</v>
      </c>
      <c r="KF218">
        <v>69.65779999999999</v>
      </c>
      <c r="KG218">
        <v>27.689</v>
      </c>
      <c r="KH218">
        <v>299.8</v>
      </c>
      <c r="KI218">
        <v>20.0844</v>
      </c>
      <c r="KJ218">
        <v>102.032</v>
      </c>
      <c r="KK218">
        <v>91.49460000000001</v>
      </c>
    </row>
    <row r="219" spans="1:297">
      <c r="A219">
        <v>201</v>
      </c>
      <c r="B219">
        <v>1758646128.1</v>
      </c>
      <c r="C219">
        <v>4495.099999904633</v>
      </c>
      <c r="D219" t="s">
        <v>849</v>
      </c>
      <c r="E219" t="s">
        <v>850</v>
      </c>
      <c r="F219">
        <v>5</v>
      </c>
      <c r="G219" t="s">
        <v>834</v>
      </c>
      <c r="H219" t="s">
        <v>438</v>
      </c>
      <c r="I219">
        <v>1758646120.314285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(EA219+(U219+2*0.95*5.67E-8*(((EA219+$B$9)+273)^4-(EA219+273)^4)-44100*J219)/(1.84*29.3*R219+8*0.95*5.67E-8*(EA219+273)^3))</f>
        <v>0</v>
      </c>
      <c r="W219">
        <f>($C$9*EB219+$D$9*EC219+$E$9*V219)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2*0.95*5.67E-8*(((EA219+$B$9)+273)^4-(W219+273)^4)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324.1983151915084</v>
      </c>
      <c r="AK219">
        <v>327.1703515151514</v>
      </c>
      <c r="AL219">
        <v>-3.288771360161681</v>
      </c>
      <c r="AM219">
        <v>65.1806960467509</v>
      </c>
      <c r="AN219">
        <f>(AP219 - AO219 + DY219*1E3/(8.314*(EA219+273.15)) * AR219/DX219 * AQ219) * DX219/(100*DL219) * 1000/(1000 - AP219)</f>
        <v>0</v>
      </c>
      <c r="AO219">
        <v>20.02813721556664</v>
      </c>
      <c r="AP219">
        <v>22.01689393939394</v>
      </c>
      <c r="AQ219">
        <v>7.557078735772214E-05</v>
      </c>
      <c r="AR219">
        <v>105.5677355615316</v>
      </c>
      <c r="AS219">
        <v>0</v>
      </c>
      <c r="AT219">
        <v>0</v>
      </c>
      <c r="AU219">
        <f>IF(AS219*$H$15&gt;=AW219,1.0,(AW219/(AW219-AS219*$H$15)))</f>
        <v>0</v>
      </c>
      <c r="AV219">
        <f>(AU219-1)*100</f>
        <v>0</v>
      </c>
      <c r="AW219">
        <f>MAX(0,($B$15+$C$15*EF219)/(1+$D$15*EF219)*DY219/(EA219+273)*$E$15)</f>
        <v>0</v>
      </c>
      <c r="AX219" t="s">
        <v>439</v>
      </c>
      <c r="AY219" t="s">
        <v>439</v>
      </c>
      <c r="AZ219">
        <v>0</v>
      </c>
      <c r="BA219">
        <v>0</v>
      </c>
      <c r="BB219">
        <f>1-AZ219/BA219</f>
        <v>0</v>
      </c>
      <c r="BC219">
        <v>0</v>
      </c>
      <c r="BD219" t="s">
        <v>439</v>
      </c>
      <c r="BE219" t="s">
        <v>439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439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$B$13*EG219+$C$13*EH219+$F$13*ES219*(1-EV219)</f>
        <v>0</v>
      </c>
      <c r="DI219">
        <f>DH219*DJ219</f>
        <v>0</v>
      </c>
      <c r="DJ219">
        <f>($B$13*$D$11+$C$13*$D$11+$F$13*((FF219+EX219)/MAX(FF219+EX219+FG219, 0.1)*$I$11+FG219/MAX(FF219+EX219+FG219, 0.1)*$J$11))/($B$13+$C$13+$F$13)</f>
        <v>0</v>
      </c>
      <c r="DK219">
        <f>($B$13*$K$11+$C$13*$K$11+$F$13*((FF219+EX219)/MAX(FF219+EX219+FG219, 0.1)*$P$11+FG219/MAX(FF219+EX219+FG219, 0.1)*$Q$11))/($B$13+$C$13+$F$13)</f>
        <v>0</v>
      </c>
      <c r="DL219">
        <v>2.96</v>
      </c>
      <c r="DM219">
        <v>0.5</v>
      </c>
      <c r="DN219" t="s">
        <v>440</v>
      </c>
      <c r="DO219">
        <v>2</v>
      </c>
      <c r="DP219" t="b">
        <v>1</v>
      </c>
      <c r="DQ219">
        <v>1758646120.314285</v>
      </c>
      <c r="DR219">
        <v>343.2250714285714</v>
      </c>
      <c r="DS219">
        <v>333.5218214285715</v>
      </c>
      <c r="DT219">
        <v>22.00485357142857</v>
      </c>
      <c r="DU219">
        <v>20.00598571428571</v>
      </c>
      <c r="DV219">
        <v>344.5004285714286</v>
      </c>
      <c r="DW219">
        <v>21.72362142857143</v>
      </c>
      <c r="DX219">
        <v>499.9905357142857</v>
      </c>
      <c r="DY219">
        <v>90.31491785714285</v>
      </c>
      <c r="DZ219">
        <v>0.067241975</v>
      </c>
      <c r="EA219">
        <v>28.81587857142857</v>
      </c>
      <c r="EB219">
        <v>30.00046428571429</v>
      </c>
      <c r="EC219">
        <v>999.9000000000002</v>
      </c>
      <c r="ED219">
        <v>0</v>
      </c>
      <c r="EE219">
        <v>0</v>
      </c>
      <c r="EF219">
        <v>10007.21</v>
      </c>
      <c r="EG219">
        <v>0</v>
      </c>
      <c r="EH219">
        <v>10.3821</v>
      </c>
      <c r="EI219">
        <v>9.703303214285715</v>
      </c>
      <c r="EJ219">
        <v>350.9475714285714</v>
      </c>
      <c r="EK219">
        <v>340.3300714285714</v>
      </c>
      <c r="EL219">
        <v>1.998863571428571</v>
      </c>
      <c r="EM219">
        <v>333.5218214285715</v>
      </c>
      <c r="EN219">
        <v>20.00598571428571</v>
      </c>
      <c r="EO219">
        <v>1.987366428571428</v>
      </c>
      <c r="EP219">
        <v>1.806837857142857</v>
      </c>
      <c r="EQ219">
        <v>17.34404285714286</v>
      </c>
      <c r="ER219">
        <v>15.84607857142857</v>
      </c>
      <c r="ES219">
        <v>1999.966785714286</v>
      </c>
      <c r="ET219">
        <v>0.979994357142857</v>
      </c>
      <c r="EU219">
        <v>0.02000544285714286</v>
      </c>
      <c r="EV219">
        <v>0</v>
      </c>
      <c r="EW219">
        <v>617.665</v>
      </c>
      <c r="EX219">
        <v>5.00078</v>
      </c>
      <c r="EY219">
        <v>12107.37142857143</v>
      </c>
      <c r="EZ219">
        <v>16379.33571428571</v>
      </c>
      <c r="FA219">
        <v>38.71857142857142</v>
      </c>
      <c r="FB219">
        <v>39.53985714285714</v>
      </c>
      <c r="FC219">
        <v>38.99985714285715</v>
      </c>
      <c r="FD219">
        <v>39.24092857142858</v>
      </c>
      <c r="FE219">
        <v>39.97971428571429</v>
      </c>
      <c r="FF219">
        <v>1955.056785714286</v>
      </c>
      <c r="FG219">
        <v>39.91</v>
      </c>
      <c r="FH219">
        <v>0</v>
      </c>
      <c r="FI219">
        <v>1758646126.2</v>
      </c>
      <c r="FJ219">
        <v>0</v>
      </c>
      <c r="FK219">
        <v>617.58604</v>
      </c>
      <c r="FL219">
        <v>-11.21900001596299</v>
      </c>
      <c r="FM219">
        <v>-222.3692307533076</v>
      </c>
      <c r="FN219">
        <v>12105.144</v>
      </c>
      <c r="FO219">
        <v>15</v>
      </c>
      <c r="FP219">
        <v>0</v>
      </c>
      <c r="FQ219" t="s">
        <v>441</v>
      </c>
      <c r="FR219">
        <v>1746989605.5</v>
      </c>
      <c r="FS219">
        <v>1746989593.5</v>
      </c>
      <c r="FT219">
        <v>0</v>
      </c>
      <c r="FU219">
        <v>-0.274</v>
      </c>
      <c r="FV219">
        <v>-0.002</v>
      </c>
      <c r="FW219">
        <v>2.549</v>
      </c>
      <c r="FX219">
        <v>0.129</v>
      </c>
      <c r="FY219">
        <v>420</v>
      </c>
      <c r="FZ219">
        <v>17</v>
      </c>
      <c r="GA219">
        <v>0.02</v>
      </c>
      <c r="GB219">
        <v>0.04</v>
      </c>
      <c r="GC219">
        <v>9.039552499999999</v>
      </c>
      <c r="GD219">
        <v>12.23584772983114</v>
      </c>
      <c r="GE219">
        <v>1.219967055271883</v>
      </c>
      <c r="GF219">
        <v>0</v>
      </c>
      <c r="GG219">
        <v>618.0763529411765</v>
      </c>
      <c r="GH219">
        <v>-7.66637128317914</v>
      </c>
      <c r="GI219">
        <v>0.8360250095595165</v>
      </c>
      <c r="GJ219">
        <v>0</v>
      </c>
      <c r="GK219">
        <v>2.0027375</v>
      </c>
      <c r="GL219">
        <v>-0.1388593621013182</v>
      </c>
      <c r="GM219">
        <v>0.01918144073707706</v>
      </c>
      <c r="GN219">
        <v>0</v>
      </c>
      <c r="GO219">
        <v>0</v>
      </c>
      <c r="GP219">
        <v>3</v>
      </c>
      <c r="GQ219" t="s">
        <v>459</v>
      </c>
      <c r="GR219">
        <v>3.10229</v>
      </c>
      <c r="GS219">
        <v>2.72522</v>
      </c>
      <c r="GT219">
        <v>0.071114</v>
      </c>
      <c r="GU219">
        <v>0.06901839999999999</v>
      </c>
      <c r="GV219">
        <v>0.101405</v>
      </c>
      <c r="GW219">
        <v>0.09614640000000001</v>
      </c>
      <c r="GX219">
        <v>24300.5</v>
      </c>
      <c r="GY219">
        <v>22121.8</v>
      </c>
      <c r="GZ219">
        <v>26723.9</v>
      </c>
      <c r="HA219">
        <v>23982.3</v>
      </c>
      <c r="HB219">
        <v>38422.5</v>
      </c>
      <c r="HC219">
        <v>32037.2</v>
      </c>
      <c r="HD219">
        <v>46667.1</v>
      </c>
      <c r="HE219">
        <v>37936.4</v>
      </c>
      <c r="HF219">
        <v>1.87512</v>
      </c>
      <c r="HG219">
        <v>1.86563</v>
      </c>
      <c r="HH219">
        <v>0.13075</v>
      </c>
      <c r="HI219">
        <v>0</v>
      </c>
      <c r="HJ219">
        <v>27.8738</v>
      </c>
      <c r="HK219">
        <v>999.9</v>
      </c>
      <c r="HL219">
        <v>49.3</v>
      </c>
      <c r="HM219">
        <v>31.2</v>
      </c>
      <c r="HN219">
        <v>24.9095</v>
      </c>
      <c r="HO219">
        <v>61.4529</v>
      </c>
      <c r="HP219">
        <v>22.7804</v>
      </c>
      <c r="HQ219">
        <v>1</v>
      </c>
      <c r="HR219">
        <v>0.0873577</v>
      </c>
      <c r="HS219">
        <v>-0.214017</v>
      </c>
      <c r="HT219">
        <v>20.2807</v>
      </c>
      <c r="HU219">
        <v>5.21235</v>
      </c>
      <c r="HV219">
        <v>11.9782</v>
      </c>
      <c r="HW219">
        <v>4.9634</v>
      </c>
      <c r="HX219">
        <v>3.27433</v>
      </c>
      <c r="HY219">
        <v>9999</v>
      </c>
      <c r="HZ219">
        <v>9999</v>
      </c>
      <c r="IA219">
        <v>9999</v>
      </c>
      <c r="IB219">
        <v>999.9</v>
      </c>
      <c r="IC219">
        <v>1.86395</v>
      </c>
      <c r="ID219">
        <v>1.86005</v>
      </c>
      <c r="IE219">
        <v>1.85837</v>
      </c>
      <c r="IF219">
        <v>1.85974</v>
      </c>
      <c r="IG219">
        <v>1.85988</v>
      </c>
      <c r="IH219">
        <v>1.85837</v>
      </c>
      <c r="II219">
        <v>1.85745</v>
      </c>
      <c r="IJ219">
        <v>1.85242</v>
      </c>
      <c r="IK219">
        <v>0</v>
      </c>
      <c r="IL219">
        <v>0</v>
      </c>
      <c r="IM219">
        <v>0</v>
      </c>
      <c r="IN219">
        <v>0</v>
      </c>
      <c r="IO219" t="s">
        <v>443</v>
      </c>
      <c r="IP219" t="s">
        <v>444</v>
      </c>
      <c r="IQ219" t="s">
        <v>445</v>
      </c>
      <c r="IR219" t="s">
        <v>445</v>
      </c>
      <c r="IS219" t="s">
        <v>445</v>
      </c>
      <c r="IT219" t="s">
        <v>445</v>
      </c>
      <c r="IU219">
        <v>0</v>
      </c>
      <c r="IV219">
        <v>100</v>
      </c>
      <c r="IW219">
        <v>100</v>
      </c>
      <c r="IX219">
        <v>-1.272</v>
      </c>
      <c r="IY219">
        <v>0.2815</v>
      </c>
      <c r="IZ219">
        <v>-1.101190050776656</v>
      </c>
      <c r="JA219">
        <v>-0.0009077452495023094</v>
      </c>
      <c r="JB219">
        <v>1.260287539409167E-06</v>
      </c>
      <c r="JC219">
        <v>-2.747980142854786E-10</v>
      </c>
      <c r="JD219">
        <v>0.01164710740424388</v>
      </c>
      <c r="JE219">
        <v>0.002354074995816399</v>
      </c>
      <c r="JF219">
        <v>0.0004967520844642659</v>
      </c>
      <c r="JG219">
        <v>-1.558376616488758E-06</v>
      </c>
      <c r="JH219">
        <v>1</v>
      </c>
      <c r="JI219">
        <v>1955</v>
      </c>
      <c r="JJ219">
        <v>1</v>
      </c>
      <c r="JK219">
        <v>26</v>
      </c>
      <c r="JL219">
        <v>194275.4</v>
      </c>
      <c r="JM219">
        <v>194275.6</v>
      </c>
      <c r="JN219">
        <v>0.865479</v>
      </c>
      <c r="JO219">
        <v>2.63428</v>
      </c>
      <c r="JP219">
        <v>1.49658</v>
      </c>
      <c r="JQ219">
        <v>2.34497</v>
      </c>
      <c r="JR219">
        <v>1.54907</v>
      </c>
      <c r="JS219">
        <v>2.34863</v>
      </c>
      <c r="JT219">
        <v>35.7777</v>
      </c>
      <c r="JU219">
        <v>24.1663</v>
      </c>
      <c r="JV219">
        <v>18</v>
      </c>
      <c r="JW219">
        <v>481.948</v>
      </c>
      <c r="JX219">
        <v>490.547</v>
      </c>
      <c r="JY219">
        <v>27.6835</v>
      </c>
      <c r="JZ219">
        <v>28.3917</v>
      </c>
      <c r="KA219">
        <v>30.0001</v>
      </c>
      <c r="KB219">
        <v>28.6031</v>
      </c>
      <c r="KC219">
        <v>28.5982</v>
      </c>
      <c r="KD219">
        <v>17.4078</v>
      </c>
      <c r="KE219">
        <v>21.5541</v>
      </c>
      <c r="KF219">
        <v>69.65779999999999</v>
      </c>
      <c r="KG219">
        <v>27.6698</v>
      </c>
      <c r="KH219">
        <v>279.764</v>
      </c>
      <c r="KI219">
        <v>20.0772</v>
      </c>
      <c r="KJ219">
        <v>102.033</v>
      </c>
      <c r="KK219">
        <v>91.49420000000001</v>
      </c>
    </row>
    <row r="220" spans="1:297">
      <c r="A220">
        <v>202</v>
      </c>
      <c r="B220">
        <v>1758646133.1</v>
      </c>
      <c r="C220">
        <v>4500.099999904633</v>
      </c>
      <c r="D220" t="s">
        <v>851</v>
      </c>
      <c r="E220" t="s">
        <v>852</v>
      </c>
      <c r="F220">
        <v>5</v>
      </c>
      <c r="G220" t="s">
        <v>834</v>
      </c>
      <c r="H220" t="s">
        <v>438</v>
      </c>
      <c r="I220">
        <v>1758646125.6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(EA220+(U220+2*0.95*5.67E-8*(((EA220+$B$9)+273)^4-(EA220+273)^4)-44100*J220)/(1.84*29.3*R220+8*0.95*5.67E-8*(EA220+273)^3))</f>
        <v>0</v>
      </c>
      <c r="W220">
        <f>($C$9*EB220+$D$9*EC220+$E$9*V220)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2*0.95*5.67E-8*(((EA220+$B$9)+273)^4-(W220+273)^4)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307.3416432808937</v>
      </c>
      <c r="AK220">
        <v>310.7136</v>
      </c>
      <c r="AL220">
        <v>-3.300024203144593</v>
      </c>
      <c r="AM220">
        <v>65.1806960467509</v>
      </c>
      <c r="AN220">
        <f>(AP220 - AO220 + DY220*1E3/(8.314*(EA220+273.15)) * AR220/DX220 * AQ220) * DX220/(100*DL220) * 1000/(1000 - AP220)</f>
        <v>0</v>
      </c>
      <c r="AO220">
        <v>20.02681738818304</v>
      </c>
      <c r="AP220">
        <v>22.03022787878787</v>
      </c>
      <c r="AQ220">
        <v>7.237416494372729E-05</v>
      </c>
      <c r="AR220">
        <v>105.5677355615316</v>
      </c>
      <c r="AS220">
        <v>0</v>
      </c>
      <c r="AT220">
        <v>0</v>
      </c>
      <c r="AU220">
        <f>IF(AS220*$H$15&gt;=AW220,1.0,(AW220/(AW220-AS220*$H$15)))</f>
        <v>0</v>
      </c>
      <c r="AV220">
        <f>(AU220-1)*100</f>
        <v>0</v>
      </c>
      <c r="AW220">
        <f>MAX(0,($B$15+$C$15*EF220)/(1+$D$15*EF220)*DY220/(EA220+273)*$E$15)</f>
        <v>0</v>
      </c>
      <c r="AX220" t="s">
        <v>439</v>
      </c>
      <c r="AY220" t="s">
        <v>439</v>
      </c>
      <c r="AZ220">
        <v>0</v>
      </c>
      <c r="BA220">
        <v>0</v>
      </c>
      <c r="BB220">
        <f>1-AZ220/BA220</f>
        <v>0</v>
      </c>
      <c r="BC220">
        <v>0</v>
      </c>
      <c r="BD220" t="s">
        <v>439</v>
      </c>
      <c r="BE220" t="s">
        <v>439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439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$B$13*EG220+$C$13*EH220+$F$13*ES220*(1-EV220)</f>
        <v>0</v>
      </c>
      <c r="DI220">
        <f>DH220*DJ220</f>
        <v>0</v>
      </c>
      <c r="DJ220">
        <f>($B$13*$D$11+$C$13*$D$11+$F$13*((FF220+EX220)/MAX(FF220+EX220+FG220, 0.1)*$I$11+FG220/MAX(FF220+EX220+FG220, 0.1)*$J$11))/($B$13+$C$13+$F$13)</f>
        <v>0</v>
      </c>
      <c r="DK220">
        <f>($B$13*$K$11+$C$13*$K$11+$F$13*((FF220+EX220)/MAX(FF220+EX220+FG220, 0.1)*$P$11+FG220/MAX(FF220+EX220+FG220, 0.1)*$Q$11))/($B$13+$C$13+$F$13)</f>
        <v>0</v>
      </c>
      <c r="DL220">
        <v>2.96</v>
      </c>
      <c r="DM220">
        <v>0.5</v>
      </c>
      <c r="DN220" t="s">
        <v>440</v>
      </c>
      <c r="DO220">
        <v>2</v>
      </c>
      <c r="DP220" t="b">
        <v>1</v>
      </c>
      <c r="DQ220">
        <v>1758646125.6</v>
      </c>
      <c r="DR220">
        <v>326.3788518518519</v>
      </c>
      <c r="DS220">
        <v>316.0147407407408</v>
      </c>
      <c r="DT220">
        <v>22.01149259259259</v>
      </c>
      <c r="DU220">
        <v>20.02240370370371</v>
      </c>
      <c r="DV220">
        <v>327.6516666666666</v>
      </c>
      <c r="DW220">
        <v>21.73013703703704</v>
      </c>
      <c r="DX220">
        <v>499.9685925925926</v>
      </c>
      <c r="DY220">
        <v>90.31320740740739</v>
      </c>
      <c r="DZ220">
        <v>0.06719672592592593</v>
      </c>
      <c r="EA220">
        <v>28.81542962962963</v>
      </c>
      <c r="EB220">
        <v>30.00416666666667</v>
      </c>
      <c r="EC220">
        <v>999.9000000000001</v>
      </c>
      <c r="ED220">
        <v>0</v>
      </c>
      <c r="EE220">
        <v>0</v>
      </c>
      <c r="EF220">
        <v>10012.84925925926</v>
      </c>
      <c r="EG220">
        <v>0</v>
      </c>
      <c r="EH220">
        <v>10.3821</v>
      </c>
      <c r="EI220">
        <v>10.36415185185185</v>
      </c>
      <c r="EJ220">
        <v>333.7244074074075</v>
      </c>
      <c r="EK220">
        <v>322.4711481481481</v>
      </c>
      <c r="EL220">
        <v>1.98910037037037</v>
      </c>
      <c r="EM220">
        <v>316.0147407407408</v>
      </c>
      <c r="EN220">
        <v>20.02240370370371</v>
      </c>
      <c r="EO220">
        <v>1.987929259259259</v>
      </c>
      <c r="EP220">
        <v>1.808286296296296</v>
      </c>
      <c r="EQ220">
        <v>17.34851851851852</v>
      </c>
      <c r="ER220">
        <v>15.85861111111111</v>
      </c>
      <c r="ES220">
        <v>1999.986296296296</v>
      </c>
      <c r="ET220">
        <v>0.9799946666666666</v>
      </c>
      <c r="EU220">
        <v>0.02000513333333334</v>
      </c>
      <c r="EV220">
        <v>0</v>
      </c>
      <c r="EW220">
        <v>616.3893333333333</v>
      </c>
      <c r="EX220">
        <v>5.00078</v>
      </c>
      <c r="EY220">
        <v>12082.38148148148</v>
      </c>
      <c r="EZ220">
        <v>16379.4962962963</v>
      </c>
      <c r="FA220">
        <v>38.71040740740741</v>
      </c>
      <c r="FB220">
        <v>39.54829629629629</v>
      </c>
      <c r="FC220">
        <v>39.00207407407407</v>
      </c>
      <c r="FD220">
        <v>39.229</v>
      </c>
      <c r="FE220">
        <v>39.92574074074074</v>
      </c>
      <c r="FF220">
        <v>1955.076296296296</v>
      </c>
      <c r="FG220">
        <v>39.91</v>
      </c>
      <c r="FH220">
        <v>0</v>
      </c>
      <c r="FI220">
        <v>1758646131</v>
      </c>
      <c r="FJ220">
        <v>0</v>
      </c>
      <c r="FK220">
        <v>616.35252</v>
      </c>
      <c r="FL220">
        <v>-19.22153843844677</v>
      </c>
      <c r="FM220">
        <v>-363.2769225057305</v>
      </c>
      <c r="FN220">
        <v>12081.296</v>
      </c>
      <c r="FO220">
        <v>15</v>
      </c>
      <c r="FP220">
        <v>0</v>
      </c>
      <c r="FQ220" t="s">
        <v>441</v>
      </c>
      <c r="FR220">
        <v>1746989605.5</v>
      </c>
      <c r="FS220">
        <v>1746989593.5</v>
      </c>
      <c r="FT220">
        <v>0</v>
      </c>
      <c r="FU220">
        <v>-0.274</v>
      </c>
      <c r="FV220">
        <v>-0.002</v>
      </c>
      <c r="FW220">
        <v>2.549</v>
      </c>
      <c r="FX220">
        <v>0.129</v>
      </c>
      <c r="FY220">
        <v>420</v>
      </c>
      <c r="FZ220">
        <v>17</v>
      </c>
      <c r="GA220">
        <v>0.02</v>
      </c>
      <c r="GB220">
        <v>0.04</v>
      </c>
      <c r="GC220">
        <v>9.92678725</v>
      </c>
      <c r="GD220">
        <v>7.625112607879901</v>
      </c>
      <c r="GE220">
        <v>0.7469815753617606</v>
      </c>
      <c r="GF220">
        <v>0</v>
      </c>
      <c r="GG220">
        <v>617.0609705882353</v>
      </c>
      <c r="GH220">
        <v>-14.24487394529566</v>
      </c>
      <c r="GI220">
        <v>1.476558647772388</v>
      </c>
      <c r="GJ220">
        <v>0</v>
      </c>
      <c r="GK220">
        <v>1.998843</v>
      </c>
      <c r="GL220">
        <v>-0.1171569230769214</v>
      </c>
      <c r="GM220">
        <v>0.01810994163436203</v>
      </c>
      <c r="GN220">
        <v>0</v>
      </c>
      <c r="GO220">
        <v>0</v>
      </c>
      <c r="GP220">
        <v>3</v>
      </c>
      <c r="GQ220" t="s">
        <v>459</v>
      </c>
      <c r="GR220">
        <v>3.10238</v>
      </c>
      <c r="GS220">
        <v>2.72537</v>
      </c>
      <c r="GT220">
        <v>0.0682166</v>
      </c>
      <c r="GU220">
        <v>0.065987</v>
      </c>
      <c r="GV220">
        <v>0.101444</v>
      </c>
      <c r="GW220">
        <v>0.0961378</v>
      </c>
      <c r="GX220">
        <v>24376</v>
      </c>
      <c r="GY220">
        <v>22193.9</v>
      </c>
      <c r="GZ220">
        <v>26723.6</v>
      </c>
      <c r="HA220">
        <v>23982.3</v>
      </c>
      <c r="HB220">
        <v>38420.2</v>
      </c>
      <c r="HC220">
        <v>32036.9</v>
      </c>
      <c r="HD220">
        <v>46666.8</v>
      </c>
      <c r="HE220">
        <v>37936.2</v>
      </c>
      <c r="HF220">
        <v>1.87512</v>
      </c>
      <c r="HG220">
        <v>1.86545</v>
      </c>
      <c r="HH220">
        <v>0.130385</v>
      </c>
      <c r="HI220">
        <v>0</v>
      </c>
      <c r="HJ220">
        <v>27.8715</v>
      </c>
      <c r="HK220">
        <v>999.9</v>
      </c>
      <c r="HL220">
        <v>49.3</v>
      </c>
      <c r="HM220">
        <v>31.2</v>
      </c>
      <c r="HN220">
        <v>24.9082</v>
      </c>
      <c r="HO220">
        <v>61.0729</v>
      </c>
      <c r="HP220">
        <v>22.496</v>
      </c>
      <c r="HQ220">
        <v>1</v>
      </c>
      <c r="HR220">
        <v>0.0874543</v>
      </c>
      <c r="HS220">
        <v>-0.234474</v>
      </c>
      <c r="HT220">
        <v>20.2807</v>
      </c>
      <c r="HU220">
        <v>5.21355</v>
      </c>
      <c r="HV220">
        <v>11.9784</v>
      </c>
      <c r="HW220">
        <v>4.9634</v>
      </c>
      <c r="HX220">
        <v>3.27438</v>
      </c>
      <c r="HY220">
        <v>9999</v>
      </c>
      <c r="HZ220">
        <v>9999</v>
      </c>
      <c r="IA220">
        <v>9999</v>
      </c>
      <c r="IB220">
        <v>999.9</v>
      </c>
      <c r="IC220">
        <v>1.86397</v>
      </c>
      <c r="ID220">
        <v>1.86005</v>
      </c>
      <c r="IE220">
        <v>1.85838</v>
      </c>
      <c r="IF220">
        <v>1.85974</v>
      </c>
      <c r="IG220">
        <v>1.85988</v>
      </c>
      <c r="IH220">
        <v>1.85837</v>
      </c>
      <c r="II220">
        <v>1.85745</v>
      </c>
      <c r="IJ220">
        <v>1.85242</v>
      </c>
      <c r="IK220">
        <v>0</v>
      </c>
      <c r="IL220">
        <v>0</v>
      </c>
      <c r="IM220">
        <v>0</v>
      </c>
      <c r="IN220">
        <v>0</v>
      </c>
      <c r="IO220" t="s">
        <v>443</v>
      </c>
      <c r="IP220" t="s">
        <v>444</v>
      </c>
      <c r="IQ220" t="s">
        <v>445</v>
      </c>
      <c r="IR220" t="s">
        <v>445</v>
      </c>
      <c r="IS220" t="s">
        <v>445</v>
      </c>
      <c r="IT220" t="s">
        <v>445</v>
      </c>
      <c r="IU220">
        <v>0</v>
      </c>
      <c r="IV220">
        <v>100</v>
      </c>
      <c r="IW220">
        <v>100</v>
      </c>
      <c r="IX220">
        <v>-1.268</v>
      </c>
      <c r="IY220">
        <v>0.2818</v>
      </c>
      <c r="IZ220">
        <v>-1.101190050776656</v>
      </c>
      <c r="JA220">
        <v>-0.0009077452495023094</v>
      </c>
      <c r="JB220">
        <v>1.260287539409167E-06</v>
      </c>
      <c r="JC220">
        <v>-2.747980142854786E-10</v>
      </c>
      <c r="JD220">
        <v>0.01164710740424388</v>
      </c>
      <c r="JE220">
        <v>0.002354074995816399</v>
      </c>
      <c r="JF220">
        <v>0.0004967520844642659</v>
      </c>
      <c r="JG220">
        <v>-1.558376616488758E-06</v>
      </c>
      <c r="JH220">
        <v>1</v>
      </c>
      <c r="JI220">
        <v>1955</v>
      </c>
      <c r="JJ220">
        <v>1</v>
      </c>
      <c r="JK220">
        <v>26</v>
      </c>
      <c r="JL220">
        <v>194275.5</v>
      </c>
      <c r="JM220">
        <v>194275.7</v>
      </c>
      <c r="JN220">
        <v>0.825195</v>
      </c>
      <c r="JO220">
        <v>2.63306</v>
      </c>
      <c r="JP220">
        <v>1.49658</v>
      </c>
      <c r="JQ220">
        <v>2.34497</v>
      </c>
      <c r="JR220">
        <v>1.54907</v>
      </c>
      <c r="JS220">
        <v>2.45728</v>
      </c>
      <c r="JT220">
        <v>35.7777</v>
      </c>
      <c r="JU220">
        <v>24.1751</v>
      </c>
      <c r="JV220">
        <v>18</v>
      </c>
      <c r="JW220">
        <v>481.966</v>
      </c>
      <c r="JX220">
        <v>490.438</v>
      </c>
      <c r="JY220">
        <v>27.6688</v>
      </c>
      <c r="JZ220">
        <v>28.3929</v>
      </c>
      <c r="KA220">
        <v>30.0002</v>
      </c>
      <c r="KB220">
        <v>28.6055</v>
      </c>
      <c r="KC220">
        <v>28.5988</v>
      </c>
      <c r="KD220">
        <v>16.6031</v>
      </c>
      <c r="KE220">
        <v>21.5541</v>
      </c>
      <c r="KF220">
        <v>69.65779999999999</v>
      </c>
      <c r="KG220">
        <v>27.667</v>
      </c>
      <c r="KH220">
        <v>266.323</v>
      </c>
      <c r="KI220">
        <v>20.0769</v>
      </c>
      <c r="KJ220">
        <v>102.032</v>
      </c>
      <c r="KK220">
        <v>91.49379999999999</v>
      </c>
    </row>
    <row r="221" spans="1:297">
      <c r="A221">
        <v>203</v>
      </c>
      <c r="B221">
        <v>1758646138.1</v>
      </c>
      <c r="C221">
        <v>4505.099999904633</v>
      </c>
      <c r="D221" t="s">
        <v>853</v>
      </c>
      <c r="E221" t="s">
        <v>854</v>
      </c>
      <c r="F221">
        <v>5</v>
      </c>
      <c r="G221" t="s">
        <v>834</v>
      </c>
      <c r="H221" t="s">
        <v>438</v>
      </c>
      <c r="I221">
        <v>1758646130.314285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(EA221+(U221+2*0.95*5.67E-8*(((EA221+$B$9)+273)^4-(EA221+273)^4)-44100*J221)/(1.84*29.3*R221+8*0.95*5.67E-8*(EA221+273)^3))</f>
        <v>0</v>
      </c>
      <c r="W221">
        <f>($C$9*EB221+$D$9*EC221+$E$9*V221)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2*0.95*5.67E-8*(((EA221+$B$9)+273)^4-(W221+273)^4)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290.4017624909872</v>
      </c>
      <c r="AK221">
        <v>294.210484848485</v>
      </c>
      <c r="AL221">
        <v>-3.29799715267532</v>
      </c>
      <c r="AM221">
        <v>65.1806960467509</v>
      </c>
      <c r="AN221">
        <f>(AP221 - AO221 + DY221*1E3/(8.314*(EA221+273.15)) * AR221/DX221 * AQ221) * DX221/(100*DL221) * 1000/(1000 - AP221)</f>
        <v>0</v>
      </c>
      <c r="AO221">
        <v>20.02375669168679</v>
      </c>
      <c r="AP221">
        <v>22.04401575757575</v>
      </c>
      <c r="AQ221">
        <v>7.617716834630213E-05</v>
      </c>
      <c r="AR221">
        <v>105.5677355615316</v>
      </c>
      <c r="AS221">
        <v>0</v>
      </c>
      <c r="AT221">
        <v>0</v>
      </c>
      <c r="AU221">
        <f>IF(AS221*$H$15&gt;=AW221,1.0,(AW221/(AW221-AS221*$H$15)))</f>
        <v>0</v>
      </c>
      <c r="AV221">
        <f>(AU221-1)*100</f>
        <v>0</v>
      </c>
      <c r="AW221">
        <f>MAX(0,($B$15+$C$15*EF221)/(1+$D$15*EF221)*DY221/(EA221+273)*$E$15)</f>
        <v>0</v>
      </c>
      <c r="AX221" t="s">
        <v>439</v>
      </c>
      <c r="AY221" t="s">
        <v>439</v>
      </c>
      <c r="AZ221">
        <v>0</v>
      </c>
      <c r="BA221">
        <v>0</v>
      </c>
      <c r="BB221">
        <f>1-AZ221/BA221</f>
        <v>0</v>
      </c>
      <c r="BC221">
        <v>0</v>
      </c>
      <c r="BD221" t="s">
        <v>439</v>
      </c>
      <c r="BE221" t="s">
        <v>439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439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$B$13*EG221+$C$13*EH221+$F$13*ES221*(1-EV221)</f>
        <v>0</v>
      </c>
      <c r="DI221">
        <f>DH221*DJ221</f>
        <v>0</v>
      </c>
      <c r="DJ221">
        <f>($B$13*$D$11+$C$13*$D$11+$F$13*((FF221+EX221)/MAX(FF221+EX221+FG221, 0.1)*$I$11+FG221/MAX(FF221+EX221+FG221, 0.1)*$J$11))/($B$13+$C$13+$F$13)</f>
        <v>0</v>
      </c>
      <c r="DK221">
        <f>($B$13*$K$11+$C$13*$K$11+$F$13*((FF221+EX221)/MAX(FF221+EX221+FG221, 0.1)*$P$11+FG221/MAX(FF221+EX221+FG221, 0.1)*$Q$11))/($B$13+$C$13+$F$13)</f>
        <v>0</v>
      </c>
      <c r="DL221">
        <v>2.96</v>
      </c>
      <c r="DM221">
        <v>0.5</v>
      </c>
      <c r="DN221" t="s">
        <v>440</v>
      </c>
      <c r="DO221">
        <v>2</v>
      </c>
      <c r="DP221" t="b">
        <v>1</v>
      </c>
      <c r="DQ221">
        <v>1758646130.314285</v>
      </c>
      <c r="DR221">
        <v>311.2189285714285</v>
      </c>
      <c r="DS221">
        <v>300.3888928571429</v>
      </c>
      <c r="DT221">
        <v>22.02421785714285</v>
      </c>
      <c r="DU221">
        <v>20.02633571428572</v>
      </c>
      <c r="DV221">
        <v>312.4888928571428</v>
      </c>
      <c r="DW221">
        <v>21.74258928571429</v>
      </c>
      <c r="DX221">
        <v>500.0628928571428</v>
      </c>
      <c r="DY221">
        <v>90.31367499999999</v>
      </c>
      <c r="DZ221">
        <v>0.06697019642857142</v>
      </c>
      <c r="EA221">
        <v>28.81629642857143</v>
      </c>
      <c r="EB221">
        <v>30.0021</v>
      </c>
      <c r="EC221">
        <v>999.9000000000002</v>
      </c>
      <c r="ED221">
        <v>0</v>
      </c>
      <c r="EE221">
        <v>0</v>
      </c>
      <c r="EF221">
        <v>10018.21607142857</v>
      </c>
      <c r="EG221">
        <v>0</v>
      </c>
      <c r="EH221">
        <v>10.3821</v>
      </c>
      <c r="EI221">
        <v>10.83002142857143</v>
      </c>
      <c r="EJ221">
        <v>318.2273571428572</v>
      </c>
      <c r="EK221">
        <v>306.5275</v>
      </c>
      <c r="EL221">
        <v>1.997894285714286</v>
      </c>
      <c r="EM221">
        <v>300.3888928571429</v>
      </c>
      <c r="EN221">
        <v>20.02633571428572</v>
      </c>
      <c r="EO221">
        <v>1.989088214285714</v>
      </c>
      <c r="EP221">
        <v>1.808651428571429</v>
      </c>
      <c r="EQ221">
        <v>17.35774642857143</v>
      </c>
      <c r="ER221">
        <v>15.86175714285715</v>
      </c>
      <c r="ES221">
        <v>1999.995357142857</v>
      </c>
      <c r="ET221">
        <v>0.9799948928571427</v>
      </c>
      <c r="EU221">
        <v>0.02000490714285715</v>
      </c>
      <c r="EV221">
        <v>0</v>
      </c>
      <c r="EW221">
        <v>614.5410357142856</v>
      </c>
      <c r="EX221">
        <v>5.00078</v>
      </c>
      <c r="EY221">
        <v>12045.82857142857</v>
      </c>
      <c r="EZ221">
        <v>16379.575</v>
      </c>
      <c r="FA221">
        <v>38.72971428571429</v>
      </c>
      <c r="FB221">
        <v>39.56664285714285</v>
      </c>
      <c r="FC221">
        <v>38.94839285714285</v>
      </c>
      <c r="FD221">
        <v>39.23649999999999</v>
      </c>
      <c r="FE221">
        <v>39.94396428571428</v>
      </c>
      <c r="FF221">
        <v>1955.085357142857</v>
      </c>
      <c r="FG221">
        <v>39.91</v>
      </c>
      <c r="FH221">
        <v>0</v>
      </c>
      <c r="FI221">
        <v>1758646136.4</v>
      </c>
      <c r="FJ221">
        <v>0</v>
      </c>
      <c r="FK221">
        <v>614.2753846153846</v>
      </c>
      <c r="FL221">
        <v>-29.48136752414237</v>
      </c>
      <c r="FM221">
        <v>-574.2324788170657</v>
      </c>
      <c r="FN221">
        <v>12040.63461538462</v>
      </c>
      <c r="FO221">
        <v>15</v>
      </c>
      <c r="FP221">
        <v>0</v>
      </c>
      <c r="FQ221" t="s">
        <v>441</v>
      </c>
      <c r="FR221">
        <v>1746989605.5</v>
      </c>
      <c r="FS221">
        <v>1746989593.5</v>
      </c>
      <c r="FT221">
        <v>0</v>
      </c>
      <c r="FU221">
        <v>-0.274</v>
      </c>
      <c r="FV221">
        <v>-0.002</v>
      </c>
      <c r="FW221">
        <v>2.549</v>
      </c>
      <c r="FX221">
        <v>0.129</v>
      </c>
      <c r="FY221">
        <v>420</v>
      </c>
      <c r="FZ221">
        <v>17</v>
      </c>
      <c r="GA221">
        <v>0.02</v>
      </c>
      <c r="GB221">
        <v>0.04</v>
      </c>
      <c r="GC221">
        <v>10.521096</v>
      </c>
      <c r="GD221">
        <v>5.971206529080656</v>
      </c>
      <c r="GE221">
        <v>0.5773724861984678</v>
      </c>
      <c r="GF221">
        <v>0</v>
      </c>
      <c r="GG221">
        <v>615.5896470588236</v>
      </c>
      <c r="GH221">
        <v>-21.89112301020768</v>
      </c>
      <c r="GI221">
        <v>2.220831255108739</v>
      </c>
      <c r="GJ221">
        <v>0</v>
      </c>
      <c r="GK221">
        <v>1.9953775</v>
      </c>
      <c r="GL221">
        <v>0.08047609756097349</v>
      </c>
      <c r="GM221">
        <v>0.01356577600987129</v>
      </c>
      <c r="GN221">
        <v>1</v>
      </c>
      <c r="GO221">
        <v>1</v>
      </c>
      <c r="GP221">
        <v>3</v>
      </c>
      <c r="GQ221" t="s">
        <v>448</v>
      </c>
      <c r="GR221">
        <v>3.10225</v>
      </c>
      <c r="GS221">
        <v>2.72476</v>
      </c>
      <c r="GT221">
        <v>0.0652669</v>
      </c>
      <c r="GU221">
        <v>0.0628764</v>
      </c>
      <c r="GV221">
        <v>0.101499</v>
      </c>
      <c r="GW221">
        <v>0.0961414</v>
      </c>
      <c r="GX221">
        <v>24453.4</v>
      </c>
      <c r="GY221">
        <v>22267.7</v>
      </c>
      <c r="GZ221">
        <v>26724</v>
      </c>
      <c r="HA221">
        <v>23982.2</v>
      </c>
      <c r="HB221">
        <v>38417.5</v>
      </c>
      <c r="HC221">
        <v>32036.6</v>
      </c>
      <c r="HD221">
        <v>46666.9</v>
      </c>
      <c r="HE221">
        <v>37936.3</v>
      </c>
      <c r="HF221">
        <v>1.87488</v>
      </c>
      <c r="HG221">
        <v>1.86513</v>
      </c>
      <c r="HH221">
        <v>0.130113</v>
      </c>
      <c r="HI221">
        <v>0</v>
      </c>
      <c r="HJ221">
        <v>27.8698</v>
      </c>
      <c r="HK221">
        <v>999.9</v>
      </c>
      <c r="HL221">
        <v>49.3</v>
      </c>
      <c r="HM221">
        <v>31.2</v>
      </c>
      <c r="HN221">
        <v>24.9062</v>
      </c>
      <c r="HO221">
        <v>61.2629</v>
      </c>
      <c r="HP221">
        <v>22.6562</v>
      </c>
      <c r="HQ221">
        <v>1</v>
      </c>
      <c r="HR221">
        <v>0.08753560000000001</v>
      </c>
      <c r="HS221">
        <v>-0.239529</v>
      </c>
      <c r="HT221">
        <v>20.2808</v>
      </c>
      <c r="HU221">
        <v>5.2128</v>
      </c>
      <c r="HV221">
        <v>11.9787</v>
      </c>
      <c r="HW221">
        <v>4.9635</v>
      </c>
      <c r="HX221">
        <v>3.2743</v>
      </c>
      <c r="HY221">
        <v>9999</v>
      </c>
      <c r="HZ221">
        <v>9999</v>
      </c>
      <c r="IA221">
        <v>9999</v>
      </c>
      <c r="IB221">
        <v>999.9</v>
      </c>
      <c r="IC221">
        <v>1.86397</v>
      </c>
      <c r="ID221">
        <v>1.86005</v>
      </c>
      <c r="IE221">
        <v>1.85838</v>
      </c>
      <c r="IF221">
        <v>1.85974</v>
      </c>
      <c r="IG221">
        <v>1.85988</v>
      </c>
      <c r="IH221">
        <v>1.85837</v>
      </c>
      <c r="II221">
        <v>1.85745</v>
      </c>
      <c r="IJ221">
        <v>1.85242</v>
      </c>
      <c r="IK221">
        <v>0</v>
      </c>
      <c r="IL221">
        <v>0</v>
      </c>
      <c r="IM221">
        <v>0</v>
      </c>
      <c r="IN221">
        <v>0</v>
      </c>
      <c r="IO221" t="s">
        <v>443</v>
      </c>
      <c r="IP221" t="s">
        <v>444</v>
      </c>
      <c r="IQ221" t="s">
        <v>445</v>
      </c>
      <c r="IR221" t="s">
        <v>445</v>
      </c>
      <c r="IS221" t="s">
        <v>445</v>
      </c>
      <c r="IT221" t="s">
        <v>445</v>
      </c>
      <c r="IU221">
        <v>0</v>
      </c>
      <c r="IV221">
        <v>100</v>
      </c>
      <c r="IW221">
        <v>100</v>
      </c>
      <c r="IX221">
        <v>-1.265</v>
      </c>
      <c r="IY221">
        <v>0.2821</v>
      </c>
      <c r="IZ221">
        <v>-1.101190050776656</v>
      </c>
      <c r="JA221">
        <v>-0.0009077452495023094</v>
      </c>
      <c r="JB221">
        <v>1.260287539409167E-06</v>
      </c>
      <c r="JC221">
        <v>-2.747980142854786E-10</v>
      </c>
      <c r="JD221">
        <v>0.01164710740424388</v>
      </c>
      <c r="JE221">
        <v>0.002354074995816399</v>
      </c>
      <c r="JF221">
        <v>0.0004967520844642659</v>
      </c>
      <c r="JG221">
        <v>-1.558376616488758E-06</v>
      </c>
      <c r="JH221">
        <v>1</v>
      </c>
      <c r="JI221">
        <v>1955</v>
      </c>
      <c r="JJ221">
        <v>1</v>
      </c>
      <c r="JK221">
        <v>26</v>
      </c>
      <c r="JL221">
        <v>194275.5</v>
      </c>
      <c r="JM221">
        <v>194275.7</v>
      </c>
      <c r="JN221">
        <v>0.788574</v>
      </c>
      <c r="JO221">
        <v>2.63428</v>
      </c>
      <c r="JP221">
        <v>1.49658</v>
      </c>
      <c r="JQ221">
        <v>2.34497</v>
      </c>
      <c r="JR221">
        <v>1.54907</v>
      </c>
      <c r="JS221">
        <v>2.33521</v>
      </c>
      <c r="JT221">
        <v>35.7777</v>
      </c>
      <c r="JU221">
        <v>24.1751</v>
      </c>
      <c r="JV221">
        <v>18</v>
      </c>
      <c r="JW221">
        <v>481.822</v>
      </c>
      <c r="JX221">
        <v>490.24</v>
      </c>
      <c r="JY221">
        <v>27.664</v>
      </c>
      <c r="JZ221">
        <v>28.3941</v>
      </c>
      <c r="KA221">
        <v>30.0003</v>
      </c>
      <c r="KB221">
        <v>28.6055</v>
      </c>
      <c r="KC221">
        <v>28.6005</v>
      </c>
      <c r="KD221">
        <v>15.8743</v>
      </c>
      <c r="KE221">
        <v>21.5541</v>
      </c>
      <c r="KF221">
        <v>69.65779999999999</v>
      </c>
      <c r="KG221">
        <v>27.6635</v>
      </c>
      <c r="KH221">
        <v>246.289</v>
      </c>
      <c r="KI221">
        <v>20.0769</v>
      </c>
      <c r="KJ221">
        <v>102.033</v>
      </c>
      <c r="KK221">
        <v>91.4939</v>
      </c>
    </row>
    <row r="222" spans="1:297">
      <c r="A222">
        <v>204</v>
      </c>
      <c r="B222">
        <v>1758646143.1</v>
      </c>
      <c r="C222">
        <v>4510.099999904633</v>
      </c>
      <c r="D222" t="s">
        <v>855</v>
      </c>
      <c r="E222" t="s">
        <v>856</v>
      </c>
      <c r="F222">
        <v>5</v>
      </c>
      <c r="G222" t="s">
        <v>834</v>
      </c>
      <c r="H222" t="s">
        <v>438</v>
      </c>
      <c r="I222">
        <v>1758646135.6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(EA222+(U222+2*0.95*5.67E-8*(((EA222+$B$9)+273)^4-(EA222+273)^4)-44100*J222)/(1.84*29.3*R222+8*0.95*5.67E-8*(EA222+273)^3))</f>
        <v>0</v>
      </c>
      <c r="W222">
        <f>($C$9*EB222+$D$9*EC222+$E$9*V222)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2*0.95*5.67E-8*(((EA222+$B$9)+273)^4-(W222+273)^4)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273.4027603696902</v>
      </c>
      <c r="AK222">
        <v>277.5871515151516</v>
      </c>
      <c r="AL222">
        <v>-3.322226123927167</v>
      </c>
      <c r="AM222">
        <v>65.1806960467509</v>
      </c>
      <c r="AN222">
        <f>(AP222 - AO222 + DY222*1E3/(8.314*(EA222+273.15)) * AR222/DX222 * AQ222) * DX222/(100*DL222) * 1000/(1000 - AP222)</f>
        <v>0</v>
      </c>
      <c r="AO222">
        <v>20.02053384597271</v>
      </c>
      <c r="AP222">
        <v>22.06210363636364</v>
      </c>
      <c r="AQ222">
        <v>0.0001082427840220851</v>
      </c>
      <c r="AR222">
        <v>105.5677355615316</v>
      </c>
      <c r="AS222">
        <v>0</v>
      </c>
      <c r="AT222">
        <v>0</v>
      </c>
      <c r="AU222">
        <f>IF(AS222*$H$15&gt;=AW222,1.0,(AW222/(AW222-AS222*$H$15)))</f>
        <v>0</v>
      </c>
      <c r="AV222">
        <f>(AU222-1)*100</f>
        <v>0</v>
      </c>
      <c r="AW222">
        <f>MAX(0,($B$15+$C$15*EF222)/(1+$D$15*EF222)*DY222/(EA222+273)*$E$15)</f>
        <v>0</v>
      </c>
      <c r="AX222" t="s">
        <v>439</v>
      </c>
      <c r="AY222" t="s">
        <v>439</v>
      </c>
      <c r="AZ222">
        <v>0</v>
      </c>
      <c r="BA222">
        <v>0</v>
      </c>
      <c r="BB222">
        <f>1-AZ222/BA222</f>
        <v>0</v>
      </c>
      <c r="BC222">
        <v>0</v>
      </c>
      <c r="BD222" t="s">
        <v>439</v>
      </c>
      <c r="BE222" t="s">
        <v>439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439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$B$13*EG222+$C$13*EH222+$F$13*ES222*(1-EV222)</f>
        <v>0</v>
      </c>
      <c r="DI222">
        <f>DH222*DJ222</f>
        <v>0</v>
      </c>
      <c r="DJ222">
        <f>($B$13*$D$11+$C$13*$D$11+$F$13*((FF222+EX222)/MAX(FF222+EX222+FG222, 0.1)*$I$11+FG222/MAX(FF222+EX222+FG222, 0.1)*$J$11))/($B$13+$C$13+$F$13)</f>
        <v>0</v>
      </c>
      <c r="DK222">
        <f>($B$13*$K$11+$C$13*$K$11+$F$13*((FF222+EX222)/MAX(FF222+EX222+FG222, 0.1)*$P$11+FG222/MAX(FF222+EX222+FG222, 0.1)*$Q$11))/($B$13+$C$13+$F$13)</f>
        <v>0</v>
      </c>
      <c r="DL222">
        <v>2.96</v>
      </c>
      <c r="DM222">
        <v>0.5</v>
      </c>
      <c r="DN222" t="s">
        <v>440</v>
      </c>
      <c r="DO222">
        <v>2</v>
      </c>
      <c r="DP222" t="b">
        <v>1</v>
      </c>
      <c r="DQ222">
        <v>1758646135.6</v>
      </c>
      <c r="DR222">
        <v>294.1527037037037</v>
      </c>
      <c r="DS222">
        <v>282.848037037037</v>
      </c>
      <c r="DT222">
        <v>22.03872962962963</v>
      </c>
      <c r="DU222">
        <v>20.02408888888889</v>
      </c>
      <c r="DV222">
        <v>295.4188888888889</v>
      </c>
      <c r="DW222">
        <v>21.75678518518518</v>
      </c>
      <c r="DX222">
        <v>500.0302592592593</v>
      </c>
      <c r="DY222">
        <v>90.31624814814815</v>
      </c>
      <c r="DZ222">
        <v>0.06680185925925926</v>
      </c>
      <c r="EA222">
        <v>28.81697037037037</v>
      </c>
      <c r="EB222">
        <v>29.99602222222222</v>
      </c>
      <c r="EC222">
        <v>999.9000000000001</v>
      </c>
      <c r="ED222">
        <v>0</v>
      </c>
      <c r="EE222">
        <v>0</v>
      </c>
      <c r="EF222">
        <v>10016.91740740741</v>
      </c>
      <c r="EG222">
        <v>0</v>
      </c>
      <c r="EH222">
        <v>10.3821</v>
      </c>
      <c r="EI222">
        <v>11.30458888888889</v>
      </c>
      <c r="EJ222">
        <v>300.7811851851852</v>
      </c>
      <c r="EK222">
        <v>288.6274814814815</v>
      </c>
      <c r="EL222">
        <v>2.014652592592593</v>
      </c>
      <c r="EM222">
        <v>282.848037037037</v>
      </c>
      <c r="EN222">
        <v>20.02408888888889</v>
      </c>
      <c r="EO222">
        <v>1.990454814814815</v>
      </c>
      <c r="EP222">
        <v>1.8085</v>
      </c>
      <c r="EQ222">
        <v>17.36861851851852</v>
      </c>
      <c r="ER222">
        <v>15.86044814814815</v>
      </c>
      <c r="ES222">
        <v>1999.996296296296</v>
      </c>
      <c r="ET222">
        <v>0.9799949999999998</v>
      </c>
      <c r="EU222">
        <v>0.0200048</v>
      </c>
      <c r="EV222">
        <v>0</v>
      </c>
      <c r="EW222">
        <v>611.5077777777777</v>
      </c>
      <c r="EX222">
        <v>5.00078</v>
      </c>
      <c r="EY222">
        <v>11985.91111111111</v>
      </c>
      <c r="EZ222">
        <v>16379.57777777778</v>
      </c>
      <c r="FA222">
        <v>38.73122222222222</v>
      </c>
      <c r="FB222">
        <v>39.57607407407407</v>
      </c>
      <c r="FC222">
        <v>38.86548148148148</v>
      </c>
      <c r="FD222">
        <v>39.25218518518518</v>
      </c>
      <c r="FE222">
        <v>39.99507407407408</v>
      </c>
      <c r="FF222">
        <v>1955.086296296296</v>
      </c>
      <c r="FG222">
        <v>39.91</v>
      </c>
      <c r="FH222">
        <v>0</v>
      </c>
      <c r="FI222">
        <v>1758646141.2</v>
      </c>
      <c r="FJ222">
        <v>0</v>
      </c>
      <c r="FK222">
        <v>611.4373076923076</v>
      </c>
      <c r="FL222">
        <v>-41.65627353810335</v>
      </c>
      <c r="FM222">
        <v>-818.926496368412</v>
      </c>
      <c r="FN222">
        <v>11984.6</v>
      </c>
      <c r="FO222">
        <v>15</v>
      </c>
      <c r="FP222">
        <v>0</v>
      </c>
      <c r="FQ222" t="s">
        <v>441</v>
      </c>
      <c r="FR222">
        <v>1746989605.5</v>
      </c>
      <c r="FS222">
        <v>1746989593.5</v>
      </c>
      <c r="FT222">
        <v>0</v>
      </c>
      <c r="FU222">
        <v>-0.274</v>
      </c>
      <c r="FV222">
        <v>-0.002</v>
      </c>
      <c r="FW222">
        <v>2.549</v>
      </c>
      <c r="FX222">
        <v>0.129</v>
      </c>
      <c r="FY222">
        <v>420</v>
      </c>
      <c r="FZ222">
        <v>17</v>
      </c>
      <c r="GA222">
        <v>0.02</v>
      </c>
      <c r="GB222">
        <v>0.04</v>
      </c>
      <c r="GC222">
        <v>11.00932</v>
      </c>
      <c r="GD222">
        <v>5.442952345215732</v>
      </c>
      <c r="GE222">
        <v>0.5261274993763393</v>
      </c>
      <c r="GF222">
        <v>0</v>
      </c>
      <c r="GG222">
        <v>613.0440294117648</v>
      </c>
      <c r="GH222">
        <v>-33.88612682455535</v>
      </c>
      <c r="GI222">
        <v>3.390923754804825</v>
      </c>
      <c r="GJ222">
        <v>0</v>
      </c>
      <c r="GK222">
        <v>2.00448625</v>
      </c>
      <c r="GL222">
        <v>0.1874815384615371</v>
      </c>
      <c r="GM222">
        <v>0.01808847556975157</v>
      </c>
      <c r="GN222">
        <v>0</v>
      </c>
      <c r="GO222">
        <v>0</v>
      </c>
      <c r="GP222">
        <v>3</v>
      </c>
      <c r="GQ222" t="s">
        <v>459</v>
      </c>
      <c r="GR222">
        <v>3.10251</v>
      </c>
      <c r="GS222">
        <v>2.72471</v>
      </c>
      <c r="GT222">
        <v>0.0622244</v>
      </c>
      <c r="GU222">
        <v>0.0597245</v>
      </c>
      <c r="GV222">
        <v>0.101556</v>
      </c>
      <c r="GW222">
        <v>0.09611980000000001</v>
      </c>
      <c r="GX222">
        <v>24532.8</v>
      </c>
      <c r="GY222">
        <v>22342.5</v>
      </c>
      <c r="GZ222">
        <v>26723.7</v>
      </c>
      <c r="HA222">
        <v>23982.1</v>
      </c>
      <c r="HB222">
        <v>38414.6</v>
      </c>
      <c r="HC222">
        <v>32036.7</v>
      </c>
      <c r="HD222">
        <v>46666.7</v>
      </c>
      <c r="HE222">
        <v>37935.9</v>
      </c>
      <c r="HF222">
        <v>1.87547</v>
      </c>
      <c r="HG222">
        <v>1.86497</v>
      </c>
      <c r="HH222">
        <v>0.129785</v>
      </c>
      <c r="HI222">
        <v>0</v>
      </c>
      <c r="HJ222">
        <v>27.8691</v>
      </c>
      <c r="HK222">
        <v>999.9</v>
      </c>
      <c r="HL222">
        <v>49.3</v>
      </c>
      <c r="HM222">
        <v>31.2</v>
      </c>
      <c r="HN222">
        <v>24.9086</v>
      </c>
      <c r="HO222">
        <v>61.2429</v>
      </c>
      <c r="HP222">
        <v>22.4079</v>
      </c>
      <c r="HQ222">
        <v>1</v>
      </c>
      <c r="HR222">
        <v>0.0875991</v>
      </c>
      <c r="HS222">
        <v>-0.264646</v>
      </c>
      <c r="HT222">
        <v>20.281</v>
      </c>
      <c r="HU222">
        <v>5.21205</v>
      </c>
      <c r="HV222">
        <v>11.9782</v>
      </c>
      <c r="HW222">
        <v>4.96335</v>
      </c>
      <c r="HX222">
        <v>3.27425</v>
      </c>
      <c r="HY222">
        <v>9999</v>
      </c>
      <c r="HZ222">
        <v>9999</v>
      </c>
      <c r="IA222">
        <v>9999</v>
      </c>
      <c r="IB222">
        <v>999.9</v>
      </c>
      <c r="IC222">
        <v>1.86397</v>
      </c>
      <c r="ID222">
        <v>1.86005</v>
      </c>
      <c r="IE222">
        <v>1.85837</v>
      </c>
      <c r="IF222">
        <v>1.85974</v>
      </c>
      <c r="IG222">
        <v>1.85989</v>
      </c>
      <c r="IH222">
        <v>1.85837</v>
      </c>
      <c r="II222">
        <v>1.85745</v>
      </c>
      <c r="IJ222">
        <v>1.85242</v>
      </c>
      <c r="IK222">
        <v>0</v>
      </c>
      <c r="IL222">
        <v>0</v>
      </c>
      <c r="IM222">
        <v>0</v>
      </c>
      <c r="IN222">
        <v>0</v>
      </c>
      <c r="IO222" t="s">
        <v>443</v>
      </c>
      <c r="IP222" t="s">
        <v>444</v>
      </c>
      <c r="IQ222" t="s">
        <v>445</v>
      </c>
      <c r="IR222" t="s">
        <v>445</v>
      </c>
      <c r="IS222" t="s">
        <v>445</v>
      </c>
      <c r="IT222" t="s">
        <v>445</v>
      </c>
      <c r="IU222">
        <v>0</v>
      </c>
      <c r="IV222">
        <v>100</v>
      </c>
      <c r="IW222">
        <v>100</v>
      </c>
      <c r="IX222">
        <v>-1.26</v>
      </c>
      <c r="IY222">
        <v>0.2826</v>
      </c>
      <c r="IZ222">
        <v>-1.101190050776656</v>
      </c>
      <c r="JA222">
        <v>-0.0009077452495023094</v>
      </c>
      <c r="JB222">
        <v>1.260287539409167E-06</v>
      </c>
      <c r="JC222">
        <v>-2.747980142854786E-10</v>
      </c>
      <c r="JD222">
        <v>0.01164710740424388</v>
      </c>
      <c r="JE222">
        <v>0.002354074995816399</v>
      </c>
      <c r="JF222">
        <v>0.0004967520844642659</v>
      </c>
      <c r="JG222">
        <v>-1.558376616488758E-06</v>
      </c>
      <c r="JH222">
        <v>1</v>
      </c>
      <c r="JI222">
        <v>1955</v>
      </c>
      <c r="JJ222">
        <v>1</v>
      </c>
      <c r="JK222">
        <v>26</v>
      </c>
      <c r="JL222">
        <v>194275.6</v>
      </c>
      <c r="JM222">
        <v>194275.8</v>
      </c>
      <c r="JN222">
        <v>0.748291</v>
      </c>
      <c r="JO222">
        <v>2.6355</v>
      </c>
      <c r="JP222">
        <v>1.49658</v>
      </c>
      <c r="JQ222">
        <v>2.34497</v>
      </c>
      <c r="JR222">
        <v>1.54907</v>
      </c>
      <c r="JS222">
        <v>2.46704</v>
      </c>
      <c r="JT222">
        <v>35.7777</v>
      </c>
      <c r="JU222">
        <v>24.1751</v>
      </c>
      <c r="JV222">
        <v>18</v>
      </c>
      <c r="JW222">
        <v>482.175</v>
      </c>
      <c r="JX222">
        <v>490.142</v>
      </c>
      <c r="JY222">
        <v>27.6631</v>
      </c>
      <c r="JZ222">
        <v>28.3953</v>
      </c>
      <c r="KA222">
        <v>30.0002</v>
      </c>
      <c r="KB222">
        <v>28.6063</v>
      </c>
      <c r="KC222">
        <v>28.6005</v>
      </c>
      <c r="KD222">
        <v>15.0622</v>
      </c>
      <c r="KE222">
        <v>21.5541</v>
      </c>
      <c r="KF222">
        <v>69.65779999999999</v>
      </c>
      <c r="KG222">
        <v>27.6663</v>
      </c>
      <c r="KH222">
        <v>232.915</v>
      </c>
      <c r="KI222">
        <v>20.0769</v>
      </c>
      <c r="KJ222">
        <v>102.032</v>
      </c>
      <c r="KK222">
        <v>91.4931</v>
      </c>
    </row>
    <row r="223" spans="1:297">
      <c r="A223">
        <v>205</v>
      </c>
      <c r="B223">
        <v>1758646148.1</v>
      </c>
      <c r="C223">
        <v>4515.099999904633</v>
      </c>
      <c r="D223" t="s">
        <v>857</v>
      </c>
      <c r="E223" t="s">
        <v>858</v>
      </c>
      <c r="F223">
        <v>5</v>
      </c>
      <c r="G223" t="s">
        <v>834</v>
      </c>
      <c r="H223" t="s">
        <v>438</v>
      </c>
      <c r="I223">
        <v>1758646140.314285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(EA223+(U223+2*0.95*5.67E-8*(((EA223+$B$9)+273)^4-(EA223+273)^4)-44100*J223)/(1.84*29.3*R223+8*0.95*5.67E-8*(EA223+273)^3))</f>
        <v>0</v>
      </c>
      <c r="W223">
        <f>($C$9*EB223+$D$9*EC223+$E$9*V223)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2*0.95*5.67E-8*(((EA223+$B$9)+273)^4-(W223+273)^4)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256.5341584033147</v>
      </c>
      <c r="AK223">
        <v>261.0547272727272</v>
      </c>
      <c r="AL223">
        <v>-3.3175552435188</v>
      </c>
      <c r="AM223">
        <v>65.1806960467509</v>
      </c>
      <c r="AN223">
        <f>(AP223 - AO223 + DY223*1E3/(8.314*(EA223+273.15)) * AR223/DX223 * AQ223) * DX223/(100*DL223) * 1000/(1000 - AP223)</f>
        <v>0</v>
      </c>
      <c r="AO223">
        <v>20.01727743288339</v>
      </c>
      <c r="AP223">
        <v>22.08575090909091</v>
      </c>
      <c r="AQ223">
        <v>0.0001103173399176693</v>
      </c>
      <c r="AR223">
        <v>105.5677355615316</v>
      </c>
      <c r="AS223">
        <v>0</v>
      </c>
      <c r="AT223">
        <v>0</v>
      </c>
      <c r="AU223">
        <f>IF(AS223*$H$15&gt;=AW223,1.0,(AW223/(AW223-AS223*$H$15)))</f>
        <v>0</v>
      </c>
      <c r="AV223">
        <f>(AU223-1)*100</f>
        <v>0</v>
      </c>
      <c r="AW223">
        <f>MAX(0,($B$15+$C$15*EF223)/(1+$D$15*EF223)*DY223/(EA223+273)*$E$15)</f>
        <v>0</v>
      </c>
      <c r="AX223" t="s">
        <v>439</v>
      </c>
      <c r="AY223" t="s">
        <v>439</v>
      </c>
      <c r="AZ223">
        <v>0</v>
      </c>
      <c r="BA223">
        <v>0</v>
      </c>
      <c r="BB223">
        <f>1-AZ223/BA223</f>
        <v>0</v>
      </c>
      <c r="BC223">
        <v>0</v>
      </c>
      <c r="BD223" t="s">
        <v>439</v>
      </c>
      <c r="BE223" t="s">
        <v>439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439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$B$13*EG223+$C$13*EH223+$F$13*ES223*(1-EV223)</f>
        <v>0</v>
      </c>
      <c r="DI223">
        <f>DH223*DJ223</f>
        <v>0</v>
      </c>
      <c r="DJ223">
        <f>($B$13*$D$11+$C$13*$D$11+$F$13*((FF223+EX223)/MAX(FF223+EX223+FG223, 0.1)*$I$11+FG223/MAX(FF223+EX223+FG223, 0.1)*$J$11))/($B$13+$C$13+$F$13)</f>
        <v>0</v>
      </c>
      <c r="DK223">
        <f>($B$13*$K$11+$C$13*$K$11+$F$13*((FF223+EX223)/MAX(FF223+EX223+FG223, 0.1)*$P$11+FG223/MAX(FF223+EX223+FG223, 0.1)*$Q$11))/($B$13+$C$13+$F$13)</f>
        <v>0</v>
      </c>
      <c r="DL223">
        <v>2.96</v>
      </c>
      <c r="DM223">
        <v>0.5</v>
      </c>
      <c r="DN223" t="s">
        <v>440</v>
      </c>
      <c r="DO223">
        <v>2</v>
      </c>
      <c r="DP223" t="b">
        <v>1</v>
      </c>
      <c r="DQ223">
        <v>1758646140.314285</v>
      </c>
      <c r="DR223">
        <v>278.897</v>
      </c>
      <c r="DS223">
        <v>267.2019999999999</v>
      </c>
      <c r="DT223">
        <v>22.05484642857143</v>
      </c>
      <c r="DU223">
        <v>20.02107857142857</v>
      </c>
      <c r="DV223">
        <v>280.1595357142857</v>
      </c>
      <c r="DW223">
        <v>21.77255</v>
      </c>
      <c r="DX223">
        <v>500.0565</v>
      </c>
      <c r="DY223">
        <v>90.31741428571429</v>
      </c>
      <c r="DZ223">
        <v>0.06663951071428571</v>
      </c>
      <c r="EA223">
        <v>28.81700714285714</v>
      </c>
      <c r="EB223">
        <v>29.988575</v>
      </c>
      <c r="EC223">
        <v>999.9000000000002</v>
      </c>
      <c r="ED223">
        <v>0</v>
      </c>
      <c r="EE223">
        <v>0</v>
      </c>
      <c r="EF223">
        <v>10010.93357142857</v>
      </c>
      <c r="EG223">
        <v>0</v>
      </c>
      <c r="EH223">
        <v>10.3821</v>
      </c>
      <c r="EI223">
        <v>11.69499285714286</v>
      </c>
      <c r="EJ223">
        <v>285.1864642857143</v>
      </c>
      <c r="EK223">
        <v>272.661</v>
      </c>
      <c r="EL223">
        <v>2.0337675</v>
      </c>
      <c r="EM223">
        <v>267.2019999999999</v>
      </c>
      <c r="EN223">
        <v>20.02107857142857</v>
      </c>
      <c r="EO223">
        <v>1.991936071428572</v>
      </c>
      <c r="EP223">
        <v>1.808252142857143</v>
      </c>
      <c r="EQ223">
        <v>17.38038214285714</v>
      </c>
      <c r="ER223">
        <v>15.85829642857143</v>
      </c>
      <c r="ES223">
        <v>1999.9925</v>
      </c>
      <c r="ET223">
        <v>0.9799949999999998</v>
      </c>
      <c r="EU223">
        <v>0.02000480000000001</v>
      </c>
      <c r="EV223">
        <v>0</v>
      </c>
      <c r="EW223">
        <v>607.655142857143</v>
      </c>
      <c r="EX223">
        <v>5.00078</v>
      </c>
      <c r="EY223">
        <v>11909.47142857143</v>
      </c>
      <c r="EZ223">
        <v>16379.54642857143</v>
      </c>
      <c r="FA223">
        <v>38.75196428571428</v>
      </c>
      <c r="FB223">
        <v>39.58007142857142</v>
      </c>
      <c r="FC223">
        <v>38.88817857142857</v>
      </c>
      <c r="FD223">
        <v>39.261</v>
      </c>
      <c r="FE223">
        <v>40.01089285714285</v>
      </c>
      <c r="FF223">
        <v>1955.0825</v>
      </c>
      <c r="FG223">
        <v>39.91</v>
      </c>
      <c r="FH223">
        <v>0</v>
      </c>
      <c r="FI223">
        <v>1758646146.6</v>
      </c>
      <c r="FJ223">
        <v>0</v>
      </c>
      <c r="FK223">
        <v>606.7402000000001</v>
      </c>
      <c r="FL223">
        <v>-58.49646163694983</v>
      </c>
      <c r="FM223">
        <v>-1169.738463287241</v>
      </c>
      <c r="FN223">
        <v>11890.672</v>
      </c>
      <c r="FO223">
        <v>15</v>
      </c>
      <c r="FP223">
        <v>0</v>
      </c>
      <c r="FQ223" t="s">
        <v>441</v>
      </c>
      <c r="FR223">
        <v>1746989605.5</v>
      </c>
      <c r="FS223">
        <v>1746989593.5</v>
      </c>
      <c r="FT223">
        <v>0</v>
      </c>
      <c r="FU223">
        <v>-0.274</v>
      </c>
      <c r="FV223">
        <v>-0.002</v>
      </c>
      <c r="FW223">
        <v>2.549</v>
      </c>
      <c r="FX223">
        <v>0.129</v>
      </c>
      <c r="FY223">
        <v>420</v>
      </c>
      <c r="FZ223">
        <v>17</v>
      </c>
      <c r="GA223">
        <v>0.02</v>
      </c>
      <c r="GB223">
        <v>0.04</v>
      </c>
      <c r="GC223">
        <v>11.45730243902439</v>
      </c>
      <c r="GD223">
        <v>5.078650871080138</v>
      </c>
      <c r="GE223">
        <v>0.5040889291887261</v>
      </c>
      <c r="GF223">
        <v>0</v>
      </c>
      <c r="GG223">
        <v>609.7518823529412</v>
      </c>
      <c r="GH223">
        <v>-47.15202440991726</v>
      </c>
      <c r="GI223">
        <v>4.688867954212564</v>
      </c>
      <c r="GJ223">
        <v>0</v>
      </c>
      <c r="GK223">
        <v>2.023792195121951</v>
      </c>
      <c r="GL223">
        <v>0.2359461324041792</v>
      </c>
      <c r="GM223">
        <v>0.02350113796022104</v>
      </c>
      <c r="GN223">
        <v>0</v>
      </c>
      <c r="GO223">
        <v>0</v>
      </c>
      <c r="GP223">
        <v>3</v>
      </c>
      <c r="GQ223" t="s">
        <v>459</v>
      </c>
      <c r="GR223">
        <v>3.10212</v>
      </c>
      <c r="GS223">
        <v>2.72467</v>
      </c>
      <c r="GT223">
        <v>0.059124</v>
      </c>
      <c r="GU223">
        <v>0.0564909</v>
      </c>
      <c r="GV223">
        <v>0.101634</v>
      </c>
      <c r="GW223">
        <v>0.0961042</v>
      </c>
      <c r="GX223">
        <v>24613.7</v>
      </c>
      <c r="GY223">
        <v>22419.3</v>
      </c>
      <c r="GZ223">
        <v>26723.5</v>
      </c>
      <c r="HA223">
        <v>23982.1</v>
      </c>
      <c r="HB223">
        <v>38410.7</v>
      </c>
      <c r="HC223">
        <v>32036.8</v>
      </c>
      <c r="HD223">
        <v>46666.6</v>
      </c>
      <c r="HE223">
        <v>37935.8</v>
      </c>
      <c r="HF223">
        <v>1.87495</v>
      </c>
      <c r="HG223">
        <v>1.86563</v>
      </c>
      <c r="HH223">
        <v>0.129968</v>
      </c>
      <c r="HI223">
        <v>0</v>
      </c>
      <c r="HJ223">
        <v>27.8691</v>
      </c>
      <c r="HK223">
        <v>999.9</v>
      </c>
      <c r="HL223">
        <v>49.3</v>
      </c>
      <c r="HM223">
        <v>31.2</v>
      </c>
      <c r="HN223">
        <v>24.9088</v>
      </c>
      <c r="HO223">
        <v>60.8629</v>
      </c>
      <c r="HP223">
        <v>22.6843</v>
      </c>
      <c r="HQ223">
        <v>1</v>
      </c>
      <c r="HR223">
        <v>0.08786330000000001</v>
      </c>
      <c r="HS223">
        <v>-0.30814</v>
      </c>
      <c r="HT223">
        <v>20.2809</v>
      </c>
      <c r="HU223">
        <v>5.21175</v>
      </c>
      <c r="HV223">
        <v>11.9784</v>
      </c>
      <c r="HW223">
        <v>4.9636</v>
      </c>
      <c r="HX223">
        <v>3.27425</v>
      </c>
      <c r="HY223">
        <v>9999</v>
      </c>
      <c r="HZ223">
        <v>9999</v>
      </c>
      <c r="IA223">
        <v>9999</v>
      </c>
      <c r="IB223">
        <v>999.9</v>
      </c>
      <c r="IC223">
        <v>1.86396</v>
      </c>
      <c r="ID223">
        <v>1.86005</v>
      </c>
      <c r="IE223">
        <v>1.85838</v>
      </c>
      <c r="IF223">
        <v>1.85974</v>
      </c>
      <c r="IG223">
        <v>1.85989</v>
      </c>
      <c r="IH223">
        <v>1.85837</v>
      </c>
      <c r="II223">
        <v>1.85744</v>
      </c>
      <c r="IJ223">
        <v>1.85242</v>
      </c>
      <c r="IK223">
        <v>0</v>
      </c>
      <c r="IL223">
        <v>0</v>
      </c>
      <c r="IM223">
        <v>0</v>
      </c>
      <c r="IN223">
        <v>0</v>
      </c>
      <c r="IO223" t="s">
        <v>443</v>
      </c>
      <c r="IP223" t="s">
        <v>444</v>
      </c>
      <c r="IQ223" t="s">
        <v>445</v>
      </c>
      <c r="IR223" t="s">
        <v>445</v>
      </c>
      <c r="IS223" t="s">
        <v>445</v>
      </c>
      <c r="IT223" t="s">
        <v>445</v>
      </c>
      <c r="IU223">
        <v>0</v>
      </c>
      <c r="IV223">
        <v>100</v>
      </c>
      <c r="IW223">
        <v>100</v>
      </c>
      <c r="IX223">
        <v>-1.255</v>
      </c>
      <c r="IY223">
        <v>0.283</v>
      </c>
      <c r="IZ223">
        <v>-1.101190050776656</v>
      </c>
      <c r="JA223">
        <v>-0.0009077452495023094</v>
      </c>
      <c r="JB223">
        <v>1.260287539409167E-06</v>
      </c>
      <c r="JC223">
        <v>-2.747980142854786E-10</v>
      </c>
      <c r="JD223">
        <v>0.01164710740424388</v>
      </c>
      <c r="JE223">
        <v>0.002354074995816399</v>
      </c>
      <c r="JF223">
        <v>0.0004967520844642659</v>
      </c>
      <c r="JG223">
        <v>-1.558376616488758E-06</v>
      </c>
      <c r="JH223">
        <v>1</v>
      </c>
      <c r="JI223">
        <v>1955</v>
      </c>
      <c r="JJ223">
        <v>1</v>
      </c>
      <c r="JK223">
        <v>26</v>
      </c>
      <c r="JL223">
        <v>194275.7</v>
      </c>
      <c r="JM223">
        <v>194275.9</v>
      </c>
      <c r="JN223">
        <v>0.710449</v>
      </c>
      <c r="JO223">
        <v>2.63306</v>
      </c>
      <c r="JP223">
        <v>1.49658</v>
      </c>
      <c r="JQ223">
        <v>2.34497</v>
      </c>
      <c r="JR223">
        <v>1.54907</v>
      </c>
      <c r="JS223">
        <v>2.33032</v>
      </c>
      <c r="JT223">
        <v>35.7777</v>
      </c>
      <c r="JU223">
        <v>24.1751</v>
      </c>
      <c r="JV223">
        <v>18</v>
      </c>
      <c r="JW223">
        <v>481.883</v>
      </c>
      <c r="JX223">
        <v>490.568</v>
      </c>
      <c r="JY223">
        <v>27.6699</v>
      </c>
      <c r="JZ223">
        <v>28.3966</v>
      </c>
      <c r="KA223">
        <v>30.0002</v>
      </c>
      <c r="KB223">
        <v>28.6079</v>
      </c>
      <c r="KC223">
        <v>28.6005</v>
      </c>
      <c r="KD223">
        <v>14.3189</v>
      </c>
      <c r="KE223">
        <v>21.5541</v>
      </c>
      <c r="KF223">
        <v>69.65779999999999</v>
      </c>
      <c r="KG223">
        <v>27.6784</v>
      </c>
      <c r="KH223">
        <v>212.878</v>
      </c>
      <c r="KI223">
        <v>20.0651</v>
      </c>
      <c r="KJ223">
        <v>102.032</v>
      </c>
      <c r="KK223">
        <v>91.49299999999999</v>
      </c>
    </row>
    <row r="224" spans="1:297">
      <c r="A224">
        <v>206</v>
      </c>
      <c r="B224">
        <v>1758646153.1</v>
      </c>
      <c r="C224">
        <v>4520.099999904633</v>
      </c>
      <c r="D224" t="s">
        <v>859</v>
      </c>
      <c r="E224" t="s">
        <v>860</v>
      </c>
      <c r="F224">
        <v>5</v>
      </c>
      <c r="G224" t="s">
        <v>834</v>
      </c>
      <c r="H224" t="s">
        <v>438</v>
      </c>
      <c r="I224">
        <v>1758646145.6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(EA224+(U224+2*0.95*5.67E-8*(((EA224+$B$9)+273)^4-(EA224+273)^4)-44100*J224)/(1.84*29.3*R224+8*0.95*5.67E-8*(EA224+273)^3))</f>
        <v>0</v>
      </c>
      <c r="W224">
        <f>($C$9*EB224+$D$9*EC224+$E$9*V224)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2*0.95*5.67E-8*(((EA224+$B$9)+273)^4-(W224+273)^4)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239.6439621352928</v>
      </c>
      <c r="AK224">
        <v>244.5864909090909</v>
      </c>
      <c r="AL224">
        <v>-3.287765516287764</v>
      </c>
      <c r="AM224">
        <v>65.1806960467509</v>
      </c>
      <c r="AN224">
        <f>(AP224 - AO224 + DY224*1E3/(8.314*(EA224+273.15)) * AR224/DX224 * AQ224) * DX224/(100*DL224) * 1000/(1000 - AP224)</f>
        <v>0</v>
      </c>
      <c r="AO224">
        <v>20.01377700638724</v>
      </c>
      <c r="AP224">
        <v>22.11900969696968</v>
      </c>
      <c r="AQ224">
        <v>0.00705333620948565</v>
      </c>
      <c r="AR224">
        <v>105.5677355615316</v>
      </c>
      <c r="AS224">
        <v>0</v>
      </c>
      <c r="AT224">
        <v>0</v>
      </c>
      <c r="AU224">
        <f>IF(AS224*$H$15&gt;=AW224,1.0,(AW224/(AW224-AS224*$H$15)))</f>
        <v>0</v>
      </c>
      <c r="AV224">
        <f>(AU224-1)*100</f>
        <v>0</v>
      </c>
      <c r="AW224">
        <f>MAX(0,($B$15+$C$15*EF224)/(1+$D$15*EF224)*DY224/(EA224+273)*$E$15)</f>
        <v>0</v>
      </c>
      <c r="AX224" t="s">
        <v>439</v>
      </c>
      <c r="AY224" t="s">
        <v>439</v>
      </c>
      <c r="AZ224">
        <v>0</v>
      </c>
      <c r="BA224">
        <v>0</v>
      </c>
      <c r="BB224">
        <f>1-AZ224/BA224</f>
        <v>0</v>
      </c>
      <c r="BC224">
        <v>0</v>
      </c>
      <c r="BD224" t="s">
        <v>439</v>
      </c>
      <c r="BE224" t="s">
        <v>439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439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$B$13*EG224+$C$13*EH224+$F$13*ES224*(1-EV224)</f>
        <v>0</v>
      </c>
      <c r="DI224">
        <f>DH224*DJ224</f>
        <v>0</v>
      </c>
      <c r="DJ224">
        <f>($B$13*$D$11+$C$13*$D$11+$F$13*((FF224+EX224)/MAX(FF224+EX224+FG224, 0.1)*$I$11+FG224/MAX(FF224+EX224+FG224, 0.1)*$J$11))/($B$13+$C$13+$F$13)</f>
        <v>0</v>
      </c>
      <c r="DK224">
        <f>($B$13*$K$11+$C$13*$K$11+$F$13*((FF224+EX224)/MAX(FF224+EX224+FG224, 0.1)*$P$11+FG224/MAX(FF224+EX224+FG224, 0.1)*$Q$11))/($B$13+$C$13+$F$13)</f>
        <v>0</v>
      </c>
      <c r="DL224">
        <v>2.96</v>
      </c>
      <c r="DM224">
        <v>0.5</v>
      </c>
      <c r="DN224" t="s">
        <v>440</v>
      </c>
      <c r="DO224">
        <v>2</v>
      </c>
      <c r="DP224" t="b">
        <v>1</v>
      </c>
      <c r="DQ224">
        <v>1758646145.6</v>
      </c>
      <c r="DR224">
        <v>261.7822962962962</v>
      </c>
      <c r="DS224">
        <v>249.683</v>
      </c>
      <c r="DT224">
        <v>22.07798518518518</v>
      </c>
      <c r="DU224">
        <v>20.01748888888889</v>
      </c>
      <c r="DV224">
        <v>263.040037037037</v>
      </c>
      <c r="DW224">
        <v>21.79519259259259</v>
      </c>
      <c r="DX224">
        <v>500.0185925925927</v>
      </c>
      <c r="DY224">
        <v>90.3171148148148</v>
      </c>
      <c r="DZ224">
        <v>0.06653902222222222</v>
      </c>
      <c r="EA224">
        <v>28.81648518518519</v>
      </c>
      <c r="EB224">
        <v>29.9840962962963</v>
      </c>
      <c r="EC224">
        <v>999.9000000000001</v>
      </c>
      <c r="ED224">
        <v>0</v>
      </c>
      <c r="EE224">
        <v>0</v>
      </c>
      <c r="EF224">
        <v>10002.72962962963</v>
      </c>
      <c r="EG224">
        <v>0</v>
      </c>
      <c r="EH224">
        <v>10.3821</v>
      </c>
      <c r="EI224">
        <v>12.09934814814815</v>
      </c>
      <c r="EJ224">
        <v>267.6921851851853</v>
      </c>
      <c r="EK224">
        <v>254.7830740740741</v>
      </c>
      <c r="EL224">
        <v>2.060497407407407</v>
      </c>
      <c r="EM224">
        <v>249.683</v>
      </c>
      <c r="EN224">
        <v>20.01748888888889</v>
      </c>
      <c r="EO224">
        <v>1.994018888888889</v>
      </c>
      <c r="EP224">
        <v>1.807921111111111</v>
      </c>
      <c r="EQ224">
        <v>17.39691481481481</v>
      </c>
      <c r="ER224">
        <v>15.85544444444444</v>
      </c>
      <c r="ES224">
        <v>1999.987777777778</v>
      </c>
      <c r="ET224">
        <v>0.9799949999999998</v>
      </c>
      <c r="EU224">
        <v>0.0200048</v>
      </c>
      <c r="EV224">
        <v>0</v>
      </c>
      <c r="EW224">
        <v>602.0022962962963</v>
      </c>
      <c r="EX224">
        <v>5.00078</v>
      </c>
      <c r="EY224">
        <v>11797.83703703704</v>
      </c>
      <c r="EZ224">
        <v>16379.51111111111</v>
      </c>
      <c r="FA224">
        <v>38.7381111111111</v>
      </c>
      <c r="FB224">
        <v>39.58074074074074</v>
      </c>
      <c r="FC224">
        <v>38.93496296296296</v>
      </c>
      <c r="FD224">
        <v>39.25218518518518</v>
      </c>
      <c r="FE224">
        <v>40.03451851851852</v>
      </c>
      <c r="FF224">
        <v>1955.077777777778</v>
      </c>
      <c r="FG224">
        <v>39.91</v>
      </c>
      <c r="FH224">
        <v>0</v>
      </c>
      <c r="FI224">
        <v>1758646151.4</v>
      </c>
      <c r="FJ224">
        <v>0</v>
      </c>
      <c r="FK224">
        <v>601.3683599999999</v>
      </c>
      <c r="FL224">
        <v>-74.80838452673336</v>
      </c>
      <c r="FM224">
        <v>-1482.961536209491</v>
      </c>
      <c r="FN224">
        <v>11784.696</v>
      </c>
      <c r="FO224">
        <v>15</v>
      </c>
      <c r="FP224">
        <v>0</v>
      </c>
      <c r="FQ224" t="s">
        <v>441</v>
      </c>
      <c r="FR224">
        <v>1746989605.5</v>
      </c>
      <c r="FS224">
        <v>1746989593.5</v>
      </c>
      <c r="FT224">
        <v>0</v>
      </c>
      <c r="FU224">
        <v>-0.274</v>
      </c>
      <c r="FV224">
        <v>-0.002</v>
      </c>
      <c r="FW224">
        <v>2.549</v>
      </c>
      <c r="FX224">
        <v>0.129</v>
      </c>
      <c r="FY224">
        <v>420</v>
      </c>
      <c r="FZ224">
        <v>17</v>
      </c>
      <c r="GA224">
        <v>0.02</v>
      </c>
      <c r="GB224">
        <v>0.04</v>
      </c>
      <c r="GC224">
        <v>11.78474390243902</v>
      </c>
      <c r="GD224">
        <v>4.670698954703838</v>
      </c>
      <c r="GE224">
        <v>0.4633570177276415</v>
      </c>
      <c r="GF224">
        <v>0</v>
      </c>
      <c r="GG224">
        <v>605.968294117647</v>
      </c>
      <c r="GH224">
        <v>-59.84598933331393</v>
      </c>
      <c r="GI224">
        <v>5.937746584499038</v>
      </c>
      <c r="GJ224">
        <v>0</v>
      </c>
      <c r="GK224">
        <v>2.041619512195122</v>
      </c>
      <c r="GL224">
        <v>0.2875160278745639</v>
      </c>
      <c r="GM224">
        <v>0.02865451660233106</v>
      </c>
      <c r="GN224">
        <v>0</v>
      </c>
      <c r="GO224">
        <v>0</v>
      </c>
      <c r="GP224">
        <v>3</v>
      </c>
      <c r="GQ224" t="s">
        <v>459</v>
      </c>
      <c r="GR224">
        <v>3.10251</v>
      </c>
      <c r="GS224">
        <v>2.72438</v>
      </c>
      <c r="GT224">
        <v>0.0559699</v>
      </c>
      <c r="GU224">
        <v>0.0531935</v>
      </c>
      <c r="GV224">
        <v>0.101744</v>
      </c>
      <c r="GW224">
        <v>0.0960946</v>
      </c>
      <c r="GX224">
        <v>24696.3</v>
      </c>
      <c r="GY224">
        <v>22497.5</v>
      </c>
      <c r="GZ224">
        <v>26723.6</v>
      </c>
      <c r="HA224">
        <v>23982</v>
      </c>
      <c r="HB224">
        <v>38405.4</v>
      </c>
      <c r="HC224">
        <v>32036.9</v>
      </c>
      <c r="HD224">
        <v>46666.4</v>
      </c>
      <c r="HE224">
        <v>37935.9</v>
      </c>
      <c r="HF224">
        <v>1.87542</v>
      </c>
      <c r="HG224">
        <v>1.86507</v>
      </c>
      <c r="HH224">
        <v>0.12926</v>
      </c>
      <c r="HI224">
        <v>0</v>
      </c>
      <c r="HJ224">
        <v>27.8697</v>
      </c>
      <c r="HK224">
        <v>999.9</v>
      </c>
      <c r="HL224">
        <v>49.3</v>
      </c>
      <c r="HM224">
        <v>31.2</v>
      </c>
      <c r="HN224">
        <v>24.9093</v>
      </c>
      <c r="HO224">
        <v>60.9329</v>
      </c>
      <c r="HP224">
        <v>22.508</v>
      </c>
      <c r="HQ224">
        <v>1</v>
      </c>
      <c r="HR224">
        <v>0.0877439</v>
      </c>
      <c r="HS224">
        <v>-0.322405</v>
      </c>
      <c r="HT224">
        <v>20.2808</v>
      </c>
      <c r="HU224">
        <v>5.21055</v>
      </c>
      <c r="HV224">
        <v>11.9782</v>
      </c>
      <c r="HW224">
        <v>4.9637</v>
      </c>
      <c r="HX224">
        <v>3.27435</v>
      </c>
      <c r="HY224">
        <v>9999</v>
      </c>
      <c r="HZ224">
        <v>9999</v>
      </c>
      <c r="IA224">
        <v>9999</v>
      </c>
      <c r="IB224">
        <v>999.9</v>
      </c>
      <c r="IC224">
        <v>1.864</v>
      </c>
      <c r="ID224">
        <v>1.86005</v>
      </c>
      <c r="IE224">
        <v>1.85837</v>
      </c>
      <c r="IF224">
        <v>1.85974</v>
      </c>
      <c r="IG224">
        <v>1.85989</v>
      </c>
      <c r="IH224">
        <v>1.85837</v>
      </c>
      <c r="II224">
        <v>1.85745</v>
      </c>
      <c r="IJ224">
        <v>1.85242</v>
      </c>
      <c r="IK224">
        <v>0</v>
      </c>
      <c r="IL224">
        <v>0</v>
      </c>
      <c r="IM224">
        <v>0</v>
      </c>
      <c r="IN224">
        <v>0</v>
      </c>
      <c r="IO224" t="s">
        <v>443</v>
      </c>
      <c r="IP224" t="s">
        <v>444</v>
      </c>
      <c r="IQ224" t="s">
        <v>445</v>
      </c>
      <c r="IR224" t="s">
        <v>445</v>
      </c>
      <c r="IS224" t="s">
        <v>445</v>
      </c>
      <c r="IT224" t="s">
        <v>445</v>
      </c>
      <c r="IU224">
        <v>0</v>
      </c>
      <c r="IV224">
        <v>100</v>
      </c>
      <c r="IW224">
        <v>100</v>
      </c>
      <c r="IX224">
        <v>-1.25</v>
      </c>
      <c r="IY224">
        <v>0.2838</v>
      </c>
      <c r="IZ224">
        <v>-1.101190050776656</v>
      </c>
      <c r="JA224">
        <v>-0.0009077452495023094</v>
      </c>
      <c r="JB224">
        <v>1.260287539409167E-06</v>
      </c>
      <c r="JC224">
        <v>-2.747980142854786E-10</v>
      </c>
      <c r="JD224">
        <v>0.01164710740424388</v>
      </c>
      <c r="JE224">
        <v>0.002354074995816399</v>
      </c>
      <c r="JF224">
        <v>0.0004967520844642659</v>
      </c>
      <c r="JG224">
        <v>-1.558376616488758E-06</v>
      </c>
      <c r="JH224">
        <v>1</v>
      </c>
      <c r="JI224">
        <v>1955</v>
      </c>
      <c r="JJ224">
        <v>1</v>
      </c>
      <c r="JK224">
        <v>26</v>
      </c>
      <c r="JL224">
        <v>194275.8</v>
      </c>
      <c r="JM224">
        <v>194276</v>
      </c>
      <c r="JN224">
        <v>0.670166</v>
      </c>
      <c r="JO224">
        <v>2.63916</v>
      </c>
      <c r="JP224">
        <v>1.49658</v>
      </c>
      <c r="JQ224">
        <v>2.34619</v>
      </c>
      <c r="JR224">
        <v>1.54907</v>
      </c>
      <c r="JS224">
        <v>2.44019</v>
      </c>
      <c r="JT224">
        <v>35.7777</v>
      </c>
      <c r="JU224">
        <v>24.1751</v>
      </c>
      <c r="JV224">
        <v>18</v>
      </c>
      <c r="JW224">
        <v>482.159</v>
      </c>
      <c r="JX224">
        <v>490.227</v>
      </c>
      <c r="JY224">
        <v>27.6834</v>
      </c>
      <c r="JZ224">
        <v>28.3977</v>
      </c>
      <c r="KA224">
        <v>30.0001</v>
      </c>
      <c r="KB224">
        <v>28.6079</v>
      </c>
      <c r="KC224">
        <v>28.603</v>
      </c>
      <c r="KD224">
        <v>13.4924</v>
      </c>
      <c r="KE224">
        <v>21.5541</v>
      </c>
      <c r="KF224">
        <v>69.65779999999999</v>
      </c>
      <c r="KG224">
        <v>27.6886</v>
      </c>
      <c r="KH224">
        <v>199.517</v>
      </c>
      <c r="KI224">
        <v>20.0258</v>
      </c>
      <c r="KJ224">
        <v>102.031</v>
      </c>
      <c r="KK224">
        <v>91.49290000000001</v>
      </c>
    </row>
    <row r="225" spans="1:297">
      <c r="A225">
        <v>207</v>
      </c>
      <c r="B225">
        <v>1758646158.1</v>
      </c>
      <c r="C225">
        <v>4525.099999904633</v>
      </c>
      <c r="D225" t="s">
        <v>861</v>
      </c>
      <c r="E225" t="s">
        <v>862</v>
      </c>
      <c r="F225">
        <v>5</v>
      </c>
      <c r="G225" t="s">
        <v>834</v>
      </c>
      <c r="H225" t="s">
        <v>438</v>
      </c>
      <c r="I225">
        <v>1758646150.314285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(EA225+(U225+2*0.95*5.67E-8*(((EA225+$B$9)+273)^4-(EA225+273)^4)-44100*J225)/(1.84*29.3*R225+8*0.95*5.67E-8*(EA225+273)^3))</f>
        <v>0</v>
      </c>
      <c r="W225">
        <f>($C$9*EB225+$D$9*EC225+$E$9*V225)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2*0.95*5.67E-8*(((EA225+$B$9)+273)^4-(W225+273)^4)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222.8207131452329</v>
      </c>
      <c r="AK225">
        <v>228.0133393939393</v>
      </c>
      <c r="AL225">
        <v>-3.319473917720732</v>
      </c>
      <c r="AM225">
        <v>65.1806960467509</v>
      </c>
      <c r="AN225">
        <f>(AP225 - AO225 + DY225*1E3/(8.314*(EA225+273.15)) * AR225/DX225 * AQ225) * DX225/(100*DL225) * 1000/(1000 - AP225)</f>
        <v>0</v>
      </c>
      <c r="AO225">
        <v>20.01068726069006</v>
      </c>
      <c r="AP225">
        <v>22.16614545454545</v>
      </c>
      <c r="AQ225">
        <v>0.009747865256398629</v>
      </c>
      <c r="AR225">
        <v>105.5677355615316</v>
      </c>
      <c r="AS225">
        <v>0</v>
      </c>
      <c r="AT225">
        <v>0</v>
      </c>
      <c r="AU225">
        <f>IF(AS225*$H$15&gt;=AW225,1.0,(AW225/(AW225-AS225*$H$15)))</f>
        <v>0</v>
      </c>
      <c r="AV225">
        <f>(AU225-1)*100</f>
        <v>0</v>
      </c>
      <c r="AW225">
        <f>MAX(0,($B$15+$C$15*EF225)/(1+$D$15*EF225)*DY225/(EA225+273)*$E$15)</f>
        <v>0</v>
      </c>
      <c r="AX225" t="s">
        <v>439</v>
      </c>
      <c r="AY225" t="s">
        <v>439</v>
      </c>
      <c r="AZ225">
        <v>0</v>
      </c>
      <c r="BA225">
        <v>0</v>
      </c>
      <c r="BB225">
        <f>1-AZ225/BA225</f>
        <v>0</v>
      </c>
      <c r="BC225">
        <v>0</v>
      </c>
      <c r="BD225" t="s">
        <v>439</v>
      </c>
      <c r="BE225" t="s">
        <v>439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439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$B$13*EG225+$C$13*EH225+$F$13*ES225*(1-EV225)</f>
        <v>0</v>
      </c>
      <c r="DI225">
        <f>DH225*DJ225</f>
        <v>0</v>
      </c>
      <c r="DJ225">
        <f>($B$13*$D$11+$C$13*$D$11+$F$13*((FF225+EX225)/MAX(FF225+EX225+FG225, 0.1)*$I$11+FG225/MAX(FF225+EX225+FG225, 0.1)*$J$11))/($B$13+$C$13+$F$13)</f>
        <v>0</v>
      </c>
      <c r="DK225">
        <f>($B$13*$K$11+$C$13*$K$11+$F$13*((FF225+EX225)/MAX(FF225+EX225+FG225, 0.1)*$P$11+FG225/MAX(FF225+EX225+FG225, 0.1)*$Q$11))/($B$13+$C$13+$F$13)</f>
        <v>0</v>
      </c>
      <c r="DL225">
        <v>2.96</v>
      </c>
      <c r="DM225">
        <v>0.5</v>
      </c>
      <c r="DN225" t="s">
        <v>440</v>
      </c>
      <c r="DO225">
        <v>2</v>
      </c>
      <c r="DP225" t="b">
        <v>1</v>
      </c>
      <c r="DQ225">
        <v>1758646150.314285</v>
      </c>
      <c r="DR225">
        <v>246.5393571428571</v>
      </c>
      <c r="DS225">
        <v>234.1008214285714</v>
      </c>
      <c r="DT225">
        <v>22.10748214285714</v>
      </c>
      <c r="DU225">
        <v>20.01423571428571</v>
      </c>
      <c r="DV225">
        <v>247.7923214285715</v>
      </c>
      <c r="DW225">
        <v>21.82405714285715</v>
      </c>
      <c r="DX225">
        <v>500.0443214285715</v>
      </c>
      <c r="DY225">
        <v>90.31520357142857</v>
      </c>
      <c r="DZ225">
        <v>0.06648596785714286</v>
      </c>
      <c r="EA225">
        <v>28.81505357142857</v>
      </c>
      <c r="EB225">
        <v>29.97908571428571</v>
      </c>
      <c r="EC225">
        <v>999.9000000000002</v>
      </c>
      <c r="ED225">
        <v>0</v>
      </c>
      <c r="EE225">
        <v>0</v>
      </c>
      <c r="EF225">
        <v>9997.56857142857</v>
      </c>
      <c r="EG225">
        <v>0</v>
      </c>
      <c r="EH225">
        <v>10.3821</v>
      </c>
      <c r="EI225">
        <v>12.43863571428571</v>
      </c>
      <c r="EJ225">
        <v>252.1127142857143</v>
      </c>
      <c r="EK225">
        <v>238.8819285714286</v>
      </c>
      <c r="EL225">
        <v>2.093243214285714</v>
      </c>
      <c r="EM225">
        <v>234.1008214285714</v>
      </c>
      <c r="EN225">
        <v>20.01423571428571</v>
      </c>
      <c r="EO225">
        <v>1.996641428571429</v>
      </c>
      <c r="EP225">
        <v>1.80759</v>
      </c>
      <c r="EQ225">
        <v>17.41771071428571</v>
      </c>
      <c r="ER225">
        <v>15.85257142857143</v>
      </c>
      <c r="ES225">
        <v>2000.0075</v>
      </c>
      <c r="ET225">
        <v>0.9799953214285713</v>
      </c>
      <c r="EU225">
        <v>0.020004475</v>
      </c>
      <c r="EV225">
        <v>0</v>
      </c>
      <c r="EW225">
        <v>595.6251785714286</v>
      </c>
      <c r="EX225">
        <v>5.00078</v>
      </c>
      <c r="EY225">
        <v>11672.94285714286</v>
      </c>
      <c r="EZ225">
        <v>16379.66785714285</v>
      </c>
      <c r="FA225">
        <v>38.73624999999999</v>
      </c>
      <c r="FB225">
        <v>39.58007142857142</v>
      </c>
      <c r="FC225">
        <v>38.91942857142857</v>
      </c>
      <c r="FD225">
        <v>39.25657142857143</v>
      </c>
      <c r="FE225">
        <v>39.99089285714285</v>
      </c>
      <c r="FF225">
        <v>1955.0975</v>
      </c>
      <c r="FG225">
        <v>39.91</v>
      </c>
      <c r="FH225">
        <v>0</v>
      </c>
      <c r="FI225">
        <v>1758646156.2</v>
      </c>
      <c r="FJ225">
        <v>0</v>
      </c>
      <c r="FK225">
        <v>594.77388</v>
      </c>
      <c r="FL225">
        <v>-89.73100001802597</v>
      </c>
      <c r="FM225">
        <v>-1759.523076934676</v>
      </c>
      <c r="FN225">
        <v>11655.44</v>
      </c>
      <c r="FO225">
        <v>15</v>
      </c>
      <c r="FP225">
        <v>0</v>
      </c>
      <c r="FQ225" t="s">
        <v>441</v>
      </c>
      <c r="FR225">
        <v>1746989605.5</v>
      </c>
      <c r="FS225">
        <v>1746989593.5</v>
      </c>
      <c r="FT225">
        <v>0</v>
      </c>
      <c r="FU225">
        <v>-0.274</v>
      </c>
      <c r="FV225">
        <v>-0.002</v>
      </c>
      <c r="FW225">
        <v>2.549</v>
      </c>
      <c r="FX225">
        <v>0.129</v>
      </c>
      <c r="FY225">
        <v>420</v>
      </c>
      <c r="FZ225">
        <v>17</v>
      </c>
      <c r="GA225">
        <v>0.02</v>
      </c>
      <c r="GB225">
        <v>0.04</v>
      </c>
      <c r="GC225">
        <v>12.22814</v>
      </c>
      <c r="GD225">
        <v>4.285220262664154</v>
      </c>
      <c r="GE225">
        <v>0.4134112327936919</v>
      </c>
      <c r="GF225">
        <v>0</v>
      </c>
      <c r="GG225">
        <v>599.7623529411766</v>
      </c>
      <c r="GH225">
        <v>-77.46016808446075</v>
      </c>
      <c r="GI225">
        <v>7.652582097422115</v>
      </c>
      <c r="GJ225">
        <v>0</v>
      </c>
      <c r="GK225">
        <v>2.07422725</v>
      </c>
      <c r="GL225">
        <v>0.3960361350844286</v>
      </c>
      <c r="GM225">
        <v>0.03844042455459486</v>
      </c>
      <c r="GN225">
        <v>0</v>
      </c>
      <c r="GO225">
        <v>0</v>
      </c>
      <c r="GP225">
        <v>3</v>
      </c>
      <c r="GQ225" t="s">
        <v>459</v>
      </c>
      <c r="GR225">
        <v>3.10213</v>
      </c>
      <c r="GS225">
        <v>2.7246</v>
      </c>
      <c r="GT225">
        <v>0.0527233</v>
      </c>
      <c r="GU225">
        <v>0.0498123</v>
      </c>
      <c r="GV225">
        <v>0.1019</v>
      </c>
      <c r="GW225">
        <v>0.0960847</v>
      </c>
      <c r="GX225">
        <v>24781</v>
      </c>
      <c r="GY225">
        <v>22578</v>
      </c>
      <c r="GZ225">
        <v>26723.4</v>
      </c>
      <c r="HA225">
        <v>23982.1</v>
      </c>
      <c r="HB225">
        <v>38398.2</v>
      </c>
      <c r="HC225">
        <v>32037</v>
      </c>
      <c r="HD225">
        <v>46666.3</v>
      </c>
      <c r="HE225">
        <v>37936</v>
      </c>
      <c r="HF225">
        <v>1.87472</v>
      </c>
      <c r="HG225">
        <v>1.86545</v>
      </c>
      <c r="HH225">
        <v>0.128202</v>
      </c>
      <c r="HI225">
        <v>0</v>
      </c>
      <c r="HJ225">
        <v>27.8715</v>
      </c>
      <c r="HK225">
        <v>999.9</v>
      </c>
      <c r="HL225">
        <v>49.3</v>
      </c>
      <c r="HM225">
        <v>31.2</v>
      </c>
      <c r="HN225">
        <v>24.9097</v>
      </c>
      <c r="HO225">
        <v>61.0629</v>
      </c>
      <c r="HP225">
        <v>22.48</v>
      </c>
      <c r="HQ225">
        <v>1</v>
      </c>
      <c r="HR225">
        <v>0.0880132</v>
      </c>
      <c r="HS225">
        <v>-0.343189</v>
      </c>
      <c r="HT225">
        <v>20.2807</v>
      </c>
      <c r="HU225">
        <v>5.21055</v>
      </c>
      <c r="HV225">
        <v>11.9788</v>
      </c>
      <c r="HW225">
        <v>4.9637</v>
      </c>
      <c r="HX225">
        <v>3.27433</v>
      </c>
      <c r="HY225">
        <v>9999</v>
      </c>
      <c r="HZ225">
        <v>9999</v>
      </c>
      <c r="IA225">
        <v>9999</v>
      </c>
      <c r="IB225">
        <v>999.9</v>
      </c>
      <c r="IC225">
        <v>1.86399</v>
      </c>
      <c r="ID225">
        <v>1.86005</v>
      </c>
      <c r="IE225">
        <v>1.85838</v>
      </c>
      <c r="IF225">
        <v>1.85974</v>
      </c>
      <c r="IG225">
        <v>1.85989</v>
      </c>
      <c r="IH225">
        <v>1.85837</v>
      </c>
      <c r="II225">
        <v>1.85745</v>
      </c>
      <c r="IJ225">
        <v>1.85242</v>
      </c>
      <c r="IK225">
        <v>0</v>
      </c>
      <c r="IL225">
        <v>0</v>
      </c>
      <c r="IM225">
        <v>0</v>
      </c>
      <c r="IN225">
        <v>0</v>
      </c>
      <c r="IO225" t="s">
        <v>443</v>
      </c>
      <c r="IP225" t="s">
        <v>444</v>
      </c>
      <c r="IQ225" t="s">
        <v>445</v>
      </c>
      <c r="IR225" t="s">
        <v>445</v>
      </c>
      <c r="IS225" t="s">
        <v>445</v>
      </c>
      <c r="IT225" t="s">
        <v>445</v>
      </c>
      <c r="IU225">
        <v>0</v>
      </c>
      <c r="IV225">
        <v>100</v>
      </c>
      <c r="IW225">
        <v>100</v>
      </c>
      <c r="IX225">
        <v>-1.243</v>
      </c>
      <c r="IY225">
        <v>0.2848</v>
      </c>
      <c r="IZ225">
        <v>-1.101190050776656</v>
      </c>
      <c r="JA225">
        <v>-0.0009077452495023094</v>
      </c>
      <c r="JB225">
        <v>1.260287539409167E-06</v>
      </c>
      <c r="JC225">
        <v>-2.747980142854786E-10</v>
      </c>
      <c r="JD225">
        <v>0.01164710740424388</v>
      </c>
      <c r="JE225">
        <v>0.002354074995816399</v>
      </c>
      <c r="JF225">
        <v>0.0004967520844642659</v>
      </c>
      <c r="JG225">
        <v>-1.558376616488758E-06</v>
      </c>
      <c r="JH225">
        <v>1</v>
      </c>
      <c r="JI225">
        <v>1955</v>
      </c>
      <c r="JJ225">
        <v>1</v>
      </c>
      <c r="JK225">
        <v>26</v>
      </c>
      <c r="JL225">
        <v>194275.9</v>
      </c>
      <c r="JM225">
        <v>194276.1</v>
      </c>
      <c r="JN225">
        <v>0.632324</v>
      </c>
      <c r="JO225">
        <v>2.63184</v>
      </c>
      <c r="JP225">
        <v>1.49658</v>
      </c>
      <c r="JQ225">
        <v>2.34497</v>
      </c>
      <c r="JR225">
        <v>1.54907</v>
      </c>
      <c r="JS225">
        <v>2.42798</v>
      </c>
      <c r="JT225">
        <v>35.7777</v>
      </c>
      <c r="JU225">
        <v>24.1751</v>
      </c>
      <c r="JV225">
        <v>18</v>
      </c>
      <c r="JW225">
        <v>481.767</v>
      </c>
      <c r="JX225">
        <v>490.473</v>
      </c>
      <c r="JY225">
        <v>27.6951</v>
      </c>
      <c r="JZ225">
        <v>28.3991</v>
      </c>
      <c r="KA225">
        <v>30.0002</v>
      </c>
      <c r="KB225">
        <v>28.6099</v>
      </c>
      <c r="KC225">
        <v>28.603</v>
      </c>
      <c r="KD225">
        <v>12.7361</v>
      </c>
      <c r="KE225">
        <v>21.5541</v>
      </c>
      <c r="KF225">
        <v>69.65779999999999</v>
      </c>
      <c r="KG225">
        <v>27.7015</v>
      </c>
      <c r="KH225">
        <v>179.482</v>
      </c>
      <c r="KI225">
        <v>19.9645</v>
      </c>
      <c r="KJ225">
        <v>102.031</v>
      </c>
      <c r="KK225">
        <v>91.4933</v>
      </c>
    </row>
    <row r="226" spans="1:297">
      <c r="A226">
        <v>208</v>
      </c>
      <c r="B226">
        <v>1758646163.1</v>
      </c>
      <c r="C226">
        <v>4530.099999904633</v>
      </c>
      <c r="D226" t="s">
        <v>863</v>
      </c>
      <c r="E226" t="s">
        <v>864</v>
      </c>
      <c r="F226">
        <v>5</v>
      </c>
      <c r="G226" t="s">
        <v>834</v>
      </c>
      <c r="H226" t="s">
        <v>438</v>
      </c>
      <c r="I226">
        <v>1758646155.6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(EA226+(U226+2*0.95*5.67E-8*(((EA226+$B$9)+273)^4-(EA226+273)^4)-44100*J226)/(1.84*29.3*R226+8*0.95*5.67E-8*(EA226+273)^3))</f>
        <v>0</v>
      </c>
      <c r="W226">
        <f>($C$9*EB226+$D$9*EC226+$E$9*V226)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2*0.95*5.67E-8*(((EA226+$B$9)+273)^4-(W226+273)^4)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205.8140697278789</v>
      </c>
      <c r="AK226">
        <v>211.4108727272727</v>
      </c>
      <c r="AL226">
        <v>-3.31806816494129</v>
      </c>
      <c r="AM226">
        <v>65.1806960467509</v>
      </c>
      <c r="AN226">
        <f>(AP226 - AO226 + DY226*1E3/(8.314*(EA226+273.15)) * AR226/DX226 * AQ226) * DX226/(100*DL226) * 1000/(1000 - AP226)</f>
        <v>0</v>
      </c>
      <c r="AO226">
        <v>20.00686384228958</v>
      </c>
      <c r="AP226">
        <v>22.22267939393939</v>
      </c>
      <c r="AQ226">
        <v>0.01173538578666837</v>
      </c>
      <c r="AR226">
        <v>105.5677355615316</v>
      </c>
      <c r="AS226">
        <v>0</v>
      </c>
      <c r="AT226">
        <v>0</v>
      </c>
      <c r="AU226">
        <f>IF(AS226*$H$15&gt;=AW226,1.0,(AW226/(AW226-AS226*$H$15)))</f>
        <v>0</v>
      </c>
      <c r="AV226">
        <f>(AU226-1)*100</f>
        <v>0</v>
      </c>
      <c r="AW226">
        <f>MAX(0,($B$15+$C$15*EF226)/(1+$D$15*EF226)*DY226/(EA226+273)*$E$15)</f>
        <v>0</v>
      </c>
      <c r="AX226" t="s">
        <v>439</v>
      </c>
      <c r="AY226" t="s">
        <v>439</v>
      </c>
      <c r="AZ226">
        <v>0</v>
      </c>
      <c r="BA226">
        <v>0</v>
      </c>
      <c r="BB226">
        <f>1-AZ226/BA226</f>
        <v>0</v>
      </c>
      <c r="BC226">
        <v>0</v>
      </c>
      <c r="BD226" t="s">
        <v>439</v>
      </c>
      <c r="BE226" t="s">
        <v>439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439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$B$13*EG226+$C$13*EH226+$F$13*ES226*(1-EV226)</f>
        <v>0</v>
      </c>
      <c r="DI226">
        <f>DH226*DJ226</f>
        <v>0</v>
      </c>
      <c r="DJ226">
        <f>($B$13*$D$11+$C$13*$D$11+$F$13*((FF226+EX226)/MAX(FF226+EX226+FG226, 0.1)*$I$11+FG226/MAX(FF226+EX226+FG226, 0.1)*$J$11))/($B$13+$C$13+$F$13)</f>
        <v>0</v>
      </c>
      <c r="DK226">
        <f>($B$13*$K$11+$C$13*$K$11+$F$13*((FF226+EX226)/MAX(FF226+EX226+FG226, 0.1)*$P$11+FG226/MAX(FF226+EX226+FG226, 0.1)*$Q$11))/($B$13+$C$13+$F$13)</f>
        <v>0</v>
      </c>
      <c r="DL226">
        <v>2.96</v>
      </c>
      <c r="DM226">
        <v>0.5</v>
      </c>
      <c r="DN226" t="s">
        <v>440</v>
      </c>
      <c r="DO226">
        <v>2</v>
      </c>
      <c r="DP226" t="b">
        <v>1</v>
      </c>
      <c r="DQ226">
        <v>1758646155.6</v>
      </c>
      <c r="DR226">
        <v>229.4212592592593</v>
      </c>
      <c r="DS226">
        <v>216.5867407407408</v>
      </c>
      <c r="DT226">
        <v>22.15018148148148</v>
      </c>
      <c r="DU226">
        <v>20.01062962962963</v>
      </c>
      <c r="DV226">
        <v>230.668037037037</v>
      </c>
      <c r="DW226">
        <v>21.86584444444444</v>
      </c>
      <c r="DX226">
        <v>499.9822592592592</v>
      </c>
      <c r="DY226">
        <v>90.31458148148148</v>
      </c>
      <c r="DZ226">
        <v>0.06660366296296297</v>
      </c>
      <c r="EA226">
        <v>28.81446666666668</v>
      </c>
      <c r="EB226">
        <v>29.97036666666666</v>
      </c>
      <c r="EC226">
        <v>999.9000000000001</v>
      </c>
      <c r="ED226">
        <v>0</v>
      </c>
      <c r="EE226">
        <v>0</v>
      </c>
      <c r="EF226">
        <v>9995.601481481481</v>
      </c>
      <c r="EG226">
        <v>0</v>
      </c>
      <c r="EH226">
        <v>10.3821</v>
      </c>
      <c r="EI226">
        <v>12.83451851851852</v>
      </c>
      <c r="EJ226">
        <v>234.6176296296296</v>
      </c>
      <c r="EK226">
        <v>221.0093703703704</v>
      </c>
      <c r="EL226">
        <v>2.139556296296297</v>
      </c>
      <c r="EM226">
        <v>216.5867407407408</v>
      </c>
      <c r="EN226">
        <v>20.01062962962963</v>
      </c>
      <c r="EO226">
        <v>2.000483703703704</v>
      </c>
      <c r="EP226">
        <v>1.807251111111111</v>
      </c>
      <c r="EQ226">
        <v>17.44814814814815</v>
      </c>
      <c r="ER226">
        <v>15.84964444444445</v>
      </c>
      <c r="ES226">
        <v>2000.012222222223</v>
      </c>
      <c r="ET226">
        <v>0.9799955555555554</v>
      </c>
      <c r="EU226">
        <v>0.02000424074074074</v>
      </c>
      <c r="EV226">
        <v>0</v>
      </c>
      <c r="EW226">
        <v>587.3027777777777</v>
      </c>
      <c r="EX226">
        <v>5.00078</v>
      </c>
      <c r="EY226">
        <v>11510.92592592593</v>
      </c>
      <c r="EZ226">
        <v>16379.70740740741</v>
      </c>
      <c r="FA226">
        <v>38.71029629629629</v>
      </c>
      <c r="FB226">
        <v>39.57140740740741</v>
      </c>
      <c r="FC226">
        <v>38.90022222222223</v>
      </c>
      <c r="FD226">
        <v>39.24522222222222</v>
      </c>
      <c r="FE226">
        <v>39.96274074074073</v>
      </c>
      <c r="FF226">
        <v>1955.102222222222</v>
      </c>
      <c r="FG226">
        <v>39.91</v>
      </c>
      <c r="FH226">
        <v>0</v>
      </c>
      <c r="FI226">
        <v>1758646161</v>
      </c>
      <c r="FJ226">
        <v>0</v>
      </c>
      <c r="FK226">
        <v>587.1437999999999</v>
      </c>
      <c r="FL226">
        <v>-100.8431537004852</v>
      </c>
      <c r="FM226">
        <v>-1964.115381575558</v>
      </c>
      <c r="FN226">
        <v>11507.172</v>
      </c>
      <c r="FO226">
        <v>15</v>
      </c>
      <c r="FP226">
        <v>0</v>
      </c>
      <c r="FQ226" t="s">
        <v>441</v>
      </c>
      <c r="FR226">
        <v>1746989605.5</v>
      </c>
      <c r="FS226">
        <v>1746989593.5</v>
      </c>
      <c r="FT226">
        <v>0</v>
      </c>
      <c r="FU226">
        <v>-0.274</v>
      </c>
      <c r="FV226">
        <v>-0.002</v>
      </c>
      <c r="FW226">
        <v>2.549</v>
      </c>
      <c r="FX226">
        <v>0.129</v>
      </c>
      <c r="FY226">
        <v>420</v>
      </c>
      <c r="FZ226">
        <v>17</v>
      </c>
      <c r="GA226">
        <v>0.02</v>
      </c>
      <c r="GB226">
        <v>0.04</v>
      </c>
      <c r="GC226">
        <v>12.594745</v>
      </c>
      <c r="GD226">
        <v>4.46938986866789</v>
      </c>
      <c r="GE226">
        <v>0.4305177638321095</v>
      </c>
      <c r="GF226">
        <v>0</v>
      </c>
      <c r="GG226">
        <v>592.1403235294118</v>
      </c>
      <c r="GH226">
        <v>-92.87821230276572</v>
      </c>
      <c r="GI226">
        <v>9.141880588229444</v>
      </c>
      <c r="GJ226">
        <v>0</v>
      </c>
      <c r="GK226">
        <v>2.11286925</v>
      </c>
      <c r="GL226">
        <v>0.5132927954971815</v>
      </c>
      <c r="GM226">
        <v>0.04986606162449063</v>
      </c>
      <c r="GN226">
        <v>0</v>
      </c>
      <c r="GO226">
        <v>0</v>
      </c>
      <c r="GP226">
        <v>3</v>
      </c>
      <c r="GQ226" t="s">
        <v>459</v>
      </c>
      <c r="GR226">
        <v>3.10227</v>
      </c>
      <c r="GS226">
        <v>2.72499</v>
      </c>
      <c r="GT226">
        <v>0.049396</v>
      </c>
      <c r="GU226">
        <v>0.0463342</v>
      </c>
      <c r="GV226">
        <v>0.102082</v>
      </c>
      <c r="GW226">
        <v>0.0960734</v>
      </c>
      <c r="GX226">
        <v>24868</v>
      </c>
      <c r="GY226">
        <v>22660.2</v>
      </c>
      <c r="GZ226">
        <v>26723.3</v>
      </c>
      <c r="HA226">
        <v>23981.7</v>
      </c>
      <c r="HB226">
        <v>38389.6</v>
      </c>
      <c r="HC226">
        <v>32036.6</v>
      </c>
      <c r="HD226">
        <v>46666</v>
      </c>
      <c r="HE226">
        <v>37935.4</v>
      </c>
      <c r="HF226">
        <v>1.87545</v>
      </c>
      <c r="HG226">
        <v>1.86505</v>
      </c>
      <c r="HH226">
        <v>0.127524</v>
      </c>
      <c r="HI226">
        <v>0</v>
      </c>
      <c r="HJ226">
        <v>27.8715</v>
      </c>
      <c r="HK226">
        <v>999.9</v>
      </c>
      <c r="HL226">
        <v>49.3</v>
      </c>
      <c r="HM226">
        <v>31.2</v>
      </c>
      <c r="HN226">
        <v>24.9095</v>
      </c>
      <c r="HO226">
        <v>61.5529</v>
      </c>
      <c r="HP226">
        <v>22.6923</v>
      </c>
      <c r="HQ226">
        <v>1</v>
      </c>
      <c r="HR226">
        <v>0.08807420000000001</v>
      </c>
      <c r="HS226">
        <v>-0.400586</v>
      </c>
      <c r="HT226">
        <v>20.2805</v>
      </c>
      <c r="HU226">
        <v>5.21025</v>
      </c>
      <c r="HV226">
        <v>11.9784</v>
      </c>
      <c r="HW226">
        <v>4.9635</v>
      </c>
      <c r="HX226">
        <v>3.27418</v>
      </c>
      <c r="HY226">
        <v>9999</v>
      </c>
      <c r="HZ226">
        <v>9999</v>
      </c>
      <c r="IA226">
        <v>9999</v>
      </c>
      <c r="IB226">
        <v>999.9</v>
      </c>
      <c r="IC226">
        <v>1.86394</v>
      </c>
      <c r="ID226">
        <v>1.86005</v>
      </c>
      <c r="IE226">
        <v>1.85837</v>
      </c>
      <c r="IF226">
        <v>1.85974</v>
      </c>
      <c r="IG226">
        <v>1.85989</v>
      </c>
      <c r="IH226">
        <v>1.85837</v>
      </c>
      <c r="II226">
        <v>1.85745</v>
      </c>
      <c r="IJ226">
        <v>1.85242</v>
      </c>
      <c r="IK226">
        <v>0</v>
      </c>
      <c r="IL226">
        <v>0</v>
      </c>
      <c r="IM226">
        <v>0</v>
      </c>
      <c r="IN226">
        <v>0</v>
      </c>
      <c r="IO226" t="s">
        <v>443</v>
      </c>
      <c r="IP226" t="s">
        <v>444</v>
      </c>
      <c r="IQ226" t="s">
        <v>445</v>
      </c>
      <c r="IR226" t="s">
        <v>445</v>
      </c>
      <c r="IS226" t="s">
        <v>445</v>
      </c>
      <c r="IT226" t="s">
        <v>445</v>
      </c>
      <c r="IU226">
        <v>0</v>
      </c>
      <c r="IV226">
        <v>100</v>
      </c>
      <c r="IW226">
        <v>100</v>
      </c>
      <c r="IX226">
        <v>-1.237</v>
      </c>
      <c r="IY226">
        <v>0.286</v>
      </c>
      <c r="IZ226">
        <v>-1.101190050776656</v>
      </c>
      <c r="JA226">
        <v>-0.0009077452495023094</v>
      </c>
      <c r="JB226">
        <v>1.260287539409167E-06</v>
      </c>
      <c r="JC226">
        <v>-2.747980142854786E-10</v>
      </c>
      <c r="JD226">
        <v>0.01164710740424388</v>
      </c>
      <c r="JE226">
        <v>0.002354074995816399</v>
      </c>
      <c r="JF226">
        <v>0.0004967520844642659</v>
      </c>
      <c r="JG226">
        <v>-1.558376616488758E-06</v>
      </c>
      <c r="JH226">
        <v>1</v>
      </c>
      <c r="JI226">
        <v>1955</v>
      </c>
      <c r="JJ226">
        <v>1</v>
      </c>
      <c r="JK226">
        <v>26</v>
      </c>
      <c r="JL226">
        <v>194276</v>
      </c>
      <c r="JM226">
        <v>194276.2</v>
      </c>
      <c r="JN226">
        <v>0.59082</v>
      </c>
      <c r="JO226">
        <v>2.64282</v>
      </c>
      <c r="JP226">
        <v>1.49658</v>
      </c>
      <c r="JQ226">
        <v>2.34619</v>
      </c>
      <c r="JR226">
        <v>1.54907</v>
      </c>
      <c r="JS226">
        <v>2.40234</v>
      </c>
      <c r="JT226">
        <v>35.7777</v>
      </c>
      <c r="JU226">
        <v>24.1751</v>
      </c>
      <c r="JV226">
        <v>18</v>
      </c>
      <c r="JW226">
        <v>482.192</v>
      </c>
      <c r="JX226">
        <v>490.226</v>
      </c>
      <c r="JY226">
        <v>27.7157</v>
      </c>
      <c r="JZ226">
        <v>28.4001</v>
      </c>
      <c r="KA226">
        <v>30.0002</v>
      </c>
      <c r="KB226">
        <v>28.6103</v>
      </c>
      <c r="KC226">
        <v>28.6048</v>
      </c>
      <c r="KD226">
        <v>11.9014</v>
      </c>
      <c r="KE226">
        <v>21.5541</v>
      </c>
      <c r="KF226">
        <v>69.65779999999999</v>
      </c>
      <c r="KG226">
        <v>27.7266</v>
      </c>
      <c r="KH226">
        <v>166.117</v>
      </c>
      <c r="KI226">
        <v>19.8772</v>
      </c>
      <c r="KJ226">
        <v>102.03</v>
      </c>
      <c r="KK226">
        <v>91.4918</v>
      </c>
    </row>
    <row r="227" spans="1:297">
      <c r="A227">
        <v>209</v>
      </c>
      <c r="B227">
        <v>1758646168.1</v>
      </c>
      <c r="C227">
        <v>4535.099999904633</v>
      </c>
      <c r="D227" t="s">
        <v>865</v>
      </c>
      <c r="E227" t="s">
        <v>866</v>
      </c>
      <c r="F227">
        <v>5</v>
      </c>
      <c r="G227" t="s">
        <v>834</v>
      </c>
      <c r="H227" t="s">
        <v>438</v>
      </c>
      <c r="I227">
        <v>1758646160.314285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(EA227+(U227+2*0.95*5.67E-8*(((EA227+$B$9)+273)^4-(EA227+273)^4)-44100*J227)/(1.84*29.3*R227+8*0.95*5.67E-8*(EA227+273)^3))</f>
        <v>0</v>
      </c>
      <c r="W227">
        <f>($C$9*EB227+$D$9*EC227+$E$9*V227)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2*0.95*5.67E-8*(((EA227+$B$9)+273)^4-(W227+273)^4)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188.9601257450468</v>
      </c>
      <c r="AK227">
        <v>194.8572242424242</v>
      </c>
      <c r="AL227">
        <v>-3.309984761337432</v>
      </c>
      <c r="AM227">
        <v>65.1806960467509</v>
      </c>
      <c r="AN227">
        <f>(AP227 - AO227 + DY227*1E3/(8.314*(EA227+273.15)) * AR227/DX227 * AQ227) * DX227/(100*DL227) * 1000/(1000 - AP227)</f>
        <v>0</v>
      </c>
      <c r="AO227">
        <v>20.0039987653421</v>
      </c>
      <c r="AP227">
        <v>22.28948787878788</v>
      </c>
      <c r="AQ227">
        <v>0.01383419074983323</v>
      </c>
      <c r="AR227">
        <v>105.5677355615316</v>
      </c>
      <c r="AS227">
        <v>0</v>
      </c>
      <c r="AT227">
        <v>0</v>
      </c>
      <c r="AU227">
        <f>IF(AS227*$H$15&gt;=AW227,1.0,(AW227/(AW227-AS227*$H$15)))</f>
        <v>0</v>
      </c>
      <c r="AV227">
        <f>(AU227-1)*100</f>
        <v>0</v>
      </c>
      <c r="AW227">
        <f>MAX(0,($B$15+$C$15*EF227)/(1+$D$15*EF227)*DY227/(EA227+273)*$E$15)</f>
        <v>0</v>
      </c>
      <c r="AX227" t="s">
        <v>439</v>
      </c>
      <c r="AY227" t="s">
        <v>439</v>
      </c>
      <c r="AZ227">
        <v>0</v>
      </c>
      <c r="BA227">
        <v>0</v>
      </c>
      <c r="BB227">
        <f>1-AZ227/BA227</f>
        <v>0</v>
      </c>
      <c r="BC227">
        <v>0</v>
      </c>
      <c r="BD227" t="s">
        <v>439</v>
      </c>
      <c r="BE227" t="s">
        <v>439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439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$B$13*EG227+$C$13*EH227+$F$13*ES227*(1-EV227)</f>
        <v>0</v>
      </c>
      <c r="DI227">
        <f>DH227*DJ227</f>
        <v>0</v>
      </c>
      <c r="DJ227">
        <f>($B$13*$D$11+$C$13*$D$11+$F$13*((FF227+EX227)/MAX(FF227+EX227+FG227, 0.1)*$I$11+FG227/MAX(FF227+EX227+FG227, 0.1)*$J$11))/($B$13+$C$13+$F$13)</f>
        <v>0</v>
      </c>
      <c r="DK227">
        <f>($B$13*$K$11+$C$13*$K$11+$F$13*((FF227+EX227)/MAX(FF227+EX227+FG227, 0.1)*$P$11+FG227/MAX(FF227+EX227+FG227, 0.1)*$Q$11))/($B$13+$C$13+$F$13)</f>
        <v>0</v>
      </c>
      <c r="DL227">
        <v>2.96</v>
      </c>
      <c r="DM227">
        <v>0.5</v>
      </c>
      <c r="DN227" t="s">
        <v>440</v>
      </c>
      <c r="DO227">
        <v>2</v>
      </c>
      <c r="DP227" t="b">
        <v>1</v>
      </c>
      <c r="DQ227">
        <v>1758646160.314285</v>
      </c>
      <c r="DR227">
        <v>214.1428571428571</v>
      </c>
      <c r="DS227">
        <v>200.9703928571429</v>
      </c>
      <c r="DT227">
        <v>22.19950714285715</v>
      </c>
      <c r="DU227">
        <v>20.007675</v>
      </c>
      <c r="DV227">
        <v>215.3837142857143</v>
      </c>
      <c r="DW227">
        <v>21.91412142857143</v>
      </c>
      <c r="DX227">
        <v>499.9283214285715</v>
      </c>
      <c r="DY227">
        <v>90.3138142857143</v>
      </c>
      <c r="DZ227">
        <v>0.06685172857142856</v>
      </c>
      <c r="EA227">
        <v>28.81393214285714</v>
      </c>
      <c r="EB227">
        <v>29.95531785714286</v>
      </c>
      <c r="EC227">
        <v>999.9000000000002</v>
      </c>
      <c r="ED227">
        <v>0</v>
      </c>
      <c r="EE227">
        <v>0</v>
      </c>
      <c r="EF227">
        <v>9994.526071428571</v>
      </c>
      <c r="EG227">
        <v>0</v>
      </c>
      <c r="EH227">
        <v>10.3821</v>
      </c>
      <c r="EI227">
        <v>13.17243214285714</v>
      </c>
      <c r="EJ227">
        <v>219.0038928571428</v>
      </c>
      <c r="EK227">
        <v>205.0735</v>
      </c>
      <c r="EL227">
        <v>2.1918375</v>
      </c>
      <c r="EM227">
        <v>200.9703928571429</v>
      </c>
      <c r="EN227">
        <v>20.007675</v>
      </c>
      <c r="EO227">
        <v>2.004921428571429</v>
      </c>
      <c r="EP227">
        <v>1.806968928571429</v>
      </c>
      <c r="EQ227">
        <v>17.483225</v>
      </c>
      <c r="ER227">
        <v>15.84720357142857</v>
      </c>
      <c r="ES227">
        <v>2000.034285714286</v>
      </c>
      <c r="ET227">
        <v>0.979995964285714</v>
      </c>
      <c r="EU227">
        <v>0.02000382142857143</v>
      </c>
      <c r="EV227">
        <v>0</v>
      </c>
      <c r="EW227">
        <v>579.0842500000001</v>
      </c>
      <c r="EX227">
        <v>5.00078</v>
      </c>
      <c r="EY227">
        <v>11351.28214285714</v>
      </c>
      <c r="EZ227">
        <v>16379.88214285714</v>
      </c>
      <c r="FA227">
        <v>38.70499999999999</v>
      </c>
      <c r="FB227">
        <v>39.57332142857143</v>
      </c>
      <c r="FC227">
        <v>38.886</v>
      </c>
      <c r="FD227">
        <v>39.24310714285713</v>
      </c>
      <c r="FE227">
        <v>39.97299999999999</v>
      </c>
      <c r="FF227">
        <v>1955.124285714285</v>
      </c>
      <c r="FG227">
        <v>39.91</v>
      </c>
      <c r="FH227">
        <v>0</v>
      </c>
      <c r="FI227">
        <v>1758646166.4</v>
      </c>
      <c r="FJ227">
        <v>0</v>
      </c>
      <c r="FK227">
        <v>578.2375384615384</v>
      </c>
      <c r="FL227">
        <v>-108.4573675354957</v>
      </c>
      <c r="FM227">
        <v>-2097.671794988958</v>
      </c>
      <c r="FN227">
        <v>11334.78076923077</v>
      </c>
      <c r="FO227">
        <v>15</v>
      </c>
      <c r="FP227">
        <v>0</v>
      </c>
      <c r="FQ227" t="s">
        <v>441</v>
      </c>
      <c r="FR227">
        <v>1746989605.5</v>
      </c>
      <c r="FS227">
        <v>1746989593.5</v>
      </c>
      <c r="FT227">
        <v>0</v>
      </c>
      <c r="FU227">
        <v>-0.274</v>
      </c>
      <c r="FV227">
        <v>-0.002</v>
      </c>
      <c r="FW227">
        <v>2.549</v>
      </c>
      <c r="FX227">
        <v>0.129</v>
      </c>
      <c r="FY227">
        <v>420</v>
      </c>
      <c r="FZ227">
        <v>17</v>
      </c>
      <c r="GA227">
        <v>0.02</v>
      </c>
      <c r="GB227">
        <v>0.04</v>
      </c>
      <c r="GC227">
        <v>12.97482926829269</v>
      </c>
      <c r="GD227">
        <v>4.36500836236933</v>
      </c>
      <c r="GE227">
        <v>0.4311514188456712</v>
      </c>
      <c r="GF227">
        <v>0</v>
      </c>
      <c r="GG227">
        <v>583.3736470588236</v>
      </c>
      <c r="GH227">
        <v>-103.927394961984</v>
      </c>
      <c r="GI227">
        <v>10.20466728247525</v>
      </c>
      <c r="GJ227">
        <v>0</v>
      </c>
      <c r="GK227">
        <v>2.164023658536586</v>
      </c>
      <c r="GL227">
        <v>0.6517871080139331</v>
      </c>
      <c r="GM227">
        <v>0.06465117442790802</v>
      </c>
      <c r="GN227">
        <v>0</v>
      </c>
      <c r="GO227">
        <v>0</v>
      </c>
      <c r="GP227">
        <v>3</v>
      </c>
      <c r="GQ227" t="s">
        <v>459</v>
      </c>
      <c r="GR227">
        <v>3.10241</v>
      </c>
      <c r="GS227">
        <v>2.72514</v>
      </c>
      <c r="GT227">
        <v>0.0459962</v>
      </c>
      <c r="GU227">
        <v>0.0427742</v>
      </c>
      <c r="GV227">
        <v>0.102298</v>
      </c>
      <c r="GW227">
        <v>0.0960433</v>
      </c>
      <c r="GX227">
        <v>24956.8</v>
      </c>
      <c r="GY227">
        <v>22744.9</v>
      </c>
      <c r="GZ227">
        <v>26723.2</v>
      </c>
      <c r="HA227">
        <v>23981.8</v>
      </c>
      <c r="HB227">
        <v>38379.8</v>
      </c>
      <c r="HC227">
        <v>32037.5</v>
      </c>
      <c r="HD227">
        <v>46665.9</v>
      </c>
      <c r="HE227">
        <v>37935.7</v>
      </c>
      <c r="HF227">
        <v>1.8754</v>
      </c>
      <c r="HG227">
        <v>1.86458</v>
      </c>
      <c r="HH227">
        <v>0.126161</v>
      </c>
      <c r="HI227">
        <v>0</v>
      </c>
      <c r="HJ227">
        <v>27.8715</v>
      </c>
      <c r="HK227">
        <v>999.9</v>
      </c>
      <c r="HL227">
        <v>49.3</v>
      </c>
      <c r="HM227">
        <v>31.2</v>
      </c>
      <c r="HN227">
        <v>24.9114</v>
      </c>
      <c r="HO227">
        <v>60.4829</v>
      </c>
      <c r="HP227">
        <v>22.6843</v>
      </c>
      <c r="HQ227">
        <v>1</v>
      </c>
      <c r="HR227">
        <v>0.0881479</v>
      </c>
      <c r="HS227">
        <v>-0.456506</v>
      </c>
      <c r="HT227">
        <v>20.2803</v>
      </c>
      <c r="HU227">
        <v>5.21055</v>
      </c>
      <c r="HV227">
        <v>11.9784</v>
      </c>
      <c r="HW227">
        <v>4.96375</v>
      </c>
      <c r="HX227">
        <v>3.2742</v>
      </c>
      <c r="HY227">
        <v>9999</v>
      </c>
      <c r="HZ227">
        <v>9999</v>
      </c>
      <c r="IA227">
        <v>9999</v>
      </c>
      <c r="IB227">
        <v>999.9</v>
      </c>
      <c r="IC227">
        <v>1.86397</v>
      </c>
      <c r="ID227">
        <v>1.86007</v>
      </c>
      <c r="IE227">
        <v>1.85838</v>
      </c>
      <c r="IF227">
        <v>1.85974</v>
      </c>
      <c r="IG227">
        <v>1.85989</v>
      </c>
      <c r="IH227">
        <v>1.85838</v>
      </c>
      <c r="II227">
        <v>1.85745</v>
      </c>
      <c r="IJ227">
        <v>1.85242</v>
      </c>
      <c r="IK227">
        <v>0</v>
      </c>
      <c r="IL227">
        <v>0</v>
      </c>
      <c r="IM227">
        <v>0</v>
      </c>
      <c r="IN227">
        <v>0</v>
      </c>
      <c r="IO227" t="s">
        <v>443</v>
      </c>
      <c r="IP227" t="s">
        <v>444</v>
      </c>
      <c r="IQ227" t="s">
        <v>445</v>
      </c>
      <c r="IR227" t="s">
        <v>445</v>
      </c>
      <c r="IS227" t="s">
        <v>445</v>
      </c>
      <c r="IT227" t="s">
        <v>445</v>
      </c>
      <c r="IU227">
        <v>0</v>
      </c>
      <c r="IV227">
        <v>100</v>
      </c>
      <c r="IW227">
        <v>100</v>
      </c>
      <c r="IX227">
        <v>-1.23</v>
      </c>
      <c r="IY227">
        <v>0.2875</v>
      </c>
      <c r="IZ227">
        <v>-1.101190050776656</v>
      </c>
      <c r="JA227">
        <v>-0.0009077452495023094</v>
      </c>
      <c r="JB227">
        <v>1.260287539409167E-06</v>
      </c>
      <c r="JC227">
        <v>-2.747980142854786E-10</v>
      </c>
      <c r="JD227">
        <v>0.01164710740424388</v>
      </c>
      <c r="JE227">
        <v>0.002354074995816399</v>
      </c>
      <c r="JF227">
        <v>0.0004967520844642659</v>
      </c>
      <c r="JG227">
        <v>-1.558376616488758E-06</v>
      </c>
      <c r="JH227">
        <v>1</v>
      </c>
      <c r="JI227">
        <v>1955</v>
      </c>
      <c r="JJ227">
        <v>1</v>
      </c>
      <c r="JK227">
        <v>26</v>
      </c>
      <c r="JL227">
        <v>194276</v>
      </c>
      <c r="JM227">
        <v>194276.2</v>
      </c>
      <c r="JN227">
        <v>0.551758</v>
      </c>
      <c r="JO227">
        <v>2.63306</v>
      </c>
      <c r="JP227">
        <v>1.49658</v>
      </c>
      <c r="JQ227">
        <v>2.34497</v>
      </c>
      <c r="JR227">
        <v>1.54907</v>
      </c>
      <c r="JS227">
        <v>2.41333</v>
      </c>
      <c r="JT227">
        <v>35.7777</v>
      </c>
      <c r="JU227">
        <v>24.1751</v>
      </c>
      <c r="JV227">
        <v>18</v>
      </c>
      <c r="JW227">
        <v>482.177</v>
      </c>
      <c r="JX227">
        <v>489.92</v>
      </c>
      <c r="JY227">
        <v>27.7424</v>
      </c>
      <c r="JZ227">
        <v>28.4021</v>
      </c>
      <c r="KA227">
        <v>30.0002</v>
      </c>
      <c r="KB227">
        <v>28.6123</v>
      </c>
      <c r="KC227">
        <v>28.6054</v>
      </c>
      <c r="KD227">
        <v>11.1408</v>
      </c>
      <c r="KE227">
        <v>22.1839</v>
      </c>
      <c r="KF227">
        <v>69.285</v>
      </c>
      <c r="KG227">
        <v>27.7582</v>
      </c>
      <c r="KH227">
        <v>146.078</v>
      </c>
      <c r="KI227">
        <v>19.7598</v>
      </c>
      <c r="KJ227">
        <v>102.03</v>
      </c>
      <c r="KK227">
        <v>91.49250000000001</v>
      </c>
    </row>
    <row r="228" spans="1:297">
      <c r="A228">
        <v>210</v>
      </c>
      <c r="B228">
        <v>1758646173.1</v>
      </c>
      <c r="C228">
        <v>4540.099999904633</v>
      </c>
      <c r="D228" t="s">
        <v>867</v>
      </c>
      <c r="E228" t="s">
        <v>868</v>
      </c>
      <c r="F228">
        <v>5</v>
      </c>
      <c r="G228" t="s">
        <v>834</v>
      </c>
      <c r="H228" t="s">
        <v>438</v>
      </c>
      <c r="I228">
        <v>1758646165.6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(EA228+(U228+2*0.95*5.67E-8*(((EA228+$B$9)+273)^4-(EA228+273)^4)-44100*J228)/(1.84*29.3*R228+8*0.95*5.67E-8*(EA228+273)^3))</f>
        <v>0</v>
      </c>
      <c r="W228">
        <f>($C$9*EB228+$D$9*EC228+$E$9*V228)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2*0.95*5.67E-8*(((EA228+$B$9)+273)^4-(W228+273)^4)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171.9711083947127</v>
      </c>
      <c r="AK228">
        <v>178.3164181818182</v>
      </c>
      <c r="AL228">
        <v>-3.304951717769708</v>
      </c>
      <c r="AM228">
        <v>65.1806960467509</v>
      </c>
      <c r="AN228">
        <f>(AP228 - AO228 + DY228*1E3/(8.314*(EA228+273.15)) * AR228/DX228 * AQ228) * DX228/(100*DL228) * 1000/(1000 - AP228)</f>
        <v>0</v>
      </c>
      <c r="AO228">
        <v>19.92668066311875</v>
      </c>
      <c r="AP228">
        <v>22.35045030303031</v>
      </c>
      <c r="AQ228">
        <v>0.01075144376866154</v>
      </c>
      <c r="AR228">
        <v>105.5677355615316</v>
      </c>
      <c r="AS228">
        <v>0</v>
      </c>
      <c r="AT228">
        <v>0</v>
      </c>
      <c r="AU228">
        <f>IF(AS228*$H$15&gt;=AW228,1.0,(AW228/(AW228-AS228*$H$15)))</f>
        <v>0</v>
      </c>
      <c r="AV228">
        <f>(AU228-1)*100</f>
        <v>0</v>
      </c>
      <c r="AW228">
        <f>MAX(0,($B$15+$C$15*EF228)/(1+$D$15*EF228)*DY228/(EA228+273)*$E$15)</f>
        <v>0</v>
      </c>
      <c r="AX228" t="s">
        <v>439</v>
      </c>
      <c r="AY228" t="s">
        <v>439</v>
      </c>
      <c r="AZ228">
        <v>0</v>
      </c>
      <c r="BA228">
        <v>0</v>
      </c>
      <c r="BB228">
        <f>1-AZ228/BA228</f>
        <v>0</v>
      </c>
      <c r="BC228">
        <v>0</v>
      </c>
      <c r="BD228" t="s">
        <v>439</v>
      </c>
      <c r="BE228" t="s">
        <v>439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439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$B$13*EG228+$C$13*EH228+$F$13*ES228*(1-EV228)</f>
        <v>0</v>
      </c>
      <c r="DI228">
        <f>DH228*DJ228</f>
        <v>0</v>
      </c>
      <c r="DJ228">
        <f>($B$13*$D$11+$C$13*$D$11+$F$13*((FF228+EX228)/MAX(FF228+EX228+FG228, 0.1)*$I$11+FG228/MAX(FF228+EX228+FG228, 0.1)*$J$11))/($B$13+$C$13+$F$13)</f>
        <v>0</v>
      </c>
      <c r="DK228">
        <f>($B$13*$K$11+$C$13*$K$11+$F$13*((FF228+EX228)/MAX(FF228+EX228+FG228, 0.1)*$P$11+FG228/MAX(FF228+EX228+FG228, 0.1)*$Q$11))/($B$13+$C$13+$F$13)</f>
        <v>0</v>
      </c>
      <c r="DL228">
        <v>2.96</v>
      </c>
      <c r="DM228">
        <v>0.5</v>
      </c>
      <c r="DN228" t="s">
        <v>440</v>
      </c>
      <c r="DO228">
        <v>2</v>
      </c>
      <c r="DP228" t="b">
        <v>1</v>
      </c>
      <c r="DQ228">
        <v>1758646165.6</v>
      </c>
      <c r="DR228">
        <v>196.9941111111111</v>
      </c>
      <c r="DS228">
        <v>183.4280000000001</v>
      </c>
      <c r="DT228">
        <v>22.26338888888889</v>
      </c>
      <c r="DU228">
        <v>19.98408148148148</v>
      </c>
      <c r="DV228">
        <v>198.2276666666666</v>
      </c>
      <c r="DW228">
        <v>21.97664074074074</v>
      </c>
      <c r="DX228">
        <v>499.9991851851852</v>
      </c>
      <c r="DY228">
        <v>90.31297777777779</v>
      </c>
      <c r="DZ228">
        <v>0.06681575555555555</v>
      </c>
      <c r="EA228">
        <v>28.81403333333333</v>
      </c>
      <c r="EB228">
        <v>29.93859259259259</v>
      </c>
      <c r="EC228">
        <v>999.9000000000001</v>
      </c>
      <c r="ED228">
        <v>0</v>
      </c>
      <c r="EE228">
        <v>0</v>
      </c>
      <c r="EF228">
        <v>9994.02185185185</v>
      </c>
      <c r="EG228">
        <v>0</v>
      </c>
      <c r="EH228">
        <v>10.3821</v>
      </c>
      <c r="EI228">
        <v>13.56607037037037</v>
      </c>
      <c r="EJ228">
        <v>201.4789259259259</v>
      </c>
      <c r="EK228">
        <v>187.1688148148148</v>
      </c>
      <c r="EL228">
        <v>2.279312222222222</v>
      </c>
      <c r="EM228">
        <v>183.4280000000001</v>
      </c>
      <c r="EN228">
        <v>19.98408148148148</v>
      </c>
      <c r="EO228">
        <v>2.010671851851852</v>
      </c>
      <c r="EP228">
        <v>1.804820740740741</v>
      </c>
      <c r="EQ228">
        <v>17.52858888888889</v>
      </c>
      <c r="ER228">
        <v>15.82858518518518</v>
      </c>
      <c r="ES228">
        <v>2000.03</v>
      </c>
      <c r="ET228">
        <v>0.9799961111111108</v>
      </c>
      <c r="EU228">
        <v>0.02000367407407408</v>
      </c>
      <c r="EV228">
        <v>0</v>
      </c>
      <c r="EW228">
        <v>569.3594814814815</v>
      </c>
      <c r="EX228">
        <v>5.00078</v>
      </c>
      <c r="EY228">
        <v>11164.59259259259</v>
      </c>
      <c r="EZ228">
        <v>16379.85185185185</v>
      </c>
      <c r="FA228">
        <v>38.70811111111111</v>
      </c>
      <c r="FB228">
        <v>39.583</v>
      </c>
      <c r="FC228">
        <v>38.90266666666667</v>
      </c>
      <c r="FD228">
        <v>39.24051851851851</v>
      </c>
      <c r="FE228">
        <v>40.01596296296297</v>
      </c>
      <c r="FF228">
        <v>1955.12</v>
      </c>
      <c r="FG228">
        <v>39.91</v>
      </c>
      <c r="FH228">
        <v>0</v>
      </c>
      <c r="FI228">
        <v>1758646171.2</v>
      </c>
      <c r="FJ228">
        <v>0</v>
      </c>
      <c r="FK228">
        <v>569.4095384615384</v>
      </c>
      <c r="FL228">
        <v>-112.2946325578996</v>
      </c>
      <c r="FM228">
        <v>-2163.388035695136</v>
      </c>
      <c r="FN228">
        <v>11164.79615384615</v>
      </c>
      <c r="FO228">
        <v>15</v>
      </c>
      <c r="FP228">
        <v>0</v>
      </c>
      <c r="FQ228" t="s">
        <v>441</v>
      </c>
      <c r="FR228">
        <v>1746989605.5</v>
      </c>
      <c r="FS228">
        <v>1746989593.5</v>
      </c>
      <c r="FT228">
        <v>0</v>
      </c>
      <c r="FU228">
        <v>-0.274</v>
      </c>
      <c r="FV228">
        <v>-0.002</v>
      </c>
      <c r="FW228">
        <v>2.549</v>
      </c>
      <c r="FX228">
        <v>0.129</v>
      </c>
      <c r="FY228">
        <v>420</v>
      </c>
      <c r="FZ228">
        <v>17</v>
      </c>
      <c r="GA228">
        <v>0.02</v>
      </c>
      <c r="GB228">
        <v>0.04</v>
      </c>
      <c r="GC228">
        <v>13.27422682926829</v>
      </c>
      <c r="GD228">
        <v>4.40423414634146</v>
      </c>
      <c r="GE228">
        <v>0.4352171905367789</v>
      </c>
      <c r="GF228">
        <v>0</v>
      </c>
      <c r="GG228">
        <v>577.0225294117647</v>
      </c>
      <c r="GH228">
        <v>-108.9047210726791</v>
      </c>
      <c r="GI228">
        <v>10.68959236067354</v>
      </c>
      <c r="GJ228">
        <v>0</v>
      </c>
      <c r="GK228">
        <v>2.21773</v>
      </c>
      <c r="GL228">
        <v>0.8655957491289226</v>
      </c>
      <c r="GM228">
        <v>0.08768244644530709</v>
      </c>
      <c r="GN228">
        <v>0</v>
      </c>
      <c r="GO228">
        <v>0</v>
      </c>
      <c r="GP228">
        <v>3</v>
      </c>
      <c r="GQ228" t="s">
        <v>459</v>
      </c>
      <c r="GR228">
        <v>3.102</v>
      </c>
      <c r="GS228">
        <v>2.72449</v>
      </c>
      <c r="GT228">
        <v>0.0425269</v>
      </c>
      <c r="GU228">
        <v>0.0391583</v>
      </c>
      <c r="GV228">
        <v>0.102485</v>
      </c>
      <c r="GW228">
        <v>0.09555710000000001</v>
      </c>
      <c r="GX228">
        <v>25047.4</v>
      </c>
      <c r="GY228">
        <v>22830.8</v>
      </c>
      <c r="GZ228">
        <v>26723.1</v>
      </c>
      <c r="HA228">
        <v>23981.8</v>
      </c>
      <c r="HB228">
        <v>38371</v>
      </c>
      <c r="HC228">
        <v>32054.3</v>
      </c>
      <c r="HD228">
        <v>46665.5</v>
      </c>
      <c r="HE228">
        <v>37935.4</v>
      </c>
      <c r="HF228">
        <v>1.87517</v>
      </c>
      <c r="HG228">
        <v>1.8648</v>
      </c>
      <c r="HH228">
        <v>0.12479</v>
      </c>
      <c r="HI228">
        <v>0</v>
      </c>
      <c r="HJ228">
        <v>27.8738</v>
      </c>
      <c r="HK228">
        <v>999.9</v>
      </c>
      <c r="HL228">
        <v>49.3</v>
      </c>
      <c r="HM228">
        <v>31.2</v>
      </c>
      <c r="HN228">
        <v>24.9098</v>
      </c>
      <c r="HO228">
        <v>61.2129</v>
      </c>
      <c r="HP228">
        <v>22.6683</v>
      </c>
      <c r="HQ228">
        <v>1</v>
      </c>
      <c r="HR228">
        <v>0.0884578</v>
      </c>
      <c r="HS228">
        <v>-0.558671</v>
      </c>
      <c r="HT228">
        <v>20.2802</v>
      </c>
      <c r="HU228">
        <v>5.21115</v>
      </c>
      <c r="HV228">
        <v>11.9796</v>
      </c>
      <c r="HW228">
        <v>4.96385</v>
      </c>
      <c r="HX228">
        <v>3.2745</v>
      </c>
      <c r="HY228">
        <v>9999</v>
      </c>
      <c r="HZ228">
        <v>9999</v>
      </c>
      <c r="IA228">
        <v>9999</v>
      </c>
      <c r="IB228">
        <v>999.9</v>
      </c>
      <c r="IC228">
        <v>1.86397</v>
      </c>
      <c r="ID228">
        <v>1.86005</v>
      </c>
      <c r="IE228">
        <v>1.85837</v>
      </c>
      <c r="IF228">
        <v>1.85974</v>
      </c>
      <c r="IG228">
        <v>1.85989</v>
      </c>
      <c r="IH228">
        <v>1.85837</v>
      </c>
      <c r="II228">
        <v>1.85745</v>
      </c>
      <c r="IJ228">
        <v>1.85241</v>
      </c>
      <c r="IK228">
        <v>0</v>
      </c>
      <c r="IL228">
        <v>0</v>
      </c>
      <c r="IM228">
        <v>0</v>
      </c>
      <c r="IN228">
        <v>0</v>
      </c>
      <c r="IO228" t="s">
        <v>443</v>
      </c>
      <c r="IP228" t="s">
        <v>444</v>
      </c>
      <c r="IQ228" t="s">
        <v>445</v>
      </c>
      <c r="IR228" t="s">
        <v>445</v>
      </c>
      <c r="IS228" t="s">
        <v>445</v>
      </c>
      <c r="IT228" t="s">
        <v>445</v>
      </c>
      <c r="IU228">
        <v>0</v>
      </c>
      <c r="IV228">
        <v>100</v>
      </c>
      <c r="IW228">
        <v>100</v>
      </c>
      <c r="IX228">
        <v>-1.223</v>
      </c>
      <c r="IY228">
        <v>0.2887</v>
      </c>
      <c r="IZ228">
        <v>-1.101190050776656</v>
      </c>
      <c r="JA228">
        <v>-0.0009077452495023094</v>
      </c>
      <c r="JB228">
        <v>1.260287539409167E-06</v>
      </c>
      <c r="JC228">
        <v>-2.747980142854786E-10</v>
      </c>
      <c r="JD228">
        <v>0.01164710740424388</v>
      </c>
      <c r="JE228">
        <v>0.002354074995816399</v>
      </c>
      <c r="JF228">
        <v>0.0004967520844642659</v>
      </c>
      <c r="JG228">
        <v>-1.558376616488758E-06</v>
      </c>
      <c r="JH228">
        <v>1</v>
      </c>
      <c r="JI228">
        <v>1955</v>
      </c>
      <c r="JJ228">
        <v>1</v>
      </c>
      <c r="JK228">
        <v>26</v>
      </c>
      <c r="JL228">
        <v>194276.1</v>
      </c>
      <c r="JM228">
        <v>194276.3</v>
      </c>
      <c r="JN228">
        <v>0.510254</v>
      </c>
      <c r="JO228">
        <v>2.65137</v>
      </c>
      <c r="JP228">
        <v>1.49658</v>
      </c>
      <c r="JQ228">
        <v>2.34497</v>
      </c>
      <c r="JR228">
        <v>1.54907</v>
      </c>
      <c r="JS228">
        <v>2.38892</v>
      </c>
      <c r="JT228">
        <v>35.7777</v>
      </c>
      <c r="JU228">
        <v>24.1751</v>
      </c>
      <c r="JV228">
        <v>18</v>
      </c>
      <c r="JW228">
        <v>482.051</v>
      </c>
      <c r="JX228">
        <v>490.067</v>
      </c>
      <c r="JY228">
        <v>27.7844</v>
      </c>
      <c r="JZ228">
        <v>28.4026</v>
      </c>
      <c r="KA228">
        <v>30.0003</v>
      </c>
      <c r="KB228">
        <v>28.6128</v>
      </c>
      <c r="KC228">
        <v>28.6054</v>
      </c>
      <c r="KD228">
        <v>10.2903</v>
      </c>
      <c r="KE228">
        <v>22.7891</v>
      </c>
      <c r="KF228">
        <v>69.285</v>
      </c>
      <c r="KG228">
        <v>27.8054</v>
      </c>
      <c r="KH228">
        <v>132.682</v>
      </c>
      <c r="KI228">
        <v>19.6405</v>
      </c>
      <c r="KJ228">
        <v>102.03</v>
      </c>
      <c r="KK228">
        <v>91.492</v>
      </c>
    </row>
    <row r="229" spans="1:297">
      <c r="A229">
        <v>211</v>
      </c>
      <c r="B229">
        <v>1758646178.1</v>
      </c>
      <c r="C229">
        <v>4545.099999904633</v>
      </c>
      <c r="D229" t="s">
        <v>869</v>
      </c>
      <c r="E229" t="s">
        <v>870</v>
      </c>
      <c r="F229">
        <v>5</v>
      </c>
      <c r="G229" t="s">
        <v>834</v>
      </c>
      <c r="H229" t="s">
        <v>438</v>
      </c>
      <c r="I229">
        <v>1758646170.314285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(EA229+(U229+2*0.95*5.67E-8*(((EA229+$B$9)+273)^4-(EA229+273)^4)-44100*J229)/(1.84*29.3*R229+8*0.95*5.67E-8*(EA229+273)^3))</f>
        <v>0</v>
      </c>
      <c r="W229">
        <f>($C$9*EB229+$D$9*EC229+$E$9*V229)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2*0.95*5.67E-8*(((EA229+$B$9)+273)^4-(W229+273)^4)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155.1300986940321</v>
      </c>
      <c r="AK229">
        <v>161.8681393939394</v>
      </c>
      <c r="AL229">
        <v>-3.29466498620311</v>
      </c>
      <c r="AM229">
        <v>65.1806960467509</v>
      </c>
      <c r="AN229">
        <f>(AP229 - AO229 + DY229*1E3/(8.314*(EA229+273.15)) * AR229/DX229 * AQ229) * DX229/(100*DL229) * 1000/(1000 - AP229)</f>
        <v>0</v>
      </c>
      <c r="AO229">
        <v>19.78996630614763</v>
      </c>
      <c r="AP229">
        <v>22.37225575757575</v>
      </c>
      <c r="AQ229">
        <v>0.001606760844858035</v>
      </c>
      <c r="AR229">
        <v>105.5677355615316</v>
      </c>
      <c r="AS229">
        <v>0</v>
      </c>
      <c r="AT229">
        <v>0</v>
      </c>
      <c r="AU229">
        <f>IF(AS229*$H$15&gt;=AW229,1.0,(AW229/(AW229-AS229*$H$15)))</f>
        <v>0</v>
      </c>
      <c r="AV229">
        <f>(AU229-1)*100</f>
        <v>0</v>
      </c>
      <c r="AW229">
        <f>MAX(0,($B$15+$C$15*EF229)/(1+$D$15*EF229)*DY229/(EA229+273)*$E$15)</f>
        <v>0</v>
      </c>
      <c r="AX229" t="s">
        <v>439</v>
      </c>
      <c r="AY229" t="s">
        <v>439</v>
      </c>
      <c r="AZ229">
        <v>0</v>
      </c>
      <c r="BA229">
        <v>0</v>
      </c>
      <c r="BB229">
        <f>1-AZ229/BA229</f>
        <v>0</v>
      </c>
      <c r="BC229">
        <v>0</v>
      </c>
      <c r="BD229" t="s">
        <v>439</v>
      </c>
      <c r="BE229" t="s">
        <v>439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439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$B$13*EG229+$C$13*EH229+$F$13*ES229*(1-EV229)</f>
        <v>0</v>
      </c>
      <c r="DI229">
        <f>DH229*DJ229</f>
        <v>0</v>
      </c>
      <c r="DJ229">
        <f>($B$13*$D$11+$C$13*$D$11+$F$13*((FF229+EX229)/MAX(FF229+EX229+FG229, 0.1)*$I$11+FG229/MAX(FF229+EX229+FG229, 0.1)*$J$11))/($B$13+$C$13+$F$13)</f>
        <v>0</v>
      </c>
      <c r="DK229">
        <f>($B$13*$K$11+$C$13*$K$11+$F$13*((FF229+EX229)/MAX(FF229+EX229+FG229, 0.1)*$P$11+FG229/MAX(FF229+EX229+FG229, 0.1)*$Q$11))/($B$13+$C$13+$F$13)</f>
        <v>0</v>
      </c>
      <c r="DL229">
        <v>2.96</v>
      </c>
      <c r="DM229">
        <v>0.5</v>
      </c>
      <c r="DN229" t="s">
        <v>440</v>
      </c>
      <c r="DO229">
        <v>2</v>
      </c>
      <c r="DP229" t="b">
        <v>1</v>
      </c>
      <c r="DQ229">
        <v>1758646170.314285</v>
      </c>
      <c r="DR229">
        <v>181.74875</v>
      </c>
      <c r="DS229">
        <v>167.8253928571428</v>
      </c>
      <c r="DT229">
        <v>22.31527142857143</v>
      </c>
      <c r="DU229">
        <v>19.91860714285714</v>
      </c>
      <c r="DV229">
        <v>182.9753928571429</v>
      </c>
      <c r="DW229">
        <v>22.0274</v>
      </c>
      <c r="DX229">
        <v>499.9623571428571</v>
      </c>
      <c r="DY229">
        <v>90.31263571428572</v>
      </c>
      <c r="DZ229">
        <v>0.06692472142857142</v>
      </c>
      <c r="EA229">
        <v>28.81200357142857</v>
      </c>
      <c r="EB229">
        <v>29.91766071428572</v>
      </c>
      <c r="EC229">
        <v>999.9000000000002</v>
      </c>
      <c r="ED229">
        <v>0</v>
      </c>
      <c r="EE229">
        <v>0</v>
      </c>
      <c r="EF229">
        <v>9993.459642857142</v>
      </c>
      <c r="EG229">
        <v>0</v>
      </c>
      <c r="EH229">
        <v>10.3821</v>
      </c>
      <c r="EI229">
        <v>13.92336785714286</v>
      </c>
      <c r="EJ229">
        <v>185.8964285714286</v>
      </c>
      <c r="EK229">
        <v>171.2374642857143</v>
      </c>
      <c r="EL229">
        <v>2.396665357142857</v>
      </c>
      <c r="EM229">
        <v>167.8253928571428</v>
      </c>
      <c r="EN229">
        <v>19.91860714285714</v>
      </c>
      <c r="EO229">
        <v>2.01535</v>
      </c>
      <c r="EP229">
        <v>1.798900714285714</v>
      </c>
      <c r="EQ229">
        <v>17.56542142857143</v>
      </c>
      <c r="ER229">
        <v>15.77711071428572</v>
      </c>
      <c r="ES229">
        <v>2000.0425</v>
      </c>
      <c r="ET229">
        <v>0.9799963928571428</v>
      </c>
      <c r="EU229">
        <v>0.02000338214285715</v>
      </c>
      <c r="EV229">
        <v>0</v>
      </c>
      <c r="EW229">
        <v>560.6087142857143</v>
      </c>
      <c r="EX229">
        <v>5.00078</v>
      </c>
      <c r="EY229">
        <v>10995.42142857142</v>
      </c>
      <c r="EZ229">
        <v>16379.96428571429</v>
      </c>
      <c r="FA229">
        <v>38.723</v>
      </c>
      <c r="FB229">
        <v>39.58449999999999</v>
      </c>
      <c r="FC229">
        <v>38.87042857142858</v>
      </c>
      <c r="FD229">
        <v>39.25432142857143</v>
      </c>
      <c r="FE229">
        <v>40.0645</v>
      </c>
      <c r="FF229">
        <v>1955.1325</v>
      </c>
      <c r="FG229">
        <v>39.91</v>
      </c>
      <c r="FH229">
        <v>0</v>
      </c>
      <c r="FI229">
        <v>1758646176.6</v>
      </c>
      <c r="FJ229">
        <v>0</v>
      </c>
      <c r="FK229">
        <v>558.7597199999999</v>
      </c>
      <c r="FL229">
        <v>-112.6264617280591</v>
      </c>
      <c r="FM229">
        <v>-2176.123080275983</v>
      </c>
      <c r="FN229">
        <v>10958.928</v>
      </c>
      <c r="FO229">
        <v>15</v>
      </c>
      <c r="FP229">
        <v>0</v>
      </c>
      <c r="FQ229" t="s">
        <v>441</v>
      </c>
      <c r="FR229">
        <v>1746989605.5</v>
      </c>
      <c r="FS229">
        <v>1746989593.5</v>
      </c>
      <c r="FT229">
        <v>0</v>
      </c>
      <c r="FU229">
        <v>-0.274</v>
      </c>
      <c r="FV229">
        <v>-0.002</v>
      </c>
      <c r="FW229">
        <v>2.549</v>
      </c>
      <c r="FX229">
        <v>0.129</v>
      </c>
      <c r="FY229">
        <v>420</v>
      </c>
      <c r="FZ229">
        <v>17</v>
      </c>
      <c r="GA229">
        <v>0.02</v>
      </c>
      <c r="GB229">
        <v>0.04</v>
      </c>
      <c r="GC229">
        <v>13.7039425</v>
      </c>
      <c r="GD229">
        <v>4.515670919324546</v>
      </c>
      <c r="GE229">
        <v>0.4359642931981357</v>
      </c>
      <c r="GF229">
        <v>0</v>
      </c>
      <c r="GG229">
        <v>566.04</v>
      </c>
      <c r="GH229">
        <v>-112.2690297021642</v>
      </c>
      <c r="GI229">
        <v>11.0164258963337</v>
      </c>
      <c r="GJ229">
        <v>0</v>
      </c>
      <c r="GK229">
        <v>2.333558</v>
      </c>
      <c r="GL229">
        <v>1.430213358348965</v>
      </c>
      <c r="GM229">
        <v>0.1417003573425276</v>
      </c>
      <c r="GN229">
        <v>0</v>
      </c>
      <c r="GO229">
        <v>0</v>
      </c>
      <c r="GP229">
        <v>3</v>
      </c>
      <c r="GQ229" t="s">
        <v>459</v>
      </c>
      <c r="GR229">
        <v>3.10202</v>
      </c>
      <c r="GS229">
        <v>2.72556</v>
      </c>
      <c r="GT229">
        <v>0.0389914</v>
      </c>
      <c r="GU229">
        <v>0.0354182</v>
      </c>
      <c r="GV229">
        <v>0.10255</v>
      </c>
      <c r="GW229">
        <v>0.0951736</v>
      </c>
      <c r="GX229">
        <v>25140</v>
      </c>
      <c r="GY229">
        <v>22919.4</v>
      </c>
      <c r="GZ229">
        <v>26723.1</v>
      </c>
      <c r="HA229">
        <v>23981.5</v>
      </c>
      <c r="HB229">
        <v>38367.8</v>
      </c>
      <c r="HC229">
        <v>32067.3</v>
      </c>
      <c r="HD229">
        <v>46665.6</v>
      </c>
      <c r="HE229">
        <v>37935.1</v>
      </c>
      <c r="HF229">
        <v>1.87532</v>
      </c>
      <c r="HG229">
        <v>1.86435</v>
      </c>
      <c r="HH229">
        <v>0.123188</v>
      </c>
      <c r="HI229">
        <v>0</v>
      </c>
      <c r="HJ229">
        <v>27.8738</v>
      </c>
      <c r="HK229">
        <v>999.9</v>
      </c>
      <c r="HL229">
        <v>49.3</v>
      </c>
      <c r="HM229">
        <v>31.2</v>
      </c>
      <c r="HN229">
        <v>24.9073</v>
      </c>
      <c r="HO229">
        <v>60.7429</v>
      </c>
      <c r="HP229">
        <v>22.8405</v>
      </c>
      <c r="HQ229">
        <v>1</v>
      </c>
      <c r="HR229">
        <v>0.08855689999999999</v>
      </c>
      <c r="HS229">
        <v>-0.653298</v>
      </c>
      <c r="HT229">
        <v>20.2795</v>
      </c>
      <c r="HU229">
        <v>5.21175</v>
      </c>
      <c r="HV229">
        <v>11.9787</v>
      </c>
      <c r="HW229">
        <v>4.96375</v>
      </c>
      <c r="HX229">
        <v>3.27455</v>
      </c>
      <c r="HY229">
        <v>9999</v>
      </c>
      <c r="HZ229">
        <v>9999</v>
      </c>
      <c r="IA229">
        <v>9999</v>
      </c>
      <c r="IB229">
        <v>999.9</v>
      </c>
      <c r="IC229">
        <v>1.86397</v>
      </c>
      <c r="ID229">
        <v>1.86006</v>
      </c>
      <c r="IE229">
        <v>1.85837</v>
      </c>
      <c r="IF229">
        <v>1.85974</v>
      </c>
      <c r="IG229">
        <v>1.85989</v>
      </c>
      <c r="IH229">
        <v>1.85837</v>
      </c>
      <c r="II229">
        <v>1.85745</v>
      </c>
      <c r="IJ229">
        <v>1.85242</v>
      </c>
      <c r="IK229">
        <v>0</v>
      </c>
      <c r="IL229">
        <v>0</v>
      </c>
      <c r="IM229">
        <v>0</v>
      </c>
      <c r="IN229">
        <v>0</v>
      </c>
      <c r="IO229" t="s">
        <v>443</v>
      </c>
      <c r="IP229" t="s">
        <v>444</v>
      </c>
      <c r="IQ229" t="s">
        <v>445</v>
      </c>
      <c r="IR229" t="s">
        <v>445</v>
      </c>
      <c r="IS229" t="s">
        <v>445</v>
      </c>
      <c r="IT229" t="s">
        <v>445</v>
      </c>
      <c r="IU229">
        <v>0</v>
      </c>
      <c r="IV229">
        <v>100</v>
      </c>
      <c r="IW229">
        <v>100</v>
      </c>
      <c r="IX229">
        <v>-1.214</v>
      </c>
      <c r="IY229">
        <v>0.2891</v>
      </c>
      <c r="IZ229">
        <v>-1.101190050776656</v>
      </c>
      <c r="JA229">
        <v>-0.0009077452495023094</v>
      </c>
      <c r="JB229">
        <v>1.260287539409167E-06</v>
      </c>
      <c r="JC229">
        <v>-2.747980142854786E-10</v>
      </c>
      <c r="JD229">
        <v>0.01164710740424388</v>
      </c>
      <c r="JE229">
        <v>0.002354074995816399</v>
      </c>
      <c r="JF229">
        <v>0.0004967520844642659</v>
      </c>
      <c r="JG229">
        <v>-1.558376616488758E-06</v>
      </c>
      <c r="JH229">
        <v>1</v>
      </c>
      <c r="JI229">
        <v>1955</v>
      </c>
      <c r="JJ229">
        <v>1</v>
      </c>
      <c r="JK229">
        <v>26</v>
      </c>
      <c r="JL229">
        <v>194276.2</v>
      </c>
      <c r="JM229">
        <v>194276.4</v>
      </c>
      <c r="JN229">
        <v>0.471191</v>
      </c>
      <c r="JO229">
        <v>2.64282</v>
      </c>
      <c r="JP229">
        <v>1.49658</v>
      </c>
      <c r="JQ229">
        <v>2.34619</v>
      </c>
      <c r="JR229">
        <v>1.54907</v>
      </c>
      <c r="JS229">
        <v>2.44995</v>
      </c>
      <c r="JT229">
        <v>35.7777</v>
      </c>
      <c r="JU229">
        <v>24.1838</v>
      </c>
      <c r="JV229">
        <v>18</v>
      </c>
      <c r="JW229">
        <v>482.147</v>
      </c>
      <c r="JX229">
        <v>489.792</v>
      </c>
      <c r="JY229">
        <v>27.8369</v>
      </c>
      <c r="JZ229">
        <v>28.405</v>
      </c>
      <c r="KA229">
        <v>30.0001</v>
      </c>
      <c r="KB229">
        <v>28.6141</v>
      </c>
      <c r="KC229">
        <v>28.6078</v>
      </c>
      <c r="KD229">
        <v>9.51437</v>
      </c>
      <c r="KE229">
        <v>23.0903</v>
      </c>
      <c r="KF229">
        <v>69.285</v>
      </c>
      <c r="KG229">
        <v>27.8658</v>
      </c>
      <c r="KH229">
        <v>112.641</v>
      </c>
      <c r="KI229">
        <v>19.5339</v>
      </c>
      <c r="KJ229">
        <v>102.03</v>
      </c>
      <c r="KK229">
        <v>91.49120000000001</v>
      </c>
    </row>
    <row r="230" spans="1:297">
      <c r="A230">
        <v>212</v>
      </c>
      <c r="B230">
        <v>1758646183.1</v>
      </c>
      <c r="C230">
        <v>4550.099999904633</v>
      </c>
      <c r="D230" t="s">
        <v>871</v>
      </c>
      <c r="E230" t="s">
        <v>872</v>
      </c>
      <c r="F230">
        <v>5</v>
      </c>
      <c r="G230" t="s">
        <v>834</v>
      </c>
      <c r="H230" t="s">
        <v>438</v>
      </c>
      <c r="I230">
        <v>1758646175.6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(EA230+(U230+2*0.95*5.67E-8*(((EA230+$B$9)+273)^4-(EA230+273)^4)-44100*J230)/(1.84*29.3*R230+8*0.95*5.67E-8*(EA230+273)^3))</f>
        <v>0</v>
      </c>
      <c r="W230">
        <f>($C$9*EB230+$D$9*EC230+$E$9*V230)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2*0.95*5.67E-8*(((EA230+$B$9)+273)^4-(W230+273)^4)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138.1222279992903</v>
      </c>
      <c r="AK230">
        <v>145.3856</v>
      </c>
      <c r="AL230">
        <v>-3.297273611472949</v>
      </c>
      <c r="AM230">
        <v>65.1806960467509</v>
      </c>
      <c r="AN230">
        <f>(AP230 - AO230 + DY230*1E3/(8.314*(EA230+273.15)) * AR230/DX230 * AQ230) * DX230/(100*DL230) * 1000/(1000 - AP230)</f>
        <v>0</v>
      </c>
      <c r="AO230">
        <v>19.65260697354734</v>
      </c>
      <c r="AP230">
        <v>22.38430666666666</v>
      </c>
      <c r="AQ230">
        <v>0.0003707417580020106</v>
      </c>
      <c r="AR230">
        <v>105.5677355615316</v>
      </c>
      <c r="AS230">
        <v>0</v>
      </c>
      <c r="AT230">
        <v>0</v>
      </c>
      <c r="AU230">
        <f>IF(AS230*$H$15&gt;=AW230,1.0,(AW230/(AW230-AS230*$H$15)))</f>
        <v>0</v>
      </c>
      <c r="AV230">
        <f>(AU230-1)*100</f>
        <v>0</v>
      </c>
      <c r="AW230">
        <f>MAX(0,($B$15+$C$15*EF230)/(1+$D$15*EF230)*DY230/(EA230+273)*$E$15)</f>
        <v>0</v>
      </c>
      <c r="AX230" t="s">
        <v>439</v>
      </c>
      <c r="AY230" t="s">
        <v>439</v>
      </c>
      <c r="AZ230">
        <v>0</v>
      </c>
      <c r="BA230">
        <v>0</v>
      </c>
      <c r="BB230">
        <f>1-AZ230/BA230</f>
        <v>0</v>
      </c>
      <c r="BC230">
        <v>0</v>
      </c>
      <c r="BD230" t="s">
        <v>439</v>
      </c>
      <c r="BE230" t="s">
        <v>439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439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$B$13*EG230+$C$13*EH230+$F$13*ES230*(1-EV230)</f>
        <v>0</v>
      </c>
      <c r="DI230">
        <f>DH230*DJ230</f>
        <v>0</v>
      </c>
      <c r="DJ230">
        <f>($B$13*$D$11+$C$13*$D$11+$F$13*((FF230+EX230)/MAX(FF230+EX230+FG230, 0.1)*$I$11+FG230/MAX(FF230+EX230+FG230, 0.1)*$J$11))/($B$13+$C$13+$F$13)</f>
        <v>0</v>
      </c>
      <c r="DK230">
        <f>($B$13*$K$11+$C$13*$K$11+$F$13*((FF230+EX230)/MAX(FF230+EX230+FG230, 0.1)*$P$11+FG230/MAX(FF230+EX230+FG230, 0.1)*$Q$11))/($B$13+$C$13+$F$13)</f>
        <v>0</v>
      </c>
      <c r="DL230">
        <v>2.96</v>
      </c>
      <c r="DM230">
        <v>0.5</v>
      </c>
      <c r="DN230" t="s">
        <v>440</v>
      </c>
      <c r="DO230">
        <v>2</v>
      </c>
      <c r="DP230" t="b">
        <v>1</v>
      </c>
      <c r="DQ230">
        <v>1758646175.6</v>
      </c>
      <c r="DR230">
        <v>164.6876666666667</v>
      </c>
      <c r="DS230">
        <v>150.2918888888889</v>
      </c>
      <c r="DT230">
        <v>22.35841111111111</v>
      </c>
      <c r="DU230">
        <v>19.8038962962963</v>
      </c>
      <c r="DV230">
        <v>165.9058148148148</v>
      </c>
      <c r="DW230">
        <v>22.0696</v>
      </c>
      <c r="DX230">
        <v>500.0334444444445</v>
      </c>
      <c r="DY230">
        <v>90.31296666666667</v>
      </c>
      <c r="DZ230">
        <v>0.06690815185185184</v>
      </c>
      <c r="EA230">
        <v>28.81143703703703</v>
      </c>
      <c r="EB230">
        <v>29.8947962962963</v>
      </c>
      <c r="EC230">
        <v>999.9000000000001</v>
      </c>
      <c r="ED230">
        <v>0</v>
      </c>
      <c r="EE230">
        <v>0</v>
      </c>
      <c r="EF230">
        <v>9987.966666666665</v>
      </c>
      <c r="EG230">
        <v>0</v>
      </c>
      <c r="EH230">
        <v>10.3821</v>
      </c>
      <c r="EI230">
        <v>14.39578888888889</v>
      </c>
      <c r="EJ230">
        <v>168.4537777777778</v>
      </c>
      <c r="EK230">
        <v>153.3301111111111</v>
      </c>
      <c r="EL230">
        <v>2.554512592592593</v>
      </c>
      <c r="EM230">
        <v>150.2918888888889</v>
      </c>
      <c r="EN230">
        <v>19.8038962962963</v>
      </c>
      <c r="EO230">
        <v>2.019253333333333</v>
      </c>
      <c r="EP230">
        <v>1.788547407407407</v>
      </c>
      <c r="EQ230">
        <v>17.59611851851852</v>
      </c>
      <c r="ER230">
        <v>15.68683333333333</v>
      </c>
      <c r="ES230">
        <v>2000.044074074074</v>
      </c>
      <c r="ET230">
        <v>0.9799965555555554</v>
      </c>
      <c r="EU230">
        <v>0.02000321111111111</v>
      </c>
      <c r="EV230">
        <v>0</v>
      </c>
      <c r="EW230">
        <v>550.7301481481481</v>
      </c>
      <c r="EX230">
        <v>5.00078</v>
      </c>
      <c r="EY230">
        <v>10806.12962962963</v>
      </c>
      <c r="EZ230">
        <v>16379.98148148148</v>
      </c>
      <c r="FA230">
        <v>38.71970370370369</v>
      </c>
      <c r="FB230">
        <v>39.57833333333333</v>
      </c>
      <c r="FC230">
        <v>38.86555555555555</v>
      </c>
      <c r="FD230">
        <v>39.24759259259259</v>
      </c>
      <c r="FE230">
        <v>40.00666666666666</v>
      </c>
      <c r="FF230">
        <v>1955.134074074074</v>
      </c>
      <c r="FG230">
        <v>39.91</v>
      </c>
      <c r="FH230">
        <v>0</v>
      </c>
      <c r="FI230">
        <v>1758646181.4</v>
      </c>
      <c r="FJ230">
        <v>0</v>
      </c>
      <c r="FK230">
        <v>549.81436</v>
      </c>
      <c r="FL230">
        <v>-110.3358459749153</v>
      </c>
      <c r="FM230">
        <v>-2128.407689014429</v>
      </c>
      <c r="FN230">
        <v>10787.236</v>
      </c>
      <c r="FO230">
        <v>15</v>
      </c>
      <c r="FP230">
        <v>0</v>
      </c>
      <c r="FQ230" t="s">
        <v>441</v>
      </c>
      <c r="FR230">
        <v>1746989605.5</v>
      </c>
      <c r="FS230">
        <v>1746989593.5</v>
      </c>
      <c r="FT230">
        <v>0</v>
      </c>
      <c r="FU230">
        <v>-0.274</v>
      </c>
      <c r="FV230">
        <v>-0.002</v>
      </c>
      <c r="FW230">
        <v>2.549</v>
      </c>
      <c r="FX230">
        <v>0.129</v>
      </c>
      <c r="FY230">
        <v>420</v>
      </c>
      <c r="FZ230">
        <v>17</v>
      </c>
      <c r="GA230">
        <v>0.02</v>
      </c>
      <c r="GB230">
        <v>0.04</v>
      </c>
      <c r="GC230">
        <v>14.1166175</v>
      </c>
      <c r="GD230">
        <v>5.212091932457742</v>
      </c>
      <c r="GE230">
        <v>0.5042224206079594</v>
      </c>
      <c r="GF230">
        <v>0</v>
      </c>
      <c r="GG230">
        <v>557.0916176470588</v>
      </c>
      <c r="GH230">
        <v>-112.2671505475112</v>
      </c>
      <c r="GI230">
        <v>11.01685595433253</v>
      </c>
      <c r="GJ230">
        <v>0</v>
      </c>
      <c r="GK230">
        <v>2.4598005</v>
      </c>
      <c r="GL230">
        <v>1.798272495309562</v>
      </c>
      <c r="GM230">
        <v>0.174138074612504</v>
      </c>
      <c r="GN230">
        <v>0</v>
      </c>
      <c r="GO230">
        <v>0</v>
      </c>
      <c r="GP230">
        <v>3</v>
      </c>
      <c r="GQ230" t="s">
        <v>459</v>
      </c>
      <c r="GR230">
        <v>3.10208</v>
      </c>
      <c r="GS230">
        <v>2.72492</v>
      </c>
      <c r="GT230">
        <v>0.0353621</v>
      </c>
      <c r="GU230">
        <v>0.0315797</v>
      </c>
      <c r="GV230">
        <v>0.102584</v>
      </c>
      <c r="GW230">
        <v>0.09472419999999999</v>
      </c>
      <c r="GX230">
        <v>25234.8</v>
      </c>
      <c r="GY230">
        <v>23010.3</v>
      </c>
      <c r="GZ230">
        <v>26723</v>
      </c>
      <c r="HA230">
        <v>23981.3</v>
      </c>
      <c r="HB230">
        <v>38365.8</v>
      </c>
      <c r="HC230">
        <v>32082.9</v>
      </c>
      <c r="HD230">
        <v>46665.5</v>
      </c>
      <c r="HE230">
        <v>37935.1</v>
      </c>
      <c r="HF230">
        <v>1.87565</v>
      </c>
      <c r="HG230">
        <v>1.8641</v>
      </c>
      <c r="HH230">
        <v>0.121482</v>
      </c>
      <c r="HI230">
        <v>0</v>
      </c>
      <c r="HJ230">
        <v>27.8738</v>
      </c>
      <c r="HK230">
        <v>999.9</v>
      </c>
      <c r="HL230">
        <v>49.3</v>
      </c>
      <c r="HM230">
        <v>31.2</v>
      </c>
      <c r="HN230">
        <v>24.9115</v>
      </c>
      <c r="HO230">
        <v>61.0529</v>
      </c>
      <c r="HP230">
        <v>22.8205</v>
      </c>
      <c r="HQ230">
        <v>1</v>
      </c>
      <c r="HR230">
        <v>0.0886636</v>
      </c>
      <c r="HS230">
        <v>-0.79966</v>
      </c>
      <c r="HT230">
        <v>20.2786</v>
      </c>
      <c r="HU230">
        <v>5.21115</v>
      </c>
      <c r="HV230">
        <v>11.9794</v>
      </c>
      <c r="HW230">
        <v>4.96385</v>
      </c>
      <c r="HX230">
        <v>3.2744</v>
      </c>
      <c r="HY230">
        <v>9999</v>
      </c>
      <c r="HZ230">
        <v>9999</v>
      </c>
      <c r="IA230">
        <v>9999</v>
      </c>
      <c r="IB230">
        <v>999.9</v>
      </c>
      <c r="IC230">
        <v>1.86395</v>
      </c>
      <c r="ID230">
        <v>1.86005</v>
      </c>
      <c r="IE230">
        <v>1.85837</v>
      </c>
      <c r="IF230">
        <v>1.85974</v>
      </c>
      <c r="IG230">
        <v>1.85989</v>
      </c>
      <c r="IH230">
        <v>1.85837</v>
      </c>
      <c r="II230">
        <v>1.85745</v>
      </c>
      <c r="IJ230">
        <v>1.85242</v>
      </c>
      <c r="IK230">
        <v>0</v>
      </c>
      <c r="IL230">
        <v>0</v>
      </c>
      <c r="IM230">
        <v>0</v>
      </c>
      <c r="IN230">
        <v>0</v>
      </c>
      <c r="IO230" t="s">
        <v>443</v>
      </c>
      <c r="IP230" t="s">
        <v>444</v>
      </c>
      <c r="IQ230" t="s">
        <v>445</v>
      </c>
      <c r="IR230" t="s">
        <v>445</v>
      </c>
      <c r="IS230" t="s">
        <v>445</v>
      </c>
      <c r="IT230" t="s">
        <v>445</v>
      </c>
      <c r="IU230">
        <v>0</v>
      </c>
      <c r="IV230">
        <v>100</v>
      </c>
      <c r="IW230">
        <v>100</v>
      </c>
      <c r="IX230">
        <v>-1.205</v>
      </c>
      <c r="IY230">
        <v>0.2894</v>
      </c>
      <c r="IZ230">
        <v>-1.101190050776656</v>
      </c>
      <c r="JA230">
        <v>-0.0009077452495023094</v>
      </c>
      <c r="JB230">
        <v>1.260287539409167E-06</v>
      </c>
      <c r="JC230">
        <v>-2.747980142854786E-10</v>
      </c>
      <c r="JD230">
        <v>0.01164710740424388</v>
      </c>
      <c r="JE230">
        <v>0.002354074995816399</v>
      </c>
      <c r="JF230">
        <v>0.0004967520844642659</v>
      </c>
      <c r="JG230">
        <v>-1.558376616488758E-06</v>
      </c>
      <c r="JH230">
        <v>1</v>
      </c>
      <c r="JI230">
        <v>1955</v>
      </c>
      <c r="JJ230">
        <v>1</v>
      </c>
      <c r="JK230">
        <v>26</v>
      </c>
      <c r="JL230">
        <v>194276.3</v>
      </c>
      <c r="JM230">
        <v>194276.5</v>
      </c>
      <c r="JN230">
        <v>0.428467</v>
      </c>
      <c r="JO230">
        <v>2.65747</v>
      </c>
      <c r="JP230">
        <v>1.49658</v>
      </c>
      <c r="JQ230">
        <v>2.34619</v>
      </c>
      <c r="JR230">
        <v>1.54907</v>
      </c>
      <c r="JS230">
        <v>2.34009</v>
      </c>
      <c r="JT230">
        <v>35.7777</v>
      </c>
      <c r="JU230">
        <v>24.1751</v>
      </c>
      <c r="JV230">
        <v>18</v>
      </c>
      <c r="JW230">
        <v>482.345</v>
      </c>
      <c r="JX230">
        <v>489.629</v>
      </c>
      <c r="JY230">
        <v>27.9131</v>
      </c>
      <c r="JZ230">
        <v>28.4051</v>
      </c>
      <c r="KA230">
        <v>30.0002</v>
      </c>
      <c r="KB230">
        <v>28.6152</v>
      </c>
      <c r="KC230">
        <v>28.6078</v>
      </c>
      <c r="KD230">
        <v>8.65911</v>
      </c>
      <c r="KE230">
        <v>23.6662</v>
      </c>
      <c r="KF230">
        <v>69.285</v>
      </c>
      <c r="KG230">
        <v>27.9453</v>
      </c>
      <c r="KH230">
        <v>99.2685</v>
      </c>
      <c r="KI230">
        <v>19.4248</v>
      </c>
      <c r="KJ230">
        <v>102.029</v>
      </c>
      <c r="KK230">
        <v>91.4907</v>
      </c>
    </row>
    <row r="231" spans="1:297">
      <c r="A231">
        <v>213</v>
      </c>
      <c r="B231">
        <v>1758646188.1</v>
      </c>
      <c r="C231">
        <v>4555.099999904633</v>
      </c>
      <c r="D231" t="s">
        <v>873</v>
      </c>
      <c r="E231" t="s">
        <v>874</v>
      </c>
      <c r="F231">
        <v>5</v>
      </c>
      <c r="G231" t="s">
        <v>834</v>
      </c>
      <c r="H231" t="s">
        <v>438</v>
      </c>
      <c r="I231">
        <v>1758646180.314285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(EA231+(U231+2*0.95*5.67E-8*(((EA231+$B$9)+273)^4-(EA231+273)^4)-44100*J231)/(1.84*29.3*R231+8*0.95*5.67E-8*(EA231+273)^3))</f>
        <v>0</v>
      </c>
      <c r="W231">
        <f>($C$9*EB231+$D$9*EC231+$E$9*V231)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2*0.95*5.67E-8*(((EA231+$B$9)+273)^4-(W231+273)^4)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121.1869238879412</v>
      </c>
      <c r="AK231">
        <v>128.9668121212121</v>
      </c>
      <c r="AL231">
        <v>-3.280578396062392</v>
      </c>
      <c r="AM231">
        <v>65.1806960467509</v>
      </c>
      <c r="AN231">
        <f>(AP231 - AO231 + DY231*1E3/(8.314*(EA231+273.15)) * AR231/DX231 * AQ231) * DX231/(100*DL231) * 1000/(1000 - AP231)</f>
        <v>0</v>
      </c>
      <c r="AO231">
        <v>19.54932953227228</v>
      </c>
      <c r="AP231">
        <v>22.40314424242423</v>
      </c>
      <c r="AQ231">
        <v>0.0006033837601982507</v>
      </c>
      <c r="AR231">
        <v>105.5677355615316</v>
      </c>
      <c r="AS231">
        <v>0</v>
      </c>
      <c r="AT231">
        <v>0</v>
      </c>
      <c r="AU231">
        <f>IF(AS231*$H$15&gt;=AW231,1.0,(AW231/(AW231-AS231*$H$15)))</f>
        <v>0</v>
      </c>
      <c r="AV231">
        <f>(AU231-1)*100</f>
        <v>0</v>
      </c>
      <c r="AW231">
        <f>MAX(0,($B$15+$C$15*EF231)/(1+$D$15*EF231)*DY231/(EA231+273)*$E$15)</f>
        <v>0</v>
      </c>
      <c r="AX231" t="s">
        <v>439</v>
      </c>
      <c r="AY231" t="s">
        <v>439</v>
      </c>
      <c r="AZ231">
        <v>0</v>
      </c>
      <c r="BA231">
        <v>0</v>
      </c>
      <c r="BB231">
        <f>1-AZ231/BA231</f>
        <v>0</v>
      </c>
      <c r="BC231">
        <v>0</v>
      </c>
      <c r="BD231" t="s">
        <v>439</v>
      </c>
      <c r="BE231" t="s">
        <v>439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439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$B$13*EG231+$C$13*EH231+$F$13*ES231*(1-EV231)</f>
        <v>0</v>
      </c>
      <c r="DI231">
        <f>DH231*DJ231</f>
        <v>0</v>
      </c>
      <c r="DJ231">
        <f>($B$13*$D$11+$C$13*$D$11+$F$13*((FF231+EX231)/MAX(FF231+EX231+FG231, 0.1)*$I$11+FG231/MAX(FF231+EX231+FG231, 0.1)*$J$11))/($B$13+$C$13+$F$13)</f>
        <v>0</v>
      </c>
      <c r="DK231">
        <f>($B$13*$K$11+$C$13*$K$11+$F$13*((FF231+EX231)/MAX(FF231+EX231+FG231, 0.1)*$P$11+FG231/MAX(FF231+EX231+FG231, 0.1)*$Q$11))/($B$13+$C$13+$F$13)</f>
        <v>0</v>
      </c>
      <c r="DL231">
        <v>2.96</v>
      </c>
      <c r="DM231">
        <v>0.5</v>
      </c>
      <c r="DN231" t="s">
        <v>440</v>
      </c>
      <c r="DO231">
        <v>2</v>
      </c>
      <c r="DP231" t="b">
        <v>1</v>
      </c>
      <c r="DQ231">
        <v>1758646180.314285</v>
      </c>
      <c r="DR231">
        <v>149.5053571428571</v>
      </c>
      <c r="DS231">
        <v>134.6631071428571</v>
      </c>
      <c r="DT231">
        <v>22.37901071428572</v>
      </c>
      <c r="DU231">
        <v>19.68450357142857</v>
      </c>
      <c r="DV231">
        <v>150.7154642857143</v>
      </c>
      <c r="DW231">
        <v>22.08975357142857</v>
      </c>
      <c r="DX231">
        <v>499.9176071428571</v>
      </c>
      <c r="DY231">
        <v>90.31257142857143</v>
      </c>
      <c r="DZ231">
        <v>0.06712221071428572</v>
      </c>
      <c r="EA231">
        <v>28.81329642857143</v>
      </c>
      <c r="EB231">
        <v>29.87222142857143</v>
      </c>
      <c r="EC231">
        <v>999.9000000000002</v>
      </c>
      <c r="ED231">
        <v>0</v>
      </c>
      <c r="EE231">
        <v>0</v>
      </c>
      <c r="EF231">
        <v>9989.712142857143</v>
      </c>
      <c r="EG231">
        <v>0</v>
      </c>
      <c r="EH231">
        <v>10.3821</v>
      </c>
      <c r="EI231">
        <v>14.84224285714286</v>
      </c>
      <c r="EJ231">
        <v>152.9275</v>
      </c>
      <c r="EK231">
        <v>137.3688214285714</v>
      </c>
      <c r="EL231">
        <v>2.694505714285715</v>
      </c>
      <c r="EM231">
        <v>134.6631071428571</v>
      </c>
      <c r="EN231">
        <v>19.68450357142857</v>
      </c>
      <c r="EO231">
        <v>2.021106071428571</v>
      </c>
      <c r="EP231">
        <v>1.7777575</v>
      </c>
      <c r="EQ231">
        <v>17.61065357142857</v>
      </c>
      <c r="ER231">
        <v>15.59238214285714</v>
      </c>
      <c r="ES231">
        <v>2000.044642857143</v>
      </c>
      <c r="ET231">
        <v>0.9799967142857141</v>
      </c>
      <c r="EU231">
        <v>0.02000303571428572</v>
      </c>
      <c r="EV231">
        <v>0</v>
      </c>
      <c r="EW231">
        <v>542.2632857142858</v>
      </c>
      <c r="EX231">
        <v>5.00078</v>
      </c>
      <c r="EY231">
        <v>10642.78571428571</v>
      </c>
      <c r="EZ231">
        <v>16379.97857142857</v>
      </c>
      <c r="FA231">
        <v>38.71171428571428</v>
      </c>
      <c r="FB231">
        <v>39.57324999999999</v>
      </c>
      <c r="FC231">
        <v>38.8815</v>
      </c>
      <c r="FD231">
        <v>39.23878571428572</v>
      </c>
      <c r="FE231">
        <v>39.95053571428571</v>
      </c>
      <c r="FF231">
        <v>1955.134642857143</v>
      </c>
      <c r="FG231">
        <v>39.91</v>
      </c>
      <c r="FH231">
        <v>0</v>
      </c>
      <c r="FI231">
        <v>1758646186.2</v>
      </c>
      <c r="FJ231">
        <v>0</v>
      </c>
      <c r="FK231">
        <v>541.18888</v>
      </c>
      <c r="FL231">
        <v>-106.1388461539382</v>
      </c>
      <c r="FM231">
        <v>-2027.069230785735</v>
      </c>
      <c r="FN231">
        <v>10621.372</v>
      </c>
      <c r="FO231">
        <v>15</v>
      </c>
      <c r="FP231">
        <v>0</v>
      </c>
      <c r="FQ231" t="s">
        <v>441</v>
      </c>
      <c r="FR231">
        <v>1746989605.5</v>
      </c>
      <c r="FS231">
        <v>1746989593.5</v>
      </c>
      <c r="FT231">
        <v>0</v>
      </c>
      <c r="FU231">
        <v>-0.274</v>
      </c>
      <c r="FV231">
        <v>-0.002</v>
      </c>
      <c r="FW231">
        <v>2.549</v>
      </c>
      <c r="FX231">
        <v>0.129</v>
      </c>
      <c r="FY231">
        <v>420</v>
      </c>
      <c r="FZ231">
        <v>17</v>
      </c>
      <c r="GA231">
        <v>0.02</v>
      </c>
      <c r="GB231">
        <v>0.04</v>
      </c>
      <c r="GC231">
        <v>14.59395853658536</v>
      </c>
      <c r="GD231">
        <v>5.687372822299672</v>
      </c>
      <c r="GE231">
        <v>0.5628825437308238</v>
      </c>
      <c r="GF231">
        <v>0</v>
      </c>
      <c r="GG231">
        <v>547.1940588235294</v>
      </c>
      <c r="GH231">
        <v>-108.8313522241346</v>
      </c>
      <c r="GI231">
        <v>10.68216471491336</v>
      </c>
      <c r="GJ231">
        <v>0</v>
      </c>
      <c r="GK231">
        <v>2.608643414634146</v>
      </c>
      <c r="GL231">
        <v>1.796256794425089</v>
      </c>
      <c r="GM231">
        <v>0.1779389063231036</v>
      </c>
      <c r="GN231">
        <v>0</v>
      </c>
      <c r="GO231">
        <v>0</v>
      </c>
      <c r="GP231">
        <v>3</v>
      </c>
      <c r="GQ231" t="s">
        <v>459</v>
      </c>
      <c r="GR231">
        <v>3.10207</v>
      </c>
      <c r="GS231">
        <v>2.72526</v>
      </c>
      <c r="GT231">
        <v>0.0316693</v>
      </c>
      <c r="GU231">
        <v>0.0276907</v>
      </c>
      <c r="GV231">
        <v>0.102645</v>
      </c>
      <c r="GW231">
        <v>0.0943369</v>
      </c>
      <c r="GX231">
        <v>25331.3</v>
      </c>
      <c r="GY231">
        <v>23102.9</v>
      </c>
      <c r="GZ231">
        <v>26722.9</v>
      </c>
      <c r="HA231">
        <v>23981.4</v>
      </c>
      <c r="HB231">
        <v>38362.4</v>
      </c>
      <c r="HC231">
        <v>32096.4</v>
      </c>
      <c r="HD231">
        <v>46665.2</v>
      </c>
      <c r="HE231">
        <v>37935.1</v>
      </c>
      <c r="HF231">
        <v>1.87538</v>
      </c>
      <c r="HG231">
        <v>1.864</v>
      </c>
      <c r="HH231">
        <v>0.120834</v>
      </c>
      <c r="HI231">
        <v>0</v>
      </c>
      <c r="HJ231">
        <v>27.8738</v>
      </c>
      <c r="HK231">
        <v>999.9</v>
      </c>
      <c r="HL231">
        <v>49.2</v>
      </c>
      <c r="HM231">
        <v>31.2</v>
      </c>
      <c r="HN231">
        <v>24.8574</v>
      </c>
      <c r="HO231">
        <v>61.1529</v>
      </c>
      <c r="HP231">
        <v>22.5721</v>
      </c>
      <c r="HQ231">
        <v>1</v>
      </c>
      <c r="HR231">
        <v>0.0888872</v>
      </c>
      <c r="HS231">
        <v>-0.9236760000000001</v>
      </c>
      <c r="HT231">
        <v>20.2777</v>
      </c>
      <c r="HU231">
        <v>5.2107</v>
      </c>
      <c r="HV231">
        <v>11.9781</v>
      </c>
      <c r="HW231">
        <v>4.96365</v>
      </c>
      <c r="HX231">
        <v>3.27433</v>
      </c>
      <c r="HY231">
        <v>9999</v>
      </c>
      <c r="HZ231">
        <v>9999</v>
      </c>
      <c r="IA231">
        <v>9999</v>
      </c>
      <c r="IB231">
        <v>999.9</v>
      </c>
      <c r="IC231">
        <v>1.86397</v>
      </c>
      <c r="ID231">
        <v>1.86006</v>
      </c>
      <c r="IE231">
        <v>1.85838</v>
      </c>
      <c r="IF231">
        <v>1.85975</v>
      </c>
      <c r="IG231">
        <v>1.85988</v>
      </c>
      <c r="IH231">
        <v>1.85837</v>
      </c>
      <c r="II231">
        <v>1.85745</v>
      </c>
      <c r="IJ231">
        <v>1.85242</v>
      </c>
      <c r="IK231">
        <v>0</v>
      </c>
      <c r="IL231">
        <v>0</v>
      </c>
      <c r="IM231">
        <v>0</v>
      </c>
      <c r="IN231">
        <v>0</v>
      </c>
      <c r="IO231" t="s">
        <v>443</v>
      </c>
      <c r="IP231" t="s">
        <v>444</v>
      </c>
      <c r="IQ231" t="s">
        <v>445</v>
      </c>
      <c r="IR231" t="s">
        <v>445</v>
      </c>
      <c r="IS231" t="s">
        <v>445</v>
      </c>
      <c r="IT231" t="s">
        <v>445</v>
      </c>
      <c r="IU231">
        <v>0</v>
      </c>
      <c r="IV231">
        <v>100</v>
      </c>
      <c r="IW231">
        <v>100</v>
      </c>
      <c r="IX231">
        <v>-1.196</v>
      </c>
      <c r="IY231">
        <v>0.2898</v>
      </c>
      <c r="IZ231">
        <v>-1.101190050776656</v>
      </c>
      <c r="JA231">
        <v>-0.0009077452495023094</v>
      </c>
      <c r="JB231">
        <v>1.260287539409167E-06</v>
      </c>
      <c r="JC231">
        <v>-2.747980142854786E-10</v>
      </c>
      <c r="JD231">
        <v>0.01164710740424388</v>
      </c>
      <c r="JE231">
        <v>0.002354074995816399</v>
      </c>
      <c r="JF231">
        <v>0.0004967520844642659</v>
      </c>
      <c r="JG231">
        <v>-1.558376616488758E-06</v>
      </c>
      <c r="JH231">
        <v>1</v>
      </c>
      <c r="JI231">
        <v>1955</v>
      </c>
      <c r="JJ231">
        <v>1</v>
      </c>
      <c r="JK231">
        <v>26</v>
      </c>
      <c r="JL231">
        <v>194276.4</v>
      </c>
      <c r="JM231">
        <v>194276.6</v>
      </c>
      <c r="JN231">
        <v>0.388184</v>
      </c>
      <c r="JO231">
        <v>2.65259</v>
      </c>
      <c r="JP231">
        <v>1.49658</v>
      </c>
      <c r="JQ231">
        <v>2.34619</v>
      </c>
      <c r="JR231">
        <v>1.54907</v>
      </c>
      <c r="JS231">
        <v>2.43896</v>
      </c>
      <c r="JT231">
        <v>35.7777</v>
      </c>
      <c r="JU231">
        <v>24.1488</v>
      </c>
      <c r="JV231">
        <v>18</v>
      </c>
      <c r="JW231">
        <v>482.19</v>
      </c>
      <c r="JX231">
        <v>489.568</v>
      </c>
      <c r="JY231">
        <v>27.9976</v>
      </c>
      <c r="JZ231">
        <v>28.4074</v>
      </c>
      <c r="KA231">
        <v>30.0003</v>
      </c>
      <c r="KB231">
        <v>28.6159</v>
      </c>
      <c r="KC231">
        <v>28.6084</v>
      </c>
      <c r="KD231">
        <v>7.87222</v>
      </c>
      <c r="KE231">
        <v>24.2268</v>
      </c>
      <c r="KF231">
        <v>69.285</v>
      </c>
      <c r="KG231">
        <v>28.0396</v>
      </c>
      <c r="KH231">
        <v>85.9076</v>
      </c>
      <c r="KI231">
        <v>19.3043</v>
      </c>
      <c r="KJ231">
        <v>102.029</v>
      </c>
      <c r="KK231">
        <v>91.491</v>
      </c>
    </row>
    <row r="232" spans="1:297">
      <c r="A232">
        <v>214</v>
      </c>
      <c r="B232">
        <v>1758646193.1</v>
      </c>
      <c r="C232">
        <v>4560.099999904633</v>
      </c>
      <c r="D232" t="s">
        <v>875</v>
      </c>
      <c r="E232" t="s">
        <v>876</v>
      </c>
      <c r="F232">
        <v>5</v>
      </c>
      <c r="G232" t="s">
        <v>834</v>
      </c>
      <c r="H232" t="s">
        <v>438</v>
      </c>
      <c r="I232">
        <v>1758646185.6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(EA232+(U232+2*0.95*5.67E-8*(((EA232+$B$9)+273)^4-(EA232+273)^4)-44100*J232)/(1.84*29.3*R232+8*0.95*5.67E-8*(EA232+273)^3))</f>
        <v>0</v>
      </c>
      <c r="W232">
        <f>($C$9*EB232+$D$9*EC232+$E$9*V232)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2*0.95*5.67E-8*(((EA232+$B$9)+273)^4-(W232+273)^4)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104.2658164259591</v>
      </c>
      <c r="AK232">
        <v>112.6420848484848</v>
      </c>
      <c r="AL232">
        <v>-3.267573536860633</v>
      </c>
      <c r="AM232">
        <v>65.1806960467509</v>
      </c>
      <c r="AN232">
        <f>(AP232 - AO232 + DY232*1E3/(8.314*(EA232+273.15)) * AR232/DX232 * AQ232) * DX232/(100*DL232) * 1000/(1000 - AP232)</f>
        <v>0</v>
      </c>
      <c r="AO232">
        <v>19.43790218586024</v>
      </c>
      <c r="AP232">
        <v>22.42717696969696</v>
      </c>
      <c r="AQ232">
        <v>0.0005099101797580646</v>
      </c>
      <c r="AR232">
        <v>105.5677355615316</v>
      </c>
      <c r="AS232">
        <v>0</v>
      </c>
      <c r="AT232">
        <v>0</v>
      </c>
      <c r="AU232">
        <f>IF(AS232*$H$15&gt;=AW232,1.0,(AW232/(AW232-AS232*$H$15)))</f>
        <v>0</v>
      </c>
      <c r="AV232">
        <f>(AU232-1)*100</f>
        <v>0</v>
      </c>
      <c r="AW232">
        <f>MAX(0,($B$15+$C$15*EF232)/(1+$D$15*EF232)*DY232/(EA232+273)*$E$15)</f>
        <v>0</v>
      </c>
      <c r="AX232" t="s">
        <v>439</v>
      </c>
      <c r="AY232" t="s">
        <v>439</v>
      </c>
      <c r="AZ232">
        <v>0</v>
      </c>
      <c r="BA232">
        <v>0</v>
      </c>
      <c r="BB232">
        <f>1-AZ232/BA232</f>
        <v>0</v>
      </c>
      <c r="BC232">
        <v>0</v>
      </c>
      <c r="BD232" t="s">
        <v>439</v>
      </c>
      <c r="BE232" t="s">
        <v>439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439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$B$13*EG232+$C$13*EH232+$F$13*ES232*(1-EV232)</f>
        <v>0</v>
      </c>
      <c r="DI232">
        <f>DH232*DJ232</f>
        <v>0</v>
      </c>
      <c r="DJ232">
        <f>($B$13*$D$11+$C$13*$D$11+$F$13*((FF232+EX232)/MAX(FF232+EX232+FG232, 0.1)*$I$11+FG232/MAX(FF232+EX232+FG232, 0.1)*$J$11))/($B$13+$C$13+$F$13)</f>
        <v>0</v>
      </c>
      <c r="DK232">
        <f>($B$13*$K$11+$C$13*$K$11+$F$13*((FF232+EX232)/MAX(FF232+EX232+FG232, 0.1)*$P$11+FG232/MAX(FF232+EX232+FG232, 0.1)*$Q$11))/($B$13+$C$13+$F$13)</f>
        <v>0</v>
      </c>
      <c r="DL232">
        <v>2.96</v>
      </c>
      <c r="DM232">
        <v>0.5</v>
      </c>
      <c r="DN232" t="s">
        <v>440</v>
      </c>
      <c r="DO232">
        <v>2</v>
      </c>
      <c r="DP232" t="b">
        <v>1</v>
      </c>
      <c r="DQ232">
        <v>1758646185.6</v>
      </c>
      <c r="DR232">
        <v>132.524</v>
      </c>
      <c r="DS232">
        <v>117.1018259259259</v>
      </c>
      <c r="DT232">
        <v>22.39746666666667</v>
      </c>
      <c r="DU232">
        <v>19.55995555555555</v>
      </c>
      <c r="DV232">
        <v>133.7244814814815</v>
      </c>
      <c r="DW232">
        <v>22.10781111111111</v>
      </c>
      <c r="DX232">
        <v>500.0258148148149</v>
      </c>
      <c r="DY232">
        <v>90.3117888888889</v>
      </c>
      <c r="DZ232">
        <v>0.06697020370370371</v>
      </c>
      <c r="EA232">
        <v>28.8178925925926</v>
      </c>
      <c r="EB232">
        <v>29.85256666666667</v>
      </c>
      <c r="EC232">
        <v>999.9000000000001</v>
      </c>
      <c r="ED232">
        <v>0</v>
      </c>
      <c r="EE232">
        <v>0</v>
      </c>
      <c r="EF232">
        <v>10006.13666666667</v>
      </c>
      <c r="EG232">
        <v>0</v>
      </c>
      <c r="EH232">
        <v>10.3821</v>
      </c>
      <c r="EI232">
        <v>15.4221962962963</v>
      </c>
      <c r="EJ232">
        <v>135.56</v>
      </c>
      <c r="EK232">
        <v>119.4394851851852</v>
      </c>
      <c r="EL232">
        <v>2.837508518518518</v>
      </c>
      <c r="EM232">
        <v>117.1018259259259</v>
      </c>
      <c r="EN232">
        <v>19.55995555555555</v>
      </c>
      <c r="EO232">
        <v>2.022755185185185</v>
      </c>
      <c r="EP232">
        <v>1.766494444444445</v>
      </c>
      <c r="EQ232">
        <v>17.62358518518518</v>
      </c>
      <c r="ER232">
        <v>15.49325555555556</v>
      </c>
      <c r="ES232">
        <v>2000.046666666667</v>
      </c>
      <c r="ET232">
        <v>0.9799968888888887</v>
      </c>
      <c r="EU232">
        <v>0.02000285185185185</v>
      </c>
      <c r="EV232">
        <v>0</v>
      </c>
      <c r="EW232">
        <v>533.1145185185185</v>
      </c>
      <c r="EX232">
        <v>5.00078</v>
      </c>
      <c r="EY232">
        <v>10468.98148148148</v>
      </c>
      <c r="EZ232">
        <v>16379.98518518518</v>
      </c>
      <c r="FA232">
        <v>38.69640740740741</v>
      </c>
      <c r="FB232">
        <v>39.57599999999999</v>
      </c>
      <c r="FC232">
        <v>38.93496296296296</v>
      </c>
      <c r="FD232">
        <v>39.22218518518519</v>
      </c>
      <c r="FE232">
        <v>39.89777777777778</v>
      </c>
      <c r="FF232">
        <v>1955.136666666667</v>
      </c>
      <c r="FG232">
        <v>39.91</v>
      </c>
      <c r="FH232">
        <v>0</v>
      </c>
      <c r="FI232">
        <v>1758646191</v>
      </c>
      <c r="FJ232">
        <v>0</v>
      </c>
      <c r="FK232">
        <v>532.9132</v>
      </c>
      <c r="FL232">
        <v>-99.84546137774711</v>
      </c>
      <c r="FM232">
        <v>-1896.59999710847</v>
      </c>
      <c r="FN232">
        <v>10464.616</v>
      </c>
      <c r="FO232">
        <v>15</v>
      </c>
      <c r="FP232">
        <v>0</v>
      </c>
      <c r="FQ232" t="s">
        <v>441</v>
      </c>
      <c r="FR232">
        <v>1746989605.5</v>
      </c>
      <c r="FS232">
        <v>1746989593.5</v>
      </c>
      <c r="FT232">
        <v>0</v>
      </c>
      <c r="FU232">
        <v>-0.274</v>
      </c>
      <c r="FV232">
        <v>-0.002</v>
      </c>
      <c r="FW232">
        <v>2.549</v>
      </c>
      <c r="FX232">
        <v>0.129</v>
      </c>
      <c r="FY232">
        <v>420</v>
      </c>
      <c r="FZ232">
        <v>17</v>
      </c>
      <c r="GA232">
        <v>0.02</v>
      </c>
      <c r="GB232">
        <v>0.04</v>
      </c>
      <c r="GC232">
        <v>14.98831219512195</v>
      </c>
      <c r="GD232">
        <v>6.32095400696866</v>
      </c>
      <c r="GE232">
        <v>0.6246863935920838</v>
      </c>
      <c r="GF232">
        <v>0</v>
      </c>
      <c r="GG232">
        <v>539.7482058823529</v>
      </c>
      <c r="GH232">
        <v>-104.9781359827022</v>
      </c>
      <c r="GI232">
        <v>10.30753909918084</v>
      </c>
      <c r="GJ232">
        <v>0</v>
      </c>
      <c r="GK232">
        <v>2.727515853658536</v>
      </c>
      <c r="GL232">
        <v>1.628115888501743</v>
      </c>
      <c r="GM232">
        <v>0.1607075530116832</v>
      </c>
      <c r="GN232">
        <v>0</v>
      </c>
      <c r="GO232">
        <v>0</v>
      </c>
      <c r="GP232">
        <v>3</v>
      </c>
      <c r="GQ232" t="s">
        <v>459</v>
      </c>
      <c r="GR232">
        <v>3.10217</v>
      </c>
      <c r="GS232">
        <v>2.72487</v>
      </c>
      <c r="GT232">
        <v>0.0279052</v>
      </c>
      <c r="GU232">
        <v>0.0236471</v>
      </c>
      <c r="GV232">
        <v>0.102722</v>
      </c>
      <c r="GW232">
        <v>0.0939412</v>
      </c>
      <c r="GX232">
        <v>25429.6</v>
      </c>
      <c r="GY232">
        <v>23198.6</v>
      </c>
      <c r="GZ232">
        <v>26722.8</v>
      </c>
      <c r="HA232">
        <v>23981.1</v>
      </c>
      <c r="HB232">
        <v>38358.4</v>
      </c>
      <c r="HC232">
        <v>32110.3</v>
      </c>
      <c r="HD232">
        <v>46664.9</v>
      </c>
      <c r="HE232">
        <v>37935.4</v>
      </c>
      <c r="HF232">
        <v>1.8759</v>
      </c>
      <c r="HG232">
        <v>1.86362</v>
      </c>
      <c r="HH232">
        <v>0.120215</v>
      </c>
      <c r="HI232">
        <v>0</v>
      </c>
      <c r="HJ232">
        <v>27.8715</v>
      </c>
      <c r="HK232">
        <v>999.9</v>
      </c>
      <c r="HL232">
        <v>49.2</v>
      </c>
      <c r="HM232">
        <v>31.2</v>
      </c>
      <c r="HN232">
        <v>24.8582</v>
      </c>
      <c r="HO232">
        <v>60.6229</v>
      </c>
      <c r="HP232">
        <v>22.7804</v>
      </c>
      <c r="HQ232">
        <v>1</v>
      </c>
      <c r="HR232">
        <v>0.0893191</v>
      </c>
      <c r="HS232">
        <v>-1.086</v>
      </c>
      <c r="HT232">
        <v>20.2766</v>
      </c>
      <c r="HU232">
        <v>5.21115</v>
      </c>
      <c r="HV232">
        <v>11.9793</v>
      </c>
      <c r="HW232">
        <v>4.96365</v>
      </c>
      <c r="HX232">
        <v>3.27443</v>
      </c>
      <c r="HY232">
        <v>9999</v>
      </c>
      <c r="HZ232">
        <v>9999</v>
      </c>
      <c r="IA232">
        <v>9999</v>
      </c>
      <c r="IB232">
        <v>999.9</v>
      </c>
      <c r="IC232">
        <v>1.86399</v>
      </c>
      <c r="ID232">
        <v>1.86005</v>
      </c>
      <c r="IE232">
        <v>1.85837</v>
      </c>
      <c r="IF232">
        <v>1.85974</v>
      </c>
      <c r="IG232">
        <v>1.85989</v>
      </c>
      <c r="IH232">
        <v>1.85837</v>
      </c>
      <c r="II232">
        <v>1.85745</v>
      </c>
      <c r="IJ232">
        <v>1.85242</v>
      </c>
      <c r="IK232">
        <v>0</v>
      </c>
      <c r="IL232">
        <v>0</v>
      </c>
      <c r="IM232">
        <v>0</v>
      </c>
      <c r="IN232">
        <v>0</v>
      </c>
      <c r="IO232" t="s">
        <v>443</v>
      </c>
      <c r="IP232" t="s">
        <v>444</v>
      </c>
      <c r="IQ232" t="s">
        <v>445</v>
      </c>
      <c r="IR232" t="s">
        <v>445</v>
      </c>
      <c r="IS232" t="s">
        <v>445</v>
      </c>
      <c r="IT232" t="s">
        <v>445</v>
      </c>
      <c r="IU232">
        <v>0</v>
      </c>
      <c r="IV232">
        <v>100</v>
      </c>
      <c r="IW232">
        <v>100</v>
      </c>
      <c r="IX232">
        <v>-1.186</v>
      </c>
      <c r="IY232">
        <v>0.2904</v>
      </c>
      <c r="IZ232">
        <v>-1.101190050776656</v>
      </c>
      <c r="JA232">
        <v>-0.0009077452495023094</v>
      </c>
      <c r="JB232">
        <v>1.260287539409167E-06</v>
      </c>
      <c r="JC232">
        <v>-2.747980142854786E-10</v>
      </c>
      <c r="JD232">
        <v>0.01164710740424388</v>
      </c>
      <c r="JE232">
        <v>0.002354074995816399</v>
      </c>
      <c r="JF232">
        <v>0.0004967520844642659</v>
      </c>
      <c r="JG232">
        <v>-1.558376616488758E-06</v>
      </c>
      <c r="JH232">
        <v>1</v>
      </c>
      <c r="JI232">
        <v>1955</v>
      </c>
      <c r="JJ232">
        <v>1</v>
      </c>
      <c r="JK232">
        <v>26</v>
      </c>
      <c r="JL232">
        <v>194276.5</v>
      </c>
      <c r="JM232">
        <v>194276.7</v>
      </c>
      <c r="JN232">
        <v>0.345459</v>
      </c>
      <c r="JO232">
        <v>2.66602</v>
      </c>
      <c r="JP232">
        <v>1.49658</v>
      </c>
      <c r="JQ232">
        <v>2.34619</v>
      </c>
      <c r="JR232">
        <v>1.54907</v>
      </c>
      <c r="JS232">
        <v>2.34619</v>
      </c>
      <c r="JT232">
        <v>35.7777</v>
      </c>
      <c r="JU232">
        <v>24.1751</v>
      </c>
      <c r="JV232">
        <v>18</v>
      </c>
      <c r="JW232">
        <v>482.509</v>
      </c>
      <c r="JX232">
        <v>489.338</v>
      </c>
      <c r="JY232">
        <v>28.1078</v>
      </c>
      <c r="JZ232">
        <v>28.4082</v>
      </c>
      <c r="KA232">
        <v>30.0005</v>
      </c>
      <c r="KB232">
        <v>28.6176</v>
      </c>
      <c r="KC232">
        <v>28.6102</v>
      </c>
      <c r="KD232">
        <v>7.00819</v>
      </c>
      <c r="KE232">
        <v>24.5201</v>
      </c>
      <c r="KF232">
        <v>68.9064</v>
      </c>
      <c r="KG232">
        <v>28.1476</v>
      </c>
      <c r="KH232">
        <v>65.84829999999999</v>
      </c>
      <c r="KI232">
        <v>19.1736</v>
      </c>
      <c r="KJ232">
        <v>102.028</v>
      </c>
      <c r="KK232">
        <v>91.491</v>
      </c>
    </row>
    <row r="233" spans="1:297">
      <c r="A233">
        <v>215</v>
      </c>
      <c r="B233">
        <v>1758646198.1</v>
      </c>
      <c r="C233">
        <v>4565.099999904633</v>
      </c>
      <c r="D233" t="s">
        <v>877</v>
      </c>
      <c r="E233" t="s">
        <v>878</v>
      </c>
      <c r="F233">
        <v>5</v>
      </c>
      <c r="G233" t="s">
        <v>834</v>
      </c>
      <c r="H233" t="s">
        <v>438</v>
      </c>
      <c r="I233">
        <v>1758646190.314285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(EA233+(U233+2*0.95*5.67E-8*(((EA233+$B$9)+273)^4-(EA233+273)^4)-44100*J233)/(1.84*29.3*R233+8*0.95*5.67E-8*(EA233+273)^3))</f>
        <v>0</v>
      </c>
      <c r="W233">
        <f>($C$9*EB233+$D$9*EC233+$E$9*V233)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2*0.95*5.67E-8*(((EA233+$B$9)+273)^4-(W233+273)^4)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87.18635055133666</v>
      </c>
      <c r="AK233">
        <v>96.29751393939391</v>
      </c>
      <c r="AL233">
        <v>-3.272994609507841</v>
      </c>
      <c r="AM233">
        <v>65.1806960467509</v>
      </c>
      <c r="AN233">
        <f>(AP233 - AO233 + DY233*1E3/(8.314*(EA233+273.15)) * AR233/DX233 * AQ233) * DX233/(100*DL233) * 1000/(1000 - AP233)</f>
        <v>0</v>
      </c>
      <c r="AO233">
        <v>19.2808423870572</v>
      </c>
      <c r="AP233">
        <v>22.44376848484849</v>
      </c>
      <c r="AQ233">
        <v>0.0002100257606034131</v>
      </c>
      <c r="AR233">
        <v>105.5677355615316</v>
      </c>
      <c r="AS233">
        <v>0</v>
      </c>
      <c r="AT233">
        <v>0</v>
      </c>
      <c r="AU233">
        <f>IF(AS233*$H$15&gt;=AW233,1.0,(AW233/(AW233-AS233*$H$15)))</f>
        <v>0</v>
      </c>
      <c r="AV233">
        <f>(AU233-1)*100</f>
        <v>0</v>
      </c>
      <c r="AW233">
        <f>MAX(0,($B$15+$C$15*EF233)/(1+$D$15*EF233)*DY233/(EA233+273)*$E$15)</f>
        <v>0</v>
      </c>
      <c r="AX233" t="s">
        <v>439</v>
      </c>
      <c r="AY233" t="s">
        <v>439</v>
      </c>
      <c r="AZ233">
        <v>0</v>
      </c>
      <c r="BA233">
        <v>0</v>
      </c>
      <c r="BB233">
        <f>1-AZ233/BA233</f>
        <v>0</v>
      </c>
      <c r="BC233">
        <v>0</v>
      </c>
      <c r="BD233" t="s">
        <v>439</v>
      </c>
      <c r="BE233" t="s">
        <v>439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439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$B$13*EG233+$C$13*EH233+$F$13*ES233*(1-EV233)</f>
        <v>0</v>
      </c>
      <c r="DI233">
        <f>DH233*DJ233</f>
        <v>0</v>
      </c>
      <c r="DJ233">
        <f>($B$13*$D$11+$C$13*$D$11+$F$13*((FF233+EX233)/MAX(FF233+EX233+FG233, 0.1)*$I$11+FG233/MAX(FF233+EX233+FG233, 0.1)*$J$11))/($B$13+$C$13+$F$13)</f>
        <v>0</v>
      </c>
      <c r="DK233">
        <f>($B$13*$K$11+$C$13*$K$11+$F$13*((FF233+EX233)/MAX(FF233+EX233+FG233, 0.1)*$P$11+FG233/MAX(FF233+EX233+FG233, 0.1)*$Q$11))/($B$13+$C$13+$F$13)</f>
        <v>0</v>
      </c>
      <c r="DL233">
        <v>2.96</v>
      </c>
      <c r="DM233">
        <v>0.5</v>
      </c>
      <c r="DN233" t="s">
        <v>440</v>
      </c>
      <c r="DO233">
        <v>2</v>
      </c>
      <c r="DP233" t="b">
        <v>1</v>
      </c>
      <c r="DQ233">
        <v>1758646190.314285</v>
      </c>
      <c r="DR233">
        <v>117.4273714285714</v>
      </c>
      <c r="DS233">
        <v>101.4169857142857</v>
      </c>
      <c r="DT233">
        <v>22.41562142857143</v>
      </c>
      <c r="DU233">
        <v>19.44366428571428</v>
      </c>
      <c r="DV233">
        <v>118.6187571428571</v>
      </c>
      <c r="DW233">
        <v>22.12557857142857</v>
      </c>
      <c r="DX233">
        <v>500.0213571428571</v>
      </c>
      <c r="DY233">
        <v>90.3115</v>
      </c>
      <c r="DZ233">
        <v>0.06682272142857143</v>
      </c>
      <c r="EA233">
        <v>28.82513571428571</v>
      </c>
      <c r="EB233">
        <v>29.83603928571429</v>
      </c>
      <c r="EC233">
        <v>999.9000000000002</v>
      </c>
      <c r="ED233">
        <v>0</v>
      </c>
      <c r="EE233">
        <v>0</v>
      </c>
      <c r="EF233">
        <v>10010.91464285714</v>
      </c>
      <c r="EG233">
        <v>0</v>
      </c>
      <c r="EH233">
        <v>10.3821</v>
      </c>
      <c r="EI233">
        <v>16.01038928571429</v>
      </c>
      <c r="EJ233">
        <v>120.1196285714286</v>
      </c>
      <c r="EK233">
        <v>103.4298464285714</v>
      </c>
      <c r="EL233">
        <v>2.971948571428572</v>
      </c>
      <c r="EM233">
        <v>101.4169857142857</v>
      </c>
      <c r="EN233">
        <v>19.44366428571428</v>
      </c>
      <c r="EO233">
        <v>2.024387857142857</v>
      </c>
      <c r="EP233">
        <v>1.755987142857143</v>
      </c>
      <c r="EQ233">
        <v>17.636375</v>
      </c>
      <c r="ER233">
        <v>15.40017142857143</v>
      </c>
      <c r="ES233">
        <v>2000.046428571429</v>
      </c>
      <c r="ET233">
        <v>0.9799970357142855</v>
      </c>
      <c r="EU233">
        <v>0.02000271071428571</v>
      </c>
      <c r="EV233">
        <v>0</v>
      </c>
      <c r="EW233">
        <v>525.6693571428572</v>
      </c>
      <c r="EX233">
        <v>5.00078</v>
      </c>
      <c r="EY233">
        <v>10326.10357142857</v>
      </c>
      <c r="EZ233">
        <v>16379.98214285714</v>
      </c>
      <c r="FA233">
        <v>38.69610714285714</v>
      </c>
      <c r="FB233">
        <v>39.57099999999999</v>
      </c>
      <c r="FC233">
        <v>38.97517857142856</v>
      </c>
      <c r="FD233">
        <v>39.21864285714285</v>
      </c>
      <c r="FE233">
        <v>39.964</v>
      </c>
      <c r="FF233">
        <v>1955.136428571429</v>
      </c>
      <c r="FG233">
        <v>39.91</v>
      </c>
      <c r="FH233">
        <v>0</v>
      </c>
      <c r="FI233">
        <v>1758646196.4</v>
      </c>
      <c r="FJ233">
        <v>0</v>
      </c>
      <c r="FK233">
        <v>524.8960769230769</v>
      </c>
      <c r="FL233">
        <v>-90.81052990989923</v>
      </c>
      <c r="FM233">
        <v>-1728.314529757741</v>
      </c>
      <c r="FN233">
        <v>10311.12307692308</v>
      </c>
      <c r="FO233">
        <v>15</v>
      </c>
      <c r="FP233">
        <v>0</v>
      </c>
      <c r="FQ233" t="s">
        <v>441</v>
      </c>
      <c r="FR233">
        <v>1746989605.5</v>
      </c>
      <c r="FS233">
        <v>1746989593.5</v>
      </c>
      <c r="FT233">
        <v>0</v>
      </c>
      <c r="FU233">
        <v>-0.274</v>
      </c>
      <c r="FV233">
        <v>-0.002</v>
      </c>
      <c r="FW233">
        <v>2.549</v>
      </c>
      <c r="FX233">
        <v>0.129</v>
      </c>
      <c r="FY233">
        <v>420</v>
      </c>
      <c r="FZ233">
        <v>17</v>
      </c>
      <c r="GA233">
        <v>0.02</v>
      </c>
      <c r="GB233">
        <v>0.04</v>
      </c>
      <c r="GC233">
        <v>15.6633925</v>
      </c>
      <c r="GD233">
        <v>7.325066791744812</v>
      </c>
      <c r="GE233">
        <v>0.7094823913908996</v>
      </c>
      <c r="GF233">
        <v>0</v>
      </c>
      <c r="GG233">
        <v>530.6971176470588</v>
      </c>
      <c r="GH233">
        <v>-96.59792211628972</v>
      </c>
      <c r="GI233">
        <v>9.490876506862369</v>
      </c>
      <c r="GJ233">
        <v>0</v>
      </c>
      <c r="GK233">
        <v>2.89047875</v>
      </c>
      <c r="GL233">
        <v>1.689315759849903</v>
      </c>
      <c r="GM233">
        <v>0.1629355008153149</v>
      </c>
      <c r="GN233">
        <v>0</v>
      </c>
      <c r="GO233">
        <v>0</v>
      </c>
      <c r="GP233">
        <v>3</v>
      </c>
      <c r="GQ233" t="s">
        <v>459</v>
      </c>
      <c r="GR233">
        <v>3.1021</v>
      </c>
      <c r="GS233">
        <v>2.72474</v>
      </c>
      <c r="GT233">
        <v>0.0240533</v>
      </c>
      <c r="GU233">
        <v>0.0195354</v>
      </c>
      <c r="GV233">
        <v>0.102773</v>
      </c>
      <c r="GW233">
        <v>0.09341919999999999</v>
      </c>
      <c r="GX233">
        <v>25530.2</v>
      </c>
      <c r="GY233">
        <v>23296.3</v>
      </c>
      <c r="GZ233">
        <v>26722.6</v>
      </c>
      <c r="HA233">
        <v>23981.1</v>
      </c>
      <c r="HB233">
        <v>38355.6</v>
      </c>
      <c r="HC233">
        <v>32128.5</v>
      </c>
      <c r="HD233">
        <v>46664.8</v>
      </c>
      <c r="HE233">
        <v>37935.3</v>
      </c>
      <c r="HF233">
        <v>1.87595</v>
      </c>
      <c r="HG233">
        <v>1.86322</v>
      </c>
      <c r="HH233">
        <v>0.118412</v>
      </c>
      <c r="HI233">
        <v>0</v>
      </c>
      <c r="HJ233">
        <v>27.8715</v>
      </c>
      <c r="HK233">
        <v>999.9</v>
      </c>
      <c r="HL233">
        <v>49.2</v>
      </c>
      <c r="HM233">
        <v>31.2</v>
      </c>
      <c r="HN233">
        <v>24.8579</v>
      </c>
      <c r="HO233">
        <v>61.0529</v>
      </c>
      <c r="HP233">
        <v>22.504</v>
      </c>
      <c r="HQ233">
        <v>1</v>
      </c>
      <c r="HR233">
        <v>0.08957569999999999</v>
      </c>
      <c r="HS233">
        <v>-1.20324</v>
      </c>
      <c r="HT233">
        <v>20.2756</v>
      </c>
      <c r="HU233">
        <v>5.2107</v>
      </c>
      <c r="HV233">
        <v>11.9781</v>
      </c>
      <c r="HW233">
        <v>4.96345</v>
      </c>
      <c r="HX233">
        <v>3.2743</v>
      </c>
      <c r="HY233">
        <v>9999</v>
      </c>
      <c r="HZ233">
        <v>9999</v>
      </c>
      <c r="IA233">
        <v>9999</v>
      </c>
      <c r="IB233">
        <v>999.9</v>
      </c>
      <c r="IC233">
        <v>1.86399</v>
      </c>
      <c r="ID233">
        <v>1.86005</v>
      </c>
      <c r="IE233">
        <v>1.85838</v>
      </c>
      <c r="IF233">
        <v>1.85974</v>
      </c>
      <c r="IG233">
        <v>1.85989</v>
      </c>
      <c r="IH233">
        <v>1.85837</v>
      </c>
      <c r="II233">
        <v>1.85745</v>
      </c>
      <c r="IJ233">
        <v>1.85242</v>
      </c>
      <c r="IK233">
        <v>0</v>
      </c>
      <c r="IL233">
        <v>0</v>
      </c>
      <c r="IM233">
        <v>0</v>
      </c>
      <c r="IN233">
        <v>0</v>
      </c>
      <c r="IO233" t="s">
        <v>443</v>
      </c>
      <c r="IP233" t="s">
        <v>444</v>
      </c>
      <c r="IQ233" t="s">
        <v>445</v>
      </c>
      <c r="IR233" t="s">
        <v>445</v>
      </c>
      <c r="IS233" t="s">
        <v>445</v>
      </c>
      <c r="IT233" t="s">
        <v>445</v>
      </c>
      <c r="IU233">
        <v>0</v>
      </c>
      <c r="IV233">
        <v>100</v>
      </c>
      <c r="IW233">
        <v>100</v>
      </c>
      <c r="IX233">
        <v>-1.175</v>
      </c>
      <c r="IY233">
        <v>0.2906</v>
      </c>
      <c r="IZ233">
        <v>-1.101190050776656</v>
      </c>
      <c r="JA233">
        <v>-0.0009077452495023094</v>
      </c>
      <c r="JB233">
        <v>1.260287539409167E-06</v>
      </c>
      <c r="JC233">
        <v>-2.747980142854786E-10</v>
      </c>
      <c r="JD233">
        <v>0.01164710740424388</v>
      </c>
      <c r="JE233">
        <v>0.002354074995816399</v>
      </c>
      <c r="JF233">
        <v>0.0004967520844642659</v>
      </c>
      <c r="JG233">
        <v>-1.558376616488758E-06</v>
      </c>
      <c r="JH233">
        <v>1</v>
      </c>
      <c r="JI233">
        <v>1955</v>
      </c>
      <c r="JJ233">
        <v>1</v>
      </c>
      <c r="JK233">
        <v>26</v>
      </c>
      <c r="JL233">
        <v>194276.5</v>
      </c>
      <c r="JM233">
        <v>194276.7</v>
      </c>
      <c r="JN233">
        <v>0.306396</v>
      </c>
      <c r="JO233">
        <v>2.66479</v>
      </c>
      <c r="JP233">
        <v>1.49658</v>
      </c>
      <c r="JQ233">
        <v>2.34619</v>
      </c>
      <c r="JR233">
        <v>1.54907</v>
      </c>
      <c r="JS233">
        <v>2.45972</v>
      </c>
      <c r="JT233">
        <v>35.7777</v>
      </c>
      <c r="JU233">
        <v>24.1838</v>
      </c>
      <c r="JV233">
        <v>18</v>
      </c>
      <c r="JW233">
        <v>482.538</v>
      </c>
      <c r="JX233">
        <v>489.076</v>
      </c>
      <c r="JY233">
        <v>28.2262</v>
      </c>
      <c r="JZ233">
        <v>28.4098</v>
      </c>
      <c r="KA233">
        <v>30.0004</v>
      </c>
      <c r="KB233">
        <v>28.6178</v>
      </c>
      <c r="KC233">
        <v>28.6102</v>
      </c>
      <c r="KD233">
        <v>6.22278</v>
      </c>
      <c r="KE233">
        <v>25.0793</v>
      </c>
      <c r="KF233">
        <v>68.9064</v>
      </c>
      <c r="KG233">
        <v>28.2637</v>
      </c>
      <c r="KH233">
        <v>52.492</v>
      </c>
      <c r="KI233">
        <v>19.0435</v>
      </c>
      <c r="KJ233">
        <v>102.028</v>
      </c>
      <c r="KK233">
        <v>91.49079999999999</v>
      </c>
    </row>
    <row r="234" spans="1:297">
      <c r="A234">
        <v>216</v>
      </c>
      <c r="B234">
        <v>1758646203.1</v>
      </c>
      <c r="C234">
        <v>4570.099999904633</v>
      </c>
      <c r="D234" t="s">
        <v>879</v>
      </c>
      <c r="E234" t="s">
        <v>880</v>
      </c>
      <c r="F234">
        <v>5</v>
      </c>
      <c r="G234" t="s">
        <v>834</v>
      </c>
      <c r="H234" t="s">
        <v>438</v>
      </c>
      <c r="I234">
        <v>1758646195.6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(EA234+(U234+2*0.95*5.67E-8*(((EA234+$B$9)+273)^4-(EA234+273)^4)-44100*J234)/(1.84*29.3*R234+8*0.95*5.67E-8*(EA234+273)^3))</f>
        <v>0</v>
      </c>
      <c r="W234">
        <f>($C$9*EB234+$D$9*EC234+$E$9*V234)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2*0.95*5.67E-8*(((EA234+$B$9)+273)^4-(W234+273)^4)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70.17470617867244</v>
      </c>
      <c r="AK234">
        <v>80.08362484848485</v>
      </c>
      <c r="AL234">
        <v>-3.239114905086429</v>
      </c>
      <c r="AM234">
        <v>65.1806960467509</v>
      </c>
      <c r="AN234">
        <f>(AP234 - AO234 + DY234*1E3/(8.314*(EA234+273.15)) * AR234/DX234 * AQ234) * DX234/(100*DL234) * 1000/(1000 - AP234)</f>
        <v>0</v>
      </c>
      <c r="AO234">
        <v>19.15233397911862</v>
      </c>
      <c r="AP234">
        <v>22.45167939393939</v>
      </c>
      <c r="AQ234">
        <v>0.0001368913896569194</v>
      </c>
      <c r="AR234">
        <v>105.5677355615316</v>
      </c>
      <c r="AS234">
        <v>0</v>
      </c>
      <c r="AT234">
        <v>0</v>
      </c>
      <c r="AU234">
        <f>IF(AS234*$H$15&gt;=AW234,1.0,(AW234/(AW234-AS234*$H$15)))</f>
        <v>0</v>
      </c>
      <c r="AV234">
        <f>(AU234-1)*100</f>
        <v>0</v>
      </c>
      <c r="AW234">
        <f>MAX(0,($B$15+$C$15*EF234)/(1+$D$15*EF234)*DY234/(EA234+273)*$E$15)</f>
        <v>0</v>
      </c>
      <c r="AX234" t="s">
        <v>439</v>
      </c>
      <c r="AY234" t="s">
        <v>439</v>
      </c>
      <c r="AZ234">
        <v>0</v>
      </c>
      <c r="BA234">
        <v>0</v>
      </c>
      <c r="BB234">
        <f>1-AZ234/BA234</f>
        <v>0</v>
      </c>
      <c r="BC234">
        <v>0</v>
      </c>
      <c r="BD234" t="s">
        <v>439</v>
      </c>
      <c r="BE234" t="s">
        <v>439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439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$B$13*EG234+$C$13*EH234+$F$13*ES234*(1-EV234)</f>
        <v>0</v>
      </c>
      <c r="DI234">
        <f>DH234*DJ234</f>
        <v>0</v>
      </c>
      <c r="DJ234">
        <f>($B$13*$D$11+$C$13*$D$11+$F$13*((FF234+EX234)/MAX(FF234+EX234+FG234, 0.1)*$I$11+FG234/MAX(FF234+EX234+FG234, 0.1)*$J$11))/($B$13+$C$13+$F$13)</f>
        <v>0</v>
      </c>
      <c r="DK234">
        <f>($B$13*$K$11+$C$13*$K$11+$F$13*((FF234+EX234)/MAX(FF234+EX234+FG234, 0.1)*$P$11+FG234/MAX(FF234+EX234+FG234, 0.1)*$Q$11))/($B$13+$C$13+$F$13)</f>
        <v>0</v>
      </c>
      <c r="DL234">
        <v>2.96</v>
      </c>
      <c r="DM234">
        <v>0.5</v>
      </c>
      <c r="DN234" t="s">
        <v>440</v>
      </c>
      <c r="DO234">
        <v>2</v>
      </c>
      <c r="DP234" t="b">
        <v>1</v>
      </c>
      <c r="DQ234">
        <v>1758646195.6</v>
      </c>
      <c r="DR234">
        <v>100.5584518518518</v>
      </c>
      <c r="DS234">
        <v>83.78952962962961</v>
      </c>
      <c r="DT234">
        <v>22.43452222222222</v>
      </c>
      <c r="DU234">
        <v>19.30601851851852</v>
      </c>
      <c r="DV234">
        <v>101.7390148148148</v>
      </c>
      <c r="DW234">
        <v>22.14407777777778</v>
      </c>
      <c r="DX234">
        <v>500.0271481481481</v>
      </c>
      <c r="DY234">
        <v>90.31192592592593</v>
      </c>
      <c r="DZ234">
        <v>0.06680448518518518</v>
      </c>
      <c r="EA234">
        <v>28.83529629629629</v>
      </c>
      <c r="EB234">
        <v>29.82022592592593</v>
      </c>
      <c r="EC234">
        <v>999.9000000000001</v>
      </c>
      <c r="ED234">
        <v>0</v>
      </c>
      <c r="EE234">
        <v>0</v>
      </c>
      <c r="EF234">
        <v>10007.36222222222</v>
      </c>
      <c r="EG234">
        <v>0</v>
      </c>
      <c r="EH234">
        <v>10.3821</v>
      </c>
      <c r="EI234">
        <v>16.76893333333333</v>
      </c>
      <c r="EJ234">
        <v>102.8660481481482</v>
      </c>
      <c r="EK234">
        <v>85.44080370370372</v>
      </c>
      <c r="EL234">
        <v>3.128501851851851</v>
      </c>
      <c r="EM234">
        <v>83.78952962962961</v>
      </c>
      <c r="EN234">
        <v>19.30601851851852</v>
      </c>
      <c r="EO234">
        <v>2.026105185185185</v>
      </c>
      <c r="EP234">
        <v>1.743564444444444</v>
      </c>
      <c r="EQ234">
        <v>17.64982222222222</v>
      </c>
      <c r="ER234">
        <v>15.28955555555556</v>
      </c>
      <c r="ES234">
        <v>2000.021851851851</v>
      </c>
      <c r="ET234">
        <v>0.9799968888888887</v>
      </c>
      <c r="EU234">
        <v>0.02000285555555556</v>
      </c>
      <c r="EV234">
        <v>0</v>
      </c>
      <c r="EW234">
        <v>518.0593703703704</v>
      </c>
      <c r="EX234">
        <v>5.00078</v>
      </c>
      <c r="EY234">
        <v>10180.64444444444</v>
      </c>
      <c r="EZ234">
        <v>16379.78518518518</v>
      </c>
      <c r="FA234">
        <v>38.70118518518519</v>
      </c>
      <c r="FB234">
        <v>39.57599999999999</v>
      </c>
      <c r="FC234">
        <v>38.99040740740741</v>
      </c>
      <c r="FD234">
        <v>39.20818518518519</v>
      </c>
      <c r="FE234">
        <v>39.97666666666666</v>
      </c>
      <c r="FF234">
        <v>1955.111851851852</v>
      </c>
      <c r="FG234">
        <v>39.91</v>
      </c>
      <c r="FH234">
        <v>0</v>
      </c>
      <c r="FI234">
        <v>1758646201.2</v>
      </c>
      <c r="FJ234">
        <v>0</v>
      </c>
      <c r="FK234">
        <v>518.0087692307693</v>
      </c>
      <c r="FL234">
        <v>-80.73798296836149</v>
      </c>
      <c r="FM234">
        <v>-1555.593163336868</v>
      </c>
      <c r="FN234">
        <v>10179.66538461538</v>
      </c>
      <c r="FO234">
        <v>15</v>
      </c>
      <c r="FP234">
        <v>0</v>
      </c>
      <c r="FQ234" t="s">
        <v>441</v>
      </c>
      <c r="FR234">
        <v>1746989605.5</v>
      </c>
      <c r="FS234">
        <v>1746989593.5</v>
      </c>
      <c r="FT234">
        <v>0</v>
      </c>
      <c r="FU234">
        <v>-0.274</v>
      </c>
      <c r="FV234">
        <v>-0.002</v>
      </c>
      <c r="FW234">
        <v>2.549</v>
      </c>
      <c r="FX234">
        <v>0.129</v>
      </c>
      <c r="FY234">
        <v>420</v>
      </c>
      <c r="FZ234">
        <v>17</v>
      </c>
      <c r="GA234">
        <v>0.02</v>
      </c>
      <c r="GB234">
        <v>0.04</v>
      </c>
      <c r="GC234">
        <v>16.35115365853659</v>
      </c>
      <c r="GD234">
        <v>8.552439721254352</v>
      </c>
      <c r="GE234">
        <v>0.8470668911581726</v>
      </c>
      <c r="GF234">
        <v>0</v>
      </c>
      <c r="GG234">
        <v>522.4853235294116</v>
      </c>
      <c r="GH234">
        <v>-86.84878537519882</v>
      </c>
      <c r="GI234">
        <v>8.541499488554443</v>
      </c>
      <c r="GJ234">
        <v>0</v>
      </c>
      <c r="GK234">
        <v>3.040437804878048</v>
      </c>
      <c r="GL234">
        <v>1.787266411149827</v>
      </c>
      <c r="GM234">
        <v>0.1764652384550179</v>
      </c>
      <c r="GN234">
        <v>0</v>
      </c>
      <c r="GO234">
        <v>0</v>
      </c>
      <c r="GP234">
        <v>3</v>
      </c>
      <c r="GQ234" t="s">
        <v>459</v>
      </c>
      <c r="GR234">
        <v>3.10189</v>
      </c>
      <c r="GS234">
        <v>2.72499</v>
      </c>
      <c r="GT234">
        <v>0.0201506</v>
      </c>
      <c r="GU234">
        <v>0.0153093</v>
      </c>
      <c r="GV234">
        <v>0.102801</v>
      </c>
      <c r="GW234">
        <v>0.093005</v>
      </c>
      <c r="GX234">
        <v>25632.2</v>
      </c>
      <c r="GY234">
        <v>23396.6</v>
      </c>
      <c r="GZ234">
        <v>26722.6</v>
      </c>
      <c r="HA234">
        <v>23981</v>
      </c>
      <c r="HB234">
        <v>38353.7</v>
      </c>
      <c r="HC234">
        <v>32142.9</v>
      </c>
      <c r="HD234">
        <v>46664.5</v>
      </c>
      <c r="HE234">
        <v>37935.5</v>
      </c>
      <c r="HF234">
        <v>1.87585</v>
      </c>
      <c r="HG234">
        <v>1.86322</v>
      </c>
      <c r="HH234">
        <v>0.118077</v>
      </c>
      <c r="HI234">
        <v>0</v>
      </c>
      <c r="HJ234">
        <v>27.8727</v>
      </c>
      <c r="HK234">
        <v>999.9</v>
      </c>
      <c r="HL234">
        <v>49.2</v>
      </c>
      <c r="HM234">
        <v>31.2</v>
      </c>
      <c r="HN234">
        <v>24.8591</v>
      </c>
      <c r="HO234">
        <v>60.8229</v>
      </c>
      <c r="HP234">
        <v>22.7604</v>
      </c>
      <c r="HQ234">
        <v>1</v>
      </c>
      <c r="HR234">
        <v>0.0899416</v>
      </c>
      <c r="HS234">
        <v>-1.34789</v>
      </c>
      <c r="HT234">
        <v>20.2743</v>
      </c>
      <c r="HU234">
        <v>5.2107</v>
      </c>
      <c r="HV234">
        <v>11.9781</v>
      </c>
      <c r="HW234">
        <v>4.9634</v>
      </c>
      <c r="HX234">
        <v>3.27438</v>
      </c>
      <c r="HY234">
        <v>9999</v>
      </c>
      <c r="HZ234">
        <v>9999</v>
      </c>
      <c r="IA234">
        <v>9999</v>
      </c>
      <c r="IB234">
        <v>999.9</v>
      </c>
      <c r="IC234">
        <v>1.86398</v>
      </c>
      <c r="ID234">
        <v>1.86006</v>
      </c>
      <c r="IE234">
        <v>1.85839</v>
      </c>
      <c r="IF234">
        <v>1.85974</v>
      </c>
      <c r="IG234">
        <v>1.85989</v>
      </c>
      <c r="IH234">
        <v>1.85837</v>
      </c>
      <c r="II234">
        <v>1.85745</v>
      </c>
      <c r="IJ234">
        <v>1.85242</v>
      </c>
      <c r="IK234">
        <v>0</v>
      </c>
      <c r="IL234">
        <v>0</v>
      </c>
      <c r="IM234">
        <v>0</v>
      </c>
      <c r="IN234">
        <v>0</v>
      </c>
      <c r="IO234" t="s">
        <v>443</v>
      </c>
      <c r="IP234" t="s">
        <v>444</v>
      </c>
      <c r="IQ234" t="s">
        <v>445</v>
      </c>
      <c r="IR234" t="s">
        <v>445</v>
      </c>
      <c r="IS234" t="s">
        <v>445</v>
      </c>
      <c r="IT234" t="s">
        <v>445</v>
      </c>
      <c r="IU234">
        <v>0</v>
      </c>
      <c r="IV234">
        <v>100</v>
      </c>
      <c r="IW234">
        <v>100</v>
      </c>
      <c r="IX234">
        <v>-1.164</v>
      </c>
      <c r="IY234">
        <v>0.2908</v>
      </c>
      <c r="IZ234">
        <v>-1.101190050776656</v>
      </c>
      <c r="JA234">
        <v>-0.0009077452495023094</v>
      </c>
      <c r="JB234">
        <v>1.260287539409167E-06</v>
      </c>
      <c r="JC234">
        <v>-2.747980142854786E-10</v>
      </c>
      <c r="JD234">
        <v>0.01164710740424388</v>
      </c>
      <c r="JE234">
        <v>0.002354074995816399</v>
      </c>
      <c r="JF234">
        <v>0.0004967520844642659</v>
      </c>
      <c r="JG234">
        <v>-1.558376616488758E-06</v>
      </c>
      <c r="JH234">
        <v>1</v>
      </c>
      <c r="JI234">
        <v>1955</v>
      </c>
      <c r="JJ234">
        <v>1</v>
      </c>
      <c r="JK234">
        <v>26</v>
      </c>
      <c r="JL234">
        <v>194276.6</v>
      </c>
      <c r="JM234">
        <v>194276.8</v>
      </c>
      <c r="JN234">
        <v>0.262451</v>
      </c>
      <c r="JO234">
        <v>2.67944</v>
      </c>
      <c r="JP234">
        <v>1.49658</v>
      </c>
      <c r="JQ234">
        <v>2.34619</v>
      </c>
      <c r="JR234">
        <v>1.54907</v>
      </c>
      <c r="JS234">
        <v>2.37183</v>
      </c>
      <c r="JT234">
        <v>35.7777</v>
      </c>
      <c r="JU234">
        <v>24.1751</v>
      </c>
      <c r="JV234">
        <v>18</v>
      </c>
      <c r="JW234">
        <v>482.498</v>
      </c>
      <c r="JX234">
        <v>489.086</v>
      </c>
      <c r="JY234">
        <v>28.353</v>
      </c>
      <c r="JZ234">
        <v>28.4118</v>
      </c>
      <c r="KA234">
        <v>30.0004</v>
      </c>
      <c r="KB234">
        <v>28.6201</v>
      </c>
      <c r="KC234">
        <v>28.6114</v>
      </c>
      <c r="KD234">
        <v>5.36011</v>
      </c>
      <c r="KE234">
        <v>25.3978</v>
      </c>
      <c r="KF234">
        <v>68.9064</v>
      </c>
      <c r="KG234">
        <v>28.3943</v>
      </c>
      <c r="KH234">
        <v>32.4533</v>
      </c>
      <c r="KI234">
        <v>18.9148</v>
      </c>
      <c r="KJ234">
        <v>102.027</v>
      </c>
      <c r="KK234">
        <v>91.491</v>
      </c>
    </row>
    <row r="235" spans="1:297">
      <c r="A235">
        <v>217</v>
      </c>
      <c r="B235">
        <v>1758646300.1</v>
      </c>
      <c r="C235">
        <v>4667.099999904633</v>
      </c>
      <c r="D235" t="s">
        <v>881</v>
      </c>
      <c r="E235" t="s">
        <v>882</v>
      </c>
      <c r="F235">
        <v>5</v>
      </c>
      <c r="G235" t="s">
        <v>834</v>
      </c>
      <c r="H235" t="s">
        <v>438</v>
      </c>
      <c r="I235">
        <v>1758646292.099999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(EA235+(U235+2*0.95*5.67E-8*(((EA235+$B$9)+273)^4-(EA235+273)^4)-44100*J235)/(1.84*29.3*R235+8*0.95*5.67E-8*(EA235+273)^3))</f>
        <v>0</v>
      </c>
      <c r="W235">
        <f>($C$9*EB235+$D$9*EC235+$E$9*V235)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2*0.95*5.67E-8*(((EA235+$B$9)+273)^4-(W235+273)^4)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428.38673148974</v>
      </c>
      <c r="AK235">
        <v>415.0602787878786</v>
      </c>
      <c r="AL235">
        <v>-0.009609011623981057</v>
      </c>
      <c r="AM235">
        <v>65.1806960467509</v>
      </c>
      <c r="AN235">
        <f>(AP235 - AO235 + DY235*1E3/(8.314*(EA235+273.15)) * AR235/DX235 * AQ235) * DX235/(100*DL235) * 1000/(1000 - AP235)</f>
        <v>0</v>
      </c>
      <c r="AO235">
        <v>19.44438205895874</v>
      </c>
      <c r="AP235">
        <v>22.27765212121212</v>
      </c>
      <c r="AQ235">
        <v>0.003046949088450056</v>
      </c>
      <c r="AR235">
        <v>105.5677355615316</v>
      </c>
      <c r="AS235">
        <v>0</v>
      </c>
      <c r="AT235">
        <v>0</v>
      </c>
      <c r="AU235">
        <f>IF(AS235*$H$15&gt;=AW235,1.0,(AW235/(AW235-AS235*$H$15)))</f>
        <v>0</v>
      </c>
      <c r="AV235">
        <f>(AU235-1)*100</f>
        <v>0</v>
      </c>
      <c r="AW235">
        <f>MAX(0,($B$15+$C$15*EF235)/(1+$D$15*EF235)*DY235/(EA235+273)*$E$15)</f>
        <v>0</v>
      </c>
      <c r="AX235" t="s">
        <v>439</v>
      </c>
      <c r="AY235" t="s">
        <v>439</v>
      </c>
      <c r="AZ235">
        <v>0</v>
      </c>
      <c r="BA235">
        <v>0</v>
      </c>
      <c r="BB235">
        <f>1-AZ235/BA235</f>
        <v>0</v>
      </c>
      <c r="BC235">
        <v>0</v>
      </c>
      <c r="BD235" t="s">
        <v>439</v>
      </c>
      <c r="BE235" t="s">
        <v>439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439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$B$13*EG235+$C$13*EH235+$F$13*ES235*(1-EV235)</f>
        <v>0</v>
      </c>
      <c r="DI235">
        <f>DH235*DJ235</f>
        <v>0</v>
      </c>
      <c r="DJ235">
        <f>($B$13*$D$11+$C$13*$D$11+$F$13*((FF235+EX235)/MAX(FF235+EX235+FG235, 0.1)*$I$11+FG235/MAX(FF235+EX235+FG235, 0.1)*$J$11))/($B$13+$C$13+$F$13)</f>
        <v>0</v>
      </c>
      <c r="DK235">
        <f>($B$13*$K$11+$C$13*$K$11+$F$13*((FF235+EX235)/MAX(FF235+EX235+FG235, 0.1)*$P$11+FG235/MAX(FF235+EX235+FG235, 0.1)*$Q$11))/($B$13+$C$13+$F$13)</f>
        <v>0</v>
      </c>
      <c r="DL235">
        <v>2.96</v>
      </c>
      <c r="DM235">
        <v>0.5</v>
      </c>
      <c r="DN235" t="s">
        <v>440</v>
      </c>
      <c r="DO235">
        <v>2</v>
      </c>
      <c r="DP235" t="b">
        <v>1</v>
      </c>
      <c r="DQ235">
        <v>1758646292.099999</v>
      </c>
      <c r="DR235">
        <v>405.9195806451613</v>
      </c>
      <c r="DS235">
        <v>420.0944516129032</v>
      </c>
      <c r="DT235">
        <v>22.24253870967742</v>
      </c>
      <c r="DU235">
        <v>19.38163225806452</v>
      </c>
      <c r="DV235">
        <v>407.2000322580645</v>
      </c>
      <c r="DW235">
        <v>21.95622258064515</v>
      </c>
      <c r="DX235">
        <v>500.015193548387</v>
      </c>
      <c r="DY235">
        <v>90.31129032258065</v>
      </c>
      <c r="DZ235">
        <v>0.06717886774193549</v>
      </c>
      <c r="EA235">
        <v>29.14752258064516</v>
      </c>
      <c r="EB235">
        <v>30.11529032258064</v>
      </c>
      <c r="EC235">
        <v>999.9000000000003</v>
      </c>
      <c r="ED235">
        <v>0</v>
      </c>
      <c r="EE235">
        <v>0</v>
      </c>
      <c r="EF235">
        <v>10002.74290322581</v>
      </c>
      <c r="EG235">
        <v>0</v>
      </c>
      <c r="EH235">
        <v>10.38209999999999</v>
      </c>
      <c r="EI235">
        <v>-14.17495806451613</v>
      </c>
      <c r="EJ235">
        <v>415.1537096774193</v>
      </c>
      <c r="EK235">
        <v>428.3976451612903</v>
      </c>
      <c r="EL235">
        <v>2.860902903225806</v>
      </c>
      <c r="EM235">
        <v>420.0944516129032</v>
      </c>
      <c r="EN235">
        <v>19.38163225806452</v>
      </c>
      <c r="EO235">
        <v>2.008751612903226</v>
      </c>
      <c r="EP235">
        <v>1.750380967741936</v>
      </c>
      <c r="EQ235">
        <v>17.51348387096774</v>
      </c>
      <c r="ER235">
        <v>15.35053870967742</v>
      </c>
      <c r="ES235">
        <v>2000.002903225807</v>
      </c>
      <c r="ET235">
        <v>0.9799956774193544</v>
      </c>
      <c r="EU235">
        <v>0.02000410322580646</v>
      </c>
      <c r="EV235">
        <v>0</v>
      </c>
      <c r="EW235">
        <v>570.2515806451613</v>
      </c>
      <c r="EX235">
        <v>5.000779999999999</v>
      </c>
      <c r="EY235">
        <v>11190.86774193548</v>
      </c>
      <c r="EZ235">
        <v>16379.61935483871</v>
      </c>
      <c r="FA235">
        <v>38.74977419354838</v>
      </c>
      <c r="FB235">
        <v>39.61687096774194</v>
      </c>
      <c r="FC235">
        <v>39.04819354838709</v>
      </c>
      <c r="FD235">
        <v>39.25370967741934</v>
      </c>
      <c r="FE235">
        <v>39.97551612903225</v>
      </c>
      <c r="FF235">
        <v>1955.092903225806</v>
      </c>
      <c r="FG235">
        <v>39.91000000000001</v>
      </c>
      <c r="FH235">
        <v>0</v>
      </c>
      <c r="FI235">
        <v>1758646298.4</v>
      </c>
      <c r="FJ235">
        <v>0</v>
      </c>
      <c r="FK235">
        <v>570.7566538461539</v>
      </c>
      <c r="FL235">
        <v>41.19976069878354</v>
      </c>
      <c r="FM235">
        <v>800.7965811000606</v>
      </c>
      <c r="FN235">
        <v>11200.98076923077</v>
      </c>
      <c r="FO235">
        <v>15</v>
      </c>
      <c r="FP235">
        <v>0</v>
      </c>
      <c r="FQ235" t="s">
        <v>441</v>
      </c>
      <c r="FR235">
        <v>1746989605.5</v>
      </c>
      <c r="FS235">
        <v>1746989593.5</v>
      </c>
      <c r="FT235">
        <v>0</v>
      </c>
      <c r="FU235">
        <v>-0.274</v>
      </c>
      <c r="FV235">
        <v>-0.002</v>
      </c>
      <c r="FW235">
        <v>2.549</v>
      </c>
      <c r="FX235">
        <v>0.129</v>
      </c>
      <c r="FY235">
        <v>420</v>
      </c>
      <c r="FZ235">
        <v>17</v>
      </c>
      <c r="GA235">
        <v>0.02</v>
      </c>
      <c r="GB235">
        <v>0.04</v>
      </c>
      <c r="GC235">
        <v>-14.1440756097561</v>
      </c>
      <c r="GD235">
        <v>-0.6388599303135607</v>
      </c>
      <c r="GE235">
        <v>0.06693508970924221</v>
      </c>
      <c r="GF235">
        <v>0</v>
      </c>
      <c r="GG235">
        <v>568.3700882352941</v>
      </c>
      <c r="GH235">
        <v>46.16890758000127</v>
      </c>
      <c r="GI235">
        <v>4.553724903001337</v>
      </c>
      <c r="GJ235">
        <v>0</v>
      </c>
      <c r="GK235">
        <v>2.874965121951219</v>
      </c>
      <c r="GL235">
        <v>-0.3574191637630695</v>
      </c>
      <c r="GM235">
        <v>0.0356452566626487</v>
      </c>
      <c r="GN235">
        <v>0</v>
      </c>
      <c r="GO235">
        <v>0</v>
      </c>
      <c r="GP235">
        <v>3</v>
      </c>
      <c r="GQ235" t="s">
        <v>459</v>
      </c>
      <c r="GR235">
        <v>3.10188</v>
      </c>
      <c r="GS235">
        <v>2.7253</v>
      </c>
      <c r="GT235">
        <v>0.0858621</v>
      </c>
      <c r="GU235">
        <v>0.0879392</v>
      </c>
      <c r="GV235">
        <v>0.10224</v>
      </c>
      <c r="GW235">
        <v>0.09423049999999999</v>
      </c>
      <c r="GX235">
        <v>23912.7</v>
      </c>
      <c r="GY235">
        <v>21672.8</v>
      </c>
      <c r="GZ235">
        <v>26721.7</v>
      </c>
      <c r="HA235">
        <v>23983</v>
      </c>
      <c r="HB235">
        <v>38385.2</v>
      </c>
      <c r="HC235">
        <v>32110</v>
      </c>
      <c r="HD235">
        <v>46663.3</v>
      </c>
      <c r="HE235">
        <v>37939.4</v>
      </c>
      <c r="HF235">
        <v>1.8752</v>
      </c>
      <c r="HG235">
        <v>1.86443</v>
      </c>
      <c r="HH235">
        <v>0.126913</v>
      </c>
      <c r="HI235">
        <v>0</v>
      </c>
      <c r="HJ235">
        <v>28.012</v>
      </c>
      <c r="HK235">
        <v>999.9</v>
      </c>
      <c r="HL235">
        <v>48.9</v>
      </c>
      <c r="HM235">
        <v>31.2</v>
      </c>
      <c r="HN235">
        <v>24.7057</v>
      </c>
      <c r="HO235">
        <v>60.9329</v>
      </c>
      <c r="HP235">
        <v>22.52</v>
      </c>
      <c r="HQ235">
        <v>1</v>
      </c>
      <c r="HR235">
        <v>0.092251</v>
      </c>
      <c r="HS235">
        <v>0.582018</v>
      </c>
      <c r="HT235">
        <v>20.2792</v>
      </c>
      <c r="HU235">
        <v>5.21325</v>
      </c>
      <c r="HV235">
        <v>11.9796</v>
      </c>
      <c r="HW235">
        <v>4.9633</v>
      </c>
      <c r="HX235">
        <v>3.27478</v>
      </c>
      <c r="HY235">
        <v>9999</v>
      </c>
      <c r="HZ235">
        <v>9999</v>
      </c>
      <c r="IA235">
        <v>9999</v>
      </c>
      <c r="IB235">
        <v>999.9</v>
      </c>
      <c r="IC235">
        <v>1.86393</v>
      </c>
      <c r="ID235">
        <v>1.86008</v>
      </c>
      <c r="IE235">
        <v>1.85839</v>
      </c>
      <c r="IF235">
        <v>1.85974</v>
      </c>
      <c r="IG235">
        <v>1.85989</v>
      </c>
      <c r="IH235">
        <v>1.85837</v>
      </c>
      <c r="II235">
        <v>1.85745</v>
      </c>
      <c r="IJ235">
        <v>1.85242</v>
      </c>
      <c r="IK235">
        <v>0</v>
      </c>
      <c r="IL235">
        <v>0</v>
      </c>
      <c r="IM235">
        <v>0</v>
      </c>
      <c r="IN235">
        <v>0</v>
      </c>
      <c r="IO235" t="s">
        <v>443</v>
      </c>
      <c r="IP235" t="s">
        <v>444</v>
      </c>
      <c r="IQ235" t="s">
        <v>445</v>
      </c>
      <c r="IR235" t="s">
        <v>445</v>
      </c>
      <c r="IS235" t="s">
        <v>445</v>
      </c>
      <c r="IT235" t="s">
        <v>445</v>
      </c>
      <c r="IU235">
        <v>0</v>
      </c>
      <c r="IV235">
        <v>100</v>
      </c>
      <c r="IW235">
        <v>100</v>
      </c>
      <c r="IX235">
        <v>-1.28</v>
      </c>
      <c r="IY235">
        <v>0.2871</v>
      </c>
      <c r="IZ235">
        <v>-1.101190050776656</v>
      </c>
      <c r="JA235">
        <v>-0.0009077452495023094</v>
      </c>
      <c r="JB235">
        <v>1.260287539409167E-06</v>
      </c>
      <c r="JC235">
        <v>-2.747980142854786E-10</v>
      </c>
      <c r="JD235">
        <v>0.01164710740424388</v>
      </c>
      <c r="JE235">
        <v>0.002354074995816399</v>
      </c>
      <c r="JF235">
        <v>0.0004967520844642659</v>
      </c>
      <c r="JG235">
        <v>-1.558376616488758E-06</v>
      </c>
      <c r="JH235">
        <v>1</v>
      </c>
      <c r="JI235">
        <v>1955</v>
      </c>
      <c r="JJ235">
        <v>1</v>
      </c>
      <c r="JK235">
        <v>26</v>
      </c>
      <c r="JL235">
        <v>194278.2</v>
      </c>
      <c r="JM235">
        <v>194278.4</v>
      </c>
      <c r="JN235">
        <v>1.14502</v>
      </c>
      <c r="JO235">
        <v>2.63306</v>
      </c>
      <c r="JP235">
        <v>1.49658</v>
      </c>
      <c r="JQ235">
        <v>2.34619</v>
      </c>
      <c r="JR235">
        <v>1.54907</v>
      </c>
      <c r="JS235">
        <v>2.45605</v>
      </c>
      <c r="JT235">
        <v>35.801</v>
      </c>
      <c r="JU235">
        <v>24.1751</v>
      </c>
      <c r="JV235">
        <v>18</v>
      </c>
      <c r="JW235">
        <v>482.25</v>
      </c>
      <c r="JX235">
        <v>490.024</v>
      </c>
      <c r="JY235">
        <v>27.3814</v>
      </c>
      <c r="JZ235">
        <v>28.4257</v>
      </c>
      <c r="KA235">
        <v>30.0001</v>
      </c>
      <c r="KB235">
        <v>28.6371</v>
      </c>
      <c r="KC235">
        <v>28.6296</v>
      </c>
      <c r="KD235">
        <v>23.0945</v>
      </c>
      <c r="KE235">
        <v>22.6699</v>
      </c>
      <c r="KF235">
        <v>67.3974</v>
      </c>
      <c r="KG235">
        <v>27.3127</v>
      </c>
      <c r="KH235">
        <v>426.808</v>
      </c>
      <c r="KI235">
        <v>19.5686</v>
      </c>
      <c r="KJ235">
        <v>102.025</v>
      </c>
      <c r="KK235">
        <v>91.4996</v>
      </c>
    </row>
    <row r="236" spans="1:297">
      <c r="A236">
        <v>218</v>
      </c>
      <c r="B236">
        <v>1758646305.1</v>
      </c>
      <c r="C236">
        <v>4672.099999904633</v>
      </c>
      <c r="D236" t="s">
        <v>883</v>
      </c>
      <c r="E236" t="s">
        <v>884</v>
      </c>
      <c r="F236">
        <v>5</v>
      </c>
      <c r="G236" t="s">
        <v>834</v>
      </c>
      <c r="H236" t="s">
        <v>438</v>
      </c>
      <c r="I236">
        <v>1758646297.255172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(EA236+(U236+2*0.95*5.67E-8*(((EA236+$B$9)+273)^4-(EA236+273)^4)-44100*J236)/(1.84*29.3*R236+8*0.95*5.67E-8*(EA236+273)^3))</f>
        <v>0</v>
      </c>
      <c r="W236">
        <f>($C$9*EB236+$D$9*EC236+$E$9*V236)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2*0.95*5.67E-8*(((EA236+$B$9)+273)^4-(W236+273)^4)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428.506185449537</v>
      </c>
      <c r="AK236">
        <v>415.2153090909089</v>
      </c>
      <c r="AL236">
        <v>0.03613732235337287</v>
      </c>
      <c r="AM236">
        <v>65.1806960467509</v>
      </c>
      <c r="AN236">
        <f>(AP236 - AO236 + DY236*1E3/(8.314*(EA236+273.15)) * AR236/DX236 * AQ236) * DX236/(100*DL236) * 1000/(1000 - AP236)</f>
        <v>0</v>
      </c>
      <c r="AO236">
        <v>19.48456717153394</v>
      </c>
      <c r="AP236">
        <v>22.29815575757576</v>
      </c>
      <c r="AQ236">
        <v>0.0008824344756238686</v>
      </c>
      <c r="AR236">
        <v>105.5677355615316</v>
      </c>
      <c r="AS236">
        <v>0</v>
      </c>
      <c r="AT236">
        <v>0</v>
      </c>
      <c r="AU236">
        <f>IF(AS236*$H$15&gt;=AW236,1.0,(AW236/(AW236-AS236*$H$15)))</f>
        <v>0</v>
      </c>
      <c r="AV236">
        <f>(AU236-1)*100</f>
        <v>0</v>
      </c>
      <c r="AW236">
        <f>MAX(0,($B$15+$C$15*EF236)/(1+$D$15*EF236)*DY236/(EA236+273)*$E$15)</f>
        <v>0</v>
      </c>
      <c r="AX236" t="s">
        <v>439</v>
      </c>
      <c r="AY236" t="s">
        <v>439</v>
      </c>
      <c r="AZ236">
        <v>0</v>
      </c>
      <c r="BA236">
        <v>0</v>
      </c>
      <c r="BB236">
        <f>1-AZ236/BA236</f>
        <v>0</v>
      </c>
      <c r="BC236">
        <v>0</v>
      </c>
      <c r="BD236" t="s">
        <v>439</v>
      </c>
      <c r="BE236" t="s">
        <v>439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439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$B$13*EG236+$C$13*EH236+$F$13*ES236*(1-EV236)</f>
        <v>0</v>
      </c>
      <c r="DI236">
        <f>DH236*DJ236</f>
        <v>0</v>
      </c>
      <c r="DJ236">
        <f>($B$13*$D$11+$C$13*$D$11+$F$13*((FF236+EX236)/MAX(FF236+EX236+FG236, 0.1)*$I$11+FG236/MAX(FF236+EX236+FG236, 0.1)*$J$11))/($B$13+$C$13+$F$13)</f>
        <v>0</v>
      </c>
      <c r="DK236">
        <f>($B$13*$K$11+$C$13*$K$11+$F$13*((FF236+EX236)/MAX(FF236+EX236+FG236, 0.1)*$P$11+FG236/MAX(FF236+EX236+FG236, 0.1)*$Q$11))/($B$13+$C$13+$F$13)</f>
        <v>0</v>
      </c>
      <c r="DL236">
        <v>2.96</v>
      </c>
      <c r="DM236">
        <v>0.5</v>
      </c>
      <c r="DN236" t="s">
        <v>440</v>
      </c>
      <c r="DO236">
        <v>2</v>
      </c>
      <c r="DP236" t="b">
        <v>1</v>
      </c>
      <c r="DQ236">
        <v>1758646297.255172</v>
      </c>
      <c r="DR236">
        <v>405.879</v>
      </c>
      <c r="DS236">
        <v>420.2919310344828</v>
      </c>
      <c r="DT236">
        <v>22.26630689655173</v>
      </c>
      <c r="DU236">
        <v>19.43318275862069</v>
      </c>
      <c r="DV236">
        <v>407.1594827586206</v>
      </c>
      <c r="DW236">
        <v>21.97947931034482</v>
      </c>
      <c r="DX236">
        <v>499.9769655172414</v>
      </c>
      <c r="DY236">
        <v>90.31113448275863</v>
      </c>
      <c r="DZ236">
        <v>0.06717568965517241</v>
      </c>
      <c r="EA236">
        <v>29.1227</v>
      </c>
      <c r="EB236">
        <v>30.09456896551724</v>
      </c>
      <c r="EC236">
        <v>999.9000000000002</v>
      </c>
      <c r="ED236">
        <v>0</v>
      </c>
      <c r="EE236">
        <v>0</v>
      </c>
      <c r="EF236">
        <v>9994.544137931036</v>
      </c>
      <c r="EG236">
        <v>0</v>
      </c>
      <c r="EH236">
        <v>10.38236206896551</v>
      </c>
      <c r="EI236">
        <v>-14.41300689655172</v>
      </c>
      <c r="EJ236">
        <v>415.122275862069</v>
      </c>
      <c r="EK236">
        <v>428.6215517241379</v>
      </c>
      <c r="EL236">
        <v>2.833127586206896</v>
      </c>
      <c r="EM236">
        <v>420.2919310344828</v>
      </c>
      <c r="EN236">
        <v>19.43318275862069</v>
      </c>
      <c r="EO236">
        <v>2.010895172413793</v>
      </c>
      <c r="EP236">
        <v>1.75503275862069</v>
      </c>
      <c r="EQ236">
        <v>17.53038275862069</v>
      </c>
      <c r="ER236">
        <v>15.39191034482759</v>
      </c>
      <c r="ES236">
        <v>2000.006551724138</v>
      </c>
      <c r="ET236">
        <v>0.9799956206896548</v>
      </c>
      <c r="EU236">
        <v>0.02000415172413793</v>
      </c>
      <c r="EV236">
        <v>0</v>
      </c>
      <c r="EW236">
        <v>573.6286551724138</v>
      </c>
      <c r="EX236">
        <v>5.00078</v>
      </c>
      <c r="EY236">
        <v>11256.38965517241</v>
      </c>
      <c r="EZ236">
        <v>16379.64137931035</v>
      </c>
      <c r="FA236">
        <v>38.752</v>
      </c>
      <c r="FB236">
        <v>39.61631034482759</v>
      </c>
      <c r="FC236">
        <v>39.04079310344827</v>
      </c>
      <c r="FD236">
        <v>39.26489655172414</v>
      </c>
      <c r="FE236">
        <v>39.99979310344828</v>
      </c>
      <c r="FF236">
        <v>1955.096551724138</v>
      </c>
      <c r="FG236">
        <v>39.91</v>
      </c>
      <c r="FH236">
        <v>0</v>
      </c>
      <c r="FI236">
        <v>1758646303.2</v>
      </c>
      <c r="FJ236">
        <v>0</v>
      </c>
      <c r="FK236">
        <v>573.8268461538462</v>
      </c>
      <c r="FL236">
        <v>35.50899149086949</v>
      </c>
      <c r="FM236">
        <v>688.7487183985197</v>
      </c>
      <c r="FN236">
        <v>11260.81923076923</v>
      </c>
      <c r="FO236">
        <v>15</v>
      </c>
      <c r="FP236">
        <v>0</v>
      </c>
      <c r="FQ236" t="s">
        <v>441</v>
      </c>
      <c r="FR236">
        <v>1746989605.5</v>
      </c>
      <c r="FS236">
        <v>1746989593.5</v>
      </c>
      <c r="FT236">
        <v>0</v>
      </c>
      <c r="FU236">
        <v>-0.274</v>
      </c>
      <c r="FV236">
        <v>-0.002</v>
      </c>
      <c r="FW236">
        <v>2.549</v>
      </c>
      <c r="FX236">
        <v>0.129</v>
      </c>
      <c r="FY236">
        <v>420</v>
      </c>
      <c r="FZ236">
        <v>17</v>
      </c>
      <c r="GA236">
        <v>0.02</v>
      </c>
      <c r="GB236">
        <v>0.04</v>
      </c>
      <c r="GC236">
        <v>-14.276815</v>
      </c>
      <c r="GD236">
        <v>-1.93379212007503</v>
      </c>
      <c r="GE236">
        <v>0.3264369690690687</v>
      </c>
      <c r="GF236">
        <v>0</v>
      </c>
      <c r="GG236">
        <v>571.4166470588234</v>
      </c>
      <c r="GH236">
        <v>40.21051184905848</v>
      </c>
      <c r="GI236">
        <v>3.964337685818061</v>
      </c>
      <c r="GJ236">
        <v>0</v>
      </c>
      <c r="GK236">
        <v>2.84898175</v>
      </c>
      <c r="GL236">
        <v>-0.3380725328330307</v>
      </c>
      <c r="GM236">
        <v>0.03333486559801165</v>
      </c>
      <c r="GN236">
        <v>0</v>
      </c>
      <c r="GO236">
        <v>0</v>
      </c>
      <c r="GP236">
        <v>3</v>
      </c>
      <c r="GQ236" t="s">
        <v>459</v>
      </c>
      <c r="GR236">
        <v>3.10224</v>
      </c>
      <c r="GS236">
        <v>2.72496</v>
      </c>
      <c r="GT236">
        <v>0.0858976</v>
      </c>
      <c r="GU236">
        <v>0.0884578</v>
      </c>
      <c r="GV236">
        <v>0.102296</v>
      </c>
      <c r="GW236">
        <v>0.09424</v>
      </c>
      <c r="GX236">
        <v>23911.7</v>
      </c>
      <c r="GY236">
        <v>21660.6</v>
      </c>
      <c r="GZ236">
        <v>26721.7</v>
      </c>
      <c r="HA236">
        <v>23983.1</v>
      </c>
      <c r="HB236">
        <v>38382.6</v>
      </c>
      <c r="HC236">
        <v>32109.8</v>
      </c>
      <c r="HD236">
        <v>46663</v>
      </c>
      <c r="HE236">
        <v>37939.5</v>
      </c>
      <c r="HF236">
        <v>1.87565</v>
      </c>
      <c r="HG236">
        <v>1.86405</v>
      </c>
      <c r="HH236">
        <v>0.125937</v>
      </c>
      <c r="HI236">
        <v>0</v>
      </c>
      <c r="HJ236">
        <v>28.012</v>
      </c>
      <c r="HK236">
        <v>999.9</v>
      </c>
      <c r="HL236">
        <v>48.9</v>
      </c>
      <c r="HM236">
        <v>31.2</v>
      </c>
      <c r="HN236">
        <v>24.7072</v>
      </c>
      <c r="HO236">
        <v>61.0929</v>
      </c>
      <c r="HP236">
        <v>22.6723</v>
      </c>
      <c r="HQ236">
        <v>1</v>
      </c>
      <c r="HR236">
        <v>0.0921189</v>
      </c>
      <c r="HS236">
        <v>0.553382</v>
      </c>
      <c r="HT236">
        <v>20.2792</v>
      </c>
      <c r="HU236">
        <v>5.21085</v>
      </c>
      <c r="HV236">
        <v>11.9787</v>
      </c>
      <c r="HW236">
        <v>4.9632</v>
      </c>
      <c r="HX236">
        <v>3.2745</v>
      </c>
      <c r="HY236">
        <v>9999</v>
      </c>
      <c r="HZ236">
        <v>9999</v>
      </c>
      <c r="IA236">
        <v>9999</v>
      </c>
      <c r="IB236">
        <v>999.9</v>
      </c>
      <c r="IC236">
        <v>1.86393</v>
      </c>
      <c r="ID236">
        <v>1.86006</v>
      </c>
      <c r="IE236">
        <v>1.85837</v>
      </c>
      <c r="IF236">
        <v>1.85974</v>
      </c>
      <c r="IG236">
        <v>1.85989</v>
      </c>
      <c r="IH236">
        <v>1.85837</v>
      </c>
      <c r="II236">
        <v>1.85745</v>
      </c>
      <c r="IJ236">
        <v>1.85242</v>
      </c>
      <c r="IK236">
        <v>0</v>
      </c>
      <c r="IL236">
        <v>0</v>
      </c>
      <c r="IM236">
        <v>0</v>
      </c>
      <c r="IN236">
        <v>0</v>
      </c>
      <c r="IO236" t="s">
        <v>443</v>
      </c>
      <c r="IP236" t="s">
        <v>444</v>
      </c>
      <c r="IQ236" t="s">
        <v>445</v>
      </c>
      <c r="IR236" t="s">
        <v>445</v>
      </c>
      <c r="IS236" t="s">
        <v>445</v>
      </c>
      <c r="IT236" t="s">
        <v>445</v>
      </c>
      <c r="IU236">
        <v>0</v>
      </c>
      <c r="IV236">
        <v>100</v>
      </c>
      <c r="IW236">
        <v>100</v>
      </c>
      <c r="IX236">
        <v>-1.28</v>
      </c>
      <c r="IY236">
        <v>0.2875</v>
      </c>
      <c r="IZ236">
        <v>-1.101190050776656</v>
      </c>
      <c r="JA236">
        <v>-0.0009077452495023094</v>
      </c>
      <c r="JB236">
        <v>1.260287539409167E-06</v>
      </c>
      <c r="JC236">
        <v>-2.747980142854786E-10</v>
      </c>
      <c r="JD236">
        <v>0.01164710740424388</v>
      </c>
      <c r="JE236">
        <v>0.002354074995816399</v>
      </c>
      <c r="JF236">
        <v>0.0004967520844642659</v>
      </c>
      <c r="JG236">
        <v>-1.558376616488758E-06</v>
      </c>
      <c r="JH236">
        <v>1</v>
      </c>
      <c r="JI236">
        <v>1955</v>
      </c>
      <c r="JJ236">
        <v>1</v>
      </c>
      <c r="JK236">
        <v>26</v>
      </c>
      <c r="JL236">
        <v>194278.3</v>
      </c>
      <c r="JM236">
        <v>194278.5</v>
      </c>
      <c r="JN236">
        <v>1.17432</v>
      </c>
      <c r="JO236">
        <v>2.64282</v>
      </c>
      <c r="JP236">
        <v>1.49658</v>
      </c>
      <c r="JQ236">
        <v>2.34619</v>
      </c>
      <c r="JR236">
        <v>1.54907</v>
      </c>
      <c r="JS236">
        <v>2.37061</v>
      </c>
      <c r="JT236">
        <v>35.801</v>
      </c>
      <c r="JU236">
        <v>24.1751</v>
      </c>
      <c r="JV236">
        <v>18</v>
      </c>
      <c r="JW236">
        <v>482.511</v>
      </c>
      <c r="JX236">
        <v>489.778</v>
      </c>
      <c r="JY236">
        <v>27.2857</v>
      </c>
      <c r="JZ236">
        <v>28.4268</v>
      </c>
      <c r="KA236">
        <v>30</v>
      </c>
      <c r="KB236">
        <v>28.6371</v>
      </c>
      <c r="KC236">
        <v>28.6296</v>
      </c>
      <c r="KD236">
        <v>23.6101</v>
      </c>
      <c r="KE236">
        <v>22.393</v>
      </c>
      <c r="KF236">
        <v>67.3974</v>
      </c>
      <c r="KG236">
        <v>27.2368</v>
      </c>
      <c r="KH236">
        <v>440.429</v>
      </c>
      <c r="KI236">
        <v>19.6106</v>
      </c>
      <c r="KJ236">
        <v>102.024</v>
      </c>
      <c r="KK236">
        <v>91.5</v>
      </c>
    </row>
    <row r="237" spans="1:297">
      <c r="A237">
        <v>219</v>
      </c>
      <c r="B237">
        <v>1758646310.1</v>
      </c>
      <c r="C237">
        <v>4677.099999904633</v>
      </c>
      <c r="D237" t="s">
        <v>885</v>
      </c>
      <c r="E237" t="s">
        <v>886</v>
      </c>
      <c r="F237">
        <v>5</v>
      </c>
      <c r="G237" t="s">
        <v>834</v>
      </c>
      <c r="H237" t="s">
        <v>438</v>
      </c>
      <c r="I237">
        <v>1758646302.332142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(EA237+(U237+2*0.95*5.67E-8*(((EA237+$B$9)+273)^4-(EA237+273)^4)-44100*J237)/(1.84*29.3*R237+8*0.95*5.67E-8*(EA237+273)^3))</f>
        <v>0</v>
      </c>
      <c r="W237">
        <f>($C$9*EB237+$D$9*EC237+$E$9*V237)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2*0.95*5.67E-8*(((EA237+$B$9)+273)^4-(W237+273)^4)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436.2996710022283</v>
      </c>
      <c r="AK237">
        <v>418.6964303030302</v>
      </c>
      <c r="AL237">
        <v>0.8467272923931015</v>
      </c>
      <c r="AM237">
        <v>65.1806960467509</v>
      </c>
      <c r="AN237">
        <f>(AP237 - AO237 + DY237*1E3/(8.314*(EA237+273.15)) * AR237/DX237 * AQ237) * DX237/(100*DL237) * 1000/(1000 - AP237)</f>
        <v>0</v>
      </c>
      <c r="AO237">
        <v>19.51340256142802</v>
      </c>
      <c r="AP237">
        <v>22.30426363636364</v>
      </c>
      <c r="AQ237">
        <v>0.0002849448478507212</v>
      </c>
      <c r="AR237">
        <v>105.5677355615316</v>
      </c>
      <c r="AS237">
        <v>0</v>
      </c>
      <c r="AT237">
        <v>0</v>
      </c>
      <c r="AU237">
        <f>IF(AS237*$H$15&gt;=AW237,1.0,(AW237/(AW237-AS237*$H$15)))</f>
        <v>0</v>
      </c>
      <c r="AV237">
        <f>(AU237-1)*100</f>
        <v>0</v>
      </c>
      <c r="AW237">
        <f>MAX(0,($B$15+$C$15*EF237)/(1+$D$15*EF237)*DY237/(EA237+273)*$E$15)</f>
        <v>0</v>
      </c>
      <c r="AX237" t="s">
        <v>439</v>
      </c>
      <c r="AY237" t="s">
        <v>439</v>
      </c>
      <c r="AZ237">
        <v>0</v>
      </c>
      <c r="BA237">
        <v>0</v>
      </c>
      <c r="BB237">
        <f>1-AZ237/BA237</f>
        <v>0</v>
      </c>
      <c r="BC237">
        <v>0</v>
      </c>
      <c r="BD237" t="s">
        <v>439</v>
      </c>
      <c r="BE237" t="s">
        <v>439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439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$B$13*EG237+$C$13*EH237+$F$13*ES237*(1-EV237)</f>
        <v>0</v>
      </c>
      <c r="DI237">
        <f>DH237*DJ237</f>
        <v>0</v>
      </c>
      <c r="DJ237">
        <f>($B$13*$D$11+$C$13*$D$11+$F$13*((FF237+EX237)/MAX(FF237+EX237+FG237, 0.1)*$I$11+FG237/MAX(FF237+EX237+FG237, 0.1)*$J$11))/($B$13+$C$13+$F$13)</f>
        <v>0</v>
      </c>
      <c r="DK237">
        <f>($B$13*$K$11+$C$13*$K$11+$F$13*((FF237+EX237)/MAX(FF237+EX237+FG237, 0.1)*$P$11+FG237/MAX(FF237+EX237+FG237, 0.1)*$Q$11))/($B$13+$C$13+$F$13)</f>
        <v>0</v>
      </c>
      <c r="DL237">
        <v>2.96</v>
      </c>
      <c r="DM237">
        <v>0.5</v>
      </c>
      <c r="DN237" t="s">
        <v>440</v>
      </c>
      <c r="DO237">
        <v>2</v>
      </c>
      <c r="DP237" t="b">
        <v>1</v>
      </c>
      <c r="DQ237">
        <v>1758646302.332142</v>
      </c>
      <c r="DR237">
        <v>406.3735357142858</v>
      </c>
      <c r="DS237">
        <v>423.2463214285714</v>
      </c>
      <c r="DT237">
        <v>22.28563214285714</v>
      </c>
      <c r="DU237">
        <v>19.47395357142857</v>
      </c>
      <c r="DV237">
        <v>407.6539285714286</v>
      </c>
      <c r="DW237">
        <v>21.99838214285714</v>
      </c>
      <c r="DX237">
        <v>499.9842142857143</v>
      </c>
      <c r="DY237">
        <v>90.31131071428574</v>
      </c>
      <c r="DZ237">
        <v>0.06694105357142857</v>
      </c>
      <c r="EA237">
        <v>29.09436071428572</v>
      </c>
      <c r="EB237">
        <v>30.07156785714286</v>
      </c>
      <c r="EC237">
        <v>999.9000000000002</v>
      </c>
      <c r="ED237">
        <v>0</v>
      </c>
      <c r="EE237">
        <v>0</v>
      </c>
      <c r="EF237">
        <v>10001.11214285714</v>
      </c>
      <c r="EG237">
        <v>0</v>
      </c>
      <c r="EH237">
        <v>10.3859</v>
      </c>
      <c r="EI237">
        <v>-16.87284642857143</v>
      </c>
      <c r="EJ237">
        <v>415.6362857142857</v>
      </c>
      <c r="EK237">
        <v>431.6524642857142</v>
      </c>
      <c r="EL237">
        <v>2.811685714285715</v>
      </c>
      <c r="EM237">
        <v>423.2463214285714</v>
      </c>
      <c r="EN237">
        <v>19.47395357142857</v>
      </c>
      <c r="EO237">
        <v>2.012643928571429</v>
      </c>
      <c r="EP237">
        <v>1.758718214285714</v>
      </c>
      <c r="EQ237">
        <v>17.54416428571429</v>
      </c>
      <c r="ER237">
        <v>15.42461071428572</v>
      </c>
      <c r="ES237">
        <v>1999.995357142857</v>
      </c>
      <c r="ET237">
        <v>0.9799954285714284</v>
      </c>
      <c r="EU237">
        <v>0.02000435</v>
      </c>
      <c r="EV237">
        <v>0</v>
      </c>
      <c r="EW237">
        <v>576.3915357142857</v>
      </c>
      <c r="EX237">
        <v>5.00078</v>
      </c>
      <c r="EY237">
        <v>11311.02857142857</v>
      </c>
      <c r="EZ237">
        <v>16379.55714285714</v>
      </c>
      <c r="FA237">
        <v>38.76542857142856</v>
      </c>
      <c r="FB237">
        <v>39.6205</v>
      </c>
      <c r="FC237">
        <v>39.02432142857143</v>
      </c>
      <c r="FD237">
        <v>39.26535714285713</v>
      </c>
      <c r="FE237">
        <v>39.99757142857142</v>
      </c>
      <c r="FF237">
        <v>1955.085357142857</v>
      </c>
      <c r="FG237">
        <v>39.91</v>
      </c>
      <c r="FH237">
        <v>0</v>
      </c>
      <c r="FI237">
        <v>1758646308</v>
      </c>
      <c r="FJ237">
        <v>0</v>
      </c>
      <c r="FK237">
        <v>576.4636923076924</v>
      </c>
      <c r="FL237">
        <v>29.75220509338426</v>
      </c>
      <c r="FM237">
        <v>597.340170123064</v>
      </c>
      <c r="FN237">
        <v>11312.26153846154</v>
      </c>
      <c r="FO237">
        <v>15</v>
      </c>
      <c r="FP237">
        <v>0</v>
      </c>
      <c r="FQ237" t="s">
        <v>441</v>
      </c>
      <c r="FR237">
        <v>1746989605.5</v>
      </c>
      <c r="FS237">
        <v>1746989593.5</v>
      </c>
      <c r="FT237">
        <v>0</v>
      </c>
      <c r="FU237">
        <v>-0.274</v>
      </c>
      <c r="FV237">
        <v>-0.002</v>
      </c>
      <c r="FW237">
        <v>2.549</v>
      </c>
      <c r="FX237">
        <v>0.129</v>
      </c>
      <c r="FY237">
        <v>420</v>
      </c>
      <c r="FZ237">
        <v>17</v>
      </c>
      <c r="GA237">
        <v>0.02</v>
      </c>
      <c r="GB237">
        <v>0.04</v>
      </c>
      <c r="GC237">
        <v>-16.09550243902439</v>
      </c>
      <c r="GD237">
        <v>-25.95253379790942</v>
      </c>
      <c r="GE237">
        <v>3.292340765820988</v>
      </c>
      <c r="GF237">
        <v>0</v>
      </c>
      <c r="GG237">
        <v>574.6979117647057</v>
      </c>
      <c r="GH237">
        <v>33.0184109785976</v>
      </c>
      <c r="GI237">
        <v>3.261344033367108</v>
      </c>
      <c r="GJ237">
        <v>0</v>
      </c>
      <c r="GK237">
        <v>2.825205121951219</v>
      </c>
      <c r="GL237">
        <v>-0.2510529616724694</v>
      </c>
      <c r="GM237">
        <v>0.02719420276473494</v>
      </c>
      <c r="GN237">
        <v>0</v>
      </c>
      <c r="GO237">
        <v>0</v>
      </c>
      <c r="GP237">
        <v>3</v>
      </c>
      <c r="GQ237" t="s">
        <v>459</v>
      </c>
      <c r="GR237">
        <v>3.10227</v>
      </c>
      <c r="GS237">
        <v>2.72437</v>
      </c>
      <c r="GT237">
        <v>0.0865345</v>
      </c>
      <c r="GU237">
        <v>0.09046940000000001</v>
      </c>
      <c r="GV237">
        <v>0.10232</v>
      </c>
      <c r="GW237">
        <v>0.0944561</v>
      </c>
      <c r="GX237">
        <v>23894.9</v>
      </c>
      <c r="GY237">
        <v>21612.7</v>
      </c>
      <c r="GZ237">
        <v>26721.5</v>
      </c>
      <c r="HA237">
        <v>23983.1</v>
      </c>
      <c r="HB237">
        <v>38381.8</v>
      </c>
      <c r="HC237">
        <v>32102.1</v>
      </c>
      <c r="HD237">
        <v>46663.3</v>
      </c>
      <c r="HE237">
        <v>37939.3</v>
      </c>
      <c r="HF237">
        <v>1.87535</v>
      </c>
      <c r="HG237">
        <v>1.86425</v>
      </c>
      <c r="HH237">
        <v>0.124216</v>
      </c>
      <c r="HI237">
        <v>0</v>
      </c>
      <c r="HJ237">
        <v>28.009</v>
      </c>
      <c r="HK237">
        <v>999.9</v>
      </c>
      <c r="HL237">
        <v>48.9</v>
      </c>
      <c r="HM237">
        <v>31.2</v>
      </c>
      <c r="HN237">
        <v>24.7069</v>
      </c>
      <c r="HO237">
        <v>60.8929</v>
      </c>
      <c r="HP237">
        <v>22.3838</v>
      </c>
      <c r="HQ237">
        <v>1</v>
      </c>
      <c r="HR237">
        <v>0.0917149</v>
      </c>
      <c r="HS237">
        <v>0.513377</v>
      </c>
      <c r="HT237">
        <v>20.2789</v>
      </c>
      <c r="HU237">
        <v>5.2089</v>
      </c>
      <c r="HV237">
        <v>11.9788</v>
      </c>
      <c r="HW237">
        <v>4.9627</v>
      </c>
      <c r="HX237">
        <v>3.27413</v>
      </c>
      <c r="HY237">
        <v>9999</v>
      </c>
      <c r="HZ237">
        <v>9999</v>
      </c>
      <c r="IA237">
        <v>9999</v>
      </c>
      <c r="IB237">
        <v>999.9</v>
      </c>
      <c r="IC237">
        <v>1.86393</v>
      </c>
      <c r="ID237">
        <v>1.86008</v>
      </c>
      <c r="IE237">
        <v>1.85838</v>
      </c>
      <c r="IF237">
        <v>1.85974</v>
      </c>
      <c r="IG237">
        <v>1.85988</v>
      </c>
      <c r="IH237">
        <v>1.85837</v>
      </c>
      <c r="II237">
        <v>1.85745</v>
      </c>
      <c r="IJ237">
        <v>1.85241</v>
      </c>
      <c r="IK237">
        <v>0</v>
      </c>
      <c r="IL237">
        <v>0</v>
      </c>
      <c r="IM237">
        <v>0</v>
      </c>
      <c r="IN237">
        <v>0</v>
      </c>
      <c r="IO237" t="s">
        <v>443</v>
      </c>
      <c r="IP237" t="s">
        <v>444</v>
      </c>
      <c r="IQ237" t="s">
        <v>445</v>
      </c>
      <c r="IR237" t="s">
        <v>445</v>
      </c>
      <c r="IS237" t="s">
        <v>445</v>
      </c>
      <c r="IT237" t="s">
        <v>445</v>
      </c>
      <c r="IU237">
        <v>0</v>
      </c>
      <c r="IV237">
        <v>100</v>
      </c>
      <c r="IW237">
        <v>100</v>
      </c>
      <c r="IX237">
        <v>-1.28</v>
      </c>
      <c r="IY237">
        <v>0.2876</v>
      </c>
      <c r="IZ237">
        <v>-1.101190050776656</v>
      </c>
      <c r="JA237">
        <v>-0.0009077452495023094</v>
      </c>
      <c r="JB237">
        <v>1.260287539409167E-06</v>
      </c>
      <c r="JC237">
        <v>-2.747980142854786E-10</v>
      </c>
      <c r="JD237">
        <v>0.01164710740424388</v>
      </c>
      <c r="JE237">
        <v>0.002354074995816399</v>
      </c>
      <c r="JF237">
        <v>0.0004967520844642659</v>
      </c>
      <c r="JG237">
        <v>-1.558376616488758E-06</v>
      </c>
      <c r="JH237">
        <v>1</v>
      </c>
      <c r="JI237">
        <v>1955</v>
      </c>
      <c r="JJ237">
        <v>1</v>
      </c>
      <c r="JK237">
        <v>26</v>
      </c>
      <c r="JL237">
        <v>194278.4</v>
      </c>
      <c r="JM237">
        <v>194278.6</v>
      </c>
      <c r="JN237">
        <v>1.20361</v>
      </c>
      <c r="JO237">
        <v>2.63184</v>
      </c>
      <c r="JP237">
        <v>1.49658</v>
      </c>
      <c r="JQ237">
        <v>2.34619</v>
      </c>
      <c r="JR237">
        <v>1.54907</v>
      </c>
      <c r="JS237">
        <v>2.45483</v>
      </c>
      <c r="JT237">
        <v>35.801</v>
      </c>
      <c r="JU237">
        <v>24.1751</v>
      </c>
      <c r="JV237">
        <v>18</v>
      </c>
      <c r="JW237">
        <v>482.351</v>
      </c>
      <c r="JX237">
        <v>489.929</v>
      </c>
      <c r="JY237">
        <v>27.2114</v>
      </c>
      <c r="JZ237">
        <v>28.4269</v>
      </c>
      <c r="KA237">
        <v>30.0001</v>
      </c>
      <c r="KB237">
        <v>28.6391</v>
      </c>
      <c r="KC237">
        <v>28.632</v>
      </c>
      <c r="KD237">
        <v>24.3218</v>
      </c>
      <c r="KE237">
        <v>22.393</v>
      </c>
      <c r="KF237">
        <v>67.3974</v>
      </c>
      <c r="KG237">
        <v>27.1833</v>
      </c>
      <c r="KH237">
        <v>460.486</v>
      </c>
      <c r="KI237">
        <v>19.5298</v>
      </c>
      <c r="KJ237">
        <v>102.024</v>
      </c>
      <c r="KK237">
        <v>91.4996</v>
      </c>
    </row>
    <row r="238" spans="1:297">
      <c r="A238">
        <v>220</v>
      </c>
      <c r="B238">
        <v>1758646315.1</v>
      </c>
      <c r="C238">
        <v>4682.099999904633</v>
      </c>
      <c r="D238" t="s">
        <v>887</v>
      </c>
      <c r="E238" t="s">
        <v>888</v>
      </c>
      <c r="F238">
        <v>5</v>
      </c>
      <c r="G238" t="s">
        <v>834</v>
      </c>
      <c r="H238" t="s">
        <v>438</v>
      </c>
      <c r="I238">
        <v>1758646307.6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(EA238+(U238+2*0.95*5.67E-8*(((EA238+$B$9)+273)^4-(EA238+273)^4)-44100*J238)/(1.84*29.3*R238+8*0.95*5.67E-8*(EA238+273)^3))</f>
        <v>0</v>
      </c>
      <c r="W238">
        <f>($C$9*EB238+$D$9*EC238+$E$9*V238)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2*0.95*5.67E-8*(((EA238+$B$9)+273)^4-(W238+273)^4)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451.0636032716066</v>
      </c>
      <c r="AK238">
        <v>428.1175696969696</v>
      </c>
      <c r="AL238">
        <v>2.015380402630476</v>
      </c>
      <c r="AM238">
        <v>65.1806960467509</v>
      </c>
      <c r="AN238">
        <f>(AP238 - AO238 + DY238*1E3/(8.314*(EA238+273.15)) * AR238/DX238 * AQ238) * DX238/(100*DL238) * 1000/(1000 - AP238)</f>
        <v>0</v>
      </c>
      <c r="AO238">
        <v>19.54691127169903</v>
      </c>
      <c r="AP238">
        <v>22.31583878787879</v>
      </c>
      <c r="AQ238">
        <v>0.0001608350505216908</v>
      </c>
      <c r="AR238">
        <v>105.5677355615316</v>
      </c>
      <c r="AS238">
        <v>0</v>
      </c>
      <c r="AT238">
        <v>0</v>
      </c>
      <c r="AU238">
        <f>IF(AS238*$H$15&gt;=AW238,1.0,(AW238/(AW238-AS238*$H$15)))</f>
        <v>0</v>
      </c>
      <c r="AV238">
        <f>(AU238-1)*100</f>
        <v>0</v>
      </c>
      <c r="AW238">
        <f>MAX(0,($B$15+$C$15*EF238)/(1+$D$15*EF238)*DY238/(EA238+273)*$E$15)</f>
        <v>0</v>
      </c>
      <c r="AX238" t="s">
        <v>439</v>
      </c>
      <c r="AY238" t="s">
        <v>439</v>
      </c>
      <c r="AZ238">
        <v>0</v>
      </c>
      <c r="BA238">
        <v>0</v>
      </c>
      <c r="BB238">
        <f>1-AZ238/BA238</f>
        <v>0</v>
      </c>
      <c r="BC238">
        <v>0</v>
      </c>
      <c r="BD238" t="s">
        <v>439</v>
      </c>
      <c r="BE238" t="s">
        <v>439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439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$B$13*EG238+$C$13*EH238+$F$13*ES238*(1-EV238)</f>
        <v>0</v>
      </c>
      <c r="DI238">
        <f>DH238*DJ238</f>
        <v>0</v>
      </c>
      <c r="DJ238">
        <f>($B$13*$D$11+$C$13*$D$11+$F$13*((FF238+EX238)/MAX(FF238+EX238+FG238, 0.1)*$I$11+FG238/MAX(FF238+EX238+FG238, 0.1)*$J$11))/($B$13+$C$13+$F$13)</f>
        <v>0</v>
      </c>
      <c r="DK238">
        <f>($B$13*$K$11+$C$13*$K$11+$F$13*((FF238+EX238)/MAX(FF238+EX238+FG238, 0.1)*$P$11+FG238/MAX(FF238+EX238+FG238, 0.1)*$Q$11))/($B$13+$C$13+$F$13)</f>
        <v>0</v>
      </c>
      <c r="DL238">
        <v>2.96</v>
      </c>
      <c r="DM238">
        <v>0.5</v>
      </c>
      <c r="DN238" t="s">
        <v>440</v>
      </c>
      <c r="DO238">
        <v>2</v>
      </c>
      <c r="DP238" t="b">
        <v>1</v>
      </c>
      <c r="DQ238">
        <v>1758646307.6</v>
      </c>
      <c r="DR238">
        <v>409.2687777777778</v>
      </c>
      <c r="DS238">
        <v>431.3312592592592</v>
      </c>
      <c r="DT238">
        <v>22.30161481481481</v>
      </c>
      <c r="DU238">
        <v>19.51053333333333</v>
      </c>
      <c r="DV238">
        <v>410.5491851851852</v>
      </c>
      <c r="DW238">
        <v>22.01401851851852</v>
      </c>
      <c r="DX238">
        <v>499.9994814814815</v>
      </c>
      <c r="DY238">
        <v>90.31004814814816</v>
      </c>
      <c r="DZ238">
        <v>0.0666211111111111</v>
      </c>
      <c r="EA238">
        <v>29.06374444444445</v>
      </c>
      <c r="EB238">
        <v>30.04932962962963</v>
      </c>
      <c r="EC238">
        <v>999.9000000000001</v>
      </c>
      <c r="ED238">
        <v>0</v>
      </c>
      <c r="EE238">
        <v>0</v>
      </c>
      <c r="EF238">
        <v>10005.29518518518</v>
      </c>
      <c r="EG238">
        <v>0</v>
      </c>
      <c r="EH238">
        <v>10.38604074074074</v>
      </c>
      <c r="EI238">
        <v>-22.06257037037037</v>
      </c>
      <c r="EJ238">
        <v>418.6042962962963</v>
      </c>
      <c r="EK238">
        <v>439.9145925925926</v>
      </c>
      <c r="EL238">
        <v>2.791084444444444</v>
      </c>
      <c r="EM238">
        <v>431.3312592592592</v>
      </c>
      <c r="EN238">
        <v>19.51053333333333</v>
      </c>
      <c r="EO238">
        <v>2.014058888888889</v>
      </c>
      <c r="EP238">
        <v>1.761996296296296</v>
      </c>
      <c r="EQ238">
        <v>17.5553</v>
      </c>
      <c r="ER238">
        <v>15.45364444444444</v>
      </c>
      <c r="ES238">
        <v>2000.004074074074</v>
      </c>
      <c r="ET238">
        <v>0.9799954444444443</v>
      </c>
      <c r="EU238">
        <v>0.02000433703703704</v>
      </c>
      <c r="EV238">
        <v>0</v>
      </c>
      <c r="EW238">
        <v>578.8397037037038</v>
      </c>
      <c r="EX238">
        <v>5.00078</v>
      </c>
      <c r="EY238">
        <v>11359.91111111111</v>
      </c>
      <c r="EZ238">
        <v>16379.63703703704</v>
      </c>
      <c r="FA238">
        <v>38.75677777777778</v>
      </c>
      <c r="FB238">
        <v>39.62959259259259</v>
      </c>
      <c r="FC238">
        <v>39.04374074074074</v>
      </c>
      <c r="FD238">
        <v>39.25437037037037</v>
      </c>
      <c r="FE238">
        <v>40.00451851851852</v>
      </c>
      <c r="FF238">
        <v>1955.094074074074</v>
      </c>
      <c r="FG238">
        <v>39.91</v>
      </c>
      <c r="FH238">
        <v>0</v>
      </c>
      <c r="FI238">
        <v>1758646313.4</v>
      </c>
      <c r="FJ238">
        <v>0</v>
      </c>
      <c r="FK238">
        <v>579.10072</v>
      </c>
      <c r="FL238">
        <v>25.53723073164284</v>
      </c>
      <c r="FM238">
        <v>500.4923069003784</v>
      </c>
      <c r="FN238">
        <v>11364.64</v>
      </c>
      <c r="FO238">
        <v>15</v>
      </c>
      <c r="FP238">
        <v>0</v>
      </c>
      <c r="FQ238" t="s">
        <v>441</v>
      </c>
      <c r="FR238">
        <v>1746989605.5</v>
      </c>
      <c r="FS238">
        <v>1746989593.5</v>
      </c>
      <c r="FT238">
        <v>0</v>
      </c>
      <c r="FU238">
        <v>-0.274</v>
      </c>
      <c r="FV238">
        <v>-0.002</v>
      </c>
      <c r="FW238">
        <v>2.549</v>
      </c>
      <c r="FX238">
        <v>0.129</v>
      </c>
      <c r="FY238">
        <v>420</v>
      </c>
      <c r="FZ238">
        <v>17</v>
      </c>
      <c r="GA238">
        <v>0.02</v>
      </c>
      <c r="GB238">
        <v>0.04</v>
      </c>
      <c r="GC238">
        <v>-19.4436275</v>
      </c>
      <c r="GD238">
        <v>-58.13124990619136</v>
      </c>
      <c r="GE238">
        <v>6.020175397319728</v>
      </c>
      <c r="GF238">
        <v>0</v>
      </c>
      <c r="GG238">
        <v>577.2442941176471</v>
      </c>
      <c r="GH238">
        <v>28.52543928237285</v>
      </c>
      <c r="GI238">
        <v>2.813573387635808</v>
      </c>
      <c r="GJ238">
        <v>0</v>
      </c>
      <c r="GK238">
        <v>2.80288875</v>
      </c>
      <c r="GL238">
        <v>-0.2264817636022511</v>
      </c>
      <c r="GM238">
        <v>0.0242033081610242</v>
      </c>
      <c r="GN238">
        <v>0</v>
      </c>
      <c r="GO238">
        <v>0</v>
      </c>
      <c r="GP238">
        <v>3</v>
      </c>
      <c r="GQ238" t="s">
        <v>459</v>
      </c>
      <c r="GR238">
        <v>3.10221</v>
      </c>
      <c r="GS238">
        <v>2.72457</v>
      </c>
      <c r="GT238">
        <v>0.08806559999999999</v>
      </c>
      <c r="GU238">
        <v>0.0929175</v>
      </c>
      <c r="GV238">
        <v>0.102349</v>
      </c>
      <c r="GW238">
        <v>0.0945057</v>
      </c>
      <c r="GX238">
        <v>23855</v>
      </c>
      <c r="GY238">
        <v>21554.6</v>
      </c>
      <c r="GZ238">
        <v>26721.7</v>
      </c>
      <c r="HA238">
        <v>23983.1</v>
      </c>
      <c r="HB238">
        <v>38380.7</v>
      </c>
      <c r="HC238">
        <v>32101.1</v>
      </c>
      <c r="HD238">
        <v>46663.2</v>
      </c>
      <c r="HE238">
        <v>37939.9</v>
      </c>
      <c r="HF238">
        <v>1.87538</v>
      </c>
      <c r="HG238">
        <v>1.86427</v>
      </c>
      <c r="HH238">
        <v>0.123523</v>
      </c>
      <c r="HI238">
        <v>0</v>
      </c>
      <c r="HJ238">
        <v>28.0054</v>
      </c>
      <c r="HK238">
        <v>999.9</v>
      </c>
      <c r="HL238">
        <v>48.9</v>
      </c>
      <c r="HM238">
        <v>31.2</v>
      </c>
      <c r="HN238">
        <v>24.7076</v>
      </c>
      <c r="HO238">
        <v>60.6029</v>
      </c>
      <c r="HP238">
        <v>22.6162</v>
      </c>
      <c r="HQ238">
        <v>1</v>
      </c>
      <c r="HR238">
        <v>0.09200709999999999</v>
      </c>
      <c r="HS238">
        <v>0.450376</v>
      </c>
      <c r="HT238">
        <v>20.28</v>
      </c>
      <c r="HU238">
        <v>5.21025</v>
      </c>
      <c r="HV238">
        <v>11.9796</v>
      </c>
      <c r="HW238">
        <v>4.9629</v>
      </c>
      <c r="HX238">
        <v>3.27445</v>
      </c>
      <c r="HY238">
        <v>9999</v>
      </c>
      <c r="HZ238">
        <v>9999</v>
      </c>
      <c r="IA238">
        <v>9999</v>
      </c>
      <c r="IB238">
        <v>999.9</v>
      </c>
      <c r="IC238">
        <v>1.8639</v>
      </c>
      <c r="ID238">
        <v>1.86007</v>
      </c>
      <c r="IE238">
        <v>1.85838</v>
      </c>
      <c r="IF238">
        <v>1.85974</v>
      </c>
      <c r="IG238">
        <v>1.85988</v>
      </c>
      <c r="IH238">
        <v>1.85837</v>
      </c>
      <c r="II238">
        <v>1.85745</v>
      </c>
      <c r="IJ238">
        <v>1.85242</v>
      </c>
      <c r="IK238">
        <v>0</v>
      </c>
      <c r="IL238">
        <v>0</v>
      </c>
      <c r="IM238">
        <v>0</v>
      </c>
      <c r="IN238">
        <v>0</v>
      </c>
      <c r="IO238" t="s">
        <v>443</v>
      </c>
      <c r="IP238" t="s">
        <v>444</v>
      </c>
      <c r="IQ238" t="s">
        <v>445</v>
      </c>
      <c r="IR238" t="s">
        <v>445</v>
      </c>
      <c r="IS238" t="s">
        <v>445</v>
      </c>
      <c r="IT238" t="s">
        <v>445</v>
      </c>
      <c r="IU238">
        <v>0</v>
      </c>
      <c r="IV238">
        <v>100</v>
      </c>
      <c r="IW238">
        <v>100</v>
      </c>
      <c r="IX238">
        <v>-1.281</v>
      </c>
      <c r="IY238">
        <v>0.2879</v>
      </c>
      <c r="IZ238">
        <v>-1.101190050776656</v>
      </c>
      <c r="JA238">
        <v>-0.0009077452495023094</v>
      </c>
      <c r="JB238">
        <v>1.260287539409167E-06</v>
      </c>
      <c r="JC238">
        <v>-2.747980142854786E-10</v>
      </c>
      <c r="JD238">
        <v>0.01164710740424388</v>
      </c>
      <c r="JE238">
        <v>0.002354074995816399</v>
      </c>
      <c r="JF238">
        <v>0.0004967520844642659</v>
      </c>
      <c r="JG238">
        <v>-1.558376616488758E-06</v>
      </c>
      <c r="JH238">
        <v>1</v>
      </c>
      <c r="JI238">
        <v>1955</v>
      </c>
      <c r="JJ238">
        <v>1</v>
      </c>
      <c r="JK238">
        <v>26</v>
      </c>
      <c r="JL238">
        <v>194278.5</v>
      </c>
      <c r="JM238">
        <v>194278.7</v>
      </c>
      <c r="JN238">
        <v>1.2439</v>
      </c>
      <c r="JO238">
        <v>2.63672</v>
      </c>
      <c r="JP238">
        <v>1.49658</v>
      </c>
      <c r="JQ238">
        <v>2.34619</v>
      </c>
      <c r="JR238">
        <v>1.54907</v>
      </c>
      <c r="JS238">
        <v>2.35107</v>
      </c>
      <c r="JT238">
        <v>35.801</v>
      </c>
      <c r="JU238">
        <v>24.1751</v>
      </c>
      <c r="JV238">
        <v>18</v>
      </c>
      <c r="JW238">
        <v>482.37</v>
      </c>
      <c r="JX238">
        <v>489.946</v>
      </c>
      <c r="JY238">
        <v>27.16</v>
      </c>
      <c r="JZ238">
        <v>28.4292</v>
      </c>
      <c r="KA238">
        <v>30.0001</v>
      </c>
      <c r="KB238">
        <v>28.6396</v>
      </c>
      <c r="KC238">
        <v>28.632</v>
      </c>
      <c r="KD238">
        <v>25.0033</v>
      </c>
      <c r="KE238">
        <v>22.393</v>
      </c>
      <c r="KF238">
        <v>67.3974</v>
      </c>
      <c r="KG238">
        <v>27.1555</v>
      </c>
      <c r="KH238">
        <v>473.854</v>
      </c>
      <c r="KI238">
        <v>19.5298</v>
      </c>
      <c r="KJ238">
        <v>102.024</v>
      </c>
      <c r="KK238">
        <v>91.5005</v>
      </c>
    </row>
    <row r="239" spans="1:297">
      <c r="A239">
        <v>221</v>
      </c>
      <c r="B239">
        <v>1758646320.1</v>
      </c>
      <c r="C239">
        <v>4687.099999904633</v>
      </c>
      <c r="D239" t="s">
        <v>889</v>
      </c>
      <c r="E239" t="s">
        <v>890</v>
      </c>
      <c r="F239">
        <v>5</v>
      </c>
      <c r="G239" t="s">
        <v>834</v>
      </c>
      <c r="H239" t="s">
        <v>438</v>
      </c>
      <c r="I239">
        <v>1758646312.314285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(EA239+(U239+2*0.95*5.67E-8*(((EA239+$B$9)+273)^4-(EA239+273)^4)-44100*J239)/(1.84*29.3*R239+8*0.95*5.67E-8*(EA239+273)^3))</f>
        <v>0</v>
      </c>
      <c r="W239">
        <f>($C$9*EB239+$D$9*EC239+$E$9*V239)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2*0.95*5.67E-8*(((EA239+$B$9)+273)^4-(W239+273)^4)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467.7661430976812</v>
      </c>
      <c r="AK239">
        <v>441.3689090909089</v>
      </c>
      <c r="AL239">
        <v>2.733165446819597</v>
      </c>
      <c r="AM239">
        <v>65.1806960467509</v>
      </c>
      <c r="AN239">
        <f>(AP239 - AO239 + DY239*1E3/(8.314*(EA239+273.15)) * AR239/DX239 * AQ239) * DX239/(100*DL239) * 1000/(1000 - AP239)</f>
        <v>0</v>
      </c>
      <c r="AO239">
        <v>19.55356614219142</v>
      </c>
      <c r="AP239">
        <v>22.31009272727273</v>
      </c>
      <c r="AQ239">
        <v>-0.0001427575320415606</v>
      </c>
      <c r="AR239">
        <v>105.5677355615316</v>
      </c>
      <c r="AS239">
        <v>0</v>
      </c>
      <c r="AT239">
        <v>0</v>
      </c>
      <c r="AU239">
        <f>IF(AS239*$H$15&gt;=AW239,1.0,(AW239/(AW239-AS239*$H$15)))</f>
        <v>0</v>
      </c>
      <c r="AV239">
        <f>(AU239-1)*100</f>
        <v>0</v>
      </c>
      <c r="AW239">
        <f>MAX(0,($B$15+$C$15*EF239)/(1+$D$15*EF239)*DY239/(EA239+273)*$E$15)</f>
        <v>0</v>
      </c>
      <c r="AX239" t="s">
        <v>439</v>
      </c>
      <c r="AY239" t="s">
        <v>439</v>
      </c>
      <c r="AZ239">
        <v>0</v>
      </c>
      <c r="BA239">
        <v>0</v>
      </c>
      <c r="BB239">
        <f>1-AZ239/BA239</f>
        <v>0</v>
      </c>
      <c r="BC239">
        <v>0</v>
      </c>
      <c r="BD239" t="s">
        <v>439</v>
      </c>
      <c r="BE239" t="s">
        <v>439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439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$B$13*EG239+$C$13*EH239+$F$13*ES239*(1-EV239)</f>
        <v>0</v>
      </c>
      <c r="DI239">
        <f>DH239*DJ239</f>
        <v>0</v>
      </c>
      <c r="DJ239">
        <f>($B$13*$D$11+$C$13*$D$11+$F$13*((FF239+EX239)/MAX(FF239+EX239+FG239, 0.1)*$I$11+FG239/MAX(FF239+EX239+FG239, 0.1)*$J$11))/($B$13+$C$13+$F$13)</f>
        <v>0</v>
      </c>
      <c r="DK239">
        <f>($B$13*$K$11+$C$13*$K$11+$F$13*((FF239+EX239)/MAX(FF239+EX239+FG239, 0.1)*$P$11+FG239/MAX(FF239+EX239+FG239, 0.1)*$Q$11))/($B$13+$C$13+$F$13)</f>
        <v>0</v>
      </c>
      <c r="DL239">
        <v>2.96</v>
      </c>
      <c r="DM239">
        <v>0.5</v>
      </c>
      <c r="DN239" t="s">
        <v>440</v>
      </c>
      <c r="DO239">
        <v>2</v>
      </c>
      <c r="DP239" t="b">
        <v>1</v>
      </c>
      <c r="DQ239">
        <v>1758646312.314285</v>
      </c>
      <c r="DR239">
        <v>415.6462857142857</v>
      </c>
      <c r="DS239">
        <v>443.7158571428571</v>
      </c>
      <c r="DT239">
        <v>22.30860357142857</v>
      </c>
      <c r="DU239">
        <v>19.53217142857142</v>
      </c>
      <c r="DV239">
        <v>416.9266428571429</v>
      </c>
      <c r="DW239">
        <v>22.02085714285715</v>
      </c>
      <c r="DX239">
        <v>500.0426071428572</v>
      </c>
      <c r="DY239">
        <v>90.30925000000001</v>
      </c>
      <c r="DZ239">
        <v>0.06643388928571428</v>
      </c>
      <c r="EA239">
        <v>29.03715714285715</v>
      </c>
      <c r="EB239">
        <v>30.02804285714285</v>
      </c>
      <c r="EC239">
        <v>999.9000000000002</v>
      </c>
      <c r="ED239">
        <v>0</v>
      </c>
      <c r="EE239">
        <v>0</v>
      </c>
      <c r="EF239">
        <v>10003.72392857143</v>
      </c>
      <c r="EG239">
        <v>0</v>
      </c>
      <c r="EH239">
        <v>10.3859</v>
      </c>
      <c r="EI239">
        <v>-28.06966785714286</v>
      </c>
      <c r="EJ239">
        <v>425.1303571428571</v>
      </c>
      <c r="EK239">
        <v>452.5556785714286</v>
      </c>
      <c r="EL239">
        <v>2.776423928571429</v>
      </c>
      <c r="EM239">
        <v>443.7158571428571</v>
      </c>
      <c r="EN239">
        <v>19.53217142857142</v>
      </c>
      <c r="EO239">
        <v>2.014672142857143</v>
      </c>
      <c r="EP239">
        <v>1.763935357142857</v>
      </c>
      <c r="EQ239">
        <v>17.560125</v>
      </c>
      <c r="ER239">
        <v>15.47079642857143</v>
      </c>
      <c r="ES239">
        <v>1999.996428571429</v>
      </c>
      <c r="ET239">
        <v>0.9799953214285713</v>
      </c>
      <c r="EU239">
        <v>0.02000446785714286</v>
      </c>
      <c r="EV239">
        <v>0</v>
      </c>
      <c r="EW239">
        <v>580.7786428571429</v>
      </c>
      <c r="EX239">
        <v>5.00078</v>
      </c>
      <c r="EY239">
        <v>11397.37142857142</v>
      </c>
      <c r="EZ239">
        <v>16379.58214285715</v>
      </c>
      <c r="FA239">
        <v>38.74539285714285</v>
      </c>
      <c r="FB239">
        <v>39.62942857142857</v>
      </c>
      <c r="FC239">
        <v>39.06225</v>
      </c>
      <c r="FD239">
        <v>39.24971428571428</v>
      </c>
      <c r="FE239">
        <v>39.9865</v>
      </c>
      <c r="FF239">
        <v>1955.086428571429</v>
      </c>
      <c r="FG239">
        <v>39.91</v>
      </c>
      <c r="FH239">
        <v>0</v>
      </c>
      <c r="FI239">
        <v>1758646318.2</v>
      </c>
      <c r="FJ239">
        <v>0</v>
      </c>
      <c r="FK239">
        <v>581.0714800000001</v>
      </c>
      <c r="FL239">
        <v>23.98515385049925</v>
      </c>
      <c r="FM239">
        <v>438.0846153711831</v>
      </c>
      <c r="FN239">
        <v>11402.288</v>
      </c>
      <c r="FO239">
        <v>15</v>
      </c>
      <c r="FP239">
        <v>0</v>
      </c>
      <c r="FQ239" t="s">
        <v>441</v>
      </c>
      <c r="FR239">
        <v>1746989605.5</v>
      </c>
      <c r="FS239">
        <v>1746989593.5</v>
      </c>
      <c r="FT239">
        <v>0</v>
      </c>
      <c r="FU239">
        <v>-0.274</v>
      </c>
      <c r="FV239">
        <v>-0.002</v>
      </c>
      <c r="FW239">
        <v>2.549</v>
      </c>
      <c r="FX239">
        <v>0.129</v>
      </c>
      <c r="FY239">
        <v>420</v>
      </c>
      <c r="FZ239">
        <v>17</v>
      </c>
      <c r="GA239">
        <v>0.02</v>
      </c>
      <c r="GB239">
        <v>0.04</v>
      </c>
      <c r="GC239">
        <v>-24.57452926829268</v>
      </c>
      <c r="GD239">
        <v>-76.42387108013936</v>
      </c>
      <c r="GE239">
        <v>7.620075683711076</v>
      </c>
      <c r="GF239">
        <v>0</v>
      </c>
      <c r="GG239">
        <v>579.6747647058824</v>
      </c>
      <c r="GH239">
        <v>25.21173416053518</v>
      </c>
      <c r="GI239">
        <v>2.485733174583482</v>
      </c>
      <c r="GJ239">
        <v>0</v>
      </c>
      <c r="GK239">
        <v>2.784983658536585</v>
      </c>
      <c r="GL239">
        <v>-0.2083779094076649</v>
      </c>
      <c r="GM239">
        <v>0.02312820037246238</v>
      </c>
      <c r="GN239">
        <v>0</v>
      </c>
      <c r="GO239">
        <v>0</v>
      </c>
      <c r="GP239">
        <v>3</v>
      </c>
      <c r="GQ239" t="s">
        <v>459</v>
      </c>
      <c r="GR239">
        <v>3.10207</v>
      </c>
      <c r="GS239">
        <v>2.72465</v>
      </c>
      <c r="GT239">
        <v>0.09014</v>
      </c>
      <c r="GU239">
        <v>0.0953716</v>
      </c>
      <c r="GV239">
        <v>0.102327</v>
      </c>
      <c r="GW239">
        <v>0.09451950000000001</v>
      </c>
      <c r="GX239">
        <v>23800.7</v>
      </c>
      <c r="GY239">
        <v>21496.2</v>
      </c>
      <c r="GZ239">
        <v>26721.6</v>
      </c>
      <c r="HA239">
        <v>23983</v>
      </c>
      <c r="HB239">
        <v>38381.7</v>
      </c>
      <c r="HC239">
        <v>32100.7</v>
      </c>
      <c r="HD239">
        <v>46663</v>
      </c>
      <c r="HE239">
        <v>37939.8</v>
      </c>
      <c r="HF239">
        <v>1.8751</v>
      </c>
      <c r="HG239">
        <v>1.86443</v>
      </c>
      <c r="HH239">
        <v>0.122309</v>
      </c>
      <c r="HI239">
        <v>0</v>
      </c>
      <c r="HJ239">
        <v>28.0013</v>
      </c>
      <c r="HK239">
        <v>999.9</v>
      </c>
      <c r="HL239">
        <v>48.9</v>
      </c>
      <c r="HM239">
        <v>31.2</v>
      </c>
      <c r="HN239">
        <v>24.7095</v>
      </c>
      <c r="HO239">
        <v>60.4329</v>
      </c>
      <c r="HP239">
        <v>22.3678</v>
      </c>
      <c r="HQ239">
        <v>1</v>
      </c>
      <c r="HR239">
        <v>0.0920884</v>
      </c>
      <c r="HS239">
        <v>0.362203</v>
      </c>
      <c r="HT239">
        <v>20.2802</v>
      </c>
      <c r="HU239">
        <v>5.2119</v>
      </c>
      <c r="HV239">
        <v>11.9788</v>
      </c>
      <c r="HW239">
        <v>4.96345</v>
      </c>
      <c r="HX239">
        <v>3.27428</v>
      </c>
      <c r="HY239">
        <v>9999</v>
      </c>
      <c r="HZ239">
        <v>9999</v>
      </c>
      <c r="IA239">
        <v>9999</v>
      </c>
      <c r="IB239">
        <v>999.9</v>
      </c>
      <c r="IC239">
        <v>1.86392</v>
      </c>
      <c r="ID239">
        <v>1.86006</v>
      </c>
      <c r="IE239">
        <v>1.8584</v>
      </c>
      <c r="IF239">
        <v>1.85974</v>
      </c>
      <c r="IG239">
        <v>1.85989</v>
      </c>
      <c r="IH239">
        <v>1.85837</v>
      </c>
      <c r="II239">
        <v>1.85745</v>
      </c>
      <c r="IJ239">
        <v>1.85242</v>
      </c>
      <c r="IK239">
        <v>0</v>
      </c>
      <c r="IL239">
        <v>0</v>
      </c>
      <c r="IM239">
        <v>0</v>
      </c>
      <c r="IN239">
        <v>0</v>
      </c>
      <c r="IO239" t="s">
        <v>443</v>
      </c>
      <c r="IP239" t="s">
        <v>444</v>
      </c>
      <c r="IQ239" t="s">
        <v>445</v>
      </c>
      <c r="IR239" t="s">
        <v>445</v>
      </c>
      <c r="IS239" t="s">
        <v>445</v>
      </c>
      <c r="IT239" t="s">
        <v>445</v>
      </c>
      <c r="IU239">
        <v>0</v>
      </c>
      <c r="IV239">
        <v>100</v>
      </c>
      <c r="IW239">
        <v>100</v>
      </c>
      <c r="IX239">
        <v>-1.281</v>
      </c>
      <c r="IY239">
        <v>0.2877</v>
      </c>
      <c r="IZ239">
        <v>-1.101190050776656</v>
      </c>
      <c r="JA239">
        <v>-0.0009077452495023094</v>
      </c>
      <c r="JB239">
        <v>1.260287539409167E-06</v>
      </c>
      <c r="JC239">
        <v>-2.747980142854786E-10</v>
      </c>
      <c r="JD239">
        <v>0.01164710740424388</v>
      </c>
      <c r="JE239">
        <v>0.002354074995816399</v>
      </c>
      <c r="JF239">
        <v>0.0004967520844642659</v>
      </c>
      <c r="JG239">
        <v>-1.558376616488758E-06</v>
      </c>
      <c r="JH239">
        <v>1</v>
      </c>
      <c r="JI239">
        <v>1955</v>
      </c>
      <c r="JJ239">
        <v>1</v>
      </c>
      <c r="JK239">
        <v>26</v>
      </c>
      <c r="JL239">
        <v>194278.6</v>
      </c>
      <c r="JM239">
        <v>194278.8</v>
      </c>
      <c r="JN239">
        <v>1.27563</v>
      </c>
      <c r="JO239">
        <v>2.62817</v>
      </c>
      <c r="JP239">
        <v>1.49658</v>
      </c>
      <c r="JQ239">
        <v>2.34619</v>
      </c>
      <c r="JR239">
        <v>1.54907</v>
      </c>
      <c r="JS239">
        <v>2.47192</v>
      </c>
      <c r="JT239">
        <v>35.801</v>
      </c>
      <c r="JU239">
        <v>24.1838</v>
      </c>
      <c r="JV239">
        <v>18</v>
      </c>
      <c r="JW239">
        <v>482.21</v>
      </c>
      <c r="JX239">
        <v>490.044</v>
      </c>
      <c r="JY239">
        <v>27.1337</v>
      </c>
      <c r="JZ239">
        <v>28.4306</v>
      </c>
      <c r="KA239">
        <v>30.0001</v>
      </c>
      <c r="KB239">
        <v>28.6396</v>
      </c>
      <c r="KC239">
        <v>28.632</v>
      </c>
      <c r="KD239">
        <v>25.634</v>
      </c>
      <c r="KE239">
        <v>22.393</v>
      </c>
      <c r="KF239">
        <v>67.3974</v>
      </c>
      <c r="KG239">
        <v>27.1462</v>
      </c>
      <c r="KH239">
        <v>493.911</v>
      </c>
      <c r="KI239">
        <v>19.5298</v>
      </c>
      <c r="KJ239">
        <v>102.024</v>
      </c>
      <c r="KK239">
        <v>91.50020000000001</v>
      </c>
    </row>
    <row r="240" spans="1:297">
      <c r="A240">
        <v>222</v>
      </c>
      <c r="B240">
        <v>1758646325.1</v>
      </c>
      <c r="C240">
        <v>4692.099999904633</v>
      </c>
      <c r="D240" t="s">
        <v>891</v>
      </c>
      <c r="E240" t="s">
        <v>892</v>
      </c>
      <c r="F240">
        <v>5</v>
      </c>
      <c r="G240" t="s">
        <v>834</v>
      </c>
      <c r="H240" t="s">
        <v>438</v>
      </c>
      <c r="I240">
        <v>1758646317.6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(EA240+(U240+2*0.95*5.67E-8*(((EA240+$B$9)+273)^4-(EA240+273)^4)-44100*J240)/(1.84*29.3*R240+8*0.95*5.67E-8*(EA240+273)^3))</f>
        <v>0</v>
      </c>
      <c r="W240">
        <f>($C$9*EB240+$D$9*EC240+$E$9*V240)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2*0.95*5.67E-8*(((EA240+$B$9)+273)^4-(W240+273)^4)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483.8749677797248</v>
      </c>
      <c r="AK240">
        <v>456.325503030303</v>
      </c>
      <c r="AL240">
        <v>3.010566997195372</v>
      </c>
      <c r="AM240">
        <v>65.1806960467509</v>
      </c>
      <c r="AN240">
        <f>(AP240 - AO240 + DY240*1E3/(8.314*(EA240+273.15)) * AR240/DX240 * AQ240) * DX240/(100*DL240) * 1000/(1000 - AP240)</f>
        <v>0</v>
      </c>
      <c r="AO240">
        <v>19.55699113656686</v>
      </c>
      <c r="AP240">
        <v>22.28763333333333</v>
      </c>
      <c r="AQ240">
        <v>-0.005082908177982926</v>
      </c>
      <c r="AR240">
        <v>105.5677355615316</v>
      </c>
      <c r="AS240">
        <v>0</v>
      </c>
      <c r="AT240">
        <v>0</v>
      </c>
      <c r="AU240">
        <f>IF(AS240*$H$15&gt;=AW240,1.0,(AW240/(AW240-AS240*$H$15)))</f>
        <v>0</v>
      </c>
      <c r="AV240">
        <f>(AU240-1)*100</f>
        <v>0</v>
      </c>
      <c r="AW240">
        <f>MAX(0,($B$15+$C$15*EF240)/(1+$D$15*EF240)*DY240/(EA240+273)*$E$15)</f>
        <v>0</v>
      </c>
      <c r="AX240" t="s">
        <v>439</v>
      </c>
      <c r="AY240" t="s">
        <v>439</v>
      </c>
      <c r="AZ240">
        <v>0</v>
      </c>
      <c r="BA240">
        <v>0</v>
      </c>
      <c r="BB240">
        <f>1-AZ240/BA240</f>
        <v>0</v>
      </c>
      <c r="BC240">
        <v>0</v>
      </c>
      <c r="BD240" t="s">
        <v>439</v>
      </c>
      <c r="BE240" t="s">
        <v>439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439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$B$13*EG240+$C$13*EH240+$F$13*ES240*(1-EV240)</f>
        <v>0</v>
      </c>
      <c r="DI240">
        <f>DH240*DJ240</f>
        <v>0</v>
      </c>
      <c r="DJ240">
        <f>($B$13*$D$11+$C$13*$D$11+$F$13*((FF240+EX240)/MAX(FF240+EX240+FG240, 0.1)*$I$11+FG240/MAX(FF240+EX240+FG240, 0.1)*$J$11))/($B$13+$C$13+$F$13)</f>
        <v>0</v>
      </c>
      <c r="DK240">
        <f>($B$13*$K$11+$C$13*$K$11+$F$13*((FF240+EX240)/MAX(FF240+EX240+FG240, 0.1)*$P$11+FG240/MAX(FF240+EX240+FG240, 0.1)*$Q$11))/($B$13+$C$13+$F$13)</f>
        <v>0</v>
      </c>
      <c r="DL240">
        <v>2.96</v>
      </c>
      <c r="DM240">
        <v>0.5</v>
      </c>
      <c r="DN240" t="s">
        <v>440</v>
      </c>
      <c r="DO240">
        <v>2</v>
      </c>
      <c r="DP240" t="b">
        <v>1</v>
      </c>
      <c r="DQ240">
        <v>1758646317.6</v>
      </c>
      <c r="DR240">
        <v>426.9272592592592</v>
      </c>
      <c r="DS240">
        <v>460.103037037037</v>
      </c>
      <c r="DT240">
        <v>22.30816296296296</v>
      </c>
      <c r="DU240">
        <v>19.55171851851852</v>
      </c>
      <c r="DV240">
        <v>428.2075185185185</v>
      </c>
      <c r="DW240">
        <v>22.02044444444445</v>
      </c>
      <c r="DX240">
        <v>500.0728518518519</v>
      </c>
      <c r="DY240">
        <v>90.30852222222222</v>
      </c>
      <c r="DZ240">
        <v>0.06637714444444444</v>
      </c>
      <c r="EA240">
        <v>29.00912222222222</v>
      </c>
      <c r="EB240">
        <v>30.00701481481481</v>
      </c>
      <c r="EC240">
        <v>999.9000000000001</v>
      </c>
      <c r="ED240">
        <v>0</v>
      </c>
      <c r="EE240">
        <v>0</v>
      </c>
      <c r="EF240">
        <v>10002.36222222222</v>
      </c>
      <c r="EG240">
        <v>0</v>
      </c>
      <c r="EH240">
        <v>10.3821</v>
      </c>
      <c r="EI240">
        <v>-33.17581481481482</v>
      </c>
      <c r="EJ240">
        <v>436.6684074074074</v>
      </c>
      <c r="EK240">
        <v>469.2783703703703</v>
      </c>
      <c r="EL240">
        <v>2.756431481481481</v>
      </c>
      <c r="EM240">
        <v>460.103037037037</v>
      </c>
      <c r="EN240">
        <v>19.55171851851852</v>
      </c>
      <c r="EO240">
        <v>2.014616666666667</v>
      </c>
      <c r="EP240">
        <v>1.765686666666667</v>
      </c>
      <c r="EQ240">
        <v>17.55969259259259</v>
      </c>
      <c r="ER240">
        <v>15.48628888888889</v>
      </c>
      <c r="ES240">
        <v>1999.99037037037</v>
      </c>
      <c r="ET240">
        <v>0.9799952222222221</v>
      </c>
      <c r="EU240">
        <v>0.02000456666666667</v>
      </c>
      <c r="EV240">
        <v>0</v>
      </c>
      <c r="EW240">
        <v>582.8314444444445</v>
      </c>
      <c r="EX240">
        <v>5.00078</v>
      </c>
      <c r="EY240">
        <v>11434.54444444445</v>
      </c>
      <c r="EZ240">
        <v>16379.53333333333</v>
      </c>
      <c r="FA240">
        <v>38.74992592592593</v>
      </c>
      <c r="FB240">
        <v>39.62959259259259</v>
      </c>
      <c r="FC240">
        <v>39.05996296296296</v>
      </c>
      <c r="FD240">
        <v>39.25674074074073</v>
      </c>
      <c r="FE240">
        <v>39.97674074074074</v>
      </c>
      <c r="FF240">
        <v>1955.08037037037</v>
      </c>
      <c r="FG240">
        <v>39.91</v>
      </c>
      <c r="FH240">
        <v>0</v>
      </c>
      <c r="FI240">
        <v>1758646323</v>
      </c>
      <c r="FJ240">
        <v>0</v>
      </c>
      <c r="FK240">
        <v>582.8399999999999</v>
      </c>
      <c r="FL240">
        <v>20.93338460321707</v>
      </c>
      <c r="FM240">
        <v>393.6307686211386</v>
      </c>
      <c r="FN240">
        <v>11435.56</v>
      </c>
      <c r="FO240">
        <v>15</v>
      </c>
      <c r="FP240">
        <v>0</v>
      </c>
      <c r="FQ240" t="s">
        <v>441</v>
      </c>
      <c r="FR240">
        <v>1746989605.5</v>
      </c>
      <c r="FS240">
        <v>1746989593.5</v>
      </c>
      <c r="FT240">
        <v>0</v>
      </c>
      <c r="FU240">
        <v>-0.274</v>
      </c>
      <c r="FV240">
        <v>-0.002</v>
      </c>
      <c r="FW240">
        <v>2.549</v>
      </c>
      <c r="FX240">
        <v>0.129</v>
      </c>
      <c r="FY240">
        <v>420</v>
      </c>
      <c r="FZ240">
        <v>17</v>
      </c>
      <c r="GA240">
        <v>0.02</v>
      </c>
      <c r="GB240">
        <v>0.04</v>
      </c>
      <c r="GC240">
        <v>-28.73675365853659</v>
      </c>
      <c r="GD240">
        <v>-65.16212195121955</v>
      </c>
      <c r="GE240">
        <v>6.661606156655394</v>
      </c>
      <c r="GF240">
        <v>0</v>
      </c>
      <c r="GG240">
        <v>581.3393529411765</v>
      </c>
      <c r="GH240">
        <v>22.98426280100475</v>
      </c>
      <c r="GI240">
        <v>2.273635322850809</v>
      </c>
      <c r="GJ240">
        <v>0</v>
      </c>
      <c r="GK240">
        <v>2.772979024390244</v>
      </c>
      <c r="GL240">
        <v>-0.2329885714285709</v>
      </c>
      <c r="GM240">
        <v>0.02485188904876426</v>
      </c>
      <c r="GN240">
        <v>0</v>
      </c>
      <c r="GO240">
        <v>0</v>
      </c>
      <c r="GP240">
        <v>3</v>
      </c>
      <c r="GQ240" t="s">
        <v>459</v>
      </c>
      <c r="GR240">
        <v>3.10202</v>
      </c>
      <c r="GS240">
        <v>2.72443</v>
      </c>
      <c r="GT240">
        <v>0.0924145</v>
      </c>
      <c r="GU240">
        <v>0.0977331</v>
      </c>
      <c r="GV240">
        <v>0.102252</v>
      </c>
      <c r="GW240">
        <v>0.0945265</v>
      </c>
      <c r="GX240">
        <v>23741.4</v>
      </c>
      <c r="GY240">
        <v>21440.3</v>
      </c>
      <c r="GZ240">
        <v>26721.9</v>
      </c>
      <c r="HA240">
        <v>23983.2</v>
      </c>
      <c r="HB240">
        <v>38385.2</v>
      </c>
      <c r="HC240">
        <v>32100.8</v>
      </c>
      <c r="HD240">
        <v>46663</v>
      </c>
      <c r="HE240">
        <v>37939.9</v>
      </c>
      <c r="HF240">
        <v>1.87523</v>
      </c>
      <c r="HG240">
        <v>1.86435</v>
      </c>
      <c r="HH240">
        <v>0.122339</v>
      </c>
      <c r="HI240">
        <v>0</v>
      </c>
      <c r="HJ240">
        <v>27.9953</v>
      </c>
      <c r="HK240">
        <v>999.9</v>
      </c>
      <c r="HL240">
        <v>48.9</v>
      </c>
      <c r="HM240">
        <v>31.2</v>
      </c>
      <c r="HN240">
        <v>24.7077</v>
      </c>
      <c r="HO240">
        <v>60.9229</v>
      </c>
      <c r="HP240">
        <v>22.6362</v>
      </c>
      <c r="HQ240">
        <v>1</v>
      </c>
      <c r="HR240">
        <v>0.0917632</v>
      </c>
      <c r="HS240">
        <v>-0.5923389999999999</v>
      </c>
      <c r="HT240">
        <v>20.2709</v>
      </c>
      <c r="HU240">
        <v>5.2125</v>
      </c>
      <c r="HV240">
        <v>11.9791</v>
      </c>
      <c r="HW240">
        <v>4.96355</v>
      </c>
      <c r="HX240">
        <v>3.2743</v>
      </c>
      <c r="HY240">
        <v>9999</v>
      </c>
      <c r="HZ240">
        <v>9999</v>
      </c>
      <c r="IA240">
        <v>9999</v>
      </c>
      <c r="IB240">
        <v>999.9</v>
      </c>
      <c r="IC240">
        <v>1.8639</v>
      </c>
      <c r="ID240">
        <v>1.86008</v>
      </c>
      <c r="IE240">
        <v>1.8584</v>
      </c>
      <c r="IF240">
        <v>1.85974</v>
      </c>
      <c r="IG240">
        <v>1.85989</v>
      </c>
      <c r="IH240">
        <v>1.85837</v>
      </c>
      <c r="II240">
        <v>1.85745</v>
      </c>
      <c r="IJ240">
        <v>1.85242</v>
      </c>
      <c r="IK240">
        <v>0</v>
      </c>
      <c r="IL240">
        <v>0</v>
      </c>
      <c r="IM240">
        <v>0</v>
      </c>
      <c r="IN240">
        <v>0</v>
      </c>
      <c r="IO240" t="s">
        <v>443</v>
      </c>
      <c r="IP240" t="s">
        <v>444</v>
      </c>
      <c r="IQ240" t="s">
        <v>445</v>
      </c>
      <c r="IR240" t="s">
        <v>445</v>
      </c>
      <c r="IS240" t="s">
        <v>445</v>
      </c>
      <c r="IT240" t="s">
        <v>445</v>
      </c>
      <c r="IU240">
        <v>0</v>
      </c>
      <c r="IV240">
        <v>100</v>
      </c>
      <c r="IW240">
        <v>100</v>
      </c>
      <c r="IX240">
        <v>-1.28</v>
      </c>
      <c r="IY240">
        <v>0.2872</v>
      </c>
      <c r="IZ240">
        <v>-1.101190050776656</v>
      </c>
      <c r="JA240">
        <v>-0.0009077452495023094</v>
      </c>
      <c r="JB240">
        <v>1.260287539409167E-06</v>
      </c>
      <c r="JC240">
        <v>-2.747980142854786E-10</v>
      </c>
      <c r="JD240">
        <v>0.01164710740424388</v>
      </c>
      <c r="JE240">
        <v>0.002354074995816399</v>
      </c>
      <c r="JF240">
        <v>0.0004967520844642659</v>
      </c>
      <c r="JG240">
        <v>-1.558376616488758E-06</v>
      </c>
      <c r="JH240">
        <v>1</v>
      </c>
      <c r="JI240">
        <v>1955</v>
      </c>
      <c r="JJ240">
        <v>1</v>
      </c>
      <c r="JK240">
        <v>26</v>
      </c>
      <c r="JL240">
        <v>194278.7</v>
      </c>
      <c r="JM240">
        <v>194278.9</v>
      </c>
      <c r="JN240">
        <v>1.31226</v>
      </c>
      <c r="JO240">
        <v>2.6355</v>
      </c>
      <c r="JP240">
        <v>1.49658</v>
      </c>
      <c r="JQ240">
        <v>2.34619</v>
      </c>
      <c r="JR240">
        <v>1.54907</v>
      </c>
      <c r="JS240">
        <v>2.34741</v>
      </c>
      <c r="JT240">
        <v>35.801</v>
      </c>
      <c r="JU240">
        <v>24.1488</v>
      </c>
      <c r="JV240">
        <v>18</v>
      </c>
      <c r="JW240">
        <v>482.283</v>
      </c>
      <c r="JX240">
        <v>490</v>
      </c>
      <c r="JY240">
        <v>27.1345</v>
      </c>
      <c r="JZ240">
        <v>28.4317</v>
      </c>
      <c r="KA240">
        <v>30.0001</v>
      </c>
      <c r="KB240">
        <v>28.6396</v>
      </c>
      <c r="KC240">
        <v>28.6326</v>
      </c>
      <c r="KD240">
        <v>26.3733</v>
      </c>
      <c r="KE240">
        <v>22.393</v>
      </c>
      <c r="KF240">
        <v>67.3974</v>
      </c>
      <c r="KG240">
        <v>27.8741</v>
      </c>
      <c r="KH240">
        <v>507.28</v>
      </c>
      <c r="KI240">
        <v>19.5535</v>
      </c>
      <c r="KJ240">
        <v>102.024</v>
      </c>
      <c r="KK240">
        <v>91.50069999999999</v>
      </c>
    </row>
    <row r="241" spans="1:297">
      <c r="A241">
        <v>223</v>
      </c>
      <c r="B241">
        <v>1758646330.1</v>
      </c>
      <c r="C241">
        <v>4697.099999904633</v>
      </c>
      <c r="D241" t="s">
        <v>893</v>
      </c>
      <c r="E241" t="s">
        <v>894</v>
      </c>
      <c r="F241">
        <v>5</v>
      </c>
      <c r="G241" t="s">
        <v>834</v>
      </c>
      <c r="H241" t="s">
        <v>438</v>
      </c>
      <c r="I241">
        <v>1758646322.314285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(EA241+(U241+2*0.95*5.67E-8*(((EA241+$B$9)+273)^4-(EA241+273)^4)-44100*J241)/(1.84*29.3*R241+8*0.95*5.67E-8*(EA241+273)^3))</f>
        <v>0</v>
      </c>
      <c r="W241">
        <f>($C$9*EB241+$D$9*EC241+$E$9*V241)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2*0.95*5.67E-8*(((EA241+$B$9)+273)^4-(W241+273)^4)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500.331662174688</v>
      </c>
      <c r="AK241">
        <v>471.9939636363636</v>
      </c>
      <c r="AL241">
        <v>3.15572325055195</v>
      </c>
      <c r="AM241">
        <v>65.1806960467509</v>
      </c>
      <c r="AN241">
        <f>(AP241 - AO241 + DY241*1E3/(8.314*(EA241+273.15)) * AR241/DX241 * AQ241) * DX241/(100*DL241) * 1000/(1000 - AP241)</f>
        <v>0</v>
      </c>
      <c r="AO241">
        <v>19.55946884125267</v>
      </c>
      <c r="AP241">
        <v>22.25548727272728</v>
      </c>
      <c r="AQ241">
        <v>-0.006410596503304337</v>
      </c>
      <c r="AR241">
        <v>105.5677355615316</v>
      </c>
      <c r="AS241">
        <v>0</v>
      </c>
      <c r="AT241">
        <v>0</v>
      </c>
      <c r="AU241">
        <f>IF(AS241*$H$15&gt;=AW241,1.0,(AW241/(AW241-AS241*$H$15)))</f>
        <v>0</v>
      </c>
      <c r="AV241">
        <f>(AU241-1)*100</f>
        <v>0</v>
      </c>
      <c r="AW241">
        <f>MAX(0,($B$15+$C$15*EF241)/(1+$D$15*EF241)*DY241/(EA241+273)*$E$15)</f>
        <v>0</v>
      </c>
      <c r="AX241" t="s">
        <v>439</v>
      </c>
      <c r="AY241" t="s">
        <v>439</v>
      </c>
      <c r="AZ241">
        <v>0</v>
      </c>
      <c r="BA241">
        <v>0</v>
      </c>
      <c r="BB241">
        <f>1-AZ241/BA241</f>
        <v>0</v>
      </c>
      <c r="BC241">
        <v>0</v>
      </c>
      <c r="BD241" t="s">
        <v>439</v>
      </c>
      <c r="BE241" t="s">
        <v>439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439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$B$13*EG241+$C$13*EH241+$F$13*ES241*(1-EV241)</f>
        <v>0</v>
      </c>
      <c r="DI241">
        <f>DH241*DJ241</f>
        <v>0</v>
      </c>
      <c r="DJ241">
        <f>($B$13*$D$11+$C$13*$D$11+$F$13*((FF241+EX241)/MAX(FF241+EX241+FG241, 0.1)*$I$11+FG241/MAX(FF241+EX241+FG241, 0.1)*$J$11))/($B$13+$C$13+$F$13)</f>
        <v>0</v>
      </c>
      <c r="DK241">
        <f>($B$13*$K$11+$C$13*$K$11+$F$13*((FF241+EX241)/MAX(FF241+EX241+FG241, 0.1)*$P$11+FG241/MAX(FF241+EX241+FG241, 0.1)*$Q$11))/($B$13+$C$13+$F$13)</f>
        <v>0</v>
      </c>
      <c r="DL241">
        <v>2.96</v>
      </c>
      <c r="DM241">
        <v>0.5</v>
      </c>
      <c r="DN241" t="s">
        <v>440</v>
      </c>
      <c r="DO241">
        <v>2</v>
      </c>
      <c r="DP241" t="b">
        <v>1</v>
      </c>
      <c r="DQ241">
        <v>1758646322.314285</v>
      </c>
      <c r="DR241">
        <v>439.7484285714286</v>
      </c>
      <c r="DS241">
        <v>475.2883928571428</v>
      </c>
      <c r="DT241">
        <v>22.294</v>
      </c>
      <c r="DU241">
        <v>19.55615357142857</v>
      </c>
      <c r="DV241">
        <v>441.0281785714286</v>
      </c>
      <c r="DW241">
        <v>22.00658571428571</v>
      </c>
      <c r="DX241">
        <v>500.0032142857143</v>
      </c>
      <c r="DY241">
        <v>90.30871785714285</v>
      </c>
      <c r="DZ241">
        <v>0.06653489285714285</v>
      </c>
      <c r="EA241">
        <v>28.98455</v>
      </c>
      <c r="EB241">
        <v>29.99357142857142</v>
      </c>
      <c r="EC241">
        <v>999.9000000000002</v>
      </c>
      <c r="ED241">
        <v>0</v>
      </c>
      <c r="EE241">
        <v>0</v>
      </c>
      <c r="EF241">
        <v>9995.137499999999</v>
      </c>
      <c r="EG241">
        <v>0</v>
      </c>
      <c r="EH241">
        <v>10.38562857142857</v>
      </c>
      <c r="EI241">
        <v>-35.54011071428572</v>
      </c>
      <c r="EJ241">
        <v>449.7753214285714</v>
      </c>
      <c r="EK241">
        <v>484.76875</v>
      </c>
      <c r="EL241">
        <v>2.737841428571429</v>
      </c>
      <c r="EM241">
        <v>475.2883928571428</v>
      </c>
      <c r="EN241">
        <v>19.55615357142857</v>
      </c>
      <c r="EO241">
        <v>2.0133425</v>
      </c>
      <c r="EP241">
        <v>1.766090714285714</v>
      </c>
      <c r="EQ241">
        <v>17.54966428571428</v>
      </c>
      <c r="ER241">
        <v>15.48986428571429</v>
      </c>
      <c r="ES241">
        <v>2000.000357142857</v>
      </c>
      <c r="ET241">
        <v>0.9799953214285713</v>
      </c>
      <c r="EU241">
        <v>0.02000446785714286</v>
      </c>
      <c r="EV241">
        <v>0</v>
      </c>
      <c r="EW241">
        <v>584.3382142857142</v>
      </c>
      <c r="EX241">
        <v>5.00078</v>
      </c>
      <c r="EY241">
        <v>11463.87857142857</v>
      </c>
      <c r="EZ241">
        <v>16379.61785714286</v>
      </c>
      <c r="FA241">
        <v>38.74321428571428</v>
      </c>
      <c r="FB241">
        <v>39.62721428571428</v>
      </c>
      <c r="FC241">
        <v>39.05782142857142</v>
      </c>
      <c r="FD241">
        <v>39.24760714285714</v>
      </c>
      <c r="FE241">
        <v>39.96864285714286</v>
      </c>
      <c r="FF241">
        <v>1955.090357142858</v>
      </c>
      <c r="FG241">
        <v>39.91</v>
      </c>
      <c r="FH241">
        <v>0</v>
      </c>
      <c r="FI241">
        <v>1758646328.4</v>
      </c>
      <c r="FJ241">
        <v>0</v>
      </c>
      <c r="FK241">
        <v>584.4706538461539</v>
      </c>
      <c r="FL241">
        <v>17.63579487383813</v>
      </c>
      <c r="FM241">
        <v>349.7538461177419</v>
      </c>
      <c r="FN241">
        <v>11466.97307692308</v>
      </c>
      <c r="FO241">
        <v>15</v>
      </c>
      <c r="FP241">
        <v>0</v>
      </c>
      <c r="FQ241" t="s">
        <v>441</v>
      </c>
      <c r="FR241">
        <v>1746989605.5</v>
      </c>
      <c r="FS241">
        <v>1746989593.5</v>
      </c>
      <c r="FT241">
        <v>0</v>
      </c>
      <c r="FU241">
        <v>-0.274</v>
      </c>
      <c r="FV241">
        <v>-0.002</v>
      </c>
      <c r="FW241">
        <v>2.549</v>
      </c>
      <c r="FX241">
        <v>0.129</v>
      </c>
      <c r="FY241">
        <v>420</v>
      </c>
      <c r="FZ241">
        <v>17</v>
      </c>
      <c r="GA241">
        <v>0.02</v>
      </c>
      <c r="GB241">
        <v>0.04</v>
      </c>
      <c r="GC241">
        <v>-33.76276341463414</v>
      </c>
      <c r="GD241">
        <v>-31.88122578397213</v>
      </c>
      <c r="GE241">
        <v>3.381931669612768</v>
      </c>
      <c r="GF241">
        <v>0</v>
      </c>
      <c r="GG241">
        <v>583.489</v>
      </c>
      <c r="GH241">
        <v>19.25689840305578</v>
      </c>
      <c r="GI241">
        <v>1.910130439032282</v>
      </c>
      <c r="GJ241">
        <v>0</v>
      </c>
      <c r="GK241">
        <v>2.746130487804878</v>
      </c>
      <c r="GL241">
        <v>-0.2215066202090537</v>
      </c>
      <c r="GM241">
        <v>0.02299339034944705</v>
      </c>
      <c r="GN241">
        <v>0</v>
      </c>
      <c r="GO241">
        <v>0</v>
      </c>
      <c r="GP241">
        <v>3</v>
      </c>
      <c r="GQ241" t="s">
        <v>459</v>
      </c>
      <c r="GR241">
        <v>3.10192</v>
      </c>
      <c r="GS241">
        <v>2.72519</v>
      </c>
      <c r="GT241">
        <v>0.0947592</v>
      </c>
      <c r="GU241">
        <v>0.100159</v>
      </c>
      <c r="GV241">
        <v>0.102149</v>
      </c>
      <c r="GW241">
        <v>0.0945344</v>
      </c>
      <c r="GX241">
        <v>23680</v>
      </c>
      <c r="GY241">
        <v>21382.7</v>
      </c>
      <c r="GZ241">
        <v>26721.8</v>
      </c>
      <c r="HA241">
        <v>23983.3</v>
      </c>
      <c r="HB241">
        <v>38389.9</v>
      </c>
      <c r="HC241">
        <v>32100.8</v>
      </c>
      <c r="HD241">
        <v>46662.9</v>
      </c>
      <c r="HE241">
        <v>37939.9</v>
      </c>
      <c r="HF241">
        <v>1.87515</v>
      </c>
      <c r="HG241">
        <v>1.8648</v>
      </c>
      <c r="HH241">
        <v>0.121929</v>
      </c>
      <c r="HI241">
        <v>0</v>
      </c>
      <c r="HJ241">
        <v>27.9885</v>
      </c>
      <c r="HK241">
        <v>999.9</v>
      </c>
      <c r="HL241">
        <v>48.8</v>
      </c>
      <c r="HM241">
        <v>31.2</v>
      </c>
      <c r="HN241">
        <v>24.6589</v>
      </c>
      <c r="HO241">
        <v>60.8129</v>
      </c>
      <c r="HP241">
        <v>22.7163</v>
      </c>
      <c r="HQ241">
        <v>1</v>
      </c>
      <c r="HR241">
        <v>0.09306399999999999</v>
      </c>
      <c r="HS241">
        <v>-1.74052</v>
      </c>
      <c r="HT241">
        <v>20.2686</v>
      </c>
      <c r="HU241">
        <v>5.2119</v>
      </c>
      <c r="HV241">
        <v>11.9794</v>
      </c>
      <c r="HW241">
        <v>4.96335</v>
      </c>
      <c r="HX241">
        <v>3.27438</v>
      </c>
      <c r="HY241">
        <v>9999</v>
      </c>
      <c r="HZ241">
        <v>9999</v>
      </c>
      <c r="IA241">
        <v>9999</v>
      </c>
      <c r="IB241">
        <v>999.9</v>
      </c>
      <c r="IC241">
        <v>1.86392</v>
      </c>
      <c r="ID241">
        <v>1.86007</v>
      </c>
      <c r="IE241">
        <v>1.85838</v>
      </c>
      <c r="IF241">
        <v>1.85974</v>
      </c>
      <c r="IG241">
        <v>1.85988</v>
      </c>
      <c r="IH241">
        <v>1.85837</v>
      </c>
      <c r="II241">
        <v>1.85745</v>
      </c>
      <c r="IJ241">
        <v>1.85242</v>
      </c>
      <c r="IK241">
        <v>0</v>
      </c>
      <c r="IL241">
        <v>0</v>
      </c>
      <c r="IM241">
        <v>0</v>
      </c>
      <c r="IN241">
        <v>0</v>
      </c>
      <c r="IO241" t="s">
        <v>443</v>
      </c>
      <c r="IP241" t="s">
        <v>444</v>
      </c>
      <c r="IQ241" t="s">
        <v>445</v>
      </c>
      <c r="IR241" t="s">
        <v>445</v>
      </c>
      <c r="IS241" t="s">
        <v>445</v>
      </c>
      <c r="IT241" t="s">
        <v>445</v>
      </c>
      <c r="IU241">
        <v>0</v>
      </c>
      <c r="IV241">
        <v>100</v>
      </c>
      <c r="IW241">
        <v>100</v>
      </c>
      <c r="IX241">
        <v>-1.278</v>
      </c>
      <c r="IY241">
        <v>0.2865</v>
      </c>
      <c r="IZ241">
        <v>-1.101190050776656</v>
      </c>
      <c r="JA241">
        <v>-0.0009077452495023094</v>
      </c>
      <c r="JB241">
        <v>1.260287539409167E-06</v>
      </c>
      <c r="JC241">
        <v>-2.747980142854786E-10</v>
      </c>
      <c r="JD241">
        <v>0.01164710740424388</v>
      </c>
      <c r="JE241">
        <v>0.002354074995816399</v>
      </c>
      <c r="JF241">
        <v>0.0004967520844642659</v>
      </c>
      <c r="JG241">
        <v>-1.558376616488758E-06</v>
      </c>
      <c r="JH241">
        <v>1</v>
      </c>
      <c r="JI241">
        <v>1955</v>
      </c>
      <c r="JJ241">
        <v>1</v>
      </c>
      <c r="JK241">
        <v>26</v>
      </c>
      <c r="JL241">
        <v>194278.7</v>
      </c>
      <c r="JM241">
        <v>194278.9</v>
      </c>
      <c r="JN241">
        <v>1.34644</v>
      </c>
      <c r="JO241">
        <v>2.63184</v>
      </c>
      <c r="JP241">
        <v>1.49658</v>
      </c>
      <c r="JQ241">
        <v>2.34619</v>
      </c>
      <c r="JR241">
        <v>1.54907</v>
      </c>
      <c r="JS241">
        <v>2.43652</v>
      </c>
      <c r="JT241">
        <v>35.801</v>
      </c>
      <c r="JU241">
        <v>24.1751</v>
      </c>
      <c r="JV241">
        <v>18</v>
      </c>
      <c r="JW241">
        <v>482.252</v>
      </c>
      <c r="JX241">
        <v>490.31</v>
      </c>
      <c r="JY241">
        <v>27.7312</v>
      </c>
      <c r="JZ241">
        <v>28.4341</v>
      </c>
      <c r="KA241">
        <v>30.0006</v>
      </c>
      <c r="KB241">
        <v>28.6414</v>
      </c>
      <c r="KC241">
        <v>28.6345</v>
      </c>
      <c r="KD241">
        <v>27.0469</v>
      </c>
      <c r="KE241">
        <v>22.393</v>
      </c>
      <c r="KF241">
        <v>67.3974</v>
      </c>
      <c r="KG241">
        <v>27.8853</v>
      </c>
      <c r="KH241">
        <v>527.36</v>
      </c>
      <c r="KI241">
        <v>19.5276</v>
      </c>
      <c r="KJ241">
        <v>102.024</v>
      </c>
      <c r="KK241">
        <v>91.5008</v>
      </c>
    </row>
    <row r="242" spans="1:297">
      <c r="A242">
        <v>224</v>
      </c>
      <c r="B242">
        <v>1758646334.6</v>
      </c>
      <c r="C242">
        <v>4701.599999904633</v>
      </c>
      <c r="D242" t="s">
        <v>895</v>
      </c>
      <c r="E242" t="s">
        <v>896</v>
      </c>
      <c r="F242">
        <v>5</v>
      </c>
      <c r="G242" t="s">
        <v>834</v>
      </c>
      <c r="H242" t="s">
        <v>438</v>
      </c>
      <c r="I242">
        <v>1758646326.760714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(EA242+(U242+2*0.95*5.67E-8*(((EA242+$B$9)+273)^4-(EA242+273)^4)-44100*J242)/(1.84*29.3*R242+8*0.95*5.67E-8*(EA242+273)^3))</f>
        <v>0</v>
      </c>
      <c r="W242">
        <f>($C$9*EB242+$D$9*EC242+$E$9*V242)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2*0.95*5.67E-8*(((EA242+$B$9)+273)^4-(W242+273)^4)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515.5537882709684</v>
      </c>
      <c r="AK242">
        <v>486.7049272727274</v>
      </c>
      <c r="AL242">
        <v>3.275949101195768</v>
      </c>
      <c r="AM242">
        <v>65.1806960467509</v>
      </c>
      <c r="AN242">
        <f>(AP242 - AO242 + DY242*1E3/(8.314*(EA242+273.15)) * AR242/DX242 * AQ242) * DX242/(100*DL242) * 1000/(1000 - AP242)</f>
        <v>0</v>
      </c>
      <c r="AO242">
        <v>19.55980530487843</v>
      </c>
      <c r="AP242">
        <v>22.22607212121211</v>
      </c>
      <c r="AQ242">
        <v>-0.007405475521108311</v>
      </c>
      <c r="AR242">
        <v>105.5677355615316</v>
      </c>
      <c r="AS242">
        <v>0</v>
      </c>
      <c r="AT242">
        <v>0</v>
      </c>
      <c r="AU242">
        <f>IF(AS242*$H$15&gt;=AW242,1.0,(AW242/(AW242-AS242*$H$15)))</f>
        <v>0</v>
      </c>
      <c r="AV242">
        <f>(AU242-1)*100</f>
        <v>0</v>
      </c>
      <c r="AW242">
        <f>MAX(0,($B$15+$C$15*EF242)/(1+$D$15*EF242)*DY242/(EA242+273)*$E$15)</f>
        <v>0</v>
      </c>
      <c r="AX242" t="s">
        <v>439</v>
      </c>
      <c r="AY242" t="s">
        <v>439</v>
      </c>
      <c r="AZ242">
        <v>0</v>
      </c>
      <c r="BA242">
        <v>0</v>
      </c>
      <c r="BB242">
        <f>1-AZ242/BA242</f>
        <v>0</v>
      </c>
      <c r="BC242">
        <v>0</v>
      </c>
      <c r="BD242" t="s">
        <v>439</v>
      </c>
      <c r="BE242" t="s">
        <v>439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439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$B$13*EG242+$C$13*EH242+$F$13*ES242*(1-EV242)</f>
        <v>0</v>
      </c>
      <c r="DI242">
        <f>DH242*DJ242</f>
        <v>0</v>
      </c>
      <c r="DJ242">
        <f>($B$13*$D$11+$C$13*$D$11+$F$13*((FF242+EX242)/MAX(FF242+EX242+FG242, 0.1)*$I$11+FG242/MAX(FF242+EX242+FG242, 0.1)*$J$11))/($B$13+$C$13+$F$13)</f>
        <v>0</v>
      </c>
      <c r="DK242">
        <f>($B$13*$K$11+$C$13*$K$11+$F$13*((FF242+EX242)/MAX(FF242+EX242+FG242, 0.1)*$P$11+FG242/MAX(FF242+EX242+FG242, 0.1)*$Q$11))/($B$13+$C$13+$F$13)</f>
        <v>0</v>
      </c>
      <c r="DL242">
        <v>2.96</v>
      </c>
      <c r="DM242">
        <v>0.5</v>
      </c>
      <c r="DN242" t="s">
        <v>440</v>
      </c>
      <c r="DO242">
        <v>2</v>
      </c>
      <c r="DP242" t="b">
        <v>1</v>
      </c>
      <c r="DQ242">
        <v>1758646326.760714</v>
      </c>
      <c r="DR242">
        <v>452.9767857142857</v>
      </c>
      <c r="DS242">
        <v>489.7026785714287</v>
      </c>
      <c r="DT242">
        <v>22.27259285714285</v>
      </c>
      <c r="DU242">
        <v>19.55823571428572</v>
      </c>
      <c r="DV242">
        <v>454.2558214285714</v>
      </c>
      <c r="DW242">
        <v>21.98563928571428</v>
      </c>
      <c r="DX242">
        <v>499.9578928571427</v>
      </c>
      <c r="DY242">
        <v>90.30866428571429</v>
      </c>
      <c r="DZ242">
        <v>0.06669755357142858</v>
      </c>
      <c r="EA242">
        <v>28.96872857142857</v>
      </c>
      <c r="EB242">
        <v>29.98831428571429</v>
      </c>
      <c r="EC242">
        <v>999.9000000000002</v>
      </c>
      <c r="ED242">
        <v>0</v>
      </c>
      <c r="EE242">
        <v>0</v>
      </c>
      <c r="EF242">
        <v>9994.957500000002</v>
      </c>
      <c r="EG242">
        <v>0</v>
      </c>
      <c r="EH242">
        <v>10.3859</v>
      </c>
      <c r="EI242">
        <v>-36.72604285714285</v>
      </c>
      <c r="EJ242">
        <v>463.2950357142857</v>
      </c>
      <c r="EK242">
        <v>499.4716071428572</v>
      </c>
      <c r="EL242">
        <v>2.714359642857143</v>
      </c>
      <c r="EM242">
        <v>489.7026785714287</v>
      </c>
      <c r="EN242">
        <v>19.55823571428572</v>
      </c>
      <c r="EO242">
        <v>2.011408571428571</v>
      </c>
      <c r="EP242">
        <v>1.766277857142857</v>
      </c>
      <c r="EQ242">
        <v>17.53442857142857</v>
      </c>
      <c r="ER242">
        <v>15.49151428571429</v>
      </c>
      <c r="ES242">
        <v>1999.999642857143</v>
      </c>
      <c r="ET242">
        <v>0.9799953214285713</v>
      </c>
      <c r="EU242">
        <v>0.02000447142857143</v>
      </c>
      <c r="EV242">
        <v>0</v>
      </c>
      <c r="EW242">
        <v>585.5506071428572</v>
      </c>
      <c r="EX242">
        <v>5.00078</v>
      </c>
      <c r="EY242">
        <v>11488.01071428571</v>
      </c>
      <c r="EZ242">
        <v>16379.62142857143</v>
      </c>
      <c r="FA242">
        <v>38.74539285714285</v>
      </c>
      <c r="FB242">
        <v>39.62721428571428</v>
      </c>
      <c r="FC242">
        <v>39.03546428571428</v>
      </c>
      <c r="FD242">
        <v>39.25435714285715</v>
      </c>
      <c r="FE242">
        <v>39.98189285714285</v>
      </c>
      <c r="FF242">
        <v>1955.089642857143</v>
      </c>
      <c r="FG242">
        <v>39.91</v>
      </c>
      <c r="FH242">
        <v>0</v>
      </c>
      <c r="FI242">
        <v>1758646332.6</v>
      </c>
      <c r="FJ242">
        <v>0</v>
      </c>
      <c r="FK242">
        <v>585.67932</v>
      </c>
      <c r="FL242">
        <v>14.82530771865885</v>
      </c>
      <c r="FM242">
        <v>298.5538466183088</v>
      </c>
      <c r="FN242">
        <v>11491.192</v>
      </c>
      <c r="FO242">
        <v>15</v>
      </c>
      <c r="FP242">
        <v>0</v>
      </c>
      <c r="FQ242" t="s">
        <v>441</v>
      </c>
      <c r="FR242">
        <v>1746989605.5</v>
      </c>
      <c r="FS242">
        <v>1746989593.5</v>
      </c>
      <c r="FT242">
        <v>0</v>
      </c>
      <c r="FU242">
        <v>-0.274</v>
      </c>
      <c r="FV242">
        <v>-0.002</v>
      </c>
      <c r="FW242">
        <v>2.549</v>
      </c>
      <c r="FX242">
        <v>0.129</v>
      </c>
      <c r="FY242">
        <v>420</v>
      </c>
      <c r="FZ242">
        <v>17</v>
      </c>
      <c r="GA242">
        <v>0.02</v>
      </c>
      <c r="GB242">
        <v>0.04</v>
      </c>
      <c r="GC242">
        <v>-35.69051707317073</v>
      </c>
      <c r="GD242">
        <v>-18.20536515679447</v>
      </c>
      <c r="GE242">
        <v>1.890456004726391</v>
      </c>
      <c r="GF242">
        <v>0</v>
      </c>
      <c r="GG242">
        <v>584.5571176470588</v>
      </c>
      <c r="GH242">
        <v>17.19440793455312</v>
      </c>
      <c r="GI242">
        <v>1.711433244641763</v>
      </c>
      <c r="GJ242">
        <v>0</v>
      </c>
      <c r="GK242">
        <v>2.729378292682927</v>
      </c>
      <c r="GL242">
        <v>-0.3042349128919807</v>
      </c>
      <c r="GM242">
        <v>0.03051012322224028</v>
      </c>
      <c r="GN242">
        <v>0</v>
      </c>
      <c r="GO242">
        <v>0</v>
      </c>
      <c r="GP242">
        <v>3</v>
      </c>
      <c r="GQ242" t="s">
        <v>459</v>
      </c>
      <c r="GR242">
        <v>3.1021</v>
      </c>
      <c r="GS242">
        <v>2.72496</v>
      </c>
      <c r="GT242">
        <v>0.0969217</v>
      </c>
      <c r="GU242">
        <v>0.102346</v>
      </c>
      <c r="GV242">
        <v>0.102047</v>
      </c>
      <c r="GW242">
        <v>0.0945387</v>
      </c>
      <c r="GX242">
        <v>23623.4</v>
      </c>
      <c r="GY242">
        <v>21330.8</v>
      </c>
      <c r="GZ242">
        <v>26721.8</v>
      </c>
      <c r="HA242">
        <v>23983.4</v>
      </c>
      <c r="HB242">
        <v>38394.5</v>
      </c>
      <c r="HC242">
        <v>32100.8</v>
      </c>
      <c r="HD242">
        <v>46662.7</v>
      </c>
      <c r="HE242">
        <v>37939.8</v>
      </c>
      <c r="HF242">
        <v>1.87512</v>
      </c>
      <c r="HG242">
        <v>1.8646</v>
      </c>
      <c r="HH242">
        <v>0.12432</v>
      </c>
      <c r="HI242">
        <v>0</v>
      </c>
      <c r="HJ242">
        <v>27.9819</v>
      </c>
      <c r="HK242">
        <v>999.9</v>
      </c>
      <c r="HL242">
        <v>48.8</v>
      </c>
      <c r="HM242">
        <v>31.2</v>
      </c>
      <c r="HN242">
        <v>24.6571</v>
      </c>
      <c r="HO242">
        <v>61.1929</v>
      </c>
      <c r="HP242">
        <v>22.6282</v>
      </c>
      <c r="HQ242">
        <v>1</v>
      </c>
      <c r="HR242">
        <v>0.0919995</v>
      </c>
      <c r="HS242">
        <v>-0.929303</v>
      </c>
      <c r="HT242">
        <v>20.2771</v>
      </c>
      <c r="HU242">
        <v>5.2119</v>
      </c>
      <c r="HV242">
        <v>11.9797</v>
      </c>
      <c r="HW242">
        <v>4.9632</v>
      </c>
      <c r="HX242">
        <v>3.27438</v>
      </c>
      <c r="HY242">
        <v>9999</v>
      </c>
      <c r="HZ242">
        <v>9999</v>
      </c>
      <c r="IA242">
        <v>9999</v>
      </c>
      <c r="IB242">
        <v>999.9</v>
      </c>
      <c r="IC242">
        <v>1.86391</v>
      </c>
      <c r="ID242">
        <v>1.86007</v>
      </c>
      <c r="IE242">
        <v>1.85838</v>
      </c>
      <c r="IF242">
        <v>1.85974</v>
      </c>
      <c r="IG242">
        <v>1.85989</v>
      </c>
      <c r="IH242">
        <v>1.85837</v>
      </c>
      <c r="II242">
        <v>1.85745</v>
      </c>
      <c r="IJ242">
        <v>1.85242</v>
      </c>
      <c r="IK242">
        <v>0</v>
      </c>
      <c r="IL242">
        <v>0</v>
      </c>
      <c r="IM242">
        <v>0</v>
      </c>
      <c r="IN242">
        <v>0</v>
      </c>
      <c r="IO242" t="s">
        <v>443</v>
      </c>
      <c r="IP242" t="s">
        <v>444</v>
      </c>
      <c r="IQ242" t="s">
        <v>445</v>
      </c>
      <c r="IR242" t="s">
        <v>445</v>
      </c>
      <c r="IS242" t="s">
        <v>445</v>
      </c>
      <c r="IT242" t="s">
        <v>445</v>
      </c>
      <c r="IU242">
        <v>0</v>
      </c>
      <c r="IV242">
        <v>100</v>
      </c>
      <c r="IW242">
        <v>100</v>
      </c>
      <c r="IX242">
        <v>-1.277</v>
      </c>
      <c r="IY242">
        <v>0.2858</v>
      </c>
      <c r="IZ242">
        <v>-1.101190050776656</v>
      </c>
      <c r="JA242">
        <v>-0.0009077452495023094</v>
      </c>
      <c r="JB242">
        <v>1.260287539409167E-06</v>
      </c>
      <c r="JC242">
        <v>-2.747980142854786E-10</v>
      </c>
      <c r="JD242">
        <v>0.01164710740424388</v>
      </c>
      <c r="JE242">
        <v>0.002354074995816399</v>
      </c>
      <c r="JF242">
        <v>0.0004967520844642659</v>
      </c>
      <c r="JG242">
        <v>-1.558376616488758E-06</v>
      </c>
      <c r="JH242">
        <v>1</v>
      </c>
      <c r="JI242">
        <v>1955</v>
      </c>
      <c r="JJ242">
        <v>1</v>
      </c>
      <c r="JK242">
        <v>26</v>
      </c>
      <c r="JL242">
        <v>194278.8</v>
      </c>
      <c r="JM242">
        <v>194279</v>
      </c>
      <c r="JN242">
        <v>1.38062</v>
      </c>
      <c r="JO242">
        <v>2.63916</v>
      </c>
      <c r="JP242">
        <v>1.49658</v>
      </c>
      <c r="JQ242">
        <v>2.34619</v>
      </c>
      <c r="JR242">
        <v>1.54907</v>
      </c>
      <c r="JS242">
        <v>2.43896</v>
      </c>
      <c r="JT242">
        <v>35.801</v>
      </c>
      <c r="JU242">
        <v>24.1751</v>
      </c>
      <c r="JV242">
        <v>18</v>
      </c>
      <c r="JW242">
        <v>482.243</v>
      </c>
      <c r="JX242">
        <v>490.179</v>
      </c>
      <c r="JY242">
        <v>27.934</v>
      </c>
      <c r="JZ242">
        <v>28.4351</v>
      </c>
      <c r="KA242">
        <v>29.9998</v>
      </c>
      <c r="KB242">
        <v>28.642</v>
      </c>
      <c r="KC242">
        <v>28.6345</v>
      </c>
      <c r="KD242">
        <v>27.7323</v>
      </c>
      <c r="KE242">
        <v>22.393</v>
      </c>
      <c r="KF242">
        <v>67.3974</v>
      </c>
      <c r="KG242">
        <v>27.8935</v>
      </c>
      <c r="KH242">
        <v>540.718</v>
      </c>
      <c r="KI242">
        <v>19.5303</v>
      </c>
      <c r="KJ242">
        <v>102.024</v>
      </c>
      <c r="KK242">
        <v>91.5009</v>
      </c>
    </row>
    <row r="243" spans="1:297">
      <c r="A243">
        <v>225</v>
      </c>
      <c r="B243">
        <v>1758646339.6</v>
      </c>
      <c r="C243">
        <v>4706.599999904633</v>
      </c>
      <c r="D243" t="s">
        <v>897</v>
      </c>
      <c r="E243" t="s">
        <v>898</v>
      </c>
      <c r="F243">
        <v>5</v>
      </c>
      <c r="G243" t="s">
        <v>834</v>
      </c>
      <c r="H243" t="s">
        <v>438</v>
      </c>
      <c r="I243">
        <v>1758646332.062963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(EA243+(U243+2*0.95*5.67E-8*(((EA243+$B$9)+273)^4-(EA243+273)^4)-44100*J243)/(1.84*29.3*R243+8*0.95*5.67E-8*(EA243+273)^3))</f>
        <v>0</v>
      </c>
      <c r="W243">
        <f>($C$9*EB243+$D$9*EC243+$E$9*V243)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2*0.95*5.67E-8*(((EA243+$B$9)+273)^4-(W243+273)^4)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532.7821677912793</v>
      </c>
      <c r="AK243">
        <v>503.482824242424</v>
      </c>
      <c r="AL243">
        <v>3.359363256292936</v>
      </c>
      <c r="AM243">
        <v>65.1806960467509</v>
      </c>
      <c r="AN243">
        <f>(AP243 - AO243 + DY243*1E3/(8.314*(EA243+273.15)) * AR243/DX243 * AQ243) * DX243/(100*DL243) * 1000/(1000 - AP243)</f>
        <v>0</v>
      </c>
      <c r="AO243">
        <v>19.56424372577086</v>
      </c>
      <c r="AP243">
        <v>22.17746787878788</v>
      </c>
      <c r="AQ243">
        <v>-0.01040786711744479</v>
      </c>
      <c r="AR243">
        <v>105.5677355615316</v>
      </c>
      <c r="AS243">
        <v>0</v>
      </c>
      <c r="AT243">
        <v>0</v>
      </c>
      <c r="AU243">
        <f>IF(AS243*$H$15&gt;=AW243,1.0,(AW243/(AW243-AS243*$H$15)))</f>
        <v>0</v>
      </c>
      <c r="AV243">
        <f>(AU243-1)*100</f>
        <v>0</v>
      </c>
      <c r="AW243">
        <f>MAX(0,($B$15+$C$15*EF243)/(1+$D$15*EF243)*DY243/(EA243+273)*$E$15)</f>
        <v>0</v>
      </c>
      <c r="AX243" t="s">
        <v>439</v>
      </c>
      <c r="AY243" t="s">
        <v>439</v>
      </c>
      <c r="AZ243">
        <v>0</v>
      </c>
      <c r="BA243">
        <v>0</v>
      </c>
      <c r="BB243">
        <f>1-AZ243/BA243</f>
        <v>0</v>
      </c>
      <c r="BC243">
        <v>0</v>
      </c>
      <c r="BD243" t="s">
        <v>439</v>
      </c>
      <c r="BE243" t="s">
        <v>439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439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$B$13*EG243+$C$13*EH243+$F$13*ES243*(1-EV243)</f>
        <v>0</v>
      </c>
      <c r="DI243">
        <f>DH243*DJ243</f>
        <v>0</v>
      </c>
      <c r="DJ243">
        <f>($B$13*$D$11+$C$13*$D$11+$F$13*((FF243+EX243)/MAX(FF243+EX243+FG243, 0.1)*$I$11+FG243/MAX(FF243+EX243+FG243, 0.1)*$J$11))/($B$13+$C$13+$F$13)</f>
        <v>0</v>
      </c>
      <c r="DK243">
        <f>($B$13*$K$11+$C$13*$K$11+$F$13*((FF243+EX243)/MAX(FF243+EX243+FG243, 0.1)*$P$11+FG243/MAX(FF243+EX243+FG243, 0.1)*$Q$11))/($B$13+$C$13+$F$13)</f>
        <v>0</v>
      </c>
      <c r="DL243">
        <v>2.96</v>
      </c>
      <c r="DM243">
        <v>0.5</v>
      </c>
      <c r="DN243" t="s">
        <v>440</v>
      </c>
      <c r="DO243">
        <v>2</v>
      </c>
      <c r="DP243" t="b">
        <v>1</v>
      </c>
      <c r="DQ243">
        <v>1758646332.062963</v>
      </c>
      <c r="DR243">
        <v>469.5298148148149</v>
      </c>
      <c r="DS243">
        <v>507.203</v>
      </c>
      <c r="DT243">
        <v>22.23718148148148</v>
      </c>
      <c r="DU243">
        <v>19.56068888888888</v>
      </c>
      <c r="DV243">
        <v>470.8074444444445</v>
      </c>
      <c r="DW243">
        <v>21.95098518518519</v>
      </c>
      <c r="DX243">
        <v>499.9186666666666</v>
      </c>
      <c r="DY243">
        <v>90.30871851851853</v>
      </c>
      <c r="DZ243">
        <v>0.06696238148148148</v>
      </c>
      <c r="EA243">
        <v>28.96199259259259</v>
      </c>
      <c r="EB243">
        <v>30.00179629629629</v>
      </c>
      <c r="EC243">
        <v>999.9000000000001</v>
      </c>
      <c r="ED243">
        <v>0</v>
      </c>
      <c r="EE243">
        <v>0</v>
      </c>
      <c r="EF243">
        <v>9987.754814814814</v>
      </c>
      <c r="EG243">
        <v>0</v>
      </c>
      <c r="EH243">
        <v>10.39437037037037</v>
      </c>
      <c r="EI243">
        <v>-37.67333703703704</v>
      </c>
      <c r="EJ243">
        <v>480.2076666666667</v>
      </c>
      <c r="EK243">
        <v>517.3223333333333</v>
      </c>
      <c r="EL243">
        <v>2.676506666666667</v>
      </c>
      <c r="EM243">
        <v>507.203</v>
      </c>
      <c r="EN243">
        <v>19.56068888888888</v>
      </c>
      <c r="EO243">
        <v>2.008212222222223</v>
      </c>
      <c r="EP243">
        <v>1.7665</v>
      </c>
      <c r="EQ243">
        <v>17.50921851851852</v>
      </c>
      <c r="ER243">
        <v>15.49347037037037</v>
      </c>
      <c r="ES243">
        <v>2000.023703703704</v>
      </c>
      <c r="ET243">
        <v>0.9799955555555554</v>
      </c>
      <c r="EU243">
        <v>0.02000423703703704</v>
      </c>
      <c r="EV243">
        <v>0</v>
      </c>
      <c r="EW243">
        <v>586.7429629629629</v>
      </c>
      <c r="EX243">
        <v>5.00078</v>
      </c>
      <c r="EY243">
        <v>11513.46666666667</v>
      </c>
      <c r="EZ243">
        <v>16379.81111111111</v>
      </c>
      <c r="FA243">
        <v>38.74285185185185</v>
      </c>
      <c r="FB243">
        <v>39.62729629629629</v>
      </c>
      <c r="FC243">
        <v>39.053</v>
      </c>
      <c r="FD243">
        <v>39.26377777777777</v>
      </c>
      <c r="FE243">
        <v>39.99514814814814</v>
      </c>
      <c r="FF243">
        <v>1955.113703703703</v>
      </c>
      <c r="FG243">
        <v>39.91</v>
      </c>
      <c r="FH243">
        <v>0</v>
      </c>
      <c r="FI243">
        <v>1758646337.4</v>
      </c>
      <c r="FJ243">
        <v>0</v>
      </c>
      <c r="FK243">
        <v>586.75156</v>
      </c>
      <c r="FL243">
        <v>12.8583076671475</v>
      </c>
      <c r="FM243">
        <v>257.4076918895365</v>
      </c>
      <c r="FN243">
        <v>11513.736</v>
      </c>
      <c r="FO243">
        <v>15</v>
      </c>
      <c r="FP243">
        <v>0</v>
      </c>
      <c r="FQ243" t="s">
        <v>441</v>
      </c>
      <c r="FR243">
        <v>1746989605.5</v>
      </c>
      <c r="FS243">
        <v>1746989593.5</v>
      </c>
      <c r="FT243">
        <v>0</v>
      </c>
      <c r="FU243">
        <v>-0.274</v>
      </c>
      <c r="FV243">
        <v>-0.002</v>
      </c>
      <c r="FW243">
        <v>2.549</v>
      </c>
      <c r="FX243">
        <v>0.129</v>
      </c>
      <c r="FY243">
        <v>420</v>
      </c>
      <c r="FZ243">
        <v>17</v>
      </c>
      <c r="GA243">
        <v>0.02</v>
      </c>
      <c r="GB243">
        <v>0.04</v>
      </c>
      <c r="GC243">
        <v>-37.15238</v>
      </c>
      <c r="GD243">
        <v>-10.70131181988737</v>
      </c>
      <c r="GE243">
        <v>1.042914767658413</v>
      </c>
      <c r="GF243">
        <v>0</v>
      </c>
      <c r="GG243">
        <v>586.1043235294118</v>
      </c>
      <c r="GH243">
        <v>13.88502673040534</v>
      </c>
      <c r="GI243">
        <v>1.390616129224058</v>
      </c>
      <c r="GJ243">
        <v>0</v>
      </c>
      <c r="GK243">
        <v>2.69486025</v>
      </c>
      <c r="GL243">
        <v>-0.4251357973733617</v>
      </c>
      <c r="GM243">
        <v>0.04121036456326853</v>
      </c>
      <c r="GN243">
        <v>0</v>
      </c>
      <c r="GO243">
        <v>0</v>
      </c>
      <c r="GP243">
        <v>3</v>
      </c>
      <c r="GQ243" t="s">
        <v>459</v>
      </c>
      <c r="GR243">
        <v>3.10208</v>
      </c>
      <c r="GS243">
        <v>2.72515</v>
      </c>
      <c r="GT243">
        <v>0.0993521</v>
      </c>
      <c r="GU243">
        <v>0.104751</v>
      </c>
      <c r="GV243">
        <v>0.101885</v>
      </c>
      <c r="GW243">
        <v>0.09455230000000001</v>
      </c>
      <c r="GX243">
        <v>23559.8</v>
      </c>
      <c r="GY243">
        <v>21273.7</v>
      </c>
      <c r="GZ243">
        <v>26721.7</v>
      </c>
      <c r="HA243">
        <v>23983.4</v>
      </c>
      <c r="HB243">
        <v>38401.8</v>
      </c>
      <c r="HC243">
        <v>32100.9</v>
      </c>
      <c r="HD243">
        <v>46662.8</v>
      </c>
      <c r="HE243">
        <v>37940.1</v>
      </c>
      <c r="HF243">
        <v>1.8751</v>
      </c>
      <c r="HG243">
        <v>1.86462</v>
      </c>
      <c r="HH243">
        <v>0.127446</v>
      </c>
      <c r="HI243">
        <v>0</v>
      </c>
      <c r="HJ243">
        <v>27.9756</v>
      </c>
      <c r="HK243">
        <v>999.9</v>
      </c>
      <c r="HL243">
        <v>48.8</v>
      </c>
      <c r="HM243">
        <v>31.2</v>
      </c>
      <c r="HN243">
        <v>24.6592</v>
      </c>
      <c r="HO243">
        <v>60.9329</v>
      </c>
      <c r="HP243">
        <v>22.5561</v>
      </c>
      <c r="HQ243">
        <v>1</v>
      </c>
      <c r="HR243">
        <v>0.09141009999999999</v>
      </c>
      <c r="HS243">
        <v>-0.53369</v>
      </c>
      <c r="HT243">
        <v>20.2794</v>
      </c>
      <c r="HU243">
        <v>5.21265</v>
      </c>
      <c r="HV243">
        <v>11.98</v>
      </c>
      <c r="HW243">
        <v>4.96355</v>
      </c>
      <c r="HX243">
        <v>3.27448</v>
      </c>
      <c r="HY243">
        <v>9999</v>
      </c>
      <c r="HZ243">
        <v>9999</v>
      </c>
      <c r="IA243">
        <v>9999</v>
      </c>
      <c r="IB243">
        <v>999.9</v>
      </c>
      <c r="IC243">
        <v>1.86393</v>
      </c>
      <c r="ID243">
        <v>1.86006</v>
      </c>
      <c r="IE243">
        <v>1.85838</v>
      </c>
      <c r="IF243">
        <v>1.85974</v>
      </c>
      <c r="IG243">
        <v>1.85989</v>
      </c>
      <c r="IH243">
        <v>1.85837</v>
      </c>
      <c r="II243">
        <v>1.85745</v>
      </c>
      <c r="IJ243">
        <v>1.85242</v>
      </c>
      <c r="IK243">
        <v>0</v>
      </c>
      <c r="IL243">
        <v>0</v>
      </c>
      <c r="IM243">
        <v>0</v>
      </c>
      <c r="IN243">
        <v>0</v>
      </c>
      <c r="IO243" t="s">
        <v>443</v>
      </c>
      <c r="IP243" t="s">
        <v>444</v>
      </c>
      <c r="IQ243" t="s">
        <v>445</v>
      </c>
      <c r="IR243" t="s">
        <v>445</v>
      </c>
      <c r="IS243" t="s">
        <v>445</v>
      </c>
      <c r="IT243" t="s">
        <v>445</v>
      </c>
      <c r="IU243">
        <v>0</v>
      </c>
      <c r="IV243">
        <v>100</v>
      </c>
      <c r="IW243">
        <v>100</v>
      </c>
      <c r="IX243">
        <v>-1.275</v>
      </c>
      <c r="IY243">
        <v>0.2847</v>
      </c>
      <c r="IZ243">
        <v>-1.101190050776656</v>
      </c>
      <c r="JA243">
        <v>-0.0009077452495023094</v>
      </c>
      <c r="JB243">
        <v>1.260287539409167E-06</v>
      </c>
      <c r="JC243">
        <v>-2.747980142854786E-10</v>
      </c>
      <c r="JD243">
        <v>0.01164710740424388</v>
      </c>
      <c r="JE243">
        <v>0.002354074995816399</v>
      </c>
      <c r="JF243">
        <v>0.0004967520844642659</v>
      </c>
      <c r="JG243">
        <v>-1.558376616488758E-06</v>
      </c>
      <c r="JH243">
        <v>1</v>
      </c>
      <c r="JI243">
        <v>1955</v>
      </c>
      <c r="JJ243">
        <v>1</v>
      </c>
      <c r="JK243">
        <v>26</v>
      </c>
      <c r="JL243">
        <v>194278.9</v>
      </c>
      <c r="JM243">
        <v>194279.1</v>
      </c>
      <c r="JN243">
        <v>1.41357</v>
      </c>
      <c r="JO243">
        <v>2.62695</v>
      </c>
      <c r="JP243">
        <v>1.49658</v>
      </c>
      <c r="JQ243">
        <v>2.34619</v>
      </c>
      <c r="JR243">
        <v>1.54907</v>
      </c>
      <c r="JS243">
        <v>2.40356</v>
      </c>
      <c r="JT243">
        <v>35.801</v>
      </c>
      <c r="JU243">
        <v>24.1751</v>
      </c>
      <c r="JV243">
        <v>18</v>
      </c>
      <c r="JW243">
        <v>482.228</v>
      </c>
      <c r="JX243">
        <v>490.196</v>
      </c>
      <c r="JY243">
        <v>27.965</v>
      </c>
      <c r="JZ243">
        <v>28.4365</v>
      </c>
      <c r="KA243">
        <v>29.9996</v>
      </c>
      <c r="KB243">
        <v>28.642</v>
      </c>
      <c r="KC243">
        <v>28.6345</v>
      </c>
      <c r="KD243">
        <v>28.4053</v>
      </c>
      <c r="KE243">
        <v>22.393</v>
      </c>
      <c r="KF243">
        <v>67.3974</v>
      </c>
      <c r="KG243">
        <v>27.9196</v>
      </c>
      <c r="KH243">
        <v>554.104</v>
      </c>
      <c r="KI243">
        <v>19.5503</v>
      </c>
      <c r="KJ243">
        <v>102.024</v>
      </c>
      <c r="KK243">
        <v>91.5014</v>
      </c>
    </row>
    <row r="244" spans="1:297">
      <c r="A244">
        <v>226</v>
      </c>
      <c r="B244">
        <v>1758646344.6</v>
      </c>
      <c r="C244">
        <v>4711.599999904633</v>
      </c>
      <c r="D244" t="s">
        <v>899</v>
      </c>
      <c r="E244" t="s">
        <v>900</v>
      </c>
      <c r="F244">
        <v>5</v>
      </c>
      <c r="G244" t="s">
        <v>834</v>
      </c>
      <c r="H244" t="s">
        <v>438</v>
      </c>
      <c r="I244">
        <v>1758646337.081481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(EA244+(U244+2*0.95*5.67E-8*(((EA244+$B$9)+273)^4-(EA244+273)^4)-44100*J244)/(1.84*29.3*R244+8*0.95*5.67E-8*(EA244+273)^3))</f>
        <v>0</v>
      </c>
      <c r="W244">
        <f>($C$9*EB244+$D$9*EC244+$E$9*V244)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2*0.95*5.67E-8*(((EA244+$B$9)+273)^4-(W244+273)^4)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549.866482285647</v>
      </c>
      <c r="AK244">
        <v>520.3992484848485</v>
      </c>
      <c r="AL244">
        <v>3.391931280693227</v>
      </c>
      <c r="AM244">
        <v>65.1806960467509</v>
      </c>
      <c r="AN244">
        <f>(AP244 - AO244 + DY244*1E3/(8.314*(EA244+273.15)) * AR244/DX244 * AQ244) * DX244/(100*DL244) * 1000/(1000 - AP244)</f>
        <v>0</v>
      </c>
      <c r="AO244">
        <v>19.56769755890995</v>
      </c>
      <c r="AP244">
        <v>22.11316909090909</v>
      </c>
      <c r="AQ244">
        <v>-0.01364735391952072</v>
      </c>
      <c r="AR244">
        <v>105.5677355615316</v>
      </c>
      <c r="AS244">
        <v>0</v>
      </c>
      <c r="AT244">
        <v>0</v>
      </c>
      <c r="AU244">
        <f>IF(AS244*$H$15&gt;=AW244,1.0,(AW244/(AW244-AS244*$H$15)))</f>
        <v>0</v>
      </c>
      <c r="AV244">
        <f>(AU244-1)*100</f>
        <v>0</v>
      </c>
      <c r="AW244">
        <f>MAX(0,($B$15+$C$15*EF244)/(1+$D$15*EF244)*DY244/(EA244+273)*$E$15)</f>
        <v>0</v>
      </c>
      <c r="AX244" t="s">
        <v>439</v>
      </c>
      <c r="AY244" t="s">
        <v>439</v>
      </c>
      <c r="AZ244">
        <v>0</v>
      </c>
      <c r="BA244">
        <v>0</v>
      </c>
      <c r="BB244">
        <f>1-AZ244/BA244</f>
        <v>0</v>
      </c>
      <c r="BC244">
        <v>0</v>
      </c>
      <c r="BD244" t="s">
        <v>439</v>
      </c>
      <c r="BE244" t="s">
        <v>439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439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$B$13*EG244+$C$13*EH244+$F$13*ES244*(1-EV244)</f>
        <v>0</v>
      </c>
      <c r="DI244">
        <f>DH244*DJ244</f>
        <v>0</v>
      </c>
      <c r="DJ244">
        <f>($B$13*$D$11+$C$13*$D$11+$F$13*((FF244+EX244)/MAX(FF244+EX244+FG244, 0.1)*$I$11+FG244/MAX(FF244+EX244+FG244, 0.1)*$J$11))/($B$13+$C$13+$F$13)</f>
        <v>0</v>
      </c>
      <c r="DK244">
        <f>($B$13*$K$11+$C$13*$K$11+$F$13*((FF244+EX244)/MAX(FF244+EX244+FG244, 0.1)*$P$11+FG244/MAX(FF244+EX244+FG244, 0.1)*$Q$11))/($B$13+$C$13+$F$13)</f>
        <v>0</v>
      </c>
      <c r="DL244">
        <v>2.96</v>
      </c>
      <c r="DM244">
        <v>0.5</v>
      </c>
      <c r="DN244" t="s">
        <v>440</v>
      </c>
      <c r="DO244">
        <v>2</v>
      </c>
      <c r="DP244" t="b">
        <v>1</v>
      </c>
      <c r="DQ244">
        <v>1758646337.081481</v>
      </c>
      <c r="DR244">
        <v>485.7530370370371</v>
      </c>
      <c r="DS244">
        <v>524.0053333333333</v>
      </c>
      <c r="DT244">
        <v>22.19344074074074</v>
      </c>
      <c r="DU244">
        <v>19.56344814814815</v>
      </c>
      <c r="DV244">
        <v>487.029</v>
      </c>
      <c r="DW244">
        <v>21.90818518518519</v>
      </c>
      <c r="DX244">
        <v>499.9975185185185</v>
      </c>
      <c r="DY244">
        <v>90.30876296296294</v>
      </c>
      <c r="DZ244">
        <v>0.06695542962962964</v>
      </c>
      <c r="EA244">
        <v>28.96804074074074</v>
      </c>
      <c r="EB244">
        <v>30.03187777777778</v>
      </c>
      <c r="EC244">
        <v>999.9000000000001</v>
      </c>
      <c r="ED244">
        <v>0</v>
      </c>
      <c r="EE244">
        <v>0</v>
      </c>
      <c r="EF244">
        <v>9994.422222222223</v>
      </c>
      <c r="EG244">
        <v>0</v>
      </c>
      <c r="EH244">
        <v>10.39555185185185</v>
      </c>
      <c r="EI244">
        <v>-38.25230370370371</v>
      </c>
      <c r="EJ244">
        <v>496.7775925925926</v>
      </c>
      <c r="EK244">
        <v>534.4613703703703</v>
      </c>
      <c r="EL244">
        <v>2.630006666666666</v>
      </c>
      <c r="EM244">
        <v>524.0053333333333</v>
      </c>
      <c r="EN244">
        <v>19.56344814814815</v>
      </c>
      <c r="EO244">
        <v>2.004262592592593</v>
      </c>
      <c r="EP244">
        <v>1.76675</v>
      </c>
      <c r="EQ244">
        <v>17.47802962962963</v>
      </c>
      <c r="ER244">
        <v>15.49567407407407</v>
      </c>
      <c r="ES244">
        <v>2000.026666666667</v>
      </c>
      <c r="ET244">
        <v>0.9799955555555554</v>
      </c>
      <c r="EU244">
        <v>0.02000423703703704</v>
      </c>
      <c r="EV244">
        <v>0</v>
      </c>
      <c r="EW244">
        <v>587.801037037037</v>
      </c>
      <c r="EX244">
        <v>5.00078</v>
      </c>
      <c r="EY244">
        <v>11533.91481481482</v>
      </c>
      <c r="EZ244">
        <v>16379.81851851852</v>
      </c>
      <c r="FA244">
        <v>38.76362962962963</v>
      </c>
      <c r="FB244">
        <v>39.62729629629629</v>
      </c>
      <c r="FC244">
        <v>39.02988888888888</v>
      </c>
      <c r="FD244">
        <v>39.28229629629629</v>
      </c>
      <c r="FE244">
        <v>40.00437037037037</v>
      </c>
      <c r="FF244">
        <v>1955.116666666667</v>
      </c>
      <c r="FG244">
        <v>39.91</v>
      </c>
      <c r="FH244">
        <v>0</v>
      </c>
      <c r="FI244">
        <v>1758646342.8</v>
      </c>
      <c r="FJ244">
        <v>0</v>
      </c>
      <c r="FK244">
        <v>587.8241153846154</v>
      </c>
      <c r="FL244">
        <v>12.18205129105721</v>
      </c>
      <c r="FM244">
        <v>228.3145300559638</v>
      </c>
      <c r="FN244">
        <v>11534.35384615384</v>
      </c>
      <c r="FO244">
        <v>15</v>
      </c>
      <c r="FP244">
        <v>0</v>
      </c>
      <c r="FQ244" t="s">
        <v>441</v>
      </c>
      <c r="FR244">
        <v>1746989605.5</v>
      </c>
      <c r="FS244">
        <v>1746989593.5</v>
      </c>
      <c r="FT244">
        <v>0</v>
      </c>
      <c r="FU244">
        <v>-0.274</v>
      </c>
      <c r="FV244">
        <v>-0.002</v>
      </c>
      <c r="FW244">
        <v>2.549</v>
      </c>
      <c r="FX244">
        <v>0.129</v>
      </c>
      <c r="FY244">
        <v>420</v>
      </c>
      <c r="FZ244">
        <v>17</v>
      </c>
      <c r="GA244">
        <v>0.02</v>
      </c>
      <c r="GB244">
        <v>0.04</v>
      </c>
      <c r="GC244">
        <v>-37.8835525</v>
      </c>
      <c r="GD244">
        <v>-7.118696060037412</v>
      </c>
      <c r="GE244">
        <v>0.7164066408079631</v>
      </c>
      <c r="GF244">
        <v>0</v>
      </c>
      <c r="GG244">
        <v>587.2125</v>
      </c>
      <c r="GH244">
        <v>12.65211612423744</v>
      </c>
      <c r="GI244">
        <v>1.264596081758913</v>
      </c>
      <c r="GJ244">
        <v>0</v>
      </c>
      <c r="GK244">
        <v>2.65289275</v>
      </c>
      <c r="GL244">
        <v>-0.5515739212007564</v>
      </c>
      <c r="GM244">
        <v>0.05372603130641145</v>
      </c>
      <c r="GN244">
        <v>0</v>
      </c>
      <c r="GO244">
        <v>0</v>
      </c>
      <c r="GP244">
        <v>3</v>
      </c>
      <c r="GQ244" t="s">
        <v>459</v>
      </c>
      <c r="GR244">
        <v>3.10213</v>
      </c>
      <c r="GS244">
        <v>2.7248</v>
      </c>
      <c r="GT244">
        <v>0.101764</v>
      </c>
      <c r="GU244">
        <v>0.1071</v>
      </c>
      <c r="GV244">
        <v>0.101673</v>
      </c>
      <c r="GW244">
        <v>0.0945662</v>
      </c>
      <c r="GX244">
        <v>23496.9</v>
      </c>
      <c r="GY244">
        <v>21217.7</v>
      </c>
      <c r="GZ244">
        <v>26722</v>
      </c>
      <c r="HA244">
        <v>23983.2</v>
      </c>
      <c r="HB244">
        <v>38411.6</v>
      </c>
      <c r="HC244">
        <v>32100.5</v>
      </c>
      <c r="HD244">
        <v>46663.1</v>
      </c>
      <c r="HE244">
        <v>37940.1</v>
      </c>
      <c r="HF244">
        <v>1.87505</v>
      </c>
      <c r="HG244">
        <v>1.86455</v>
      </c>
      <c r="HH244">
        <v>0.130571</v>
      </c>
      <c r="HI244">
        <v>0</v>
      </c>
      <c r="HJ244">
        <v>27.9717</v>
      </c>
      <c r="HK244">
        <v>999.9</v>
      </c>
      <c r="HL244">
        <v>48.8</v>
      </c>
      <c r="HM244">
        <v>31.2</v>
      </c>
      <c r="HN244">
        <v>24.6557</v>
      </c>
      <c r="HO244">
        <v>60.4329</v>
      </c>
      <c r="HP244">
        <v>22.6202</v>
      </c>
      <c r="HQ244">
        <v>1</v>
      </c>
      <c r="HR244">
        <v>0.091311</v>
      </c>
      <c r="HS244">
        <v>-0.366405</v>
      </c>
      <c r="HT244">
        <v>20.2801</v>
      </c>
      <c r="HU244">
        <v>5.2122</v>
      </c>
      <c r="HV244">
        <v>11.9793</v>
      </c>
      <c r="HW244">
        <v>4.9633</v>
      </c>
      <c r="HX244">
        <v>3.27438</v>
      </c>
      <c r="HY244">
        <v>9999</v>
      </c>
      <c r="HZ244">
        <v>9999</v>
      </c>
      <c r="IA244">
        <v>9999</v>
      </c>
      <c r="IB244">
        <v>999.9</v>
      </c>
      <c r="IC244">
        <v>1.86391</v>
      </c>
      <c r="ID244">
        <v>1.86006</v>
      </c>
      <c r="IE244">
        <v>1.85838</v>
      </c>
      <c r="IF244">
        <v>1.85974</v>
      </c>
      <c r="IG244">
        <v>1.85988</v>
      </c>
      <c r="IH244">
        <v>1.85837</v>
      </c>
      <c r="II244">
        <v>1.85745</v>
      </c>
      <c r="IJ244">
        <v>1.85242</v>
      </c>
      <c r="IK244">
        <v>0</v>
      </c>
      <c r="IL244">
        <v>0</v>
      </c>
      <c r="IM244">
        <v>0</v>
      </c>
      <c r="IN244">
        <v>0</v>
      </c>
      <c r="IO244" t="s">
        <v>443</v>
      </c>
      <c r="IP244" t="s">
        <v>444</v>
      </c>
      <c r="IQ244" t="s">
        <v>445</v>
      </c>
      <c r="IR244" t="s">
        <v>445</v>
      </c>
      <c r="IS244" t="s">
        <v>445</v>
      </c>
      <c r="IT244" t="s">
        <v>445</v>
      </c>
      <c r="IU244">
        <v>0</v>
      </c>
      <c r="IV244">
        <v>100</v>
      </c>
      <c r="IW244">
        <v>100</v>
      </c>
      <c r="IX244">
        <v>-1.272</v>
      </c>
      <c r="IY244">
        <v>0.2834</v>
      </c>
      <c r="IZ244">
        <v>-1.101190050776656</v>
      </c>
      <c r="JA244">
        <v>-0.0009077452495023094</v>
      </c>
      <c r="JB244">
        <v>1.260287539409167E-06</v>
      </c>
      <c r="JC244">
        <v>-2.747980142854786E-10</v>
      </c>
      <c r="JD244">
        <v>0.01164710740424388</v>
      </c>
      <c r="JE244">
        <v>0.002354074995816399</v>
      </c>
      <c r="JF244">
        <v>0.0004967520844642659</v>
      </c>
      <c r="JG244">
        <v>-1.558376616488758E-06</v>
      </c>
      <c r="JH244">
        <v>1</v>
      </c>
      <c r="JI244">
        <v>1955</v>
      </c>
      <c r="JJ244">
        <v>1</v>
      </c>
      <c r="JK244">
        <v>26</v>
      </c>
      <c r="JL244">
        <v>194279</v>
      </c>
      <c r="JM244">
        <v>194279.2</v>
      </c>
      <c r="JN244">
        <v>1.4502</v>
      </c>
      <c r="JO244">
        <v>2.63916</v>
      </c>
      <c r="JP244">
        <v>1.49658</v>
      </c>
      <c r="JQ244">
        <v>2.34619</v>
      </c>
      <c r="JR244">
        <v>1.54907</v>
      </c>
      <c r="JS244">
        <v>2.43286</v>
      </c>
      <c r="JT244">
        <v>35.801</v>
      </c>
      <c r="JU244">
        <v>24.1751</v>
      </c>
      <c r="JV244">
        <v>18</v>
      </c>
      <c r="JW244">
        <v>482.207</v>
      </c>
      <c r="JX244">
        <v>490.166</v>
      </c>
      <c r="JY244">
        <v>27.964</v>
      </c>
      <c r="JZ244">
        <v>28.4388</v>
      </c>
      <c r="KA244">
        <v>29.9998</v>
      </c>
      <c r="KB244">
        <v>28.643</v>
      </c>
      <c r="KC244">
        <v>28.6369</v>
      </c>
      <c r="KD244">
        <v>29.1378</v>
      </c>
      <c r="KE244">
        <v>22.393</v>
      </c>
      <c r="KF244">
        <v>67.3974</v>
      </c>
      <c r="KG244">
        <v>27.8479</v>
      </c>
      <c r="KH244">
        <v>574.153</v>
      </c>
      <c r="KI244">
        <v>19.6165</v>
      </c>
      <c r="KJ244">
        <v>102.025</v>
      </c>
      <c r="KK244">
        <v>91.501</v>
      </c>
    </row>
    <row r="245" spans="1:297">
      <c r="A245">
        <v>227</v>
      </c>
      <c r="B245">
        <v>1758646349.6</v>
      </c>
      <c r="C245">
        <v>4716.599999904633</v>
      </c>
      <c r="D245" t="s">
        <v>901</v>
      </c>
      <c r="E245" t="s">
        <v>902</v>
      </c>
      <c r="F245">
        <v>5</v>
      </c>
      <c r="G245" t="s">
        <v>834</v>
      </c>
      <c r="H245" t="s">
        <v>438</v>
      </c>
      <c r="I245">
        <v>1758646342.1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(EA245+(U245+2*0.95*5.67E-8*(((EA245+$B$9)+273)^4-(EA245+273)^4)-44100*J245)/(1.84*29.3*R245+8*0.95*5.67E-8*(EA245+273)^3))</f>
        <v>0</v>
      </c>
      <c r="W245">
        <f>($C$9*EB245+$D$9*EC245+$E$9*V245)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2*0.95*5.67E-8*(((EA245+$B$9)+273)^4-(W245+273)^4)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567.1866661144732</v>
      </c>
      <c r="AK245">
        <v>537.4432303030302</v>
      </c>
      <c r="AL245">
        <v>3.413146676379002</v>
      </c>
      <c r="AM245">
        <v>65.1806960467509</v>
      </c>
      <c r="AN245">
        <f>(AP245 - AO245 + DY245*1E3/(8.314*(EA245+273.15)) * AR245/DX245 * AQ245) * DX245/(100*DL245) * 1000/(1000 - AP245)</f>
        <v>0</v>
      </c>
      <c r="AO245">
        <v>19.5698491834829</v>
      </c>
      <c r="AP245">
        <v>22.03775333333332</v>
      </c>
      <c r="AQ245">
        <v>-0.01531607033254935</v>
      </c>
      <c r="AR245">
        <v>105.5677355615316</v>
      </c>
      <c r="AS245">
        <v>0</v>
      </c>
      <c r="AT245">
        <v>0</v>
      </c>
      <c r="AU245">
        <f>IF(AS245*$H$15&gt;=AW245,1.0,(AW245/(AW245-AS245*$H$15)))</f>
        <v>0</v>
      </c>
      <c r="AV245">
        <f>(AU245-1)*100</f>
        <v>0</v>
      </c>
      <c r="AW245">
        <f>MAX(0,($B$15+$C$15*EF245)/(1+$D$15*EF245)*DY245/(EA245+273)*$E$15)</f>
        <v>0</v>
      </c>
      <c r="AX245" t="s">
        <v>439</v>
      </c>
      <c r="AY245" t="s">
        <v>439</v>
      </c>
      <c r="AZ245">
        <v>0</v>
      </c>
      <c r="BA245">
        <v>0</v>
      </c>
      <c r="BB245">
        <f>1-AZ245/BA245</f>
        <v>0</v>
      </c>
      <c r="BC245">
        <v>0</v>
      </c>
      <c r="BD245" t="s">
        <v>439</v>
      </c>
      <c r="BE245" t="s">
        <v>439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439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$B$13*EG245+$C$13*EH245+$F$13*ES245*(1-EV245)</f>
        <v>0</v>
      </c>
      <c r="DI245">
        <f>DH245*DJ245</f>
        <v>0</v>
      </c>
      <c r="DJ245">
        <f>($B$13*$D$11+$C$13*$D$11+$F$13*((FF245+EX245)/MAX(FF245+EX245+FG245, 0.1)*$I$11+FG245/MAX(FF245+EX245+FG245, 0.1)*$J$11))/($B$13+$C$13+$F$13)</f>
        <v>0</v>
      </c>
      <c r="DK245">
        <f>($B$13*$K$11+$C$13*$K$11+$F$13*((FF245+EX245)/MAX(FF245+EX245+FG245, 0.1)*$P$11+FG245/MAX(FF245+EX245+FG245, 0.1)*$Q$11))/($B$13+$C$13+$F$13)</f>
        <v>0</v>
      </c>
      <c r="DL245">
        <v>2.96</v>
      </c>
      <c r="DM245">
        <v>0.5</v>
      </c>
      <c r="DN245" t="s">
        <v>440</v>
      </c>
      <c r="DO245">
        <v>2</v>
      </c>
      <c r="DP245" t="b">
        <v>1</v>
      </c>
      <c r="DQ245">
        <v>1758646342.1</v>
      </c>
      <c r="DR245">
        <v>502.2946296296297</v>
      </c>
      <c r="DS245">
        <v>540.916037037037</v>
      </c>
      <c r="DT245">
        <v>22.13582222222222</v>
      </c>
      <c r="DU245">
        <v>19.56672222222223</v>
      </c>
      <c r="DV245">
        <v>503.5683703703704</v>
      </c>
      <c r="DW245">
        <v>21.8518037037037</v>
      </c>
      <c r="DX245">
        <v>500.0354074074074</v>
      </c>
      <c r="DY245">
        <v>90.31023333333333</v>
      </c>
      <c r="DZ245">
        <v>0.0669252</v>
      </c>
      <c r="EA245">
        <v>28.97691111111111</v>
      </c>
      <c r="EB245">
        <v>30.07310740740741</v>
      </c>
      <c r="EC245">
        <v>999.9000000000001</v>
      </c>
      <c r="ED245">
        <v>0</v>
      </c>
      <c r="EE245">
        <v>0</v>
      </c>
      <c r="EF245">
        <v>9987.592222222222</v>
      </c>
      <c r="EG245">
        <v>0</v>
      </c>
      <c r="EH245">
        <v>10.39470740740741</v>
      </c>
      <c r="EI245">
        <v>-38.62135555555555</v>
      </c>
      <c r="EJ245">
        <v>513.6641851851851</v>
      </c>
      <c r="EK245">
        <v>551.7112592592592</v>
      </c>
      <c r="EL245">
        <v>2.569105185185185</v>
      </c>
      <c r="EM245">
        <v>540.916037037037</v>
      </c>
      <c r="EN245">
        <v>19.56672222222223</v>
      </c>
      <c r="EO245">
        <v>1.999091111111111</v>
      </c>
      <c r="EP245">
        <v>1.767075185185185</v>
      </c>
      <c r="EQ245">
        <v>17.4371</v>
      </c>
      <c r="ER245">
        <v>15.49853703703704</v>
      </c>
      <c r="ES245">
        <v>2000.012962962963</v>
      </c>
      <c r="ET245">
        <v>0.9799954444444443</v>
      </c>
      <c r="EU245">
        <v>0.02000434444444445</v>
      </c>
      <c r="EV245">
        <v>0</v>
      </c>
      <c r="EW245">
        <v>588.8067777777778</v>
      </c>
      <c r="EX245">
        <v>5.00078</v>
      </c>
      <c r="EY245">
        <v>11552.48888888889</v>
      </c>
      <c r="EZ245">
        <v>16379.7</v>
      </c>
      <c r="FA245">
        <v>38.76133333333333</v>
      </c>
      <c r="FB245">
        <v>39.625</v>
      </c>
      <c r="FC245">
        <v>39.02985185185185</v>
      </c>
      <c r="FD245">
        <v>39.26840740740741</v>
      </c>
      <c r="FE245">
        <v>39.99288888888889</v>
      </c>
      <c r="FF245">
        <v>1955.102962962963</v>
      </c>
      <c r="FG245">
        <v>39.91</v>
      </c>
      <c r="FH245">
        <v>0</v>
      </c>
      <c r="FI245">
        <v>1758646347.6</v>
      </c>
      <c r="FJ245">
        <v>0</v>
      </c>
      <c r="FK245">
        <v>588.7695769230769</v>
      </c>
      <c r="FL245">
        <v>11.72823931803381</v>
      </c>
      <c r="FM245">
        <v>211.2820512692898</v>
      </c>
      <c r="FN245">
        <v>11552.07692307692</v>
      </c>
      <c r="FO245">
        <v>15</v>
      </c>
      <c r="FP245">
        <v>0</v>
      </c>
      <c r="FQ245" t="s">
        <v>441</v>
      </c>
      <c r="FR245">
        <v>1746989605.5</v>
      </c>
      <c r="FS245">
        <v>1746989593.5</v>
      </c>
      <c r="FT245">
        <v>0</v>
      </c>
      <c r="FU245">
        <v>-0.274</v>
      </c>
      <c r="FV245">
        <v>-0.002</v>
      </c>
      <c r="FW245">
        <v>2.549</v>
      </c>
      <c r="FX245">
        <v>0.129</v>
      </c>
      <c r="FY245">
        <v>420</v>
      </c>
      <c r="FZ245">
        <v>17</v>
      </c>
      <c r="GA245">
        <v>0.02</v>
      </c>
      <c r="GB245">
        <v>0.04</v>
      </c>
      <c r="GC245">
        <v>-38.3168575</v>
      </c>
      <c r="GD245">
        <v>-4.801198874296384</v>
      </c>
      <c r="GE245">
        <v>0.480168311578086</v>
      </c>
      <c r="GF245">
        <v>0</v>
      </c>
      <c r="GG245">
        <v>588.0820588235295</v>
      </c>
      <c r="GH245">
        <v>11.85952634240572</v>
      </c>
      <c r="GI245">
        <v>1.187489465988605</v>
      </c>
      <c r="GJ245">
        <v>0</v>
      </c>
      <c r="GK245">
        <v>2.611373</v>
      </c>
      <c r="GL245">
        <v>-0.6844599624765527</v>
      </c>
      <c r="GM245">
        <v>0.06649858025552127</v>
      </c>
      <c r="GN245">
        <v>0</v>
      </c>
      <c r="GO245">
        <v>0</v>
      </c>
      <c r="GP245">
        <v>3</v>
      </c>
      <c r="GQ245" t="s">
        <v>459</v>
      </c>
      <c r="GR245">
        <v>3.10188</v>
      </c>
      <c r="GS245">
        <v>2.7252</v>
      </c>
      <c r="GT245">
        <v>0.104154</v>
      </c>
      <c r="GU245">
        <v>0.109434</v>
      </c>
      <c r="GV245">
        <v>0.101431</v>
      </c>
      <c r="GW245">
        <v>0.0945811</v>
      </c>
      <c r="GX245">
        <v>23434.6</v>
      </c>
      <c r="GY245">
        <v>21162.6</v>
      </c>
      <c r="GZ245">
        <v>26722.2</v>
      </c>
      <c r="HA245">
        <v>23983.5</v>
      </c>
      <c r="HB245">
        <v>38422.6</v>
      </c>
      <c r="HC245">
        <v>32100.6</v>
      </c>
      <c r="HD245">
        <v>46663.4</v>
      </c>
      <c r="HE245">
        <v>37940.5</v>
      </c>
      <c r="HF245">
        <v>1.87435</v>
      </c>
      <c r="HG245">
        <v>1.86505</v>
      </c>
      <c r="HH245">
        <v>0.131764</v>
      </c>
      <c r="HI245">
        <v>0</v>
      </c>
      <c r="HJ245">
        <v>27.9688</v>
      </c>
      <c r="HK245">
        <v>999.9</v>
      </c>
      <c r="HL245">
        <v>48.8</v>
      </c>
      <c r="HM245">
        <v>31.2</v>
      </c>
      <c r="HN245">
        <v>24.654</v>
      </c>
      <c r="HO245">
        <v>61.2229</v>
      </c>
      <c r="HP245">
        <v>22.524</v>
      </c>
      <c r="HQ245">
        <v>1</v>
      </c>
      <c r="HR245">
        <v>0.0909934</v>
      </c>
      <c r="HS245">
        <v>-0.0350844</v>
      </c>
      <c r="HT245">
        <v>20.2807</v>
      </c>
      <c r="HU245">
        <v>5.21265</v>
      </c>
      <c r="HV245">
        <v>11.9797</v>
      </c>
      <c r="HW245">
        <v>4.9635</v>
      </c>
      <c r="HX245">
        <v>3.2743</v>
      </c>
      <c r="HY245">
        <v>9999</v>
      </c>
      <c r="HZ245">
        <v>9999</v>
      </c>
      <c r="IA245">
        <v>9999</v>
      </c>
      <c r="IB245">
        <v>999.9</v>
      </c>
      <c r="IC245">
        <v>1.8639</v>
      </c>
      <c r="ID245">
        <v>1.86006</v>
      </c>
      <c r="IE245">
        <v>1.85837</v>
      </c>
      <c r="IF245">
        <v>1.85974</v>
      </c>
      <c r="IG245">
        <v>1.85988</v>
      </c>
      <c r="IH245">
        <v>1.85837</v>
      </c>
      <c r="II245">
        <v>1.85745</v>
      </c>
      <c r="IJ245">
        <v>1.85242</v>
      </c>
      <c r="IK245">
        <v>0</v>
      </c>
      <c r="IL245">
        <v>0</v>
      </c>
      <c r="IM245">
        <v>0</v>
      </c>
      <c r="IN245">
        <v>0</v>
      </c>
      <c r="IO245" t="s">
        <v>443</v>
      </c>
      <c r="IP245" t="s">
        <v>444</v>
      </c>
      <c r="IQ245" t="s">
        <v>445</v>
      </c>
      <c r="IR245" t="s">
        <v>445</v>
      </c>
      <c r="IS245" t="s">
        <v>445</v>
      </c>
      <c r="IT245" t="s">
        <v>445</v>
      </c>
      <c r="IU245">
        <v>0</v>
      </c>
      <c r="IV245">
        <v>100</v>
      </c>
      <c r="IW245">
        <v>100</v>
      </c>
      <c r="IX245">
        <v>-1.269</v>
      </c>
      <c r="IY245">
        <v>0.2818</v>
      </c>
      <c r="IZ245">
        <v>-1.101190050776656</v>
      </c>
      <c r="JA245">
        <v>-0.0009077452495023094</v>
      </c>
      <c r="JB245">
        <v>1.260287539409167E-06</v>
      </c>
      <c r="JC245">
        <v>-2.747980142854786E-10</v>
      </c>
      <c r="JD245">
        <v>0.01164710740424388</v>
      </c>
      <c r="JE245">
        <v>0.002354074995816399</v>
      </c>
      <c r="JF245">
        <v>0.0004967520844642659</v>
      </c>
      <c r="JG245">
        <v>-1.558376616488758E-06</v>
      </c>
      <c r="JH245">
        <v>1</v>
      </c>
      <c r="JI245">
        <v>1955</v>
      </c>
      <c r="JJ245">
        <v>1</v>
      </c>
      <c r="JK245">
        <v>26</v>
      </c>
      <c r="JL245">
        <v>194279.1</v>
      </c>
      <c r="JM245">
        <v>194279.3</v>
      </c>
      <c r="JN245">
        <v>1.48315</v>
      </c>
      <c r="JO245">
        <v>2.63428</v>
      </c>
      <c r="JP245">
        <v>1.49658</v>
      </c>
      <c r="JQ245">
        <v>2.34619</v>
      </c>
      <c r="JR245">
        <v>1.54907</v>
      </c>
      <c r="JS245">
        <v>2.43408</v>
      </c>
      <c r="JT245">
        <v>35.801</v>
      </c>
      <c r="JU245">
        <v>24.1838</v>
      </c>
      <c r="JV245">
        <v>18</v>
      </c>
      <c r="JW245">
        <v>481.811</v>
      </c>
      <c r="JX245">
        <v>490.494</v>
      </c>
      <c r="JY245">
        <v>27.892</v>
      </c>
      <c r="JZ245">
        <v>28.4394</v>
      </c>
      <c r="KA245">
        <v>29.9999</v>
      </c>
      <c r="KB245">
        <v>28.6444</v>
      </c>
      <c r="KC245">
        <v>28.6369</v>
      </c>
      <c r="KD245">
        <v>29.8041</v>
      </c>
      <c r="KE245">
        <v>22.109</v>
      </c>
      <c r="KF245">
        <v>67.3974</v>
      </c>
      <c r="KG245">
        <v>27.736</v>
      </c>
      <c r="KH245">
        <v>587.51</v>
      </c>
      <c r="KI245">
        <v>19.7215</v>
      </c>
      <c r="KJ245">
        <v>102.025</v>
      </c>
      <c r="KK245">
        <v>91.502</v>
      </c>
    </row>
    <row r="246" spans="1:297">
      <c r="A246">
        <v>228</v>
      </c>
      <c r="B246">
        <v>1758646354.6</v>
      </c>
      <c r="C246">
        <v>4721.599999904633</v>
      </c>
      <c r="D246" t="s">
        <v>903</v>
      </c>
      <c r="E246" t="s">
        <v>904</v>
      </c>
      <c r="F246">
        <v>5</v>
      </c>
      <c r="G246" t="s">
        <v>834</v>
      </c>
      <c r="H246" t="s">
        <v>438</v>
      </c>
      <c r="I246">
        <v>1758646346.814285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(EA246+(U246+2*0.95*5.67E-8*(((EA246+$B$9)+273)^4-(EA246+273)^4)-44100*J246)/(1.84*29.3*R246+8*0.95*5.67E-8*(EA246+273)^3))</f>
        <v>0</v>
      </c>
      <c r="W246">
        <f>($C$9*EB246+$D$9*EC246+$E$9*V246)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2*0.95*5.67E-8*(((EA246+$B$9)+273)^4-(W246+273)^4)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584.1792630728439</v>
      </c>
      <c r="AK246">
        <v>554.4778484848482</v>
      </c>
      <c r="AL246">
        <v>3.413657859207789</v>
      </c>
      <c r="AM246">
        <v>65.1806960467509</v>
      </c>
      <c r="AN246">
        <f>(AP246 - AO246 + DY246*1E3/(8.314*(EA246+273.15)) * AR246/DX246 * AQ246) * DX246/(100*DL246) * 1000/(1000 - AP246)</f>
        <v>0</v>
      </c>
      <c r="AO246">
        <v>19.60547578821956</v>
      </c>
      <c r="AP246">
        <v>21.96142484848484</v>
      </c>
      <c r="AQ246">
        <v>-0.0144449506493647</v>
      </c>
      <c r="AR246">
        <v>105.5677355615316</v>
      </c>
      <c r="AS246">
        <v>0</v>
      </c>
      <c r="AT246">
        <v>0</v>
      </c>
      <c r="AU246">
        <f>IF(AS246*$H$15&gt;=AW246,1.0,(AW246/(AW246-AS246*$H$15)))</f>
        <v>0</v>
      </c>
      <c r="AV246">
        <f>(AU246-1)*100</f>
        <v>0</v>
      </c>
      <c r="AW246">
        <f>MAX(0,($B$15+$C$15*EF246)/(1+$D$15*EF246)*DY246/(EA246+273)*$E$15)</f>
        <v>0</v>
      </c>
      <c r="AX246" t="s">
        <v>439</v>
      </c>
      <c r="AY246" t="s">
        <v>439</v>
      </c>
      <c r="AZ246">
        <v>0</v>
      </c>
      <c r="BA246">
        <v>0</v>
      </c>
      <c r="BB246">
        <f>1-AZ246/BA246</f>
        <v>0</v>
      </c>
      <c r="BC246">
        <v>0</v>
      </c>
      <c r="BD246" t="s">
        <v>439</v>
      </c>
      <c r="BE246" t="s">
        <v>439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439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$B$13*EG246+$C$13*EH246+$F$13*ES246*(1-EV246)</f>
        <v>0</v>
      </c>
      <c r="DI246">
        <f>DH246*DJ246</f>
        <v>0</v>
      </c>
      <c r="DJ246">
        <f>($B$13*$D$11+$C$13*$D$11+$F$13*((FF246+EX246)/MAX(FF246+EX246+FG246, 0.1)*$I$11+FG246/MAX(FF246+EX246+FG246, 0.1)*$J$11))/($B$13+$C$13+$F$13)</f>
        <v>0</v>
      </c>
      <c r="DK246">
        <f>($B$13*$K$11+$C$13*$K$11+$F$13*((FF246+EX246)/MAX(FF246+EX246+FG246, 0.1)*$P$11+FG246/MAX(FF246+EX246+FG246, 0.1)*$Q$11))/($B$13+$C$13+$F$13)</f>
        <v>0</v>
      </c>
      <c r="DL246">
        <v>2.96</v>
      </c>
      <c r="DM246">
        <v>0.5</v>
      </c>
      <c r="DN246" t="s">
        <v>440</v>
      </c>
      <c r="DO246">
        <v>2</v>
      </c>
      <c r="DP246" t="b">
        <v>1</v>
      </c>
      <c r="DQ246">
        <v>1758646346.814285</v>
      </c>
      <c r="DR246">
        <v>517.9665357142858</v>
      </c>
      <c r="DS246">
        <v>556.7523571428571</v>
      </c>
      <c r="DT246">
        <v>22.07033214285714</v>
      </c>
      <c r="DU246">
        <v>19.57833928571429</v>
      </c>
      <c r="DV246">
        <v>519.2376785714287</v>
      </c>
      <c r="DW246">
        <v>21.78771071428571</v>
      </c>
      <c r="DX246">
        <v>500.0410000000001</v>
      </c>
      <c r="DY246">
        <v>90.31151071428575</v>
      </c>
      <c r="DZ246">
        <v>0.06686460000000001</v>
      </c>
      <c r="EA246">
        <v>28.98006785714286</v>
      </c>
      <c r="EB246">
        <v>30.10373571428571</v>
      </c>
      <c r="EC246">
        <v>999.9000000000002</v>
      </c>
      <c r="ED246">
        <v>0</v>
      </c>
      <c r="EE246">
        <v>0</v>
      </c>
      <c r="EF246">
        <v>9995.853214285715</v>
      </c>
      <c r="EG246">
        <v>0</v>
      </c>
      <c r="EH246">
        <v>10.39078571428571</v>
      </c>
      <c r="EI246">
        <v>-38.78584642857142</v>
      </c>
      <c r="EJ246">
        <v>529.6551428571429</v>
      </c>
      <c r="EK246">
        <v>567.8706428571428</v>
      </c>
      <c r="EL246">
        <v>2.491994642857143</v>
      </c>
      <c r="EM246">
        <v>556.7523571428571</v>
      </c>
      <c r="EN246">
        <v>19.57833928571429</v>
      </c>
      <c r="EO246">
        <v>1.993204285714286</v>
      </c>
      <c r="EP246">
        <v>1.76815</v>
      </c>
      <c r="EQ246">
        <v>17.39040714285714</v>
      </c>
      <c r="ER246">
        <v>15.50801428571428</v>
      </c>
      <c r="ES246">
        <v>1999.986785714286</v>
      </c>
      <c r="ET246">
        <v>0.9799952142857141</v>
      </c>
      <c r="EU246">
        <v>0.020004575</v>
      </c>
      <c r="EV246">
        <v>0</v>
      </c>
      <c r="EW246">
        <v>589.6863571428572</v>
      </c>
      <c r="EX246">
        <v>5.00078</v>
      </c>
      <c r="EY246">
        <v>11568.26785714286</v>
      </c>
      <c r="EZ246">
        <v>16379.49642857143</v>
      </c>
      <c r="FA246">
        <v>38.75871428571428</v>
      </c>
      <c r="FB246">
        <v>39.625</v>
      </c>
      <c r="FC246">
        <v>39.04885714285714</v>
      </c>
      <c r="FD246">
        <v>39.26996428571427</v>
      </c>
      <c r="FE246">
        <v>39.99753571428571</v>
      </c>
      <c r="FF246">
        <v>1955.076785714286</v>
      </c>
      <c r="FG246">
        <v>39.91</v>
      </c>
      <c r="FH246">
        <v>0</v>
      </c>
      <c r="FI246">
        <v>1758646352.4</v>
      </c>
      <c r="FJ246">
        <v>0</v>
      </c>
      <c r="FK246">
        <v>589.6537692307693</v>
      </c>
      <c r="FL246">
        <v>10.17723076996196</v>
      </c>
      <c r="FM246">
        <v>196.8615384307581</v>
      </c>
      <c r="FN246">
        <v>11568.33076923077</v>
      </c>
      <c r="FO246">
        <v>15</v>
      </c>
      <c r="FP246">
        <v>0</v>
      </c>
      <c r="FQ246" t="s">
        <v>441</v>
      </c>
      <c r="FR246">
        <v>1746989605.5</v>
      </c>
      <c r="FS246">
        <v>1746989593.5</v>
      </c>
      <c r="FT246">
        <v>0</v>
      </c>
      <c r="FU246">
        <v>-0.274</v>
      </c>
      <c r="FV246">
        <v>-0.002</v>
      </c>
      <c r="FW246">
        <v>2.549</v>
      </c>
      <c r="FX246">
        <v>0.129</v>
      </c>
      <c r="FY246">
        <v>420</v>
      </c>
      <c r="FZ246">
        <v>17</v>
      </c>
      <c r="GA246">
        <v>0.02</v>
      </c>
      <c r="GB246">
        <v>0.04</v>
      </c>
      <c r="GC246">
        <v>-38.64409024390244</v>
      </c>
      <c r="GD246">
        <v>-2.467496864111404</v>
      </c>
      <c r="GE246">
        <v>0.2603070052418668</v>
      </c>
      <c r="GF246">
        <v>0</v>
      </c>
      <c r="GG246">
        <v>589.08</v>
      </c>
      <c r="GH246">
        <v>11.28045836780675</v>
      </c>
      <c r="GI246">
        <v>1.132312963389009</v>
      </c>
      <c r="GJ246">
        <v>0</v>
      </c>
      <c r="GK246">
        <v>2.540111951219512</v>
      </c>
      <c r="GL246">
        <v>-0.917829407665506</v>
      </c>
      <c r="GM246">
        <v>0.09158164493431896</v>
      </c>
      <c r="GN246">
        <v>0</v>
      </c>
      <c r="GO246">
        <v>0</v>
      </c>
      <c r="GP246">
        <v>3</v>
      </c>
      <c r="GQ246" t="s">
        <v>459</v>
      </c>
      <c r="GR246">
        <v>3.1022</v>
      </c>
      <c r="GS246">
        <v>2.7249</v>
      </c>
      <c r="GT246">
        <v>0.10651</v>
      </c>
      <c r="GU246">
        <v>0.111718</v>
      </c>
      <c r="GV246">
        <v>0.101191</v>
      </c>
      <c r="GW246">
        <v>0.09481630000000001</v>
      </c>
      <c r="GX246">
        <v>23372.9</v>
      </c>
      <c r="GY246">
        <v>21108.3</v>
      </c>
      <c r="GZ246">
        <v>26722.1</v>
      </c>
      <c r="HA246">
        <v>23983.5</v>
      </c>
      <c r="HB246">
        <v>38433.2</v>
      </c>
      <c r="HC246">
        <v>32092.4</v>
      </c>
      <c r="HD246">
        <v>46663.4</v>
      </c>
      <c r="HE246">
        <v>37940.5</v>
      </c>
      <c r="HF246">
        <v>1.87523</v>
      </c>
      <c r="HG246">
        <v>1.8646</v>
      </c>
      <c r="HH246">
        <v>0.133317</v>
      </c>
      <c r="HI246">
        <v>0</v>
      </c>
      <c r="HJ246">
        <v>27.9658</v>
      </c>
      <c r="HK246">
        <v>999.9</v>
      </c>
      <c r="HL246">
        <v>48.8</v>
      </c>
      <c r="HM246">
        <v>31.2</v>
      </c>
      <c r="HN246">
        <v>24.6561</v>
      </c>
      <c r="HO246">
        <v>60.9329</v>
      </c>
      <c r="HP246">
        <v>22.6603</v>
      </c>
      <c r="HQ246">
        <v>1</v>
      </c>
      <c r="HR246">
        <v>0.09191820000000001</v>
      </c>
      <c r="HS246">
        <v>0.204044</v>
      </c>
      <c r="HT246">
        <v>20.2806</v>
      </c>
      <c r="HU246">
        <v>5.21145</v>
      </c>
      <c r="HV246">
        <v>11.9788</v>
      </c>
      <c r="HW246">
        <v>4.96325</v>
      </c>
      <c r="HX246">
        <v>3.27435</v>
      </c>
      <c r="HY246">
        <v>9999</v>
      </c>
      <c r="HZ246">
        <v>9999</v>
      </c>
      <c r="IA246">
        <v>9999</v>
      </c>
      <c r="IB246">
        <v>999.9</v>
      </c>
      <c r="IC246">
        <v>1.86392</v>
      </c>
      <c r="ID246">
        <v>1.86007</v>
      </c>
      <c r="IE246">
        <v>1.85839</v>
      </c>
      <c r="IF246">
        <v>1.85975</v>
      </c>
      <c r="IG246">
        <v>1.85989</v>
      </c>
      <c r="IH246">
        <v>1.85837</v>
      </c>
      <c r="II246">
        <v>1.85745</v>
      </c>
      <c r="IJ246">
        <v>1.85242</v>
      </c>
      <c r="IK246">
        <v>0</v>
      </c>
      <c r="IL246">
        <v>0</v>
      </c>
      <c r="IM246">
        <v>0</v>
      </c>
      <c r="IN246">
        <v>0</v>
      </c>
      <c r="IO246" t="s">
        <v>443</v>
      </c>
      <c r="IP246" t="s">
        <v>444</v>
      </c>
      <c r="IQ246" t="s">
        <v>445</v>
      </c>
      <c r="IR246" t="s">
        <v>445</v>
      </c>
      <c r="IS246" t="s">
        <v>445</v>
      </c>
      <c r="IT246" t="s">
        <v>445</v>
      </c>
      <c r="IU246">
        <v>0</v>
      </c>
      <c r="IV246">
        <v>100</v>
      </c>
      <c r="IW246">
        <v>100</v>
      </c>
      <c r="IX246">
        <v>-1.266</v>
      </c>
      <c r="IY246">
        <v>0.2802</v>
      </c>
      <c r="IZ246">
        <v>-1.101190050776656</v>
      </c>
      <c r="JA246">
        <v>-0.0009077452495023094</v>
      </c>
      <c r="JB246">
        <v>1.260287539409167E-06</v>
      </c>
      <c r="JC246">
        <v>-2.747980142854786E-10</v>
      </c>
      <c r="JD246">
        <v>0.01164710740424388</v>
      </c>
      <c r="JE246">
        <v>0.002354074995816399</v>
      </c>
      <c r="JF246">
        <v>0.0004967520844642659</v>
      </c>
      <c r="JG246">
        <v>-1.558376616488758E-06</v>
      </c>
      <c r="JH246">
        <v>1</v>
      </c>
      <c r="JI246">
        <v>1955</v>
      </c>
      <c r="JJ246">
        <v>1</v>
      </c>
      <c r="JK246">
        <v>26</v>
      </c>
      <c r="JL246">
        <v>194279.2</v>
      </c>
      <c r="JM246">
        <v>194279.4</v>
      </c>
      <c r="JN246">
        <v>1.51978</v>
      </c>
      <c r="JO246">
        <v>2.63428</v>
      </c>
      <c r="JP246">
        <v>1.49658</v>
      </c>
      <c r="JQ246">
        <v>2.34619</v>
      </c>
      <c r="JR246">
        <v>1.54907</v>
      </c>
      <c r="JS246">
        <v>2.40356</v>
      </c>
      <c r="JT246">
        <v>35.801</v>
      </c>
      <c r="JU246">
        <v>24.1663</v>
      </c>
      <c r="JV246">
        <v>18</v>
      </c>
      <c r="JW246">
        <v>482.319</v>
      </c>
      <c r="JX246">
        <v>490.206</v>
      </c>
      <c r="JY246">
        <v>27.7681</v>
      </c>
      <c r="JZ246">
        <v>28.4414</v>
      </c>
      <c r="KA246">
        <v>30.0005</v>
      </c>
      <c r="KB246">
        <v>28.6444</v>
      </c>
      <c r="KC246">
        <v>28.6378</v>
      </c>
      <c r="KD246">
        <v>30.5248</v>
      </c>
      <c r="KE246">
        <v>21.5175</v>
      </c>
      <c r="KF246">
        <v>67.3974</v>
      </c>
      <c r="KG246">
        <v>27.6072</v>
      </c>
      <c r="KH246">
        <v>607.5700000000001</v>
      </c>
      <c r="KI246">
        <v>19.8352</v>
      </c>
      <c r="KJ246">
        <v>102.025</v>
      </c>
      <c r="KK246">
        <v>91.502</v>
      </c>
    </row>
    <row r="247" spans="1:297">
      <c r="A247">
        <v>229</v>
      </c>
      <c r="B247">
        <v>1758646359.6</v>
      </c>
      <c r="C247">
        <v>4726.599999904633</v>
      </c>
      <c r="D247" t="s">
        <v>905</v>
      </c>
      <c r="E247" t="s">
        <v>906</v>
      </c>
      <c r="F247">
        <v>5</v>
      </c>
      <c r="G247" t="s">
        <v>834</v>
      </c>
      <c r="H247" t="s">
        <v>438</v>
      </c>
      <c r="I247">
        <v>1758646352.1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(EA247+(U247+2*0.95*5.67E-8*(((EA247+$B$9)+273)^4-(EA247+273)^4)-44100*J247)/(1.84*29.3*R247+8*0.95*5.67E-8*(EA247+273)^3))</f>
        <v>0</v>
      </c>
      <c r="W247">
        <f>($C$9*EB247+$D$9*EC247+$E$9*V247)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2*0.95*5.67E-8*(((EA247+$B$9)+273)^4-(W247+273)^4)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601.3714266767644</v>
      </c>
      <c r="AK247">
        <v>571.5982060606055</v>
      </c>
      <c r="AL247">
        <v>3.422901084450006</v>
      </c>
      <c r="AM247">
        <v>65.1806960467509</v>
      </c>
      <c r="AN247">
        <f>(AP247 - AO247 + DY247*1E3/(8.314*(EA247+273.15)) * AR247/DX247 * AQ247) * DX247/(100*DL247) * 1000/(1000 - AP247)</f>
        <v>0</v>
      </c>
      <c r="AO247">
        <v>19.71654830320525</v>
      </c>
      <c r="AP247">
        <v>21.91995212121212</v>
      </c>
      <c r="AQ247">
        <v>-0.007201361647587114</v>
      </c>
      <c r="AR247">
        <v>105.5677355615316</v>
      </c>
      <c r="AS247">
        <v>0</v>
      </c>
      <c r="AT247">
        <v>0</v>
      </c>
      <c r="AU247">
        <f>IF(AS247*$H$15&gt;=AW247,1.0,(AW247/(AW247-AS247*$H$15)))</f>
        <v>0</v>
      </c>
      <c r="AV247">
        <f>(AU247-1)*100</f>
        <v>0</v>
      </c>
      <c r="AW247">
        <f>MAX(0,($B$15+$C$15*EF247)/(1+$D$15*EF247)*DY247/(EA247+273)*$E$15)</f>
        <v>0</v>
      </c>
      <c r="AX247" t="s">
        <v>439</v>
      </c>
      <c r="AY247" t="s">
        <v>439</v>
      </c>
      <c r="AZ247">
        <v>0</v>
      </c>
      <c r="BA247">
        <v>0</v>
      </c>
      <c r="BB247">
        <f>1-AZ247/BA247</f>
        <v>0</v>
      </c>
      <c r="BC247">
        <v>0</v>
      </c>
      <c r="BD247" t="s">
        <v>439</v>
      </c>
      <c r="BE247" t="s">
        <v>439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439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$B$13*EG247+$C$13*EH247+$F$13*ES247*(1-EV247)</f>
        <v>0</v>
      </c>
      <c r="DI247">
        <f>DH247*DJ247</f>
        <v>0</v>
      </c>
      <c r="DJ247">
        <f>($B$13*$D$11+$C$13*$D$11+$F$13*((FF247+EX247)/MAX(FF247+EX247+FG247, 0.1)*$I$11+FG247/MAX(FF247+EX247+FG247, 0.1)*$J$11))/($B$13+$C$13+$F$13)</f>
        <v>0</v>
      </c>
      <c r="DK247">
        <f>($B$13*$K$11+$C$13*$K$11+$F$13*((FF247+EX247)/MAX(FF247+EX247+FG247, 0.1)*$P$11+FG247/MAX(FF247+EX247+FG247, 0.1)*$Q$11))/($B$13+$C$13+$F$13)</f>
        <v>0</v>
      </c>
      <c r="DL247">
        <v>2.96</v>
      </c>
      <c r="DM247">
        <v>0.5</v>
      </c>
      <c r="DN247" t="s">
        <v>440</v>
      </c>
      <c r="DO247">
        <v>2</v>
      </c>
      <c r="DP247" t="b">
        <v>1</v>
      </c>
      <c r="DQ247">
        <v>1758646352.1</v>
      </c>
      <c r="DR247">
        <v>535.6226296296296</v>
      </c>
      <c r="DS247">
        <v>574.5188518518519</v>
      </c>
      <c r="DT247">
        <v>21.99755925925926</v>
      </c>
      <c r="DU247">
        <v>19.62334074074074</v>
      </c>
      <c r="DV247">
        <v>536.8902962962962</v>
      </c>
      <c r="DW247">
        <v>21.71648888888889</v>
      </c>
      <c r="DX247">
        <v>500.0146666666666</v>
      </c>
      <c r="DY247">
        <v>90.31280370370371</v>
      </c>
      <c r="DZ247">
        <v>0.0668801888888889</v>
      </c>
      <c r="EA247">
        <v>28.97926666666667</v>
      </c>
      <c r="EB247">
        <v>30.13296666666667</v>
      </c>
      <c r="EC247">
        <v>999.9000000000001</v>
      </c>
      <c r="ED247">
        <v>0</v>
      </c>
      <c r="EE247">
        <v>0</v>
      </c>
      <c r="EF247">
        <v>10000.00592592593</v>
      </c>
      <c r="EG247">
        <v>0</v>
      </c>
      <c r="EH247">
        <v>10.39043333333333</v>
      </c>
      <c r="EI247">
        <v>-38.89628888888888</v>
      </c>
      <c r="EJ247">
        <v>547.6691111111112</v>
      </c>
      <c r="EK247">
        <v>586.0193703703704</v>
      </c>
      <c r="EL247">
        <v>2.374222962962963</v>
      </c>
      <c r="EM247">
        <v>574.5188518518519</v>
      </c>
      <c r="EN247">
        <v>19.62334074074074</v>
      </c>
      <c r="EO247">
        <v>1.986661111111111</v>
      </c>
      <c r="EP247">
        <v>1.772238518518519</v>
      </c>
      <c r="EQ247">
        <v>17.33837777777778</v>
      </c>
      <c r="ER247">
        <v>15.544</v>
      </c>
      <c r="ES247">
        <v>1999.985925925926</v>
      </c>
      <c r="ET247">
        <v>0.9799952222222221</v>
      </c>
      <c r="EU247">
        <v>0.02000456666666667</v>
      </c>
      <c r="EV247">
        <v>0</v>
      </c>
      <c r="EW247">
        <v>590.4729629629629</v>
      </c>
      <c r="EX247">
        <v>5.00078</v>
      </c>
      <c r="EY247">
        <v>11584.36296296296</v>
      </c>
      <c r="EZ247">
        <v>16379.48888888889</v>
      </c>
      <c r="FA247">
        <v>38.77059259259259</v>
      </c>
      <c r="FB247">
        <v>39.62959259259259</v>
      </c>
      <c r="FC247">
        <v>39.053</v>
      </c>
      <c r="FD247">
        <v>39.28688888888889</v>
      </c>
      <c r="FE247">
        <v>40.01359259259258</v>
      </c>
      <c r="FF247">
        <v>1955.075925925926</v>
      </c>
      <c r="FG247">
        <v>39.91</v>
      </c>
      <c r="FH247">
        <v>0</v>
      </c>
      <c r="FI247">
        <v>1758646357.8</v>
      </c>
      <c r="FJ247">
        <v>0</v>
      </c>
      <c r="FK247">
        <v>590.5123599999999</v>
      </c>
      <c r="FL247">
        <v>7.970461540297599</v>
      </c>
      <c r="FM247">
        <v>166.5538463994345</v>
      </c>
      <c r="FN247">
        <v>11585.604</v>
      </c>
      <c r="FO247">
        <v>15</v>
      </c>
      <c r="FP247">
        <v>0</v>
      </c>
      <c r="FQ247" t="s">
        <v>441</v>
      </c>
      <c r="FR247">
        <v>1746989605.5</v>
      </c>
      <c r="FS247">
        <v>1746989593.5</v>
      </c>
      <c r="FT247">
        <v>0</v>
      </c>
      <c r="FU247">
        <v>-0.274</v>
      </c>
      <c r="FV247">
        <v>-0.002</v>
      </c>
      <c r="FW247">
        <v>2.549</v>
      </c>
      <c r="FX247">
        <v>0.129</v>
      </c>
      <c r="FY247">
        <v>420</v>
      </c>
      <c r="FZ247">
        <v>17</v>
      </c>
      <c r="GA247">
        <v>0.02</v>
      </c>
      <c r="GB247">
        <v>0.04</v>
      </c>
      <c r="GC247">
        <v>-38.8180375</v>
      </c>
      <c r="GD247">
        <v>-1.103985365853628</v>
      </c>
      <c r="GE247">
        <v>0.1336228118389595</v>
      </c>
      <c r="GF247">
        <v>0</v>
      </c>
      <c r="GG247">
        <v>589.9906176470588</v>
      </c>
      <c r="GH247">
        <v>9.220825057520441</v>
      </c>
      <c r="GI247">
        <v>0.9401939729371797</v>
      </c>
      <c r="GJ247">
        <v>0</v>
      </c>
      <c r="GK247">
        <v>2.42952475</v>
      </c>
      <c r="GL247">
        <v>-1.332924990619145</v>
      </c>
      <c r="GM247">
        <v>0.1302913579441764</v>
      </c>
      <c r="GN247">
        <v>0</v>
      </c>
      <c r="GO247">
        <v>0</v>
      </c>
      <c r="GP247">
        <v>3</v>
      </c>
      <c r="GQ247" t="s">
        <v>459</v>
      </c>
      <c r="GR247">
        <v>3.10221</v>
      </c>
      <c r="GS247">
        <v>2.72513</v>
      </c>
      <c r="GT247">
        <v>0.108838</v>
      </c>
      <c r="GU247">
        <v>0.113988</v>
      </c>
      <c r="GV247">
        <v>0.101067</v>
      </c>
      <c r="GW247">
        <v>0.09518799999999999</v>
      </c>
      <c r="GX247">
        <v>23311.9</v>
      </c>
      <c r="GY247">
        <v>21054.4</v>
      </c>
      <c r="GZ247">
        <v>26722</v>
      </c>
      <c r="HA247">
        <v>23983.6</v>
      </c>
      <c r="HB247">
        <v>38438.7</v>
      </c>
      <c r="HC247">
        <v>32079.4</v>
      </c>
      <c r="HD247">
        <v>46663.2</v>
      </c>
      <c r="HE247">
        <v>37940.5</v>
      </c>
      <c r="HF247">
        <v>1.87493</v>
      </c>
      <c r="HG247">
        <v>1.86515</v>
      </c>
      <c r="HH247">
        <v>0.13537</v>
      </c>
      <c r="HI247">
        <v>0</v>
      </c>
      <c r="HJ247">
        <v>27.9634</v>
      </c>
      <c r="HK247">
        <v>999.9</v>
      </c>
      <c r="HL247">
        <v>48.8</v>
      </c>
      <c r="HM247">
        <v>31.2</v>
      </c>
      <c r="HN247">
        <v>24.6572</v>
      </c>
      <c r="HO247">
        <v>61.0929</v>
      </c>
      <c r="HP247">
        <v>22.4479</v>
      </c>
      <c r="HQ247">
        <v>1</v>
      </c>
      <c r="HR247">
        <v>0.0921062</v>
      </c>
      <c r="HS247">
        <v>0.424687</v>
      </c>
      <c r="HT247">
        <v>20.2798</v>
      </c>
      <c r="HU247">
        <v>5.2119</v>
      </c>
      <c r="HV247">
        <v>11.9772</v>
      </c>
      <c r="HW247">
        <v>4.9632</v>
      </c>
      <c r="HX247">
        <v>3.27438</v>
      </c>
      <c r="HY247">
        <v>9999</v>
      </c>
      <c r="HZ247">
        <v>9999</v>
      </c>
      <c r="IA247">
        <v>9999</v>
      </c>
      <c r="IB247">
        <v>999.9</v>
      </c>
      <c r="IC247">
        <v>1.86394</v>
      </c>
      <c r="ID247">
        <v>1.86007</v>
      </c>
      <c r="IE247">
        <v>1.85837</v>
      </c>
      <c r="IF247">
        <v>1.85975</v>
      </c>
      <c r="IG247">
        <v>1.85987</v>
      </c>
      <c r="IH247">
        <v>1.85837</v>
      </c>
      <c r="II247">
        <v>1.85745</v>
      </c>
      <c r="IJ247">
        <v>1.85242</v>
      </c>
      <c r="IK247">
        <v>0</v>
      </c>
      <c r="IL247">
        <v>0</v>
      </c>
      <c r="IM247">
        <v>0</v>
      </c>
      <c r="IN247">
        <v>0</v>
      </c>
      <c r="IO247" t="s">
        <v>443</v>
      </c>
      <c r="IP247" t="s">
        <v>444</v>
      </c>
      <c r="IQ247" t="s">
        <v>445</v>
      </c>
      <c r="IR247" t="s">
        <v>445</v>
      </c>
      <c r="IS247" t="s">
        <v>445</v>
      </c>
      <c r="IT247" t="s">
        <v>445</v>
      </c>
      <c r="IU247">
        <v>0</v>
      </c>
      <c r="IV247">
        <v>100</v>
      </c>
      <c r="IW247">
        <v>100</v>
      </c>
      <c r="IX247">
        <v>-1.262</v>
      </c>
      <c r="IY247">
        <v>0.2794</v>
      </c>
      <c r="IZ247">
        <v>-1.101190050776656</v>
      </c>
      <c r="JA247">
        <v>-0.0009077452495023094</v>
      </c>
      <c r="JB247">
        <v>1.260287539409167E-06</v>
      </c>
      <c r="JC247">
        <v>-2.747980142854786E-10</v>
      </c>
      <c r="JD247">
        <v>0.01164710740424388</v>
      </c>
      <c r="JE247">
        <v>0.002354074995816399</v>
      </c>
      <c r="JF247">
        <v>0.0004967520844642659</v>
      </c>
      <c r="JG247">
        <v>-1.558376616488758E-06</v>
      </c>
      <c r="JH247">
        <v>1</v>
      </c>
      <c r="JI247">
        <v>1955</v>
      </c>
      <c r="JJ247">
        <v>1</v>
      </c>
      <c r="JK247">
        <v>26</v>
      </c>
      <c r="JL247">
        <v>194279.2</v>
      </c>
      <c r="JM247">
        <v>194279.4</v>
      </c>
      <c r="JN247">
        <v>1.55273</v>
      </c>
      <c r="JO247">
        <v>2.62329</v>
      </c>
      <c r="JP247">
        <v>1.49658</v>
      </c>
      <c r="JQ247">
        <v>2.34619</v>
      </c>
      <c r="JR247">
        <v>1.54907</v>
      </c>
      <c r="JS247">
        <v>2.46338</v>
      </c>
      <c r="JT247">
        <v>35.801</v>
      </c>
      <c r="JU247">
        <v>24.1488</v>
      </c>
      <c r="JV247">
        <v>18</v>
      </c>
      <c r="JW247">
        <v>482.157</v>
      </c>
      <c r="JX247">
        <v>490.581</v>
      </c>
      <c r="JY247">
        <v>27.6268</v>
      </c>
      <c r="JZ247">
        <v>28.443</v>
      </c>
      <c r="KA247">
        <v>30.0004</v>
      </c>
      <c r="KB247">
        <v>28.6461</v>
      </c>
      <c r="KC247">
        <v>28.6394</v>
      </c>
      <c r="KD247">
        <v>31.1836</v>
      </c>
      <c r="KE247">
        <v>20.9347</v>
      </c>
      <c r="KF247">
        <v>67.3974</v>
      </c>
      <c r="KG247">
        <v>27.4534</v>
      </c>
      <c r="KH247">
        <v>620.929</v>
      </c>
      <c r="KI247">
        <v>19.9439</v>
      </c>
      <c r="KJ247">
        <v>102.025</v>
      </c>
      <c r="KK247">
        <v>91.5021</v>
      </c>
    </row>
    <row r="248" spans="1:297">
      <c r="A248">
        <v>230</v>
      </c>
      <c r="B248">
        <v>1758646364.6</v>
      </c>
      <c r="C248">
        <v>4731.599999904633</v>
      </c>
      <c r="D248" t="s">
        <v>907</v>
      </c>
      <c r="E248" t="s">
        <v>908</v>
      </c>
      <c r="F248">
        <v>5</v>
      </c>
      <c r="G248" t="s">
        <v>834</v>
      </c>
      <c r="H248" t="s">
        <v>438</v>
      </c>
      <c r="I248">
        <v>1758646356.814285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(EA248+(U248+2*0.95*5.67E-8*(((EA248+$B$9)+273)^4-(EA248+273)^4)-44100*J248)/(1.84*29.3*R248+8*0.95*5.67E-8*(EA248+273)^3))</f>
        <v>0</v>
      </c>
      <c r="W248">
        <f>($C$9*EB248+$D$9*EC248+$E$9*V248)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2*0.95*5.67E-8*(((EA248+$B$9)+273)^4-(W248+273)^4)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618.6701002948607</v>
      </c>
      <c r="AK248">
        <v>588.8275515151514</v>
      </c>
      <c r="AL248">
        <v>3.44433360661677</v>
      </c>
      <c r="AM248">
        <v>65.1806960467509</v>
      </c>
      <c r="AN248">
        <f>(AP248 - AO248 + DY248*1E3/(8.314*(EA248+273.15)) * AR248/DX248 * AQ248) * DX248/(100*DL248) * 1000/(1000 - AP248)</f>
        <v>0</v>
      </c>
      <c r="AO248">
        <v>19.82068921222893</v>
      </c>
      <c r="AP248">
        <v>21.90039575757575</v>
      </c>
      <c r="AQ248">
        <v>-0.001380443474448033</v>
      </c>
      <c r="AR248">
        <v>105.5677355615316</v>
      </c>
      <c r="AS248">
        <v>0</v>
      </c>
      <c r="AT248">
        <v>0</v>
      </c>
      <c r="AU248">
        <f>IF(AS248*$H$15&gt;=AW248,1.0,(AW248/(AW248-AS248*$H$15)))</f>
        <v>0</v>
      </c>
      <c r="AV248">
        <f>(AU248-1)*100</f>
        <v>0</v>
      </c>
      <c r="AW248">
        <f>MAX(0,($B$15+$C$15*EF248)/(1+$D$15*EF248)*DY248/(EA248+273)*$E$15)</f>
        <v>0</v>
      </c>
      <c r="AX248" t="s">
        <v>439</v>
      </c>
      <c r="AY248" t="s">
        <v>439</v>
      </c>
      <c r="AZ248">
        <v>0</v>
      </c>
      <c r="BA248">
        <v>0</v>
      </c>
      <c r="BB248">
        <f>1-AZ248/BA248</f>
        <v>0</v>
      </c>
      <c r="BC248">
        <v>0</v>
      </c>
      <c r="BD248" t="s">
        <v>439</v>
      </c>
      <c r="BE248" t="s">
        <v>439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439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$B$13*EG248+$C$13*EH248+$F$13*ES248*(1-EV248)</f>
        <v>0</v>
      </c>
      <c r="DI248">
        <f>DH248*DJ248</f>
        <v>0</v>
      </c>
      <c r="DJ248">
        <f>($B$13*$D$11+$C$13*$D$11+$F$13*((FF248+EX248)/MAX(FF248+EX248+FG248, 0.1)*$I$11+FG248/MAX(FF248+EX248+FG248, 0.1)*$J$11))/($B$13+$C$13+$F$13)</f>
        <v>0</v>
      </c>
      <c r="DK248">
        <f>($B$13*$K$11+$C$13*$K$11+$F$13*((FF248+EX248)/MAX(FF248+EX248+FG248, 0.1)*$P$11+FG248/MAX(FF248+EX248+FG248, 0.1)*$Q$11))/($B$13+$C$13+$F$13)</f>
        <v>0</v>
      </c>
      <c r="DL248">
        <v>2.96</v>
      </c>
      <c r="DM248">
        <v>0.5</v>
      </c>
      <c r="DN248" t="s">
        <v>440</v>
      </c>
      <c r="DO248">
        <v>2</v>
      </c>
      <c r="DP248" t="b">
        <v>1</v>
      </c>
      <c r="DQ248">
        <v>1758646356.814285</v>
      </c>
      <c r="DR248">
        <v>551.4308928571429</v>
      </c>
      <c r="DS248">
        <v>590.3494642857142</v>
      </c>
      <c r="DT248">
        <v>21.94716785714286</v>
      </c>
      <c r="DU248">
        <v>19.69777142857143</v>
      </c>
      <c r="DV248">
        <v>552.6950357142857</v>
      </c>
      <c r="DW248">
        <v>21.66716071428572</v>
      </c>
      <c r="DX248">
        <v>500.0025357142857</v>
      </c>
      <c r="DY248">
        <v>90.31282142857143</v>
      </c>
      <c r="DZ248">
        <v>0.0669025</v>
      </c>
      <c r="EA248">
        <v>28.97283571428571</v>
      </c>
      <c r="EB248">
        <v>30.15118214285714</v>
      </c>
      <c r="EC248">
        <v>999.9000000000002</v>
      </c>
      <c r="ED248">
        <v>0</v>
      </c>
      <c r="EE248">
        <v>0</v>
      </c>
      <c r="EF248">
        <v>10010.31892857143</v>
      </c>
      <c r="EG248">
        <v>0</v>
      </c>
      <c r="EH248">
        <v>10.39426071428571</v>
      </c>
      <c r="EI248">
        <v>-38.91863214285714</v>
      </c>
      <c r="EJ248">
        <v>563.8041428571429</v>
      </c>
      <c r="EK248">
        <v>602.2131428571428</v>
      </c>
      <c r="EL248">
        <v>2.249392857142857</v>
      </c>
      <c r="EM248">
        <v>590.3494642857142</v>
      </c>
      <c r="EN248">
        <v>19.69777142857143</v>
      </c>
      <c r="EO248">
        <v>1.982109642857143</v>
      </c>
      <c r="EP248">
        <v>1.778960714285714</v>
      </c>
      <c r="EQ248">
        <v>17.302125</v>
      </c>
      <c r="ER248">
        <v>15.60299285714286</v>
      </c>
      <c r="ES248">
        <v>1999.998928571429</v>
      </c>
      <c r="ET248">
        <v>0.9799953214285713</v>
      </c>
      <c r="EU248">
        <v>0.02000446428571429</v>
      </c>
      <c r="EV248">
        <v>0</v>
      </c>
      <c r="EW248">
        <v>591.0313214285715</v>
      </c>
      <c r="EX248">
        <v>5.00078</v>
      </c>
      <c r="EY248">
        <v>11596.51428571429</v>
      </c>
      <c r="EZ248">
        <v>16379.60714285714</v>
      </c>
      <c r="FA248">
        <v>38.78542857142856</v>
      </c>
      <c r="FB248">
        <v>39.62942857142857</v>
      </c>
      <c r="FC248">
        <v>39.03775</v>
      </c>
      <c r="FD248">
        <v>39.29446428571428</v>
      </c>
      <c r="FE248">
        <v>40.00196428571428</v>
      </c>
      <c r="FF248">
        <v>1955.088928571429</v>
      </c>
      <c r="FG248">
        <v>39.91</v>
      </c>
      <c r="FH248">
        <v>0</v>
      </c>
      <c r="FI248">
        <v>1758646362.6</v>
      </c>
      <c r="FJ248">
        <v>0</v>
      </c>
      <c r="FK248">
        <v>591.1101600000001</v>
      </c>
      <c r="FL248">
        <v>6.946692305078892</v>
      </c>
      <c r="FM248">
        <v>135.4692309931818</v>
      </c>
      <c r="FN248">
        <v>11597.752</v>
      </c>
      <c r="FO248">
        <v>15</v>
      </c>
      <c r="FP248">
        <v>0</v>
      </c>
      <c r="FQ248" t="s">
        <v>441</v>
      </c>
      <c r="FR248">
        <v>1746989605.5</v>
      </c>
      <c r="FS248">
        <v>1746989593.5</v>
      </c>
      <c r="FT248">
        <v>0</v>
      </c>
      <c r="FU248">
        <v>-0.274</v>
      </c>
      <c r="FV248">
        <v>-0.002</v>
      </c>
      <c r="FW248">
        <v>2.549</v>
      </c>
      <c r="FX248">
        <v>0.129</v>
      </c>
      <c r="FY248">
        <v>420</v>
      </c>
      <c r="FZ248">
        <v>17</v>
      </c>
      <c r="GA248">
        <v>0.02</v>
      </c>
      <c r="GB248">
        <v>0.04</v>
      </c>
      <c r="GC248">
        <v>-38.9092575</v>
      </c>
      <c r="GD248">
        <v>-0.3842803001875061</v>
      </c>
      <c r="GE248">
        <v>0.0580149501745024</v>
      </c>
      <c r="GF248">
        <v>1</v>
      </c>
      <c r="GG248">
        <v>590.6549411764706</v>
      </c>
      <c r="GH248">
        <v>7.665179522733466</v>
      </c>
      <c r="GI248">
        <v>0.7951350584936285</v>
      </c>
      <c r="GJ248">
        <v>0</v>
      </c>
      <c r="GK248">
        <v>2.31204025</v>
      </c>
      <c r="GL248">
        <v>-1.606790206378989</v>
      </c>
      <c r="GM248">
        <v>0.1552066127052501</v>
      </c>
      <c r="GN248">
        <v>0</v>
      </c>
      <c r="GO248">
        <v>1</v>
      </c>
      <c r="GP248">
        <v>3</v>
      </c>
      <c r="GQ248" t="s">
        <v>448</v>
      </c>
      <c r="GR248">
        <v>3.10241</v>
      </c>
      <c r="GS248">
        <v>2.72493</v>
      </c>
      <c r="GT248">
        <v>0.111147</v>
      </c>
      <c r="GU248">
        <v>0.116216</v>
      </c>
      <c r="GV248">
        <v>0.101012</v>
      </c>
      <c r="GW248">
        <v>0.09559280000000001</v>
      </c>
      <c r="GX248">
        <v>23251.3</v>
      </c>
      <c r="GY248">
        <v>21001.4</v>
      </c>
      <c r="GZ248">
        <v>26721.8</v>
      </c>
      <c r="HA248">
        <v>23983.5</v>
      </c>
      <c r="HB248">
        <v>38441</v>
      </c>
      <c r="HC248">
        <v>32065.1</v>
      </c>
      <c r="HD248">
        <v>46662.8</v>
      </c>
      <c r="HE248">
        <v>37940.4</v>
      </c>
      <c r="HF248">
        <v>1.875</v>
      </c>
      <c r="HG248">
        <v>1.86478</v>
      </c>
      <c r="HH248">
        <v>0.136323</v>
      </c>
      <c r="HI248">
        <v>0</v>
      </c>
      <c r="HJ248">
        <v>27.961</v>
      </c>
      <c r="HK248">
        <v>999.9</v>
      </c>
      <c r="HL248">
        <v>48.8</v>
      </c>
      <c r="HM248">
        <v>31.2</v>
      </c>
      <c r="HN248">
        <v>24.6542</v>
      </c>
      <c r="HO248">
        <v>60.6529</v>
      </c>
      <c r="HP248">
        <v>22.5962</v>
      </c>
      <c r="HQ248">
        <v>1</v>
      </c>
      <c r="HR248">
        <v>0.0927007</v>
      </c>
      <c r="HS248">
        <v>0.5965819999999999</v>
      </c>
      <c r="HT248">
        <v>20.279</v>
      </c>
      <c r="HU248">
        <v>5.21205</v>
      </c>
      <c r="HV248">
        <v>11.9779</v>
      </c>
      <c r="HW248">
        <v>4.9634</v>
      </c>
      <c r="HX248">
        <v>3.27443</v>
      </c>
      <c r="HY248">
        <v>9999</v>
      </c>
      <c r="HZ248">
        <v>9999</v>
      </c>
      <c r="IA248">
        <v>9999</v>
      </c>
      <c r="IB248">
        <v>999.9</v>
      </c>
      <c r="IC248">
        <v>1.86393</v>
      </c>
      <c r="ID248">
        <v>1.86006</v>
      </c>
      <c r="IE248">
        <v>1.85838</v>
      </c>
      <c r="IF248">
        <v>1.85974</v>
      </c>
      <c r="IG248">
        <v>1.85988</v>
      </c>
      <c r="IH248">
        <v>1.85837</v>
      </c>
      <c r="II248">
        <v>1.85745</v>
      </c>
      <c r="IJ248">
        <v>1.85242</v>
      </c>
      <c r="IK248">
        <v>0</v>
      </c>
      <c r="IL248">
        <v>0</v>
      </c>
      <c r="IM248">
        <v>0</v>
      </c>
      <c r="IN248">
        <v>0</v>
      </c>
      <c r="IO248" t="s">
        <v>443</v>
      </c>
      <c r="IP248" t="s">
        <v>444</v>
      </c>
      <c r="IQ248" t="s">
        <v>445</v>
      </c>
      <c r="IR248" t="s">
        <v>445</v>
      </c>
      <c r="IS248" t="s">
        <v>445</v>
      </c>
      <c r="IT248" t="s">
        <v>445</v>
      </c>
      <c r="IU248">
        <v>0</v>
      </c>
      <c r="IV248">
        <v>100</v>
      </c>
      <c r="IW248">
        <v>100</v>
      </c>
      <c r="IX248">
        <v>-1.258</v>
      </c>
      <c r="IY248">
        <v>0.279</v>
      </c>
      <c r="IZ248">
        <v>-1.101190050776656</v>
      </c>
      <c r="JA248">
        <v>-0.0009077452495023094</v>
      </c>
      <c r="JB248">
        <v>1.260287539409167E-06</v>
      </c>
      <c r="JC248">
        <v>-2.747980142854786E-10</v>
      </c>
      <c r="JD248">
        <v>0.01164710740424388</v>
      </c>
      <c r="JE248">
        <v>0.002354074995816399</v>
      </c>
      <c r="JF248">
        <v>0.0004967520844642659</v>
      </c>
      <c r="JG248">
        <v>-1.558376616488758E-06</v>
      </c>
      <c r="JH248">
        <v>1</v>
      </c>
      <c r="JI248">
        <v>1955</v>
      </c>
      <c r="JJ248">
        <v>1</v>
      </c>
      <c r="JK248">
        <v>26</v>
      </c>
      <c r="JL248">
        <v>194279.3</v>
      </c>
      <c r="JM248">
        <v>194279.5</v>
      </c>
      <c r="JN248">
        <v>1.58203</v>
      </c>
      <c r="JO248">
        <v>2.63672</v>
      </c>
      <c r="JP248">
        <v>1.49658</v>
      </c>
      <c r="JQ248">
        <v>2.34619</v>
      </c>
      <c r="JR248">
        <v>1.54907</v>
      </c>
      <c r="JS248">
        <v>2.36572</v>
      </c>
      <c r="JT248">
        <v>35.801</v>
      </c>
      <c r="JU248">
        <v>24.1663</v>
      </c>
      <c r="JV248">
        <v>18</v>
      </c>
      <c r="JW248">
        <v>482.207</v>
      </c>
      <c r="JX248">
        <v>490.337</v>
      </c>
      <c r="JY248">
        <v>27.4628</v>
      </c>
      <c r="JZ248">
        <v>28.4438</v>
      </c>
      <c r="KA248">
        <v>30.0006</v>
      </c>
      <c r="KB248">
        <v>28.6469</v>
      </c>
      <c r="KC248">
        <v>28.6397</v>
      </c>
      <c r="KD248">
        <v>31.8971</v>
      </c>
      <c r="KE248">
        <v>20.659</v>
      </c>
      <c r="KF248">
        <v>67.3974</v>
      </c>
      <c r="KG248">
        <v>27.2816</v>
      </c>
      <c r="KH248">
        <v>640.965</v>
      </c>
      <c r="KI248">
        <v>20.0478</v>
      </c>
      <c r="KJ248">
        <v>102.024</v>
      </c>
      <c r="KK248">
        <v>91.5018</v>
      </c>
    </row>
    <row r="249" spans="1:297">
      <c r="A249">
        <v>231</v>
      </c>
      <c r="B249">
        <v>1758646369.6</v>
      </c>
      <c r="C249">
        <v>4736.599999904633</v>
      </c>
      <c r="D249" t="s">
        <v>909</v>
      </c>
      <c r="E249" t="s">
        <v>910</v>
      </c>
      <c r="F249">
        <v>5</v>
      </c>
      <c r="G249" t="s">
        <v>834</v>
      </c>
      <c r="H249" t="s">
        <v>438</v>
      </c>
      <c r="I249">
        <v>1758646362.1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(EA249+(U249+2*0.95*5.67E-8*(((EA249+$B$9)+273)^4-(EA249+273)^4)-44100*J249)/(1.84*29.3*R249+8*0.95*5.67E-8*(EA249+273)^3))</f>
        <v>0</v>
      </c>
      <c r="W249">
        <f>($C$9*EB249+$D$9*EC249+$E$9*V249)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2*0.95*5.67E-8*(((EA249+$B$9)+273)^4-(W249+273)^4)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635.6585213917937</v>
      </c>
      <c r="AK249">
        <v>605.9021515151513</v>
      </c>
      <c r="AL249">
        <v>3.405297103228687</v>
      </c>
      <c r="AM249">
        <v>65.1806960467509</v>
      </c>
      <c r="AN249">
        <f>(AP249 - AO249 + DY249*1E3/(8.314*(EA249+273.15)) * AR249/DX249 * AQ249) * DX249/(100*DL249) * 1000/(1000 - AP249)</f>
        <v>0</v>
      </c>
      <c r="AO249">
        <v>19.93056227896021</v>
      </c>
      <c r="AP249">
        <v>21.89976787878787</v>
      </c>
      <c r="AQ249">
        <v>4.372716292460636E-05</v>
      </c>
      <c r="AR249">
        <v>105.5677355615316</v>
      </c>
      <c r="AS249">
        <v>0</v>
      </c>
      <c r="AT249">
        <v>0</v>
      </c>
      <c r="AU249">
        <f>IF(AS249*$H$15&gt;=AW249,1.0,(AW249/(AW249-AS249*$H$15)))</f>
        <v>0</v>
      </c>
      <c r="AV249">
        <f>(AU249-1)*100</f>
        <v>0</v>
      </c>
      <c r="AW249">
        <f>MAX(0,($B$15+$C$15*EF249)/(1+$D$15*EF249)*DY249/(EA249+273)*$E$15)</f>
        <v>0</v>
      </c>
      <c r="AX249" t="s">
        <v>439</v>
      </c>
      <c r="AY249" t="s">
        <v>439</v>
      </c>
      <c r="AZ249">
        <v>0</v>
      </c>
      <c r="BA249">
        <v>0</v>
      </c>
      <c r="BB249">
        <f>1-AZ249/BA249</f>
        <v>0</v>
      </c>
      <c r="BC249">
        <v>0</v>
      </c>
      <c r="BD249" t="s">
        <v>439</v>
      </c>
      <c r="BE249" t="s">
        <v>439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439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$B$13*EG249+$C$13*EH249+$F$13*ES249*(1-EV249)</f>
        <v>0</v>
      </c>
      <c r="DI249">
        <f>DH249*DJ249</f>
        <v>0</v>
      </c>
      <c r="DJ249">
        <f>($B$13*$D$11+$C$13*$D$11+$F$13*((FF249+EX249)/MAX(FF249+EX249+FG249, 0.1)*$I$11+FG249/MAX(FF249+EX249+FG249, 0.1)*$J$11))/($B$13+$C$13+$F$13)</f>
        <v>0</v>
      </c>
      <c r="DK249">
        <f>($B$13*$K$11+$C$13*$K$11+$F$13*((FF249+EX249)/MAX(FF249+EX249+FG249, 0.1)*$P$11+FG249/MAX(FF249+EX249+FG249, 0.1)*$Q$11))/($B$13+$C$13+$F$13)</f>
        <v>0</v>
      </c>
      <c r="DL249">
        <v>2.96</v>
      </c>
      <c r="DM249">
        <v>0.5</v>
      </c>
      <c r="DN249" t="s">
        <v>440</v>
      </c>
      <c r="DO249">
        <v>2</v>
      </c>
      <c r="DP249" t="b">
        <v>1</v>
      </c>
      <c r="DQ249">
        <v>1758646362.1</v>
      </c>
      <c r="DR249">
        <v>569.1822592592592</v>
      </c>
      <c r="DS249">
        <v>608.0554074074074</v>
      </c>
      <c r="DT249">
        <v>21.91352222222222</v>
      </c>
      <c r="DU249">
        <v>19.80884814814815</v>
      </c>
      <c r="DV249">
        <v>570.4420740740741</v>
      </c>
      <c r="DW249">
        <v>21.63422592592593</v>
      </c>
      <c r="DX249">
        <v>500.0510000000001</v>
      </c>
      <c r="DY249">
        <v>90.31323333333333</v>
      </c>
      <c r="DZ249">
        <v>0.06680124074074073</v>
      </c>
      <c r="EA249">
        <v>28.96248888888889</v>
      </c>
      <c r="EB249">
        <v>30.16943333333333</v>
      </c>
      <c r="EC249">
        <v>999.9000000000001</v>
      </c>
      <c r="ED249">
        <v>0</v>
      </c>
      <c r="EE249">
        <v>0</v>
      </c>
      <c r="EF249">
        <v>10003.52259259259</v>
      </c>
      <c r="EG249">
        <v>0</v>
      </c>
      <c r="EH249">
        <v>10.39054444444444</v>
      </c>
      <c r="EI249">
        <v>-38.87311111111111</v>
      </c>
      <c r="EJ249">
        <v>581.9342592592593</v>
      </c>
      <c r="EK249">
        <v>620.3450370370372</v>
      </c>
      <c r="EL249">
        <v>2.104671111111112</v>
      </c>
      <c r="EM249">
        <v>608.0554074074074</v>
      </c>
      <c r="EN249">
        <v>19.80884814814815</v>
      </c>
      <c r="EO249">
        <v>1.97908</v>
      </c>
      <c r="EP249">
        <v>1.788999259259259</v>
      </c>
      <c r="EQ249">
        <v>17.27795555555556</v>
      </c>
      <c r="ER249">
        <v>15.69084814814815</v>
      </c>
      <c r="ES249">
        <v>1999.998888888889</v>
      </c>
      <c r="ET249">
        <v>0.9799953333333332</v>
      </c>
      <c r="EU249">
        <v>0.02000445185185186</v>
      </c>
      <c r="EV249">
        <v>0</v>
      </c>
      <c r="EW249">
        <v>591.5537777777778</v>
      </c>
      <c r="EX249">
        <v>5.00078</v>
      </c>
      <c r="EY249">
        <v>11607.84444444444</v>
      </c>
      <c r="EZ249">
        <v>16379.59259259259</v>
      </c>
      <c r="FA249">
        <v>38.80059259259259</v>
      </c>
      <c r="FB249">
        <v>39.62959259259259</v>
      </c>
      <c r="FC249">
        <v>38.98585185185185</v>
      </c>
      <c r="FD249">
        <v>39.30996296296296</v>
      </c>
      <c r="FE249">
        <v>39.98818518518518</v>
      </c>
      <c r="FF249">
        <v>1955.088888888889</v>
      </c>
      <c r="FG249">
        <v>39.91</v>
      </c>
      <c r="FH249">
        <v>0</v>
      </c>
      <c r="FI249">
        <v>1758646367.4</v>
      </c>
      <c r="FJ249">
        <v>0</v>
      </c>
      <c r="FK249">
        <v>591.58704</v>
      </c>
      <c r="FL249">
        <v>6.093307661977923</v>
      </c>
      <c r="FM249">
        <v>113.923076785784</v>
      </c>
      <c r="FN249">
        <v>11607.88</v>
      </c>
      <c r="FO249">
        <v>15</v>
      </c>
      <c r="FP249">
        <v>0</v>
      </c>
      <c r="FQ249" t="s">
        <v>441</v>
      </c>
      <c r="FR249">
        <v>1746989605.5</v>
      </c>
      <c r="FS249">
        <v>1746989593.5</v>
      </c>
      <c r="FT249">
        <v>0</v>
      </c>
      <c r="FU249">
        <v>-0.274</v>
      </c>
      <c r="FV249">
        <v>-0.002</v>
      </c>
      <c r="FW249">
        <v>2.549</v>
      </c>
      <c r="FX249">
        <v>0.129</v>
      </c>
      <c r="FY249">
        <v>420</v>
      </c>
      <c r="FZ249">
        <v>17</v>
      </c>
      <c r="GA249">
        <v>0.02</v>
      </c>
      <c r="GB249">
        <v>0.04</v>
      </c>
      <c r="GC249">
        <v>-38.889785</v>
      </c>
      <c r="GD249">
        <v>0.223512945591064</v>
      </c>
      <c r="GE249">
        <v>0.07671235412239676</v>
      </c>
      <c r="GF249">
        <v>1</v>
      </c>
      <c r="GG249">
        <v>591.1638529411766</v>
      </c>
      <c r="GH249">
        <v>6.42822001306449</v>
      </c>
      <c r="GI249">
        <v>0.6686358866841756</v>
      </c>
      <c r="GJ249">
        <v>0</v>
      </c>
      <c r="GK249">
        <v>2.20938425</v>
      </c>
      <c r="GL249">
        <v>-1.659832682926837</v>
      </c>
      <c r="GM249">
        <v>0.1599289264155722</v>
      </c>
      <c r="GN249">
        <v>0</v>
      </c>
      <c r="GO249">
        <v>1</v>
      </c>
      <c r="GP249">
        <v>3</v>
      </c>
      <c r="GQ249" t="s">
        <v>448</v>
      </c>
      <c r="GR249">
        <v>3.10218</v>
      </c>
      <c r="GS249">
        <v>2.72473</v>
      </c>
      <c r="GT249">
        <v>0.113396</v>
      </c>
      <c r="GU249">
        <v>0.118381</v>
      </c>
      <c r="GV249">
        <v>0.101011</v>
      </c>
      <c r="GW249">
        <v>0.0959769</v>
      </c>
      <c r="GX249">
        <v>23192.6</v>
      </c>
      <c r="GY249">
        <v>20950</v>
      </c>
      <c r="GZ249">
        <v>26721.8</v>
      </c>
      <c r="HA249">
        <v>23983.5</v>
      </c>
      <c r="HB249">
        <v>38441.3</v>
      </c>
      <c r="HC249">
        <v>32051.7</v>
      </c>
      <c r="HD249">
        <v>46662.7</v>
      </c>
      <c r="HE249">
        <v>37940.4</v>
      </c>
      <c r="HF249">
        <v>1.87435</v>
      </c>
      <c r="HG249">
        <v>1.86595</v>
      </c>
      <c r="HH249">
        <v>0.135627</v>
      </c>
      <c r="HI249">
        <v>0</v>
      </c>
      <c r="HJ249">
        <v>27.9586</v>
      </c>
      <c r="HK249">
        <v>999.9</v>
      </c>
      <c r="HL249">
        <v>48.8</v>
      </c>
      <c r="HM249">
        <v>31.2</v>
      </c>
      <c r="HN249">
        <v>24.6562</v>
      </c>
      <c r="HO249">
        <v>61.2929</v>
      </c>
      <c r="HP249">
        <v>22.4079</v>
      </c>
      <c r="HQ249">
        <v>1</v>
      </c>
      <c r="HR249">
        <v>0.0931225</v>
      </c>
      <c r="HS249">
        <v>0.825468</v>
      </c>
      <c r="HT249">
        <v>20.2775</v>
      </c>
      <c r="HU249">
        <v>5.2116</v>
      </c>
      <c r="HV249">
        <v>11.9779</v>
      </c>
      <c r="HW249">
        <v>4.9633</v>
      </c>
      <c r="HX249">
        <v>3.27433</v>
      </c>
      <c r="HY249">
        <v>9999</v>
      </c>
      <c r="HZ249">
        <v>9999</v>
      </c>
      <c r="IA249">
        <v>9999</v>
      </c>
      <c r="IB249">
        <v>999.9</v>
      </c>
      <c r="IC249">
        <v>1.8639</v>
      </c>
      <c r="ID249">
        <v>1.86008</v>
      </c>
      <c r="IE249">
        <v>1.85837</v>
      </c>
      <c r="IF249">
        <v>1.85974</v>
      </c>
      <c r="IG249">
        <v>1.85989</v>
      </c>
      <c r="IH249">
        <v>1.85837</v>
      </c>
      <c r="II249">
        <v>1.85745</v>
      </c>
      <c r="IJ249">
        <v>1.85242</v>
      </c>
      <c r="IK249">
        <v>0</v>
      </c>
      <c r="IL249">
        <v>0</v>
      </c>
      <c r="IM249">
        <v>0</v>
      </c>
      <c r="IN249">
        <v>0</v>
      </c>
      <c r="IO249" t="s">
        <v>443</v>
      </c>
      <c r="IP249" t="s">
        <v>444</v>
      </c>
      <c r="IQ249" t="s">
        <v>445</v>
      </c>
      <c r="IR249" t="s">
        <v>445</v>
      </c>
      <c r="IS249" t="s">
        <v>445</v>
      </c>
      <c r="IT249" t="s">
        <v>445</v>
      </c>
      <c r="IU249">
        <v>0</v>
      </c>
      <c r="IV249">
        <v>100</v>
      </c>
      <c r="IW249">
        <v>100</v>
      </c>
      <c r="IX249">
        <v>-1.253</v>
      </c>
      <c r="IY249">
        <v>0.279</v>
      </c>
      <c r="IZ249">
        <v>-1.101190050776656</v>
      </c>
      <c r="JA249">
        <v>-0.0009077452495023094</v>
      </c>
      <c r="JB249">
        <v>1.260287539409167E-06</v>
      </c>
      <c r="JC249">
        <v>-2.747980142854786E-10</v>
      </c>
      <c r="JD249">
        <v>0.01164710740424388</v>
      </c>
      <c r="JE249">
        <v>0.002354074995816399</v>
      </c>
      <c r="JF249">
        <v>0.0004967520844642659</v>
      </c>
      <c r="JG249">
        <v>-1.558376616488758E-06</v>
      </c>
      <c r="JH249">
        <v>1</v>
      </c>
      <c r="JI249">
        <v>1955</v>
      </c>
      <c r="JJ249">
        <v>1</v>
      </c>
      <c r="JK249">
        <v>26</v>
      </c>
      <c r="JL249">
        <v>194279.4</v>
      </c>
      <c r="JM249">
        <v>194279.6</v>
      </c>
      <c r="JN249">
        <v>1.62109</v>
      </c>
      <c r="JO249">
        <v>2.62451</v>
      </c>
      <c r="JP249">
        <v>1.49658</v>
      </c>
      <c r="JQ249">
        <v>2.34619</v>
      </c>
      <c r="JR249">
        <v>1.54907</v>
      </c>
      <c r="JS249">
        <v>2.45483</v>
      </c>
      <c r="JT249">
        <v>35.801</v>
      </c>
      <c r="JU249">
        <v>24.1751</v>
      </c>
      <c r="JV249">
        <v>18</v>
      </c>
      <c r="JW249">
        <v>481.833</v>
      </c>
      <c r="JX249">
        <v>491.125</v>
      </c>
      <c r="JY249">
        <v>27.2891</v>
      </c>
      <c r="JZ249">
        <v>28.4454</v>
      </c>
      <c r="KA249">
        <v>30.0005</v>
      </c>
      <c r="KB249">
        <v>28.6473</v>
      </c>
      <c r="KC249">
        <v>28.6417</v>
      </c>
      <c r="KD249">
        <v>32.5613</v>
      </c>
      <c r="KE249">
        <v>20.3884</v>
      </c>
      <c r="KF249">
        <v>67.3974</v>
      </c>
      <c r="KG249">
        <v>27.1006</v>
      </c>
      <c r="KH249">
        <v>654.318</v>
      </c>
      <c r="KI249">
        <v>20.1342</v>
      </c>
      <c r="KJ249">
        <v>102.024</v>
      </c>
      <c r="KK249">
        <v>91.50190000000001</v>
      </c>
    </row>
    <row r="250" spans="1:297">
      <c r="A250">
        <v>232</v>
      </c>
      <c r="B250">
        <v>1758646374.6</v>
      </c>
      <c r="C250">
        <v>4741.599999904633</v>
      </c>
      <c r="D250" t="s">
        <v>911</v>
      </c>
      <c r="E250" t="s">
        <v>912</v>
      </c>
      <c r="F250">
        <v>5</v>
      </c>
      <c r="G250" t="s">
        <v>834</v>
      </c>
      <c r="H250" t="s">
        <v>438</v>
      </c>
      <c r="I250">
        <v>1758646366.814285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(EA250+(U250+2*0.95*5.67E-8*(((EA250+$B$9)+273)^4-(EA250+273)^4)-44100*J250)/(1.84*29.3*R250+8*0.95*5.67E-8*(EA250+273)^3))</f>
        <v>0</v>
      </c>
      <c r="W250">
        <f>($C$9*EB250+$D$9*EC250+$E$9*V250)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2*0.95*5.67E-8*(((EA250+$B$9)+273)^4-(W250+273)^4)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652.8951510304183</v>
      </c>
      <c r="AK250">
        <v>622.9240545454543</v>
      </c>
      <c r="AL250">
        <v>3.409968065163283</v>
      </c>
      <c r="AM250">
        <v>65.1806960467509</v>
      </c>
      <c r="AN250">
        <f>(AP250 - AO250 + DY250*1E3/(8.314*(EA250+273.15)) * AR250/DX250 * AQ250) * DX250/(100*DL250) * 1000/(1000 - AP250)</f>
        <v>0</v>
      </c>
      <c r="AO250">
        <v>20.03137767565285</v>
      </c>
      <c r="AP250">
        <v>21.91412848484848</v>
      </c>
      <c r="AQ250">
        <v>0.0004190084602463193</v>
      </c>
      <c r="AR250">
        <v>105.5677355615316</v>
      </c>
      <c r="AS250">
        <v>0</v>
      </c>
      <c r="AT250">
        <v>0</v>
      </c>
      <c r="AU250">
        <f>IF(AS250*$H$15&gt;=AW250,1.0,(AW250/(AW250-AS250*$H$15)))</f>
        <v>0</v>
      </c>
      <c r="AV250">
        <f>(AU250-1)*100</f>
        <v>0</v>
      </c>
      <c r="AW250">
        <f>MAX(0,($B$15+$C$15*EF250)/(1+$D$15*EF250)*DY250/(EA250+273)*$E$15)</f>
        <v>0</v>
      </c>
      <c r="AX250" t="s">
        <v>439</v>
      </c>
      <c r="AY250" t="s">
        <v>439</v>
      </c>
      <c r="AZ250">
        <v>0</v>
      </c>
      <c r="BA250">
        <v>0</v>
      </c>
      <c r="BB250">
        <f>1-AZ250/BA250</f>
        <v>0</v>
      </c>
      <c r="BC250">
        <v>0</v>
      </c>
      <c r="BD250" t="s">
        <v>439</v>
      </c>
      <c r="BE250" t="s">
        <v>439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439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$B$13*EG250+$C$13*EH250+$F$13*ES250*(1-EV250)</f>
        <v>0</v>
      </c>
      <c r="DI250">
        <f>DH250*DJ250</f>
        <v>0</v>
      </c>
      <c r="DJ250">
        <f>($B$13*$D$11+$C$13*$D$11+$F$13*((FF250+EX250)/MAX(FF250+EX250+FG250, 0.1)*$I$11+FG250/MAX(FF250+EX250+FG250, 0.1)*$J$11))/($B$13+$C$13+$F$13)</f>
        <v>0</v>
      </c>
      <c r="DK250">
        <f>($B$13*$K$11+$C$13*$K$11+$F$13*((FF250+EX250)/MAX(FF250+EX250+FG250, 0.1)*$P$11+FG250/MAX(FF250+EX250+FG250, 0.1)*$Q$11))/($B$13+$C$13+$F$13)</f>
        <v>0</v>
      </c>
      <c r="DL250">
        <v>2.96</v>
      </c>
      <c r="DM250">
        <v>0.5</v>
      </c>
      <c r="DN250" t="s">
        <v>440</v>
      </c>
      <c r="DO250">
        <v>2</v>
      </c>
      <c r="DP250" t="b">
        <v>1</v>
      </c>
      <c r="DQ250">
        <v>1758646366.814285</v>
      </c>
      <c r="DR250">
        <v>584.9646428571428</v>
      </c>
      <c r="DS250">
        <v>623.8694285714284</v>
      </c>
      <c r="DT250">
        <v>21.90530357142857</v>
      </c>
      <c r="DU250">
        <v>19.90983571428572</v>
      </c>
      <c r="DV250">
        <v>586.2201428571428</v>
      </c>
      <c r="DW250">
        <v>21.62617857142857</v>
      </c>
      <c r="DX250">
        <v>500.0065000000001</v>
      </c>
      <c r="DY250">
        <v>90.31282857142855</v>
      </c>
      <c r="DZ250">
        <v>0.066832825</v>
      </c>
      <c r="EA250">
        <v>28.94838214285715</v>
      </c>
      <c r="EB250">
        <v>30.17238571428572</v>
      </c>
      <c r="EC250">
        <v>999.9000000000002</v>
      </c>
      <c r="ED250">
        <v>0</v>
      </c>
      <c r="EE250">
        <v>0</v>
      </c>
      <c r="EF250">
        <v>9996.901785714286</v>
      </c>
      <c r="EG250">
        <v>0</v>
      </c>
      <c r="EH250">
        <v>10.39083928571428</v>
      </c>
      <c r="EI250">
        <v>-38.90481428571429</v>
      </c>
      <c r="EJ250">
        <v>598.0654285714285</v>
      </c>
      <c r="EK250">
        <v>636.5443571428571</v>
      </c>
      <c r="EL250">
        <v>1.99546</v>
      </c>
      <c r="EM250">
        <v>623.8694285714284</v>
      </c>
      <c r="EN250">
        <v>19.90983571428572</v>
      </c>
      <c r="EO250">
        <v>1.978328214285714</v>
      </c>
      <c r="EP250">
        <v>1.798111785714285</v>
      </c>
      <c r="EQ250">
        <v>17.27195357142857</v>
      </c>
      <c r="ER250">
        <v>15.77022142857143</v>
      </c>
      <c r="ES250">
        <v>2000.016428571428</v>
      </c>
      <c r="ET250">
        <v>0.9799955357142854</v>
      </c>
      <c r="EU250">
        <v>0.02000423928571429</v>
      </c>
      <c r="EV250">
        <v>0</v>
      </c>
      <c r="EW250">
        <v>591.9513928571429</v>
      </c>
      <c r="EX250">
        <v>5.00078</v>
      </c>
      <c r="EY250">
        <v>11616.00714285714</v>
      </c>
      <c r="EZ250">
        <v>16379.74642857143</v>
      </c>
      <c r="FA250">
        <v>38.81439285714286</v>
      </c>
      <c r="FB250">
        <v>39.625</v>
      </c>
      <c r="FC250">
        <v>38.99307142857143</v>
      </c>
      <c r="FD250">
        <v>39.31225</v>
      </c>
      <c r="FE250">
        <v>39.95960714285714</v>
      </c>
      <c r="FF250">
        <v>1955.106428571429</v>
      </c>
      <c r="FG250">
        <v>39.91</v>
      </c>
      <c r="FH250">
        <v>0</v>
      </c>
      <c r="FI250">
        <v>1758646372.8</v>
      </c>
      <c r="FJ250">
        <v>0</v>
      </c>
      <c r="FK250">
        <v>592.0235000000001</v>
      </c>
      <c r="FL250">
        <v>5.032786320583014</v>
      </c>
      <c r="FM250">
        <v>91.04957276378794</v>
      </c>
      <c r="FN250">
        <v>11616.56153846154</v>
      </c>
      <c r="FO250">
        <v>15</v>
      </c>
      <c r="FP250">
        <v>0</v>
      </c>
      <c r="FQ250" t="s">
        <v>441</v>
      </c>
      <c r="FR250">
        <v>1746989605.5</v>
      </c>
      <c r="FS250">
        <v>1746989593.5</v>
      </c>
      <c r="FT250">
        <v>0</v>
      </c>
      <c r="FU250">
        <v>-0.274</v>
      </c>
      <c r="FV250">
        <v>-0.002</v>
      </c>
      <c r="FW250">
        <v>2.549</v>
      </c>
      <c r="FX250">
        <v>0.129</v>
      </c>
      <c r="FY250">
        <v>420</v>
      </c>
      <c r="FZ250">
        <v>17</v>
      </c>
      <c r="GA250">
        <v>0.02</v>
      </c>
      <c r="GB250">
        <v>0.04</v>
      </c>
      <c r="GC250">
        <v>-38.89705609756098</v>
      </c>
      <c r="GD250">
        <v>0.06412891986058164</v>
      </c>
      <c r="GE250">
        <v>0.1064446840171118</v>
      </c>
      <c r="GF250">
        <v>1</v>
      </c>
      <c r="GG250">
        <v>591.6842352941176</v>
      </c>
      <c r="GH250">
        <v>5.442383494140188</v>
      </c>
      <c r="GI250">
        <v>0.5861905963293107</v>
      </c>
      <c r="GJ250">
        <v>0</v>
      </c>
      <c r="GK250">
        <v>2.07414</v>
      </c>
      <c r="GL250">
        <v>-1.461720627177703</v>
      </c>
      <c r="GM250">
        <v>0.1448829502669268</v>
      </c>
      <c r="GN250">
        <v>0</v>
      </c>
      <c r="GO250">
        <v>1</v>
      </c>
      <c r="GP250">
        <v>3</v>
      </c>
      <c r="GQ250" t="s">
        <v>448</v>
      </c>
      <c r="GR250">
        <v>3.1023</v>
      </c>
      <c r="GS250">
        <v>2.72506</v>
      </c>
      <c r="GT250">
        <v>0.115608</v>
      </c>
      <c r="GU250">
        <v>0.120578</v>
      </c>
      <c r="GV250">
        <v>0.101055</v>
      </c>
      <c r="GW250">
        <v>0.0962147</v>
      </c>
      <c r="GX250">
        <v>23134.7</v>
      </c>
      <c r="GY250">
        <v>20897.6</v>
      </c>
      <c r="GZ250">
        <v>26721.8</v>
      </c>
      <c r="HA250">
        <v>23983.3</v>
      </c>
      <c r="HB250">
        <v>38439.7</v>
      </c>
      <c r="HC250">
        <v>32043</v>
      </c>
      <c r="HD250">
        <v>46662.8</v>
      </c>
      <c r="HE250">
        <v>37939.9</v>
      </c>
      <c r="HF250">
        <v>1.87437</v>
      </c>
      <c r="HG250">
        <v>1.86572</v>
      </c>
      <c r="HH250">
        <v>0.13575</v>
      </c>
      <c r="HI250">
        <v>0</v>
      </c>
      <c r="HJ250">
        <v>27.9556</v>
      </c>
      <c r="HK250">
        <v>999.9</v>
      </c>
      <c r="HL250">
        <v>48.8</v>
      </c>
      <c r="HM250">
        <v>31.2</v>
      </c>
      <c r="HN250">
        <v>24.6581</v>
      </c>
      <c r="HO250">
        <v>61.2729</v>
      </c>
      <c r="HP250">
        <v>22.5401</v>
      </c>
      <c r="HQ250">
        <v>1</v>
      </c>
      <c r="HR250">
        <v>0.09347560000000001</v>
      </c>
      <c r="HS250">
        <v>0.95424</v>
      </c>
      <c r="HT250">
        <v>20.2768</v>
      </c>
      <c r="HU250">
        <v>5.21235</v>
      </c>
      <c r="HV250">
        <v>11.9775</v>
      </c>
      <c r="HW250">
        <v>4.9633</v>
      </c>
      <c r="HX250">
        <v>3.27428</v>
      </c>
      <c r="HY250">
        <v>9999</v>
      </c>
      <c r="HZ250">
        <v>9999</v>
      </c>
      <c r="IA250">
        <v>9999</v>
      </c>
      <c r="IB250">
        <v>999.9</v>
      </c>
      <c r="IC250">
        <v>1.86392</v>
      </c>
      <c r="ID250">
        <v>1.86008</v>
      </c>
      <c r="IE250">
        <v>1.85837</v>
      </c>
      <c r="IF250">
        <v>1.85974</v>
      </c>
      <c r="IG250">
        <v>1.85989</v>
      </c>
      <c r="IH250">
        <v>1.85837</v>
      </c>
      <c r="II250">
        <v>1.85745</v>
      </c>
      <c r="IJ250">
        <v>1.85241</v>
      </c>
      <c r="IK250">
        <v>0</v>
      </c>
      <c r="IL250">
        <v>0</v>
      </c>
      <c r="IM250">
        <v>0</v>
      </c>
      <c r="IN250">
        <v>0</v>
      </c>
      <c r="IO250" t="s">
        <v>443</v>
      </c>
      <c r="IP250" t="s">
        <v>444</v>
      </c>
      <c r="IQ250" t="s">
        <v>445</v>
      </c>
      <c r="IR250" t="s">
        <v>445</v>
      </c>
      <c r="IS250" t="s">
        <v>445</v>
      </c>
      <c r="IT250" t="s">
        <v>445</v>
      </c>
      <c r="IU250">
        <v>0</v>
      </c>
      <c r="IV250">
        <v>100</v>
      </c>
      <c r="IW250">
        <v>100</v>
      </c>
      <c r="IX250">
        <v>-1.248</v>
      </c>
      <c r="IY250">
        <v>0.2794</v>
      </c>
      <c r="IZ250">
        <v>-1.101190050776656</v>
      </c>
      <c r="JA250">
        <v>-0.0009077452495023094</v>
      </c>
      <c r="JB250">
        <v>1.260287539409167E-06</v>
      </c>
      <c r="JC250">
        <v>-2.747980142854786E-10</v>
      </c>
      <c r="JD250">
        <v>0.01164710740424388</v>
      </c>
      <c r="JE250">
        <v>0.002354074995816399</v>
      </c>
      <c r="JF250">
        <v>0.0004967520844642659</v>
      </c>
      <c r="JG250">
        <v>-1.558376616488758E-06</v>
      </c>
      <c r="JH250">
        <v>1</v>
      </c>
      <c r="JI250">
        <v>1955</v>
      </c>
      <c r="JJ250">
        <v>1</v>
      </c>
      <c r="JK250">
        <v>26</v>
      </c>
      <c r="JL250">
        <v>194279.5</v>
      </c>
      <c r="JM250">
        <v>194279.7</v>
      </c>
      <c r="JN250">
        <v>1.65039</v>
      </c>
      <c r="JO250">
        <v>2.62451</v>
      </c>
      <c r="JP250">
        <v>1.49658</v>
      </c>
      <c r="JQ250">
        <v>2.34619</v>
      </c>
      <c r="JR250">
        <v>1.54907</v>
      </c>
      <c r="JS250">
        <v>2.35229</v>
      </c>
      <c r="JT250">
        <v>35.801</v>
      </c>
      <c r="JU250">
        <v>24.1663</v>
      </c>
      <c r="JV250">
        <v>18</v>
      </c>
      <c r="JW250">
        <v>481.863</v>
      </c>
      <c r="JX250">
        <v>490.978</v>
      </c>
      <c r="JY250">
        <v>27.0996</v>
      </c>
      <c r="JZ250">
        <v>28.4462</v>
      </c>
      <c r="KA250">
        <v>30.0005</v>
      </c>
      <c r="KB250">
        <v>28.6493</v>
      </c>
      <c r="KC250">
        <v>28.6417</v>
      </c>
      <c r="KD250">
        <v>33.2635</v>
      </c>
      <c r="KE250">
        <v>20.0961</v>
      </c>
      <c r="KF250">
        <v>67.3974</v>
      </c>
      <c r="KG250">
        <v>26.9354</v>
      </c>
      <c r="KH250">
        <v>674.352</v>
      </c>
      <c r="KI250">
        <v>20.2142</v>
      </c>
      <c r="KJ250">
        <v>102.024</v>
      </c>
      <c r="KK250">
        <v>91.5008</v>
      </c>
    </row>
    <row r="251" spans="1:297">
      <c r="A251">
        <v>233</v>
      </c>
      <c r="B251">
        <v>1758646379.6</v>
      </c>
      <c r="C251">
        <v>4746.599999904633</v>
      </c>
      <c r="D251" t="s">
        <v>913</v>
      </c>
      <c r="E251" t="s">
        <v>914</v>
      </c>
      <c r="F251">
        <v>5</v>
      </c>
      <c r="G251" t="s">
        <v>834</v>
      </c>
      <c r="H251" t="s">
        <v>438</v>
      </c>
      <c r="I251">
        <v>1758646372.1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(EA251+(U251+2*0.95*5.67E-8*(((EA251+$B$9)+273)^4-(EA251+273)^4)-44100*J251)/(1.84*29.3*R251+8*0.95*5.67E-8*(EA251+273)^3))</f>
        <v>0</v>
      </c>
      <c r="W251">
        <f>($C$9*EB251+$D$9*EC251+$E$9*V251)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2*0.95*5.67E-8*(((EA251+$B$9)+273)^4-(W251+273)^4)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670.1174935096001</v>
      </c>
      <c r="AK251">
        <v>640.1226363636362</v>
      </c>
      <c r="AL251">
        <v>3.436796970486319</v>
      </c>
      <c r="AM251">
        <v>65.1806960467509</v>
      </c>
      <c r="AN251">
        <f>(AP251 - AO251 + DY251*1E3/(8.314*(EA251+273.15)) * AR251/DX251 * AQ251) * DX251/(100*DL251) * 1000/(1000 - AP251)</f>
        <v>0</v>
      </c>
      <c r="AO251">
        <v>20.11690572420288</v>
      </c>
      <c r="AP251">
        <v>21.92007818181817</v>
      </c>
      <c r="AQ251">
        <v>0.0001331285278821408</v>
      </c>
      <c r="AR251">
        <v>105.5677355615316</v>
      </c>
      <c r="AS251">
        <v>0</v>
      </c>
      <c r="AT251">
        <v>0</v>
      </c>
      <c r="AU251">
        <f>IF(AS251*$H$15&gt;=AW251,1.0,(AW251/(AW251-AS251*$H$15)))</f>
        <v>0</v>
      </c>
      <c r="AV251">
        <f>(AU251-1)*100</f>
        <v>0</v>
      </c>
      <c r="AW251">
        <f>MAX(0,($B$15+$C$15*EF251)/(1+$D$15*EF251)*DY251/(EA251+273)*$E$15)</f>
        <v>0</v>
      </c>
      <c r="AX251" t="s">
        <v>439</v>
      </c>
      <c r="AY251" t="s">
        <v>439</v>
      </c>
      <c r="AZ251">
        <v>0</v>
      </c>
      <c r="BA251">
        <v>0</v>
      </c>
      <c r="BB251">
        <f>1-AZ251/BA251</f>
        <v>0</v>
      </c>
      <c r="BC251">
        <v>0</v>
      </c>
      <c r="BD251" t="s">
        <v>439</v>
      </c>
      <c r="BE251" t="s">
        <v>439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439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$B$13*EG251+$C$13*EH251+$F$13*ES251*(1-EV251)</f>
        <v>0</v>
      </c>
      <c r="DI251">
        <f>DH251*DJ251</f>
        <v>0</v>
      </c>
      <c r="DJ251">
        <f>($B$13*$D$11+$C$13*$D$11+$F$13*((FF251+EX251)/MAX(FF251+EX251+FG251, 0.1)*$I$11+FG251/MAX(FF251+EX251+FG251, 0.1)*$J$11))/($B$13+$C$13+$F$13)</f>
        <v>0</v>
      </c>
      <c r="DK251">
        <f>($B$13*$K$11+$C$13*$K$11+$F$13*((FF251+EX251)/MAX(FF251+EX251+FG251, 0.1)*$P$11+FG251/MAX(FF251+EX251+FG251, 0.1)*$Q$11))/($B$13+$C$13+$F$13)</f>
        <v>0</v>
      </c>
      <c r="DL251">
        <v>2.96</v>
      </c>
      <c r="DM251">
        <v>0.5</v>
      </c>
      <c r="DN251" t="s">
        <v>440</v>
      </c>
      <c r="DO251">
        <v>2</v>
      </c>
      <c r="DP251" t="b">
        <v>1</v>
      </c>
      <c r="DQ251">
        <v>1758646372.1</v>
      </c>
      <c r="DR251">
        <v>602.6492592592593</v>
      </c>
      <c r="DS251">
        <v>641.5754074074075</v>
      </c>
      <c r="DT251">
        <v>21.90812592592592</v>
      </c>
      <c r="DU251">
        <v>20.01487037037037</v>
      </c>
      <c r="DV251">
        <v>603.8995185185186</v>
      </c>
      <c r="DW251">
        <v>21.62894444444444</v>
      </c>
      <c r="DX251">
        <v>499.9691481481481</v>
      </c>
      <c r="DY251">
        <v>90.31228888888889</v>
      </c>
      <c r="DZ251">
        <v>0.06705180370370371</v>
      </c>
      <c r="EA251">
        <v>28.92601481481482</v>
      </c>
      <c r="EB251">
        <v>30.16687777777777</v>
      </c>
      <c r="EC251">
        <v>999.9000000000001</v>
      </c>
      <c r="ED251">
        <v>0</v>
      </c>
      <c r="EE251">
        <v>0</v>
      </c>
      <c r="EF251">
        <v>9978.73111111111</v>
      </c>
      <c r="EG251">
        <v>0</v>
      </c>
      <c r="EH251">
        <v>10.39048888888889</v>
      </c>
      <c r="EI251">
        <v>-38.92616666666667</v>
      </c>
      <c r="EJ251">
        <v>616.1480370370371</v>
      </c>
      <c r="EK251">
        <v>654.679962962963</v>
      </c>
      <c r="EL251">
        <v>1.893257777777778</v>
      </c>
      <c r="EM251">
        <v>641.5754074074075</v>
      </c>
      <c r="EN251">
        <v>20.01487037037037</v>
      </c>
      <c r="EO251">
        <v>1.978572222222222</v>
      </c>
      <c r="EP251">
        <v>1.807587037037037</v>
      </c>
      <c r="EQ251">
        <v>17.2739</v>
      </c>
      <c r="ER251">
        <v>15.85243333333334</v>
      </c>
      <c r="ES251">
        <v>2000.005925925926</v>
      </c>
      <c r="ET251">
        <v>0.9799954444444443</v>
      </c>
      <c r="EU251">
        <v>0.02000433703703704</v>
      </c>
      <c r="EV251">
        <v>0</v>
      </c>
      <c r="EW251">
        <v>592.3461481481482</v>
      </c>
      <c r="EX251">
        <v>5.00078</v>
      </c>
      <c r="EY251">
        <v>11623.39259259259</v>
      </c>
      <c r="EZ251">
        <v>16379.64074074074</v>
      </c>
      <c r="FA251">
        <v>38.80988888888889</v>
      </c>
      <c r="FB251">
        <v>39.625</v>
      </c>
      <c r="FC251">
        <v>39.016</v>
      </c>
      <c r="FD251">
        <v>39.31681481481481</v>
      </c>
      <c r="FE251">
        <v>39.98125925925925</v>
      </c>
      <c r="FF251">
        <v>1955.095925925926</v>
      </c>
      <c r="FG251">
        <v>39.91</v>
      </c>
      <c r="FH251">
        <v>0</v>
      </c>
      <c r="FI251">
        <v>1758646377.6</v>
      </c>
      <c r="FJ251">
        <v>0</v>
      </c>
      <c r="FK251">
        <v>592.3775000000001</v>
      </c>
      <c r="FL251">
        <v>3.784786316769722</v>
      </c>
      <c r="FM251">
        <v>72.19487183680897</v>
      </c>
      <c r="FN251">
        <v>11623.21153846154</v>
      </c>
      <c r="FO251">
        <v>15</v>
      </c>
      <c r="FP251">
        <v>0</v>
      </c>
      <c r="FQ251" t="s">
        <v>441</v>
      </c>
      <c r="FR251">
        <v>1746989605.5</v>
      </c>
      <c r="FS251">
        <v>1746989593.5</v>
      </c>
      <c r="FT251">
        <v>0</v>
      </c>
      <c r="FU251">
        <v>-0.274</v>
      </c>
      <c r="FV251">
        <v>-0.002</v>
      </c>
      <c r="FW251">
        <v>2.549</v>
      </c>
      <c r="FX251">
        <v>0.129</v>
      </c>
      <c r="FY251">
        <v>420</v>
      </c>
      <c r="FZ251">
        <v>17</v>
      </c>
      <c r="GA251">
        <v>0.02</v>
      </c>
      <c r="GB251">
        <v>0.04</v>
      </c>
      <c r="GC251">
        <v>-38.937185</v>
      </c>
      <c r="GD251">
        <v>-0.5001388367729573</v>
      </c>
      <c r="GE251">
        <v>0.1310971348847873</v>
      </c>
      <c r="GF251">
        <v>0</v>
      </c>
      <c r="GG251">
        <v>592.1563823529411</v>
      </c>
      <c r="GH251">
        <v>4.71992359932231</v>
      </c>
      <c r="GI251">
        <v>0.5110997378609489</v>
      </c>
      <c r="GJ251">
        <v>0</v>
      </c>
      <c r="GK251">
        <v>1.95005475</v>
      </c>
      <c r="GL251">
        <v>-1.157669606003757</v>
      </c>
      <c r="GM251">
        <v>0.1125133687387303</v>
      </c>
      <c r="GN251">
        <v>0</v>
      </c>
      <c r="GO251">
        <v>0</v>
      </c>
      <c r="GP251">
        <v>3</v>
      </c>
      <c r="GQ251" t="s">
        <v>459</v>
      </c>
      <c r="GR251">
        <v>3.10199</v>
      </c>
      <c r="GS251">
        <v>2.72552</v>
      </c>
      <c r="GT251">
        <v>0.117815</v>
      </c>
      <c r="GU251">
        <v>0.122712</v>
      </c>
      <c r="GV251">
        <v>0.101077</v>
      </c>
      <c r="GW251">
        <v>0.09654749999999999</v>
      </c>
      <c r="GX251">
        <v>23076.9</v>
      </c>
      <c r="GY251">
        <v>20846.9</v>
      </c>
      <c r="GZ251">
        <v>26721.7</v>
      </c>
      <c r="HA251">
        <v>23983.2</v>
      </c>
      <c r="HB251">
        <v>38438.8</v>
      </c>
      <c r="HC251">
        <v>32031.2</v>
      </c>
      <c r="HD251">
        <v>46662.5</v>
      </c>
      <c r="HE251">
        <v>37939.8</v>
      </c>
      <c r="HF251">
        <v>1.87355</v>
      </c>
      <c r="HG251">
        <v>1.86628</v>
      </c>
      <c r="HH251">
        <v>0.134189</v>
      </c>
      <c r="HI251">
        <v>0</v>
      </c>
      <c r="HJ251">
        <v>27.9532</v>
      </c>
      <c r="HK251">
        <v>999.9</v>
      </c>
      <c r="HL251">
        <v>48.8</v>
      </c>
      <c r="HM251">
        <v>31.2</v>
      </c>
      <c r="HN251">
        <v>24.6561</v>
      </c>
      <c r="HO251">
        <v>61.5229</v>
      </c>
      <c r="HP251">
        <v>22.6482</v>
      </c>
      <c r="HQ251">
        <v>1</v>
      </c>
      <c r="HR251">
        <v>0.0936636</v>
      </c>
      <c r="HS251">
        <v>1.07966</v>
      </c>
      <c r="HT251">
        <v>20.2755</v>
      </c>
      <c r="HU251">
        <v>5.21175</v>
      </c>
      <c r="HV251">
        <v>11.9781</v>
      </c>
      <c r="HW251">
        <v>4.9632</v>
      </c>
      <c r="HX251">
        <v>3.2743</v>
      </c>
      <c r="HY251">
        <v>9999</v>
      </c>
      <c r="HZ251">
        <v>9999</v>
      </c>
      <c r="IA251">
        <v>9999</v>
      </c>
      <c r="IB251">
        <v>999.9</v>
      </c>
      <c r="IC251">
        <v>1.86392</v>
      </c>
      <c r="ID251">
        <v>1.86007</v>
      </c>
      <c r="IE251">
        <v>1.85837</v>
      </c>
      <c r="IF251">
        <v>1.85975</v>
      </c>
      <c r="IG251">
        <v>1.85988</v>
      </c>
      <c r="IH251">
        <v>1.85837</v>
      </c>
      <c r="II251">
        <v>1.85745</v>
      </c>
      <c r="IJ251">
        <v>1.85242</v>
      </c>
      <c r="IK251">
        <v>0</v>
      </c>
      <c r="IL251">
        <v>0</v>
      </c>
      <c r="IM251">
        <v>0</v>
      </c>
      <c r="IN251">
        <v>0</v>
      </c>
      <c r="IO251" t="s">
        <v>443</v>
      </c>
      <c r="IP251" t="s">
        <v>444</v>
      </c>
      <c r="IQ251" t="s">
        <v>445</v>
      </c>
      <c r="IR251" t="s">
        <v>445</v>
      </c>
      <c r="IS251" t="s">
        <v>445</v>
      </c>
      <c r="IT251" t="s">
        <v>445</v>
      </c>
      <c r="IU251">
        <v>0</v>
      </c>
      <c r="IV251">
        <v>100</v>
      </c>
      <c r="IW251">
        <v>100</v>
      </c>
      <c r="IX251">
        <v>-1.242</v>
      </c>
      <c r="IY251">
        <v>0.2795</v>
      </c>
      <c r="IZ251">
        <v>-1.101190050776656</v>
      </c>
      <c r="JA251">
        <v>-0.0009077452495023094</v>
      </c>
      <c r="JB251">
        <v>1.260287539409167E-06</v>
      </c>
      <c r="JC251">
        <v>-2.747980142854786E-10</v>
      </c>
      <c r="JD251">
        <v>0.01164710740424388</v>
      </c>
      <c r="JE251">
        <v>0.002354074995816399</v>
      </c>
      <c r="JF251">
        <v>0.0004967520844642659</v>
      </c>
      <c r="JG251">
        <v>-1.558376616488758E-06</v>
      </c>
      <c r="JH251">
        <v>1</v>
      </c>
      <c r="JI251">
        <v>1955</v>
      </c>
      <c r="JJ251">
        <v>1</v>
      </c>
      <c r="JK251">
        <v>26</v>
      </c>
      <c r="JL251">
        <v>194279.6</v>
      </c>
      <c r="JM251">
        <v>194279.8</v>
      </c>
      <c r="JN251">
        <v>1.68823</v>
      </c>
      <c r="JO251">
        <v>2.63306</v>
      </c>
      <c r="JP251">
        <v>1.49658</v>
      </c>
      <c r="JQ251">
        <v>2.34619</v>
      </c>
      <c r="JR251">
        <v>1.54907</v>
      </c>
      <c r="JS251">
        <v>2.43774</v>
      </c>
      <c r="JT251">
        <v>35.801</v>
      </c>
      <c r="JU251">
        <v>24.1751</v>
      </c>
      <c r="JV251">
        <v>18</v>
      </c>
      <c r="JW251">
        <v>481.384</v>
      </c>
      <c r="JX251">
        <v>491.356</v>
      </c>
      <c r="JY251">
        <v>26.9285</v>
      </c>
      <c r="JZ251">
        <v>28.4473</v>
      </c>
      <c r="KA251">
        <v>30.0003</v>
      </c>
      <c r="KB251">
        <v>28.6493</v>
      </c>
      <c r="KC251">
        <v>28.6438</v>
      </c>
      <c r="KD251">
        <v>33.9113</v>
      </c>
      <c r="KE251">
        <v>19.7896</v>
      </c>
      <c r="KF251">
        <v>67.3974</v>
      </c>
      <c r="KG251">
        <v>26.779</v>
      </c>
      <c r="KH251">
        <v>687.7089999999999</v>
      </c>
      <c r="KI251">
        <v>20.2926</v>
      </c>
      <c r="KJ251">
        <v>102.023</v>
      </c>
      <c r="KK251">
        <v>91.5005</v>
      </c>
    </row>
    <row r="252" spans="1:297">
      <c r="A252">
        <v>234</v>
      </c>
      <c r="B252">
        <v>1758646384.6</v>
      </c>
      <c r="C252">
        <v>4751.599999904633</v>
      </c>
      <c r="D252" t="s">
        <v>915</v>
      </c>
      <c r="E252" t="s">
        <v>916</v>
      </c>
      <c r="F252">
        <v>5</v>
      </c>
      <c r="G252" t="s">
        <v>834</v>
      </c>
      <c r="H252" t="s">
        <v>438</v>
      </c>
      <c r="I252">
        <v>1758646376.814285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(EA252+(U252+2*0.95*5.67E-8*(((EA252+$B$9)+273)^4-(EA252+273)^4)-44100*J252)/(1.84*29.3*R252+8*0.95*5.67E-8*(EA252+273)^3))</f>
        <v>0</v>
      </c>
      <c r="W252">
        <f>($C$9*EB252+$D$9*EC252+$E$9*V252)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2*0.95*5.67E-8*(((EA252+$B$9)+273)^4-(W252+273)^4)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687.3260327634849</v>
      </c>
      <c r="AK252">
        <v>657.2353696969694</v>
      </c>
      <c r="AL252">
        <v>3.420201531238972</v>
      </c>
      <c r="AM252">
        <v>65.1806960467509</v>
      </c>
      <c r="AN252">
        <f>(AP252 - AO252 + DY252*1E3/(8.314*(EA252+273.15)) * AR252/DX252 * AQ252) * DX252/(100*DL252) * 1000/(1000 - AP252)</f>
        <v>0</v>
      </c>
      <c r="AO252">
        <v>20.20961492156538</v>
      </c>
      <c r="AP252">
        <v>21.93946545454545</v>
      </c>
      <c r="AQ252">
        <v>0.0003570737642119881</v>
      </c>
      <c r="AR252">
        <v>105.5677355615316</v>
      </c>
      <c r="AS252">
        <v>0</v>
      </c>
      <c r="AT252">
        <v>0</v>
      </c>
      <c r="AU252">
        <f>IF(AS252*$H$15&gt;=AW252,1.0,(AW252/(AW252-AS252*$H$15)))</f>
        <v>0</v>
      </c>
      <c r="AV252">
        <f>(AU252-1)*100</f>
        <v>0</v>
      </c>
      <c r="AW252">
        <f>MAX(0,($B$15+$C$15*EF252)/(1+$D$15*EF252)*DY252/(EA252+273)*$E$15)</f>
        <v>0</v>
      </c>
      <c r="AX252" t="s">
        <v>439</v>
      </c>
      <c r="AY252" t="s">
        <v>439</v>
      </c>
      <c r="AZ252">
        <v>0</v>
      </c>
      <c r="BA252">
        <v>0</v>
      </c>
      <c r="BB252">
        <f>1-AZ252/BA252</f>
        <v>0</v>
      </c>
      <c r="BC252">
        <v>0</v>
      </c>
      <c r="BD252" t="s">
        <v>439</v>
      </c>
      <c r="BE252" t="s">
        <v>439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439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$B$13*EG252+$C$13*EH252+$F$13*ES252*(1-EV252)</f>
        <v>0</v>
      </c>
      <c r="DI252">
        <f>DH252*DJ252</f>
        <v>0</v>
      </c>
      <c r="DJ252">
        <f>($B$13*$D$11+$C$13*$D$11+$F$13*((FF252+EX252)/MAX(FF252+EX252+FG252, 0.1)*$I$11+FG252/MAX(FF252+EX252+FG252, 0.1)*$J$11))/($B$13+$C$13+$F$13)</f>
        <v>0</v>
      </c>
      <c r="DK252">
        <f>($B$13*$K$11+$C$13*$K$11+$F$13*((FF252+EX252)/MAX(FF252+EX252+FG252, 0.1)*$P$11+FG252/MAX(FF252+EX252+FG252, 0.1)*$Q$11))/($B$13+$C$13+$F$13)</f>
        <v>0</v>
      </c>
      <c r="DL252">
        <v>2.96</v>
      </c>
      <c r="DM252">
        <v>0.5</v>
      </c>
      <c r="DN252" t="s">
        <v>440</v>
      </c>
      <c r="DO252">
        <v>2</v>
      </c>
      <c r="DP252" t="b">
        <v>1</v>
      </c>
      <c r="DQ252">
        <v>1758646376.814285</v>
      </c>
      <c r="DR252">
        <v>618.4095</v>
      </c>
      <c r="DS252">
        <v>657.4205714285714</v>
      </c>
      <c r="DT252">
        <v>21.91784999999999</v>
      </c>
      <c r="DU252">
        <v>20.10261428571429</v>
      </c>
      <c r="DV252">
        <v>619.6545</v>
      </c>
      <c r="DW252">
        <v>21.63846428571429</v>
      </c>
      <c r="DX252">
        <v>499.9136071428571</v>
      </c>
      <c r="DY252">
        <v>90.31179642857141</v>
      </c>
      <c r="DZ252">
        <v>0.06727980714285715</v>
      </c>
      <c r="EA252">
        <v>28.89994285714286</v>
      </c>
      <c r="EB252">
        <v>30.15195714285715</v>
      </c>
      <c r="EC252">
        <v>999.9000000000002</v>
      </c>
      <c r="ED252">
        <v>0</v>
      </c>
      <c r="EE252">
        <v>0</v>
      </c>
      <c r="EF252">
        <v>9983.576428571429</v>
      </c>
      <c r="EG252">
        <v>0</v>
      </c>
      <c r="EH252">
        <v>10.39024285714285</v>
      </c>
      <c r="EI252">
        <v>-39.01115714285714</v>
      </c>
      <c r="EJ252">
        <v>632.2675714285714</v>
      </c>
      <c r="EK252">
        <v>670.9088571428572</v>
      </c>
      <c r="EL252">
        <v>1.815241428571428</v>
      </c>
      <c r="EM252">
        <v>657.4205714285714</v>
      </c>
      <c r="EN252">
        <v>20.10261428571429</v>
      </c>
      <c r="EO252">
        <v>1.979440357142857</v>
      </c>
      <c r="EP252">
        <v>1.815501785714286</v>
      </c>
      <c r="EQ252">
        <v>17.28082857142857</v>
      </c>
      <c r="ER252">
        <v>15.92078214285715</v>
      </c>
      <c r="ES252">
        <v>1999.998928571429</v>
      </c>
      <c r="ET252">
        <v>0.9799953214285713</v>
      </c>
      <c r="EU252">
        <v>0.02000446428571429</v>
      </c>
      <c r="EV252">
        <v>0</v>
      </c>
      <c r="EW252">
        <v>592.6323571428571</v>
      </c>
      <c r="EX252">
        <v>5.00078</v>
      </c>
      <c r="EY252">
        <v>11628.33214285714</v>
      </c>
      <c r="EZ252">
        <v>16379.58214285715</v>
      </c>
      <c r="FA252">
        <v>38.82117857142857</v>
      </c>
      <c r="FB252">
        <v>39.625</v>
      </c>
      <c r="FC252">
        <v>39.04446428571428</v>
      </c>
      <c r="FD252">
        <v>39.32114285714285</v>
      </c>
      <c r="FE252">
        <v>40.01764285714286</v>
      </c>
      <c r="FF252">
        <v>1955.088928571429</v>
      </c>
      <c r="FG252">
        <v>39.91</v>
      </c>
      <c r="FH252">
        <v>0</v>
      </c>
      <c r="FI252">
        <v>1758646382.4</v>
      </c>
      <c r="FJ252">
        <v>0</v>
      </c>
      <c r="FK252">
        <v>592.6438846153846</v>
      </c>
      <c r="FL252">
        <v>3.143282047496457</v>
      </c>
      <c r="FM252">
        <v>55.44615385540575</v>
      </c>
      <c r="FN252">
        <v>11628.3</v>
      </c>
      <c r="FO252">
        <v>15</v>
      </c>
      <c r="FP252">
        <v>0</v>
      </c>
      <c r="FQ252" t="s">
        <v>441</v>
      </c>
      <c r="FR252">
        <v>1746989605.5</v>
      </c>
      <c r="FS252">
        <v>1746989593.5</v>
      </c>
      <c r="FT252">
        <v>0</v>
      </c>
      <c r="FU252">
        <v>-0.274</v>
      </c>
      <c r="FV252">
        <v>-0.002</v>
      </c>
      <c r="FW252">
        <v>2.549</v>
      </c>
      <c r="FX252">
        <v>0.129</v>
      </c>
      <c r="FY252">
        <v>420</v>
      </c>
      <c r="FZ252">
        <v>17</v>
      </c>
      <c r="GA252">
        <v>0.02</v>
      </c>
      <c r="GB252">
        <v>0.04</v>
      </c>
      <c r="GC252">
        <v>-38.9544775</v>
      </c>
      <c r="GD252">
        <v>-1.009075046904133</v>
      </c>
      <c r="GE252">
        <v>0.138767282684897</v>
      </c>
      <c r="GF252">
        <v>0</v>
      </c>
      <c r="GG252">
        <v>592.4996470588236</v>
      </c>
      <c r="GH252">
        <v>3.405928181013303</v>
      </c>
      <c r="GI252">
        <v>0.4108786053978726</v>
      </c>
      <c r="GJ252">
        <v>0</v>
      </c>
      <c r="GK252">
        <v>1.85759125</v>
      </c>
      <c r="GL252">
        <v>-0.9820055909943792</v>
      </c>
      <c r="GM252">
        <v>0.09488596606420517</v>
      </c>
      <c r="GN252">
        <v>0</v>
      </c>
      <c r="GO252">
        <v>0</v>
      </c>
      <c r="GP252">
        <v>3</v>
      </c>
      <c r="GQ252" t="s">
        <v>459</v>
      </c>
      <c r="GR252">
        <v>3.10255</v>
      </c>
      <c r="GS252">
        <v>2.7253</v>
      </c>
      <c r="GT252">
        <v>0.119984</v>
      </c>
      <c r="GU252">
        <v>0.12482</v>
      </c>
      <c r="GV252">
        <v>0.101145</v>
      </c>
      <c r="GW252">
        <v>0.0968508</v>
      </c>
      <c r="GX252">
        <v>23020.1</v>
      </c>
      <c r="GY252">
        <v>20796.7</v>
      </c>
      <c r="GZ252">
        <v>26721.7</v>
      </c>
      <c r="HA252">
        <v>23983.1</v>
      </c>
      <c r="HB252">
        <v>38436.1</v>
      </c>
      <c r="HC252">
        <v>32020.5</v>
      </c>
      <c r="HD252">
        <v>46662.4</v>
      </c>
      <c r="HE252">
        <v>37939.6</v>
      </c>
      <c r="HF252">
        <v>1.87495</v>
      </c>
      <c r="HG252">
        <v>1.8654</v>
      </c>
      <c r="HH252">
        <v>0.133555</v>
      </c>
      <c r="HI252">
        <v>0</v>
      </c>
      <c r="HJ252">
        <v>27.9491</v>
      </c>
      <c r="HK252">
        <v>999.9</v>
      </c>
      <c r="HL252">
        <v>48.8</v>
      </c>
      <c r="HM252">
        <v>31.2</v>
      </c>
      <c r="HN252">
        <v>24.6574</v>
      </c>
      <c r="HO252">
        <v>60.9629</v>
      </c>
      <c r="HP252">
        <v>22.5</v>
      </c>
      <c r="HQ252">
        <v>1</v>
      </c>
      <c r="HR252">
        <v>0.09387959999999999</v>
      </c>
      <c r="HS252">
        <v>1.10683</v>
      </c>
      <c r="HT252">
        <v>20.2752</v>
      </c>
      <c r="HU252">
        <v>5.21115</v>
      </c>
      <c r="HV252">
        <v>11.977</v>
      </c>
      <c r="HW252">
        <v>4.96315</v>
      </c>
      <c r="HX252">
        <v>3.27413</v>
      </c>
      <c r="HY252">
        <v>9999</v>
      </c>
      <c r="HZ252">
        <v>9999</v>
      </c>
      <c r="IA252">
        <v>9999</v>
      </c>
      <c r="IB252">
        <v>999.9</v>
      </c>
      <c r="IC252">
        <v>1.86392</v>
      </c>
      <c r="ID252">
        <v>1.86008</v>
      </c>
      <c r="IE252">
        <v>1.85837</v>
      </c>
      <c r="IF252">
        <v>1.85975</v>
      </c>
      <c r="IG252">
        <v>1.85988</v>
      </c>
      <c r="IH252">
        <v>1.85837</v>
      </c>
      <c r="II252">
        <v>1.85745</v>
      </c>
      <c r="IJ252">
        <v>1.85241</v>
      </c>
      <c r="IK252">
        <v>0</v>
      </c>
      <c r="IL252">
        <v>0</v>
      </c>
      <c r="IM252">
        <v>0</v>
      </c>
      <c r="IN252">
        <v>0</v>
      </c>
      <c r="IO252" t="s">
        <v>443</v>
      </c>
      <c r="IP252" t="s">
        <v>444</v>
      </c>
      <c r="IQ252" t="s">
        <v>445</v>
      </c>
      <c r="IR252" t="s">
        <v>445</v>
      </c>
      <c r="IS252" t="s">
        <v>445</v>
      </c>
      <c r="IT252" t="s">
        <v>445</v>
      </c>
      <c r="IU252">
        <v>0</v>
      </c>
      <c r="IV252">
        <v>100</v>
      </c>
      <c r="IW252">
        <v>100</v>
      </c>
      <c r="IX252">
        <v>-1.236</v>
      </c>
      <c r="IY252">
        <v>0.2798</v>
      </c>
      <c r="IZ252">
        <v>-1.101190050776656</v>
      </c>
      <c r="JA252">
        <v>-0.0009077452495023094</v>
      </c>
      <c r="JB252">
        <v>1.260287539409167E-06</v>
      </c>
      <c r="JC252">
        <v>-2.747980142854786E-10</v>
      </c>
      <c r="JD252">
        <v>0.01164710740424388</v>
      </c>
      <c r="JE252">
        <v>0.002354074995816399</v>
      </c>
      <c r="JF252">
        <v>0.0004967520844642659</v>
      </c>
      <c r="JG252">
        <v>-1.558376616488758E-06</v>
      </c>
      <c r="JH252">
        <v>1</v>
      </c>
      <c r="JI252">
        <v>1955</v>
      </c>
      <c r="JJ252">
        <v>1</v>
      </c>
      <c r="JK252">
        <v>26</v>
      </c>
      <c r="JL252">
        <v>194279.7</v>
      </c>
      <c r="JM252">
        <v>194279.9</v>
      </c>
      <c r="JN252">
        <v>1.71753</v>
      </c>
      <c r="JO252">
        <v>2.61841</v>
      </c>
      <c r="JP252">
        <v>1.49658</v>
      </c>
      <c r="JQ252">
        <v>2.34619</v>
      </c>
      <c r="JR252">
        <v>1.54907</v>
      </c>
      <c r="JS252">
        <v>2.40723</v>
      </c>
      <c r="JT252">
        <v>35.801</v>
      </c>
      <c r="JU252">
        <v>24.1663</v>
      </c>
      <c r="JV252">
        <v>18</v>
      </c>
      <c r="JW252">
        <v>482.215</v>
      </c>
      <c r="JX252">
        <v>490.785</v>
      </c>
      <c r="JY252">
        <v>26.7641</v>
      </c>
      <c r="JZ252">
        <v>28.4487</v>
      </c>
      <c r="KA252">
        <v>30.0004</v>
      </c>
      <c r="KB252">
        <v>28.6518</v>
      </c>
      <c r="KC252">
        <v>28.6441</v>
      </c>
      <c r="KD252">
        <v>34.6181</v>
      </c>
      <c r="KE252">
        <v>19.5156</v>
      </c>
      <c r="KF252">
        <v>67.3974</v>
      </c>
      <c r="KG252">
        <v>26.6445</v>
      </c>
      <c r="KH252">
        <v>707.745</v>
      </c>
      <c r="KI252">
        <v>20.2483</v>
      </c>
      <c r="KJ252">
        <v>102.023</v>
      </c>
      <c r="KK252">
        <v>91.50020000000001</v>
      </c>
    </row>
    <row r="253" spans="1:297">
      <c r="A253">
        <v>235</v>
      </c>
      <c r="B253">
        <v>1758646389.6</v>
      </c>
      <c r="C253">
        <v>4756.599999904633</v>
      </c>
      <c r="D253" t="s">
        <v>917</v>
      </c>
      <c r="E253" t="s">
        <v>918</v>
      </c>
      <c r="F253">
        <v>5</v>
      </c>
      <c r="G253" t="s">
        <v>834</v>
      </c>
      <c r="H253" t="s">
        <v>438</v>
      </c>
      <c r="I253">
        <v>1758646382.1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(EA253+(U253+2*0.95*5.67E-8*(((EA253+$B$9)+273)^4-(EA253+273)^4)-44100*J253)/(1.84*29.3*R253+8*0.95*5.67E-8*(EA253+273)^3))</f>
        <v>0</v>
      </c>
      <c r="W253">
        <f>($C$9*EB253+$D$9*EC253+$E$9*V253)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2*0.95*5.67E-8*(((EA253+$B$9)+273)^4-(W253+273)^4)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704.3935507569943</v>
      </c>
      <c r="AK253">
        <v>674.4062606060608</v>
      </c>
      <c r="AL253">
        <v>3.438267767599031</v>
      </c>
      <c r="AM253">
        <v>65.1806960467509</v>
      </c>
      <c r="AN253">
        <f>(AP253 - AO253 + DY253*1E3/(8.314*(EA253+273.15)) * AR253/DX253 * AQ253) * DX253/(100*DL253) * 1000/(1000 - AP253)</f>
        <v>0</v>
      </c>
      <c r="AO253">
        <v>20.26706559400953</v>
      </c>
      <c r="AP253">
        <v>21.9547509090909</v>
      </c>
      <c r="AQ253">
        <v>0.000173424425652392</v>
      </c>
      <c r="AR253">
        <v>105.5677355615316</v>
      </c>
      <c r="AS253">
        <v>0</v>
      </c>
      <c r="AT253">
        <v>0</v>
      </c>
      <c r="AU253">
        <f>IF(AS253*$H$15&gt;=AW253,1.0,(AW253/(AW253-AS253*$H$15)))</f>
        <v>0</v>
      </c>
      <c r="AV253">
        <f>(AU253-1)*100</f>
        <v>0</v>
      </c>
      <c r="AW253">
        <f>MAX(0,($B$15+$C$15*EF253)/(1+$D$15*EF253)*DY253/(EA253+273)*$E$15)</f>
        <v>0</v>
      </c>
      <c r="AX253" t="s">
        <v>439</v>
      </c>
      <c r="AY253" t="s">
        <v>439</v>
      </c>
      <c r="AZ253">
        <v>0</v>
      </c>
      <c r="BA253">
        <v>0</v>
      </c>
      <c r="BB253">
        <f>1-AZ253/BA253</f>
        <v>0</v>
      </c>
      <c r="BC253">
        <v>0</v>
      </c>
      <c r="BD253" t="s">
        <v>439</v>
      </c>
      <c r="BE253" t="s">
        <v>439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439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$B$13*EG253+$C$13*EH253+$F$13*ES253*(1-EV253)</f>
        <v>0</v>
      </c>
      <c r="DI253">
        <f>DH253*DJ253</f>
        <v>0</v>
      </c>
      <c r="DJ253">
        <f>($B$13*$D$11+$C$13*$D$11+$F$13*((FF253+EX253)/MAX(FF253+EX253+FG253, 0.1)*$I$11+FG253/MAX(FF253+EX253+FG253, 0.1)*$J$11))/($B$13+$C$13+$F$13)</f>
        <v>0</v>
      </c>
      <c r="DK253">
        <f>($B$13*$K$11+$C$13*$K$11+$F$13*((FF253+EX253)/MAX(FF253+EX253+FG253, 0.1)*$P$11+FG253/MAX(FF253+EX253+FG253, 0.1)*$Q$11))/($B$13+$C$13+$F$13)</f>
        <v>0</v>
      </c>
      <c r="DL253">
        <v>2.96</v>
      </c>
      <c r="DM253">
        <v>0.5</v>
      </c>
      <c r="DN253" t="s">
        <v>440</v>
      </c>
      <c r="DO253">
        <v>2</v>
      </c>
      <c r="DP253" t="b">
        <v>1</v>
      </c>
      <c r="DQ253">
        <v>1758646382.1</v>
      </c>
      <c r="DR253">
        <v>636.1261111111112</v>
      </c>
      <c r="DS253">
        <v>675.1511851851852</v>
      </c>
      <c r="DT253">
        <v>21.93243703703704</v>
      </c>
      <c r="DU253">
        <v>20.18737777777778</v>
      </c>
      <c r="DV253">
        <v>637.3649259259261</v>
      </c>
      <c r="DW253">
        <v>21.65275185185185</v>
      </c>
      <c r="DX253">
        <v>500.0318888888889</v>
      </c>
      <c r="DY253">
        <v>90.31206296296297</v>
      </c>
      <c r="DZ253">
        <v>0.06724552592592593</v>
      </c>
      <c r="EA253">
        <v>28.86585555555555</v>
      </c>
      <c r="EB253">
        <v>30.1344</v>
      </c>
      <c r="EC253">
        <v>999.9000000000001</v>
      </c>
      <c r="ED253">
        <v>0</v>
      </c>
      <c r="EE253">
        <v>0</v>
      </c>
      <c r="EF253">
        <v>9990.164074074073</v>
      </c>
      <c r="EG253">
        <v>0</v>
      </c>
      <c r="EH253">
        <v>10.39054444444444</v>
      </c>
      <c r="EI253">
        <v>-39.02503333333334</v>
      </c>
      <c r="EJ253">
        <v>650.3909629629628</v>
      </c>
      <c r="EK253">
        <v>689.0624814814815</v>
      </c>
      <c r="EL253">
        <v>1.745067777777778</v>
      </c>
      <c r="EM253">
        <v>675.1511851851852</v>
      </c>
      <c r="EN253">
        <v>20.18737777777778</v>
      </c>
      <c r="EO253">
        <v>1.980765185185185</v>
      </c>
      <c r="EP253">
        <v>1.823163333333333</v>
      </c>
      <c r="EQ253">
        <v>17.2914037037037</v>
      </c>
      <c r="ER253">
        <v>15.98672592592593</v>
      </c>
      <c r="ES253">
        <v>1999.996296296296</v>
      </c>
      <c r="ET253">
        <v>0.9799952222222221</v>
      </c>
      <c r="EU253">
        <v>0.02000457037037037</v>
      </c>
      <c r="EV253">
        <v>0</v>
      </c>
      <c r="EW253">
        <v>592.9057777777779</v>
      </c>
      <c r="EX253">
        <v>5.00078</v>
      </c>
      <c r="EY253">
        <v>11632.75185185185</v>
      </c>
      <c r="EZ253">
        <v>16379.56296296296</v>
      </c>
      <c r="FA253">
        <v>38.80074074074074</v>
      </c>
      <c r="FB253">
        <v>39.625</v>
      </c>
      <c r="FC253">
        <v>39.02985185185185</v>
      </c>
      <c r="FD253">
        <v>39.32614814814815</v>
      </c>
      <c r="FE253">
        <v>40.04611111111111</v>
      </c>
      <c r="FF253">
        <v>1955.086296296296</v>
      </c>
      <c r="FG253">
        <v>39.91</v>
      </c>
      <c r="FH253">
        <v>0</v>
      </c>
      <c r="FI253">
        <v>1758646387.8</v>
      </c>
      <c r="FJ253">
        <v>0</v>
      </c>
      <c r="FK253">
        <v>592.92848</v>
      </c>
      <c r="FL253">
        <v>2.693230762250719</v>
      </c>
      <c r="FM253">
        <v>43.96923080763339</v>
      </c>
      <c r="FN253">
        <v>11633.1</v>
      </c>
      <c r="FO253">
        <v>15</v>
      </c>
      <c r="FP253">
        <v>0</v>
      </c>
      <c r="FQ253" t="s">
        <v>441</v>
      </c>
      <c r="FR253">
        <v>1746989605.5</v>
      </c>
      <c r="FS253">
        <v>1746989593.5</v>
      </c>
      <c r="FT253">
        <v>0</v>
      </c>
      <c r="FU253">
        <v>-0.274</v>
      </c>
      <c r="FV253">
        <v>-0.002</v>
      </c>
      <c r="FW253">
        <v>2.549</v>
      </c>
      <c r="FX253">
        <v>0.129</v>
      </c>
      <c r="FY253">
        <v>420</v>
      </c>
      <c r="FZ253">
        <v>17</v>
      </c>
      <c r="GA253">
        <v>0.02</v>
      </c>
      <c r="GB253">
        <v>0.04</v>
      </c>
      <c r="GC253">
        <v>-38.9998175</v>
      </c>
      <c r="GD253">
        <v>-0.3978562851780785</v>
      </c>
      <c r="GE253">
        <v>0.1004897205874813</v>
      </c>
      <c r="GF253">
        <v>1</v>
      </c>
      <c r="GG253">
        <v>592.7030588235294</v>
      </c>
      <c r="GH253">
        <v>3.081558437935857</v>
      </c>
      <c r="GI253">
        <v>0.3837970466410374</v>
      </c>
      <c r="GJ253">
        <v>0</v>
      </c>
      <c r="GK253">
        <v>1.7968815</v>
      </c>
      <c r="GL253">
        <v>-0.8445773358348978</v>
      </c>
      <c r="GM253">
        <v>0.08182010378110015</v>
      </c>
      <c r="GN253">
        <v>0</v>
      </c>
      <c r="GO253">
        <v>1</v>
      </c>
      <c r="GP253">
        <v>3</v>
      </c>
      <c r="GQ253" t="s">
        <v>448</v>
      </c>
      <c r="GR253">
        <v>3.10222</v>
      </c>
      <c r="GS253">
        <v>2.72504</v>
      </c>
      <c r="GT253">
        <v>0.122131</v>
      </c>
      <c r="GU253">
        <v>0.126908</v>
      </c>
      <c r="GV253">
        <v>0.101192</v>
      </c>
      <c r="GW253">
        <v>0.0970152</v>
      </c>
      <c r="GX253">
        <v>22964.1</v>
      </c>
      <c r="GY253">
        <v>20746.8</v>
      </c>
      <c r="GZ253">
        <v>26721.8</v>
      </c>
      <c r="HA253">
        <v>23982.8</v>
      </c>
      <c r="HB253">
        <v>38434.3</v>
      </c>
      <c r="HC253">
        <v>32014.7</v>
      </c>
      <c r="HD253">
        <v>46662.4</v>
      </c>
      <c r="HE253">
        <v>37939.4</v>
      </c>
      <c r="HF253">
        <v>1.87388</v>
      </c>
      <c r="HG253">
        <v>1.8664</v>
      </c>
      <c r="HH253">
        <v>0.132613</v>
      </c>
      <c r="HI253">
        <v>0</v>
      </c>
      <c r="HJ253">
        <v>27.9428</v>
      </c>
      <c r="HK253">
        <v>999.9</v>
      </c>
      <c r="HL253">
        <v>48.8</v>
      </c>
      <c r="HM253">
        <v>31.2</v>
      </c>
      <c r="HN253">
        <v>24.6582</v>
      </c>
      <c r="HO253">
        <v>60.8829</v>
      </c>
      <c r="HP253">
        <v>22.5962</v>
      </c>
      <c r="HQ253">
        <v>1</v>
      </c>
      <c r="HR253">
        <v>0.0941463</v>
      </c>
      <c r="HS253">
        <v>1.16349</v>
      </c>
      <c r="HT253">
        <v>20.2751</v>
      </c>
      <c r="HU253">
        <v>5.2134</v>
      </c>
      <c r="HV253">
        <v>11.9776</v>
      </c>
      <c r="HW253">
        <v>4.9636</v>
      </c>
      <c r="HX253">
        <v>3.27443</v>
      </c>
      <c r="HY253">
        <v>9999</v>
      </c>
      <c r="HZ253">
        <v>9999</v>
      </c>
      <c r="IA253">
        <v>9999</v>
      </c>
      <c r="IB253">
        <v>999.9</v>
      </c>
      <c r="IC253">
        <v>1.86397</v>
      </c>
      <c r="ID253">
        <v>1.86006</v>
      </c>
      <c r="IE253">
        <v>1.85837</v>
      </c>
      <c r="IF253">
        <v>1.85974</v>
      </c>
      <c r="IG253">
        <v>1.85988</v>
      </c>
      <c r="IH253">
        <v>1.85837</v>
      </c>
      <c r="II253">
        <v>1.85745</v>
      </c>
      <c r="IJ253">
        <v>1.85242</v>
      </c>
      <c r="IK253">
        <v>0</v>
      </c>
      <c r="IL253">
        <v>0</v>
      </c>
      <c r="IM253">
        <v>0</v>
      </c>
      <c r="IN253">
        <v>0</v>
      </c>
      <c r="IO253" t="s">
        <v>443</v>
      </c>
      <c r="IP253" t="s">
        <v>444</v>
      </c>
      <c r="IQ253" t="s">
        <v>445</v>
      </c>
      <c r="IR253" t="s">
        <v>445</v>
      </c>
      <c r="IS253" t="s">
        <v>445</v>
      </c>
      <c r="IT253" t="s">
        <v>445</v>
      </c>
      <c r="IU253">
        <v>0</v>
      </c>
      <c r="IV253">
        <v>100</v>
      </c>
      <c r="IW253">
        <v>100</v>
      </c>
      <c r="IX253">
        <v>-1.229</v>
      </c>
      <c r="IY253">
        <v>0.2803</v>
      </c>
      <c r="IZ253">
        <v>-1.101190050776656</v>
      </c>
      <c r="JA253">
        <v>-0.0009077452495023094</v>
      </c>
      <c r="JB253">
        <v>1.260287539409167E-06</v>
      </c>
      <c r="JC253">
        <v>-2.747980142854786E-10</v>
      </c>
      <c r="JD253">
        <v>0.01164710740424388</v>
      </c>
      <c r="JE253">
        <v>0.002354074995816399</v>
      </c>
      <c r="JF253">
        <v>0.0004967520844642659</v>
      </c>
      <c r="JG253">
        <v>-1.558376616488758E-06</v>
      </c>
      <c r="JH253">
        <v>1</v>
      </c>
      <c r="JI253">
        <v>1955</v>
      </c>
      <c r="JJ253">
        <v>1</v>
      </c>
      <c r="JK253">
        <v>26</v>
      </c>
      <c r="JL253">
        <v>194279.7</v>
      </c>
      <c r="JM253">
        <v>194279.9</v>
      </c>
      <c r="JN253">
        <v>1.75537</v>
      </c>
      <c r="JO253">
        <v>2.63062</v>
      </c>
      <c r="JP253">
        <v>1.49658</v>
      </c>
      <c r="JQ253">
        <v>2.34619</v>
      </c>
      <c r="JR253">
        <v>1.54907</v>
      </c>
      <c r="JS253">
        <v>2.42065</v>
      </c>
      <c r="JT253">
        <v>35.801</v>
      </c>
      <c r="JU253">
        <v>24.1751</v>
      </c>
      <c r="JV253">
        <v>18</v>
      </c>
      <c r="JW253">
        <v>481.591</v>
      </c>
      <c r="JX253">
        <v>491.441</v>
      </c>
      <c r="JY253">
        <v>26.6287</v>
      </c>
      <c r="JZ253">
        <v>28.4503</v>
      </c>
      <c r="KA253">
        <v>30.0003</v>
      </c>
      <c r="KB253">
        <v>28.6518</v>
      </c>
      <c r="KC253">
        <v>28.6441</v>
      </c>
      <c r="KD253">
        <v>35.2605</v>
      </c>
      <c r="KE253">
        <v>19.5156</v>
      </c>
      <c r="KF253">
        <v>67.3974</v>
      </c>
      <c r="KG253">
        <v>26.5291</v>
      </c>
      <c r="KH253">
        <v>721.101</v>
      </c>
      <c r="KI253">
        <v>20.2684</v>
      </c>
      <c r="KJ253">
        <v>102.023</v>
      </c>
      <c r="KK253">
        <v>91.4995</v>
      </c>
    </row>
    <row r="254" spans="1:297">
      <c r="A254">
        <v>236</v>
      </c>
      <c r="B254">
        <v>1758646394.6</v>
      </c>
      <c r="C254">
        <v>4761.599999904633</v>
      </c>
      <c r="D254" t="s">
        <v>919</v>
      </c>
      <c r="E254" t="s">
        <v>920</v>
      </c>
      <c r="F254">
        <v>5</v>
      </c>
      <c r="G254" t="s">
        <v>834</v>
      </c>
      <c r="H254" t="s">
        <v>438</v>
      </c>
      <c r="I254">
        <v>1758646386.814285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(EA254+(U254+2*0.95*5.67E-8*(((EA254+$B$9)+273)^4-(EA254+273)^4)-44100*J254)/(1.84*29.3*R254+8*0.95*5.67E-8*(EA254+273)^3))</f>
        <v>0</v>
      </c>
      <c r="W254">
        <f>($C$9*EB254+$D$9*EC254+$E$9*V254)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2*0.95*5.67E-8*(((EA254+$B$9)+273)^4-(W254+273)^4)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721.7045195780646</v>
      </c>
      <c r="AK254">
        <v>691.6614909090905</v>
      </c>
      <c r="AL254">
        <v>3.450925560878052</v>
      </c>
      <c r="AM254">
        <v>65.1806960467509</v>
      </c>
      <c r="AN254">
        <f>(AP254 - AO254 + DY254*1E3/(8.314*(EA254+273.15)) * AR254/DX254 * AQ254) * DX254/(100*DL254) * 1000/(1000 - AP254)</f>
        <v>0</v>
      </c>
      <c r="AO254">
        <v>20.29722412243595</v>
      </c>
      <c r="AP254">
        <v>21.95977696969696</v>
      </c>
      <c r="AQ254">
        <v>1.552883757998171E-06</v>
      </c>
      <c r="AR254">
        <v>105.5677355615316</v>
      </c>
      <c r="AS254">
        <v>0</v>
      </c>
      <c r="AT254">
        <v>0</v>
      </c>
      <c r="AU254">
        <f>IF(AS254*$H$15&gt;=AW254,1.0,(AW254/(AW254-AS254*$H$15)))</f>
        <v>0</v>
      </c>
      <c r="AV254">
        <f>(AU254-1)*100</f>
        <v>0</v>
      </c>
      <c r="AW254">
        <f>MAX(0,($B$15+$C$15*EF254)/(1+$D$15*EF254)*DY254/(EA254+273)*$E$15)</f>
        <v>0</v>
      </c>
      <c r="AX254" t="s">
        <v>439</v>
      </c>
      <c r="AY254" t="s">
        <v>439</v>
      </c>
      <c r="AZ254">
        <v>0</v>
      </c>
      <c r="BA254">
        <v>0</v>
      </c>
      <c r="BB254">
        <f>1-AZ254/BA254</f>
        <v>0</v>
      </c>
      <c r="BC254">
        <v>0</v>
      </c>
      <c r="BD254" t="s">
        <v>439</v>
      </c>
      <c r="BE254" t="s">
        <v>439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439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$B$13*EG254+$C$13*EH254+$F$13*ES254*(1-EV254)</f>
        <v>0</v>
      </c>
      <c r="DI254">
        <f>DH254*DJ254</f>
        <v>0</v>
      </c>
      <c r="DJ254">
        <f>($B$13*$D$11+$C$13*$D$11+$F$13*((FF254+EX254)/MAX(FF254+EX254+FG254, 0.1)*$I$11+FG254/MAX(FF254+EX254+FG254, 0.1)*$J$11))/($B$13+$C$13+$F$13)</f>
        <v>0</v>
      </c>
      <c r="DK254">
        <f>($B$13*$K$11+$C$13*$K$11+$F$13*((FF254+EX254)/MAX(FF254+EX254+FG254, 0.1)*$P$11+FG254/MAX(FF254+EX254+FG254, 0.1)*$Q$11))/($B$13+$C$13+$F$13)</f>
        <v>0</v>
      </c>
      <c r="DL254">
        <v>2.96</v>
      </c>
      <c r="DM254">
        <v>0.5</v>
      </c>
      <c r="DN254" t="s">
        <v>440</v>
      </c>
      <c r="DO254">
        <v>2</v>
      </c>
      <c r="DP254" t="b">
        <v>1</v>
      </c>
      <c r="DQ254">
        <v>1758646386.814285</v>
      </c>
      <c r="DR254">
        <v>651.95275</v>
      </c>
      <c r="DS254">
        <v>690.9947857142859</v>
      </c>
      <c r="DT254">
        <v>21.94568928571429</v>
      </c>
      <c r="DU254">
        <v>20.24754642857143</v>
      </c>
      <c r="DV254">
        <v>653.1854285714287</v>
      </c>
      <c r="DW254">
        <v>21.66571785714286</v>
      </c>
      <c r="DX254">
        <v>500.0481071428571</v>
      </c>
      <c r="DY254">
        <v>90.31256071428572</v>
      </c>
      <c r="DZ254">
        <v>0.06696106071428572</v>
      </c>
      <c r="EA254">
        <v>28.83433928571429</v>
      </c>
      <c r="EB254">
        <v>30.11375357142857</v>
      </c>
      <c r="EC254">
        <v>999.9000000000002</v>
      </c>
      <c r="ED254">
        <v>0</v>
      </c>
      <c r="EE254">
        <v>0</v>
      </c>
      <c r="EF254">
        <v>10007.26178571429</v>
      </c>
      <c r="EG254">
        <v>0</v>
      </c>
      <c r="EH254">
        <v>10.38676785714285</v>
      </c>
      <c r="EI254">
        <v>-39.04208571428571</v>
      </c>
      <c r="EJ254">
        <v>666.5814285714287</v>
      </c>
      <c r="EK254">
        <v>705.2754999999999</v>
      </c>
      <c r="EL254">
        <v>1.698152857142857</v>
      </c>
      <c r="EM254">
        <v>690.9947857142859</v>
      </c>
      <c r="EN254">
        <v>20.24754642857143</v>
      </c>
      <c r="EO254">
        <v>1.981972857142857</v>
      </c>
      <c r="EP254">
        <v>1.828607142857143</v>
      </c>
      <c r="EQ254">
        <v>17.30104642857143</v>
      </c>
      <c r="ER254">
        <v>16.03345714285715</v>
      </c>
      <c r="ES254">
        <v>1999.999642857143</v>
      </c>
      <c r="ET254">
        <v>0.9799952142857141</v>
      </c>
      <c r="EU254">
        <v>0.02000457857142858</v>
      </c>
      <c r="EV254">
        <v>0</v>
      </c>
      <c r="EW254">
        <v>593.0824999999999</v>
      </c>
      <c r="EX254">
        <v>5.00078</v>
      </c>
      <c r="EY254">
        <v>11635.96785714286</v>
      </c>
      <c r="EZ254">
        <v>16379.59642857143</v>
      </c>
      <c r="FA254">
        <v>38.81235714285715</v>
      </c>
      <c r="FB254">
        <v>39.625</v>
      </c>
      <c r="FC254">
        <v>39.02428571428571</v>
      </c>
      <c r="FD254">
        <v>39.34357142857142</v>
      </c>
      <c r="FE254">
        <v>40.03549999999999</v>
      </c>
      <c r="FF254">
        <v>1955.089642857143</v>
      </c>
      <c r="FG254">
        <v>39.91</v>
      </c>
      <c r="FH254">
        <v>0</v>
      </c>
      <c r="FI254">
        <v>1758646392.6</v>
      </c>
      <c r="FJ254">
        <v>0</v>
      </c>
      <c r="FK254">
        <v>593.1155199999999</v>
      </c>
      <c r="FL254">
        <v>2.393461532426175</v>
      </c>
      <c r="FM254">
        <v>37.33846155969432</v>
      </c>
      <c r="FN254">
        <v>11636.252</v>
      </c>
      <c r="FO254">
        <v>15</v>
      </c>
      <c r="FP254">
        <v>0</v>
      </c>
      <c r="FQ254" t="s">
        <v>441</v>
      </c>
      <c r="FR254">
        <v>1746989605.5</v>
      </c>
      <c r="FS254">
        <v>1746989593.5</v>
      </c>
      <c r="FT254">
        <v>0</v>
      </c>
      <c r="FU254">
        <v>-0.274</v>
      </c>
      <c r="FV254">
        <v>-0.002</v>
      </c>
      <c r="FW254">
        <v>2.549</v>
      </c>
      <c r="FX254">
        <v>0.129</v>
      </c>
      <c r="FY254">
        <v>420</v>
      </c>
      <c r="FZ254">
        <v>17</v>
      </c>
      <c r="GA254">
        <v>0.02</v>
      </c>
      <c r="GB254">
        <v>0.04</v>
      </c>
      <c r="GC254">
        <v>-39.04455853658536</v>
      </c>
      <c r="GD254">
        <v>0.03506759581883066</v>
      </c>
      <c r="GE254">
        <v>0.04350990341772088</v>
      </c>
      <c r="GF254">
        <v>1</v>
      </c>
      <c r="GG254">
        <v>592.9416176470589</v>
      </c>
      <c r="GH254">
        <v>2.415019093340568</v>
      </c>
      <c r="GI254">
        <v>0.3270579202801749</v>
      </c>
      <c r="GJ254">
        <v>0</v>
      </c>
      <c r="GK254">
        <v>1.736217804878049</v>
      </c>
      <c r="GL254">
        <v>-0.6576988850174191</v>
      </c>
      <c r="GM254">
        <v>0.06728569856787402</v>
      </c>
      <c r="GN254">
        <v>0</v>
      </c>
      <c r="GO254">
        <v>1</v>
      </c>
      <c r="GP254">
        <v>3</v>
      </c>
      <c r="GQ254" t="s">
        <v>448</v>
      </c>
      <c r="GR254">
        <v>3.10248</v>
      </c>
      <c r="GS254">
        <v>2.72462</v>
      </c>
      <c r="GT254">
        <v>0.124262</v>
      </c>
      <c r="GU254">
        <v>0.128991</v>
      </c>
      <c r="GV254">
        <v>0.101204</v>
      </c>
      <c r="GW254">
        <v>0.09706140000000001</v>
      </c>
      <c r="GX254">
        <v>22908.4</v>
      </c>
      <c r="GY254">
        <v>20697.4</v>
      </c>
      <c r="GZ254">
        <v>26721.9</v>
      </c>
      <c r="HA254">
        <v>23982.8</v>
      </c>
      <c r="HB254">
        <v>38434</v>
      </c>
      <c r="HC254">
        <v>32012.9</v>
      </c>
      <c r="HD254">
        <v>46662.3</v>
      </c>
      <c r="HE254">
        <v>37939</v>
      </c>
      <c r="HF254">
        <v>1.87458</v>
      </c>
      <c r="HG254">
        <v>1.86572</v>
      </c>
      <c r="HH254">
        <v>0.130687</v>
      </c>
      <c r="HI254">
        <v>0</v>
      </c>
      <c r="HJ254">
        <v>27.9348</v>
      </c>
      <c r="HK254">
        <v>999.9</v>
      </c>
      <c r="HL254">
        <v>48.8</v>
      </c>
      <c r="HM254">
        <v>31.2</v>
      </c>
      <c r="HN254">
        <v>24.6554</v>
      </c>
      <c r="HO254">
        <v>61.0129</v>
      </c>
      <c r="HP254">
        <v>22.3558</v>
      </c>
      <c r="HQ254">
        <v>1</v>
      </c>
      <c r="HR254">
        <v>0.0940498</v>
      </c>
      <c r="HS254">
        <v>1.13222</v>
      </c>
      <c r="HT254">
        <v>20.2755</v>
      </c>
      <c r="HU254">
        <v>5.21295</v>
      </c>
      <c r="HV254">
        <v>11.9787</v>
      </c>
      <c r="HW254">
        <v>4.96345</v>
      </c>
      <c r="HX254">
        <v>3.2744</v>
      </c>
      <c r="HY254">
        <v>9999</v>
      </c>
      <c r="HZ254">
        <v>9999</v>
      </c>
      <c r="IA254">
        <v>9999</v>
      </c>
      <c r="IB254">
        <v>999.9</v>
      </c>
      <c r="IC254">
        <v>1.86392</v>
      </c>
      <c r="ID254">
        <v>1.86008</v>
      </c>
      <c r="IE254">
        <v>1.85837</v>
      </c>
      <c r="IF254">
        <v>1.85974</v>
      </c>
      <c r="IG254">
        <v>1.85988</v>
      </c>
      <c r="IH254">
        <v>1.85837</v>
      </c>
      <c r="II254">
        <v>1.85745</v>
      </c>
      <c r="IJ254">
        <v>1.85242</v>
      </c>
      <c r="IK254">
        <v>0</v>
      </c>
      <c r="IL254">
        <v>0</v>
      </c>
      <c r="IM254">
        <v>0</v>
      </c>
      <c r="IN254">
        <v>0</v>
      </c>
      <c r="IO254" t="s">
        <v>443</v>
      </c>
      <c r="IP254" t="s">
        <v>444</v>
      </c>
      <c r="IQ254" t="s">
        <v>445</v>
      </c>
      <c r="IR254" t="s">
        <v>445</v>
      </c>
      <c r="IS254" t="s">
        <v>445</v>
      </c>
      <c r="IT254" t="s">
        <v>445</v>
      </c>
      <c r="IU254">
        <v>0</v>
      </c>
      <c r="IV254">
        <v>100</v>
      </c>
      <c r="IW254">
        <v>100</v>
      </c>
      <c r="IX254">
        <v>-1.223</v>
      </c>
      <c r="IY254">
        <v>0.2803</v>
      </c>
      <c r="IZ254">
        <v>-1.101190050776656</v>
      </c>
      <c r="JA254">
        <v>-0.0009077452495023094</v>
      </c>
      <c r="JB254">
        <v>1.260287539409167E-06</v>
      </c>
      <c r="JC254">
        <v>-2.747980142854786E-10</v>
      </c>
      <c r="JD254">
        <v>0.01164710740424388</v>
      </c>
      <c r="JE254">
        <v>0.002354074995816399</v>
      </c>
      <c r="JF254">
        <v>0.0004967520844642659</v>
      </c>
      <c r="JG254">
        <v>-1.558376616488758E-06</v>
      </c>
      <c r="JH254">
        <v>1</v>
      </c>
      <c r="JI254">
        <v>1955</v>
      </c>
      <c r="JJ254">
        <v>1</v>
      </c>
      <c r="JK254">
        <v>26</v>
      </c>
      <c r="JL254">
        <v>194279.8</v>
      </c>
      <c r="JM254">
        <v>194280</v>
      </c>
      <c r="JN254">
        <v>1.78955</v>
      </c>
      <c r="JO254">
        <v>2.61719</v>
      </c>
      <c r="JP254">
        <v>1.49658</v>
      </c>
      <c r="JQ254">
        <v>2.34619</v>
      </c>
      <c r="JR254">
        <v>1.54907</v>
      </c>
      <c r="JS254">
        <v>2.46582</v>
      </c>
      <c r="JT254">
        <v>35.801</v>
      </c>
      <c r="JU254">
        <v>24.1663</v>
      </c>
      <c r="JV254">
        <v>18</v>
      </c>
      <c r="JW254">
        <v>482.009</v>
      </c>
      <c r="JX254">
        <v>491.01</v>
      </c>
      <c r="JY254">
        <v>26.5081</v>
      </c>
      <c r="JZ254">
        <v>28.4511</v>
      </c>
      <c r="KA254">
        <v>30.0001</v>
      </c>
      <c r="KB254">
        <v>28.6534</v>
      </c>
      <c r="KC254">
        <v>28.6457</v>
      </c>
      <c r="KD254">
        <v>35.9495</v>
      </c>
      <c r="KE254">
        <v>19.5156</v>
      </c>
      <c r="KF254">
        <v>67.3974</v>
      </c>
      <c r="KG254">
        <v>26.4377</v>
      </c>
      <c r="KH254">
        <v>741.134</v>
      </c>
      <c r="KI254">
        <v>20.2921</v>
      </c>
      <c r="KJ254">
        <v>102.023</v>
      </c>
      <c r="KK254">
        <v>91.49890000000001</v>
      </c>
    </row>
    <row r="255" spans="1:297">
      <c r="A255">
        <v>237</v>
      </c>
      <c r="B255">
        <v>1758646399.6</v>
      </c>
      <c r="C255">
        <v>4766.599999904633</v>
      </c>
      <c r="D255" t="s">
        <v>921</v>
      </c>
      <c r="E255" t="s">
        <v>922</v>
      </c>
      <c r="F255">
        <v>5</v>
      </c>
      <c r="G255" t="s">
        <v>834</v>
      </c>
      <c r="H255" t="s">
        <v>438</v>
      </c>
      <c r="I255">
        <v>1758646392.1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(EA255+(U255+2*0.95*5.67E-8*(((EA255+$B$9)+273)^4-(EA255+273)^4)-44100*J255)/(1.84*29.3*R255+8*0.95*5.67E-8*(EA255+273)^3))</f>
        <v>0</v>
      </c>
      <c r="W255">
        <f>($C$9*EB255+$D$9*EC255+$E$9*V255)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2*0.95*5.67E-8*(((EA255+$B$9)+273)^4-(W255+273)^4)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738.9105201663126</v>
      </c>
      <c r="AK255">
        <v>708.8702060606057</v>
      </c>
      <c r="AL255">
        <v>3.438614775391391</v>
      </c>
      <c r="AM255">
        <v>65.1806960467509</v>
      </c>
      <c r="AN255">
        <f>(AP255 - AO255 + DY255*1E3/(8.314*(EA255+273.15)) * AR255/DX255 * AQ255) * DX255/(100*DL255) * 1000/(1000 - AP255)</f>
        <v>0</v>
      </c>
      <c r="AO255">
        <v>20.30351713766666</v>
      </c>
      <c r="AP255">
        <v>21.94910727272726</v>
      </c>
      <c r="AQ255">
        <v>-0.0001580002876158118</v>
      </c>
      <c r="AR255">
        <v>105.5677355615316</v>
      </c>
      <c r="AS255">
        <v>0</v>
      </c>
      <c r="AT255">
        <v>0</v>
      </c>
      <c r="AU255">
        <f>IF(AS255*$H$15&gt;=AW255,1.0,(AW255/(AW255-AS255*$H$15)))</f>
        <v>0</v>
      </c>
      <c r="AV255">
        <f>(AU255-1)*100</f>
        <v>0</v>
      </c>
      <c r="AW255">
        <f>MAX(0,($B$15+$C$15*EF255)/(1+$D$15*EF255)*DY255/(EA255+273)*$E$15)</f>
        <v>0</v>
      </c>
      <c r="AX255" t="s">
        <v>439</v>
      </c>
      <c r="AY255" t="s">
        <v>439</v>
      </c>
      <c r="AZ255">
        <v>0</v>
      </c>
      <c r="BA255">
        <v>0</v>
      </c>
      <c r="BB255">
        <f>1-AZ255/BA255</f>
        <v>0</v>
      </c>
      <c r="BC255">
        <v>0</v>
      </c>
      <c r="BD255" t="s">
        <v>439</v>
      </c>
      <c r="BE255" t="s">
        <v>439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439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$B$13*EG255+$C$13*EH255+$F$13*ES255*(1-EV255)</f>
        <v>0</v>
      </c>
      <c r="DI255">
        <f>DH255*DJ255</f>
        <v>0</v>
      </c>
      <c r="DJ255">
        <f>($B$13*$D$11+$C$13*$D$11+$F$13*((FF255+EX255)/MAX(FF255+EX255+FG255, 0.1)*$I$11+FG255/MAX(FF255+EX255+FG255, 0.1)*$J$11))/($B$13+$C$13+$F$13)</f>
        <v>0</v>
      </c>
      <c r="DK255">
        <f>($B$13*$K$11+$C$13*$K$11+$F$13*((FF255+EX255)/MAX(FF255+EX255+FG255, 0.1)*$P$11+FG255/MAX(FF255+EX255+FG255, 0.1)*$Q$11))/($B$13+$C$13+$F$13)</f>
        <v>0</v>
      </c>
      <c r="DL255">
        <v>2.96</v>
      </c>
      <c r="DM255">
        <v>0.5</v>
      </c>
      <c r="DN255" t="s">
        <v>440</v>
      </c>
      <c r="DO255">
        <v>2</v>
      </c>
      <c r="DP255" t="b">
        <v>1</v>
      </c>
      <c r="DQ255">
        <v>1758646392.1</v>
      </c>
      <c r="DR255">
        <v>669.7294444444445</v>
      </c>
      <c r="DS255">
        <v>708.7611481481481</v>
      </c>
      <c r="DT255">
        <v>21.95502962962963</v>
      </c>
      <c r="DU255">
        <v>20.28654814814815</v>
      </c>
      <c r="DV255">
        <v>670.9551481481483</v>
      </c>
      <c r="DW255">
        <v>21.67485185185185</v>
      </c>
      <c r="DX255">
        <v>500.1098888888889</v>
      </c>
      <c r="DY255">
        <v>90.31255185185184</v>
      </c>
      <c r="DZ255">
        <v>0.06660913703703704</v>
      </c>
      <c r="EA255">
        <v>28.79530740740741</v>
      </c>
      <c r="EB255">
        <v>30.08550740740741</v>
      </c>
      <c r="EC255">
        <v>999.9000000000001</v>
      </c>
      <c r="ED255">
        <v>0</v>
      </c>
      <c r="EE255">
        <v>0</v>
      </c>
      <c r="EF255">
        <v>10006.76703703704</v>
      </c>
      <c r="EG255">
        <v>0</v>
      </c>
      <c r="EH255">
        <v>10.39048888888889</v>
      </c>
      <c r="EI255">
        <v>-39.03172592592593</v>
      </c>
      <c r="EJ255">
        <v>684.7635185185185</v>
      </c>
      <c r="EK255">
        <v>723.4374444444444</v>
      </c>
      <c r="EL255">
        <v>1.668486666666667</v>
      </c>
      <c r="EM255">
        <v>708.7611481481481</v>
      </c>
      <c r="EN255">
        <v>20.28654814814815</v>
      </c>
      <c r="EO255">
        <v>1.982815185185185</v>
      </c>
      <c r="EP255">
        <v>1.83213037037037</v>
      </c>
      <c r="EQ255">
        <v>17.30777037037037</v>
      </c>
      <c r="ER255">
        <v>16.06364074074074</v>
      </c>
      <c r="ES255">
        <v>1999.998518518518</v>
      </c>
      <c r="ET255">
        <v>0.9799952222222221</v>
      </c>
      <c r="EU255">
        <v>0.02000456666666666</v>
      </c>
      <c r="EV255">
        <v>0</v>
      </c>
      <c r="EW255">
        <v>593.2929629629629</v>
      </c>
      <c r="EX255">
        <v>5.00078</v>
      </c>
      <c r="EY255">
        <v>11639.13703703704</v>
      </c>
      <c r="EZ255">
        <v>16379.5962962963</v>
      </c>
      <c r="FA255">
        <v>38.81922222222223</v>
      </c>
      <c r="FB255">
        <v>39.62959259259259</v>
      </c>
      <c r="FC255">
        <v>38.97659259259259</v>
      </c>
      <c r="FD255">
        <v>39.33781481481481</v>
      </c>
      <c r="FE255">
        <v>40.05996296296297</v>
      </c>
      <c r="FF255">
        <v>1955.088518518518</v>
      </c>
      <c r="FG255">
        <v>39.91</v>
      </c>
      <c r="FH255">
        <v>0</v>
      </c>
      <c r="FI255">
        <v>1758646397.4</v>
      </c>
      <c r="FJ255">
        <v>0</v>
      </c>
      <c r="FK255">
        <v>593.30272</v>
      </c>
      <c r="FL255">
        <v>1.868384611845316</v>
      </c>
      <c r="FM255">
        <v>34.48461528775776</v>
      </c>
      <c r="FN255">
        <v>11639.18</v>
      </c>
      <c r="FO255">
        <v>15</v>
      </c>
      <c r="FP255">
        <v>0</v>
      </c>
      <c r="FQ255" t="s">
        <v>441</v>
      </c>
      <c r="FR255">
        <v>1746989605.5</v>
      </c>
      <c r="FS255">
        <v>1746989593.5</v>
      </c>
      <c r="FT255">
        <v>0</v>
      </c>
      <c r="FU255">
        <v>-0.274</v>
      </c>
      <c r="FV255">
        <v>-0.002</v>
      </c>
      <c r="FW255">
        <v>2.549</v>
      </c>
      <c r="FX255">
        <v>0.129</v>
      </c>
      <c r="FY255">
        <v>420</v>
      </c>
      <c r="FZ255">
        <v>17</v>
      </c>
      <c r="GA255">
        <v>0.02</v>
      </c>
      <c r="GB255">
        <v>0.04</v>
      </c>
      <c r="GC255">
        <v>-39.034875</v>
      </c>
      <c r="GD255">
        <v>0.05411932457792706</v>
      </c>
      <c r="GE255">
        <v>0.06237242078835811</v>
      </c>
      <c r="GF255">
        <v>1</v>
      </c>
      <c r="GG255">
        <v>593.1793235294117</v>
      </c>
      <c r="GH255">
        <v>2.475553855593247</v>
      </c>
      <c r="GI255">
        <v>0.3121250428715153</v>
      </c>
      <c r="GJ255">
        <v>0</v>
      </c>
      <c r="GK255">
        <v>1.686316</v>
      </c>
      <c r="GL255">
        <v>-0.335718123827397</v>
      </c>
      <c r="GM255">
        <v>0.03449111934976887</v>
      </c>
      <c r="GN255">
        <v>0</v>
      </c>
      <c r="GO255">
        <v>1</v>
      </c>
      <c r="GP255">
        <v>3</v>
      </c>
      <c r="GQ255" t="s">
        <v>448</v>
      </c>
      <c r="GR255">
        <v>3.10242</v>
      </c>
      <c r="GS255">
        <v>2.72416</v>
      </c>
      <c r="GT255">
        <v>0.126359</v>
      </c>
      <c r="GU255">
        <v>0.130993</v>
      </c>
      <c r="GV255">
        <v>0.101165</v>
      </c>
      <c r="GW255">
        <v>0.0970723</v>
      </c>
      <c r="GX255">
        <v>22853.6</v>
      </c>
      <c r="GY255">
        <v>20649.7</v>
      </c>
      <c r="GZ255">
        <v>26722</v>
      </c>
      <c r="HA255">
        <v>23982.8</v>
      </c>
      <c r="HB255">
        <v>38436</v>
      </c>
      <c r="HC255">
        <v>32012.7</v>
      </c>
      <c r="HD255">
        <v>46662.4</v>
      </c>
      <c r="HE255">
        <v>37939.1</v>
      </c>
      <c r="HF255">
        <v>1.87442</v>
      </c>
      <c r="HG255">
        <v>1.86578</v>
      </c>
      <c r="HH255">
        <v>0.129495</v>
      </c>
      <c r="HI255">
        <v>0</v>
      </c>
      <c r="HJ255">
        <v>27.9262</v>
      </c>
      <c r="HK255">
        <v>999.9</v>
      </c>
      <c r="HL255">
        <v>48.8</v>
      </c>
      <c r="HM255">
        <v>31.2</v>
      </c>
      <c r="HN255">
        <v>24.6561</v>
      </c>
      <c r="HO255">
        <v>60.9629</v>
      </c>
      <c r="HP255">
        <v>22.5441</v>
      </c>
      <c r="HQ255">
        <v>1</v>
      </c>
      <c r="HR255">
        <v>0.09376520000000001</v>
      </c>
      <c r="HS255">
        <v>1.10507</v>
      </c>
      <c r="HT255">
        <v>20.2753</v>
      </c>
      <c r="HU255">
        <v>5.2092</v>
      </c>
      <c r="HV255">
        <v>11.9793</v>
      </c>
      <c r="HW255">
        <v>4.9627</v>
      </c>
      <c r="HX255">
        <v>3.274</v>
      </c>
      <c r="HY255">
        <v>9999</v>
      </c>
      <c r="HZ255">
        <v>9999</v>
      </c>
      <c r="IA255">
        <v>9999</v>
      </c>
      <c r="IB255">
        <v>999.9</v>
      </c>
      <c r="IC255">
        <v>1.86398</v>
      </c>
      <c r="ID255">
        <v>1.86009</v>
      </c>
      <c r="IE255">
        <v>1.85838</v>
      </c>
      <c r="IF255">
        <v>1.85974</v>
      </c>
      <c r="IG255">
        <v>1.85988</v>
      </c>
      <c r="IH255">
        <v>1.85837</v>
      </c>
      <c r="II255">
        <v>1.85745</v>
      </c>
      <c r="IJ255">
        <v>1.85241</v>
      </c>
      <c r="IK255">
        <v>0</v>
      </c>
      <c r="IL255">
        <v>0</v>
      </c>
      <c r="IM255">
        <v>0</v>
      </c>
      <c r="IN255">
        <v>0</v>
      </c>
      <c r="IO255" t="s">
        <v>443</v>
      </c>
      <c r="IP255" t="s">
        <v>444</v>
      </c>
      <c r="IQ255" t="s">
        <v>445</v>
      </c>
      <c r="IR255" t="s">
        <v>445</v>
      </c>
      <c r="IS255" t="s">
        <v>445</v>
      </c>
      <c r="IT255" t="s">
        <v>445</v>
      </c>
      <c r="IU255">
        <v>0</v>
      </c>
      <c r="IV255">
        <v>100</v>
      </c>
      <c r="IW255">
        <v>100</v>
      </c>
      <c r="IX255">
        <v>-1.215</v>
      </c>
      <c r="IY255">
        <v>0.28</v>
      </c>
      <c r="IZ255">
        <v>-1.101190050776656</v>
      </c>
      <c r="JA255">
        <v>-0.0009077452495023094</v>
      </c>
      <c r="JB255">
        <v>1.260287539409167E-06</v>
      </c>
      <c r="JC255">
        <v>-2.747980142854786E-10</v>
      </c>
      <c r="JD255">
        <v>0.01164710740424388</v>
      </c>
      <c r="JE255">
        <v>0.002354074995816399</v>
      </c>
      <c r="JF255">
        <v>0.0004967520844642659</v>
      </c>
      <c r="JG255">
        <v>-1.558376616488758E-06</v>
      </c>
      <c r="JH255">
        <v>1</v>
      </c>
      <c r="JI255">
        <v>1955</v>
      </c>
      <c r="JJ255">
        <v>1</v>
      </c>
      <c r="JK255">
        <v>26</v>
      </c>
      <c r="JL255">
        <v>194279.9</v>
      </c>
      <c r="JM255">
        <v>194280.1</v>
      </c>
      <c r="JN255">
        <v>1.82251</v>
      </c>
      <c r="JO255">
        <v>2.63306</v>
      </c>
      <c r="JP255">
        <v>1.49658</v>
      </c>
      <c r="JQ255">
        <v>2.34619</v>
      </c>
      <c r="JR255">
        <v>1.54907</v>
      </c>
      <c r="JS255">
        <v>2.37305</v>
      </c>
      <c r="JT255">
        <v>35.801</v>
      </c>
      <c r="JU255">
        <v>24.1663</v>
      </c>
      <c r="JV255">
        <v>18</v>
      </c>
      <c r="JW255">
        <v>481.929</v>
      </c>
      <c r="JX255">
        <v>491.051</v>
      </c>
      <c r="JY255">
        <v>26.4163</v>
      </c>
      <c r="JZ255">
        <v>28.4533</v>
      </c>
      <c r="KA255">
        <v>30.0001</v>
      </c>
      <c r="KB255">
        <v>28.6542</v>
      </c>
      <c r="KC255">
        <v>28.6466</v>
      </c>
      <c r="KD255">
        <v>36.587</v>
      </c>
      <c r="KE255">
        <v>19.5156</v>
      </c>
      <c r="KF255">
        <v>67.3974</v>
      </c>
      <c r="KG255">
        <v>26.3841</v>
      </c>
      <c r="KH255">
        <v>754.489</v>
      </c>
      <c r="KI255">
        <v>20.2538</v>
      </c>
      <c r="KJ255">
        <v>102.024</v>
      </c>
      <c r="KK255">
        <v>91.4988</v>
      </c>
    </row>
    <row r="256" spans="1:297">
      <c r="A256">
        <v>238</v>
      </c>
      <c r="B256">
        <v>1758646404.6</v>
      </c>
      <c r="C256">
        <v>4771.599999904633</v>
      </c>
      <c r="D256" t="s">
        <v>923</v>
      </c>
      <c r="E256" t="s">
        <v>924</v>
      </c>
      <c r="F256">
        <v>5</v>
      </c>
      <c r="G256" t="s">
        <v>834</v>
      </c>
      <c r="H256" t="s">
        <v>438</v>
      </c>
      <c r="I256">
        <v>1758646396.814285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(EA256+(U256+2*0.95*5.67E-8*(((EA256+$B$9)+273)^4-(EA256+273)^4)-44100*J256)/(1.84*29.3*R256+8*0.95*5.67E-8*(EA256+273)^3))</f>
        <v>0</v>
      </c>
      <c r="W256">
        <f>($C$9*EB256+$D$9*EC256+$E$9*V256)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2*0.95*5.67E-8*(((EA256+$B$9)+273)^4-(W256+273)^4)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755.7818027629685</v>
      </c>
      <c r="AK256">
        <v>725.978787878788</v>
      </c>
      <c r="AL256">
        <v>3.42080379123369</v>
      </c>
      <c r="AM256">
        <v>65.1806960467509</v>
      </c>
      <c r="AN256">
        <f>(AP256 - AO256 + DY256*1E3/(8.314*(EA256+273.15)) * AR256/DX256 * AQ256) * DX256/(100*DL256) * 1000/(1000 - AP256)</f>
        <v>0</v>
      </c>
      <c r="AO256">
        <v>20.30783088266032</v>
      </c>
      <c r="AP256">
        <v>21.93171818181817</v>
      </c>
      <c r="AQ256">
        <v>-0.0001559354339777564</v>
      </c>
      <c r="AR256">
        <v>105.5677355615316</v>
      </c>
      <c r="AS256">
        <v>0</v>
      </c>
      <c r="AT256">
        <v>0</v>
      </c>
      <c r="AU256">
        <f>IF(AS256*$H$15&gt;=AW256,1.0,(AW256/(AW256-AS256*$H$15)))</f>
        <v>0</v>
      </c>
      <c r="AV256">
        <f>(AU256-1)*100</f>
        <v>0</v>
      </c>
      <c r="AW256">
        <f>MAX(0,($B$15+$C$15*EF256)/(1+$D$15*EF256)*DY256/(EA256+273)*$E$15)</f>
        <v>0</v>
      </c>
      <c r="AX256" t="s">
        <v>439</v>
      </c>
      <c r="AY256" t="s">
        <v>439</v>
      </c>
      <c r="AZ256">
        <v>0</v>
      </c>
      <c r="BA256">
        <v>0</v>
      </c>
      <c r="BB256">
        <f>1-AZ256/BA256</f>
        <v>0</v>
      </c>
      <c r="BC256">
        <v>0</v>
      </c>
      <c r="BD256" t="s">
        <v>439</v>
      </c>
      <c r="BE256" t="s">
        <v>439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439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$B$13*EG256+$C$13*EH256+$F$13*ES256*(1-EV256)</f>
        <v>0</v>
      </c>
      <c r="DI256">
        <f>DH256*DJ256</f>
        <v>0</v>
      </c>
      <c r="DJ256">
        <f>($B$13*$D$11+$C$13*$D$11+$F$13*((FF256+EX256)/MAX(FF256+EX256+FG256, 0.1)*$I$11+FG256/MAX(FF256+EX256+FG256, 0.1)*$J$11))/($B$13+$C$13+$F$13)</f>
        <v>0</v>
      </c>
      <c r="DK256">
        <f>($B$13*$K$11+$C$13*$K$11+$F$13*((FF256+EX256)/MAX(FF256+EX256+FG256, 0.1)*$P$11+FG256/MAX(FF256+EX256+FG256, 0.1)*$Q$11))/($B$13+$C$13+$F$13)</f>
        <v>0</v>
      </c>
      <c r="DL256">
        <v>2.96</v>
      </c>
      <c r="DM256">
        <v>0.5</v>
      </c>
      <c r="DN256" t="s">
        <v>440</v>
      </c>
      <c r="DO256">
        <v>2</v>
      </c>
      <c r="DP256" t="b">
        <v>1</v>
      </c>
      <c r="DQ256">
        <v>1758646396.814285</v>
      </c>
      <c r="DR256">
        <v>685.5954642857142</v>
      </c>
      <c r="DS256">
        <v>724.573</v>
      </c>
      <c r="DT256">
        <v>21.95154285714286</v>
      </c>
      <c r="DU256">
        <v>20.30107142857143</v>
      </c>
      <c r="DV256">
        <v>686.8143928571428</v>
      </c>
      <c r="DW256">
        <v>21.67143214285715</v>
      </c>
      <c r="DX256">
        <v>499.9939285714285</v>
      </c>
      <c r="DY256">
        <v>90.31266071428573</v>
      </c>
      <c r="DZ256">
        <v>0.0665991357142857</v>
      </c>
      <c r="EA256">
        <v>28.7594</v>
      </c>
      <c r="EB256">
        <v>30.05228571428571</v>
      </c>
      <c r="EC256">
        <v>999.9000000000002</v>
      </c>
      <c r="ED256">
        <v>0</v>
      </c>
      <c r="EE256">
        <v>0</v>
      </c>
      <c r="EF256">
        <v>9995.029999999999</v>
      </c>
      <c r="EG256">
        <v>0</v>
      </c>
      <c r="EH256">
        <v>10.38617142857143</v>
      </c>
      <c r="EI256">
        <v>-38.97757857142857</v>
      </c>
      <c r="EJ256">
        <v>700.9830357142857</v>
      </c>
      <c r="EK256">
        <v>739.5875</v>
      </c>
      <c r="EL256">
        <v>1.650469285714286</v>
      </c>
      <c r="EM256">
        <v>724.573</v>
      </c>
      <c r="EN256">
        <v>20.30107142857143</v>
      </c>
      <c r="EO256">
        <v>1.982501785714286</v>
      </c>
      <c r="EP256">
        <v>1.833444642857143</v>
      </c>
      <c r="EQ256">
        <v>17.30527142857143</v>
      </c>
      <c r="ER256">
        <v>16.074875</v>
      </c>
      <c r="ES256">
        <v>1999.99</v>
      </c>
      <c r="ET256">
        <v>0.9799952142857141</v>
      </c>
      <c r="EU256">
        <v>0.02000457857142857</v>
      </c>
      <c r="EV256">
        <v>0</v>
      </c>
      <c r="EW256">
        <v>593.47325</v>
      </c>
      <c r="EX256">
        <v>5.00078</v>
      </c>
      <c r="EY256">
        <v>11641.83214285714</v>
      </c>
      <c r="EZ256">
        <v>16379.525</v>
      </c>
      <c r="FA256">
        <v>38.85246428571428</v>
      </c>
      <c r="FB256">
        <v>39.63385714285715</v>
      </c>
      <c r="FC256">
        <v>38.96842857142856</v>
      </c>
      <c r="FD256">
        <v>39.33239285714285</v>
      </c>
      <c r="FE256">
        <v>40.07560714285713</v>
      </c>
      <c r="FF256">
        <v>1955.08</v>
      </c>
      <c r="FG256">
        <v>39.91</v>
      </c>
      <c r="FH256">
        <v>0</v>
      </c>
      <c r="FI256">
        <v>1758646402.8</v>
      </c>
      <c r="FJ256">
        <v>0</v>
      </c>
      <c r="FK256">
        <v>593.4899615384616</v>
      </c>
      <c r="FL256">
        <v>2.085230777402881</v>
      </c>
      <c r="FM256">
        <v>35.93504275662962</v>
      </c>
      <c r="FN256">
        <v>11642.09615384616</v>
      </c>
      <c r="FO256">
        <v>15</v>
      </c>
      <c r="FP256">
        <v>0</v>
      </c>
      <c r="FQ256" t="s">
        <v>441</v>
      </c>
      <c r="FR256">
        <v>1746989605.5</v>
      </c>
      <c r="FS256">
        <v>1746989593.5</v>
      </c>
      <c r="FT256">
        <v>0</v>
      </c>
      <c r="FU256">
        <v>-0.274</v>
      </c>
      <c r="FV256">
        <v>-0.002</v>
      </c>
      <c r="FW256">
        <v>2.549</v>
      </c>
      <c r="FX256">
        <v>0.129</v>
      </c>
      <c r="FY256">
        <v>420</v>
      </c>
      <c r="FZ256">
        <v>17</v>
      </c>
      <c r="GA256">
        <v>0.02</v>
      </c>
      <c r="GB256">
        <v>0.04</v>
      </c>
      <c r="GC256">
        <v>-38.98260749999999</v>
      </c>
      <c r="GD256">
        <v>0.6853249530956645</v>
      </c>
      <c r="GE256">
        <v>0.1127484332208207</v>
      </c>
      <c r="GF256">
        <v>0</v>
      </c>
      <c r="GG256">
        <v>593.3797647058824</v>
      </c>
      <c r="GH256">
        <v>2.305026738662073</v>
      </c>
      <c r="GI256">
        <v>0.2829623814971922</v>
      </c>
      <c r="GJ256">
        <v>0</v>
      </c>
      <c r="GK256">
        <v>1.66028025</v>
      </c>
      <c r="GL256">
        <v>-0.2205252157598468</v>
      </c>
      <c r="GM256">
        <v>0.02162177449788755</v>
      </c>
      <c r="GN256">
        <v>0</v>
      </c>
      <c r="GO256">
        <v>0</v>
      </c>
      <c r="GP256">
        <v>3</v>
      </c>
      <c r="GQ256" t="s">
        <v>459</v>
      </c>
      <c r="GR256">
        <v>3.10256</v>
      </c>
      <c r="GS256">
        <v>2.72451</v>
      </c>
      <c r="GT256">
        <v>0.128422</v>
      </c>
      <c r="GU256">
        <v>0.13302</v>
      </c>
      <c r="GV256">
        <v>0.101108</v>
      </c>
      <c r="GW256">
        <v>0.097094</v>
      </c>
      <c r="GX256">
        <v>22799.7</v>
      </c>
      <c r="GY256">
        <v>20601.5</v>
      </c>
      <c r="GZ256">
        <v>26721.9</v>
      </c>
      <c r="HA256">
        <v>23982.7</v>
      </c>
      <c r="HB256">
        <v>38438.8</v>
      </c>
      <c r="HC256">
        <v>32012.1</v>
      </c>
      <c r="HD256">
        <v>46662.4</v>
      </c>
      <c r="HE256">
        <v>37939</v>
      </c>
      <c r="HF256">
        <v>1.87435</v>
      </c>
      <c r="HG256">
        <v>1.86563</v>
      </c>
      <c r="HH256">
        <v>0.127282</v>
      </c>
      <c r="HI256">
        <v>0</v>
      </c>
      <c r="HJ256">
        <v>27.9163</v>
      </c>
      <c r="HK256">
        <v>999.9</v>
      </c>
      <c r="HL256">
        <v>48.8</v>
      </c>
      <c r="HM256">
        <v>31.2</v>
      </c>
      <c r="HN256">
        <v>24.6533</v>
      </c>
      <c r="HO256">
        <v>60.9429</v>
      </c>
      <c r="HP256">
        <v>22.3037</v>
      </c>
      <c r="HQ256">
        <v>1</v>
      </c>
      <c r="HR256">
        <v>0.09351370000000001</v>
      </c>
      <c r="HS256">
        <v>0.982895</v>
      </c>
      <c r="HT256">
        <v>20.277</v>
      </c>
      <c r="HU256">
        <v>5.21325</v>
      </c>
      <c r="HV256">
        <v>11.9784</v>
      </c>
      <c r="HW256">
        <v>4.9635</v>
      </c>
      <c r="HX256">
        <v>3.27458</v>
      </c>
      <c r="HY256">
        <v>9999</v>
      </c>
      <c r="HZ256">
        <v>9999</v>
      </c>
      <c r="IA256">
        <v>9999</v>
      </c>
      <c r="IB256">
        <v>999.9</v>
      </c>
      <c r="IC256">
        <v>1.86393</v>
      </c>
      <c r="ID256">
        <v>1.86011</v>
      </c>
      <c r="IE256">
        <v>1.85838</v>
      </c>
      <c r="IF256">
        <v>1.85974</v>
      </c>
      <c r="IG256">
        <v>1.85988</v>
      </c>
      <c r="IH256">
        <v>1.85837</v>
      </c>
      <c r="II256">
        <v>1.85745</v>
      </c>
      <c r="IJ256">
        <v>1.85242</v>
      </c>
      <c r="IK256">
        <v>0</v>
      </c>
      <c r="IL256">
        <v>0</v>
      </c>
      <c r="IM256">
        <v>0</v>
      </c>
      <c r="IN256">
        <v>0</v>
      </c>
      <c r="IO256" t="s">
        <v>443</v>
      </c>
      <c r="IP256" t="s">
        <v>444</v>
      </c>
      <c r="IQ256" t="s">
        <v>445</v>
      </c>
      <c r="IR256" t="s">
        <v>445</v>
      </c>
      <c r="IS256" t="s">
        <v>445</v>
      </c>
      <c r="IT256" t="s">
        <v>445</v>
      </c>
      <c r="IU256">
        <v>0</v>
      </c>
      <c r="IV256">
        <v>100</v>
      </c>
      <c r="IW256">
        <v>100</v>
      </c>
      <c r="IX256">
        <v>-1.208</v>
      </c>
      <c r="IY256">
        <v>0.2796</v>
      </c>
      <c r="IZ256">
        <v>-1.101190050776656</v>
      </c>
      <c r="JA256">
        <v>-0.0009077452495023094</v>
      </c>
      <c r="JB256">
        <v>1.260287539409167E-06</v>
      </c>
      <c r="JC256">
        <v>-2.747980142854786E-10</v>
      </c>
      <c r="JD256">
        <v>0.01164710740424388</v>
      </c>
      <c r="JE256">
        <v>0.002354074995816399</v>
      </c>
      <c r="JF256">
        <v>0.0004967520844642659</v>
      </c>
      <c r="JG256">
        <v>-1.558376616488758E-06</v>
      </c>
      <c r="JH256">
        <v>1</v>
      </c>
      <c r="JI256">
        <v>1955</v>
      </c>
      <c r="JJ256">
        <v>1</v>
      </c>
      <c r="JK256">
        <v>26</v>
      </c>
      <c r="JL256">
        <v>194280</v>
      </c>
      <c r="JM256">
        <v>194280.2</v>
      </c>
      <c r="JN256">
        <v>1.85547</v>
      </c>
      <c r="JO256">
        <v>2.68066</v>
      </c>
      <c r="JP256">
        <v>1.49658</v>
      </c>
      <c r="JQ256">
        <v>2.34619</v>
      </c>
      <c r="JR256">
        <v>1.54907</v>
      </c>
      <c r="JS256">
        <v>2.45728</v>
      </c>
      <c r="JT256">
        <v>35.801</v>
      </c>
      <c r="JU256">
        <v>24.1751</v>
      </c>
      <c r="JV256">
        <v>18</v>
      </c>
      <c r="JW256">
        <v>481.885</v>
      </c>
      <c r="JX256">
        <v>490.953</v>
      </c>
      <c r="JY256">
        <v>26.3575</v>
      </c>
      <c r="JZ256">
        <v>28.4539</v>
      </c>
      <c r="KA256">
        <v>30.0001</v>
      </c>
      <c r="KB256">
        <v>28.6542</v>
      </c>
      <c r="KC256">
        <v>28.6466</v>
      </c>
      <c r="KD256">
        <v>37.2792</v>
      </c>
      <c r="KE256">
        <v>19.5156</v>
      </c>
      <c r="KF256">
        <v>67.3974</v>
      </c>
      <c r="KG256">
        <v>26.3727</v>
      </c>
      <c r="KH256">
        <v>774.526</v>
      </c>
      <c r="KI256">
        <v>20.2538</v>
      </c>
      <c r="KJ256">
        <v>102.024</v>
      </c>
      <c r="KK256">
        <v>91.4987</v>
      </c>
    </row>
    <row r="257" spans="1:297">
      <c r="A257">
        <v>239</v>
      </c>
      <c r="B257">
        <v>1758646409.6</v>
      </c>
      <c r="C257">
        <v>4776.599999904633</v>
      </c>
      <c r="D257" t="s">
        <v>925</v>
      </c>
      <c r="E257" t="s">
        <v>926</v>
      </c>
      <c r="F257">
        <v>5</v>
      </c>
      <c r="G257" t="s">
        <v>834</v>
      </c>
      <c r="H257" t="s">
        <v>438</v>
      </c>
      <c r="I257">
        <v>1758646402.1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(EA257+(U257+2*0.95*5.67E-8*(((EA257+$B$9)+273)^4-(EA257+273)^4)-44100*J257)/(1.84*29.3*R257+8*0.95*5.67E-8*(EA257+273)^3))</f>
        <v>0</v>
      </c>
      <c r="W257">
        <f>($C$9*EB257+$D$9*EC257+$E$9*V257)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2*0.95*5.67E-8*(((EA257+$B$9)+273)^4-(W257+273)^4)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773.0182815223088</v>
      </c>
      <c r="AK257">
        <v>743.0803999999999</v>
      </c>
      <c r="AL257">
        <v>3.420204163410301</v>
      </c>
      <c r="AM257">
        <v>65.1806960467509</v>
      </c>
      <c r="AN257">
        <f>(AP257 - AO257 + DY257*1E3/(8.314*(EA257+273.15)) * AR257/DX257 * AQ257) * DX257/(100*DL257) * 1000/(1000 - AP257)</f>
        <v>0</v>
      </c>
      <c r="AO257">
        <v>20.31075588192246</v>
      </c>
      <c r="AP257">
        <v>21.91231515151516</v>
      </c>
      <c r="AQ257">
        <v>-0.0001459486294516344</v>
      </c>
      <c r="AR257">
        <v>105.5677355615316</v>
      </c>
      <c r="AS257">
        <v>0</v>
      </c>
      <c r="AT257">
        <v>0</v>
      </c>
      <c r="AU257">
        <f>IF(AS257*$H$15&gt;=AW257,1.0,(AW257/(AW257-AS257*$H$15)))</f>
        <v>0</v>
      </c>
      <c r="AV257">
        <f>(AU257-1)*100</f>
        <v>0</v>
      </c>
      <c r="AW257">
        <f>MAX(0,($B$15+$C$15*EF257)/(1+$D$15*EF257)*DY257/(EA257+273)*$E$15)</f>
        <v>0</v>
      </c>
      <c r="AX257" t="s">
        <v>439</v>
      </c>
      <c r="AY257" t="s">
        <v>439</v>
      </c>
      <c r="AZ257">
        <v>0</v>
      </c>
      <c r="BA257">
        <v>0</v>
      </c>
      <c r="BB257">
        <f>1-AZ257/BA257</f>
        <v>0</v>
      </c>
      <c r="BC257">
        <v>0</v>
      </c>
      <c r="BD257" t="s">
        <v>439</v>
      </c>
      <c r="BE257" t="s">
        <v>439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439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$B$13*EG257+$C$13*EH257+$F$13*ES257*(1-EV257)</f>
        <v>0</v>
      </c>
      <c r="DI257">
        <f>DH257*DJ257</f>
        <v>0</v>
      </c>
      <c r="DJ257">
        <f>($B$13*$D$11+$C$13*$D$11+$F$13*((FF257+EX257)/MAX(FF257+EX257+FG257, 0.1)*$I$11+FG257/MAX(FF257+EX257+FG257, 0.1)*$J$11))/($B$13+$C$13+$F$13)</f>
        <v>0</v>
      </c>
      <c r="DK257">
        <f>($B$13*$K$11+$C$13*$K$11+$F$13*((FF257+EX257)/MAX(FF257+EX257+FG257, 0.1)*$P$11+FG257/MAX(FF257+EX257+FG257, 0.1)*$Q$11))/($B$13+$C$13+$F$13)</f>
        <v>0</v>
      </c>
      <c r="DL257">
        <v>2.96</v>
      </c>
      <c r="DM257">
        <v>0.5</v>
      </c>
      <c r="DN257" t="s">
        <v>440</v>
      </c>
      <c r="DO257">
        <v>2</v>
      </c>
      <c r="DP257" t="b">
        <v>1</v>
      </c>
      <c r="DQ257">
        <v>1758646402.1</v>
      </c>
      <c r="DR257">
        <v>703.3488148148148</v>
      </c>
      <c r="DS257">
        <v>742.2785925925926</v>
      </c>
      <c r="DT257">
        <v>21.93797037037038</v>
      </c>
      <c r="DU257">
        <v>20.30677037037037</v>
      </c>
      <c r="DV257">
        <v>704.5598888888888</v>
      </c>
      <c r="DW257">
        <v>21.65815925925926</v>
      </c>
      <c r="DX257">
        <v>499.9915185185185</v>
      </c>
      <c r="DY257">
        <v>90.31362962962965</v>
      </c>
      <c r="DZ257">
        <v>0.0666240962962963</v>
      </c>
      <c r="EA257">
        <v>28.71674074074074</v>
      </c>
      <c r="EB257">
        <v>30.0156</v>
      </c>
      <c r="EC257">
        <v>999.9000000000001</v>
      </c>
      <c r="ED257">
        <v>0</v>
      </c>
      <c r="EE257">
        <v>0</v>
      </c>
      <c r="EF257">
        <v>9981.461111111112</v>
      </c>
      <c r="EG257">
        <v>0</v>
      </c>
      <c r="EH257">
        <v>10.38632222222222</v>
      </c>
      <c r="EI257">
        <v>-38.92974074074074</v>
      </c>
      <c r="EJ257">
        <v>719.1248888888887</v>
      </c>
      <c r="EK257">
        <v>757.6643703703704</v>
      </c>
      <c r="EL257">
        <v>1.63119962962963</v>
      </c>
      <c r="EM257">
        <v>742.2785925925926</v>
      </c>
      <c r="EN257">
        <v>20.30677037037037</v>
      </c>
      <c r="EO257">
        <v>1.981297777777778</v>
      </c>
      <c r="EP257">
        <v>1.83397962962963</v>
      </c>
      <c r="EQ257">
        <v>17.29565555555556</v>
      </c>
      <c r="ER257">
        <v>16.07944814814815</v>
      </c>
      <c r="ES257">
        <v>1999.985555555555</v>
      </c>
      <c r="ET257">
        <v>0.9799952222222221</v>
      </c>
      <c r="EU257">
        <v>0.02000457037037038</v>
      </c>
      <c r="EV257">
        <v>0</v>
      </c>
      <c r="EW257">
        <v>593.5947777777777</v>
      </c>
      <c r="EX257">
        <v>5.00078</v>
      </c>
      <c r="EY257">
        <v>11644.52962962963</v>
      </c>
      <c r="EZ257">
        <v>16379.47777777778</v>
      </c>
      <c r="FA257">
        <v>38.84929629629629</v>
      </c>
      <c r="FB257">
        <v>39.63877777777777</v>
      </c>
      <c r="FC257">
        <v>38.93018518518519</v>
      </c>
      <c r="FD257">
        <v>39.33307407407407</v>
      </c>
      <c r="FE257">
        <v>40.10848148148148</v>
      </c>
      <c r="FF257">
        <v>1955.075555555556</v>
      </c>
      <c r="FG257">
        <v>39.91</v>
      </c>
      <c r="FH257">
        <v>0</v>
      </c>
      <c r="FI257">
        <v>1758646407.6</v>
      </c>
      <c r="FJ257">
        <v>0</v>
      </c>
      <c r="FK257">
        <v>593.6028076923077</v>
      </c>
      <c r="FL257">
        <v>1.143145301089225</v>
      </c>
      <c r="FM257">
        <v>30.06837606711469</v>
      </c>
      <c r="FN257">
        <v>11644.53461538462</v>
      </c>
      <c r="FO257">
        <v>15</v>
      </c>
      <c r="FP257">
        <v>0</v>
      </c>
      <c r="FQ257" t="s">
        <v>441</v>
      </c>
      <c r="FR257">
        <v>1746989605.5</v>
      </c>
      <c r="FS257">
        <v>1746989593.5</v>
      </c>
      <c r="FT257">
        <v>0</v>
      </c>
      <c r="FU257">
        <v>-0.274</v>
      </c>
      <c r="FV257">
        <v>-0.002</v>
      </c>
      <c r="FW257">
        <v>2.549</v>
      </c>
      <c r="FX257">
        <v>0.129</v>
      </c>
      <c r="FY257">
        <v>420</v>
      </c>
      <c r="FZ257">
        <v>17</v>
      </c>
      <c r="GA257">
        <v>0.02</v>
      </c>
      <c r="GB257">
        <v>0.04</v>
      </c>
      <c r="GC257">
        <v>-38.970885</v>
      </c>
      <c r="GD257">
        <v>0.70246378986872</v>
      </c>
      <c r="GE257">
        <v>0.1135281937449896</v>
      </c>
      <c r="GF257">
        <v>0</v>
      </c>
      <c r="GG257">
        <v>593.490411764706</v>
      </c>
      <c r="GH257">
        <v>1.664843391237122</v>
      </c>
      <c r="GI257">
        <v>0.2361045528184386</v>
      </c>
      <c r="GJ257">
        <v>0</v>
      </c>
      <c r="GK257">
        <v>1.643978</v>
      </c>
      <c r="GL257">
        <v>-0.2144478799249532</v>
      </c>
      <c r="GM257">
        <v>0.02092226077650311</v>
      </c>
      <c r="GN257">
        <v>0</v>
      </c>
      <c r="GO257">
        <v>0</v>
      </c>
      <c r="GP257">
        <v>3</v>
      </c>
      <c r="GQ257" t="s">
        <v>459</v>
      </c>
      <c r="GR257">
        <v>3.1022</v>
      </c>
      <c r="GS257">
        <v>2.72497</v>
      </c>
      <c r="GT257">
        <v>0.130455</v>
      </c>
      <c r="GU257">
        <v>0.135015</v>
      </c>
      <c r="GV257">
        <v>0.101045</v>
      </c>
      <c r="GW257">
        <v>0.0970949</v>
      </c>
      <c r="GX257">
        <v>22746.4</v>
      </c>
      <c r="GY257">
        <v>20554.1</v>
      </c>
      <c r="GZ257">
        <v>26721.9</v>
      </c>
      <c r="HA257">
        <v>23982.7</v>
      </c>
      <c r="HB257">
        <v>38441.6</v>
      </c>
      <c r="HC257">
        <v>32012.2</v>
      </c>
      <c r="HD257">
        <v>46662.3</v>
      </c>
      <c r="HE257">
        <v>37938.9</v>
      </c>
      <c r="HF257">
        <v>1.87412</v>
      </c>
      <c r="HG257">
        <v>1.8662</v>
      </c>
      <c r="HH257">
        <v>0.126831</v>
      </c>
      <c r="HI257">
        <v>0</v>
      </c>
      <c r="HJ257">
        <v>27.9024</v>
      </c>
      <c r="HK257">
        <v>999.9</v>
      </c>
      <c r="HL257">
        <v>48.8</v>
      </c>
      <c r="HM257">
        <v>31.2</v>
      </c>
      <c r="HN257">
        <v>24.6559</v>
      </c>
      <c r="HO257">
        <v>61.1029</v>
      </c>
      <c r="HP257">
        <v>22.5601</v>
      </c>
      <c r="HQ257">
        <v>1</v>
      </c>
      <c r="HR257">
        <v>0.0934909</v>
      </c>
      <c r="HS257">
        <v>0.383622</v>
      </c>
      <c r="HT257">
        <v>20.2744</v>
      </c>
      <c r="HU257">
        <v>5.21205</v>
      </c>
      <c r="HV257">
        <v>11.9788</v>
      </c>
      <c r="HW257">
        <v>4.9629</v>
      </c>
      <c r="HX257">
        <v>3.2745</v>
      </c>
      <c r="HY257">
        <v>9999</v>
      </c>
      <c r="HZ257">
        <v>9999</v>
      </c>
      <c r="IA257">
        <v>9999</v>
      </c>
      <c r="IB257">
        <v>999.9</v>
      </c>
      <c r="IC257">
        <v>1.86394</v>
      </c>
      <c r="ID257">
        <v>1.86009</v>
      </c>
      <c r="IE257">
        <v>1.85838</v>
      </c>
      <c r="IF257">
        <v>1.85974</v>
      </c>
      <c r="IG257">
        <v>1.85988</v>
      </c>
      <c r="IH257">
        <v>1.85837</v>
      </c>
      <c r="II257">
        <v>1.85745</v>
      </c>
      <c r="IJ257">
        <v>1.8524</v>
      </c>
      <c r="IK257">
        <v>0</v>
      </c>
      <c r="IL257">
        <v>0</v>
      </c>
      <c r="IM257">
        <v>0</v>
      </c>
      <c r="IN257">
        <v>0</v>
      </c>
      <c r="IO257" t="s">
        <v>443</v>
      </c>
      <c r="IP257" t="s">
        <v>444</v>
      </c>
      <c r="IQ257" t="s">
        <v>445</v>
      </c>
      <c r="IR257" t="s">
        <v>445</v>
      </c>
      <c r="IS257" t="s">
        <v>445</v>
      </c>
      <c r="IT257" t="s">
        <v>445</v>
      </c>
      <c r="IU257">
        <v>0</v>
      </c>
      <c r="IV257">
        <v>100</v>
      </c>
      <c r="IW257">
        <v>100</v>
      </c>
      <c r="IX257">
        <v>-1.199</v>
      </c>
      <c r="IY257">
        <v>0.2793</v>
      </c>
      <c r="IZ257">
        <v>-1.101190050776656</v>
      </c>
      <c r="JA257">
        <v>-0.0009077452495023094</v>
      </c>
      <c r="JB257">
        <v>1.260287539409167E-06</v>
      </c>
      <c r="JC257">
        <v>-2.747980142854786E-10</v>
      </c>
      <c r="JD257">
        <v>0.01164710740424388</v>
      </c>
      <c r="JE257">
        <v>0.002354074995816399</v>
      </c>
      <c r="JF257">
        <v>0.0004967520844642659</v>
      </c>
      <c r="JG257">
        <v>-1.558376616488758E-06</v>
      </c>
      <c r="JH257">
        <v>1</v>
      </c>
      <c r="JI257">
        <v>1955</v>
      </c>
      <c r="JJ257">
        <v>1</v>
      </c>
      <c r="JK257">
        <v>26</v>
      </c>
      <c r="JL257">
        <v>194280.1</v>
      </c>
      <c r="JM257">
        <v>194280.3</v>
      </c>
      <c r="JN257">
        <v>1.88843</v>
      </c>
      <c r="JO257">
        <v>2.62695</v>
      </c>
      <c r="JP257">
        <v>1.49658</v>
      </c>
      <c r="JQ257">
        <v>2.34619</v>
      </c>
      <c r="JR257">
        <v>1.54907</v>
      </c>
      <c r="JS257">
        <v>2.34009</v>
      </c>
      <c r="JT257">
        <v>35.801</v>
      </c>
      <c r="JU257">
        <v>24.1663</v>
      </c>
      <c r="JV257">
        <v>18</v>
      </c>
      <c r="JW257">
        <v>481.766</v>
      </c>
      <c r="JX257">
        <v>491.337</v>
      </c>
      <c r="JY257">
        <v>26.3432</v>
      </c>
      <c r="JZ257">
        <v>28.456</v>
      </c>
      <c r="KA257">
        <v>30.0001</v>
      </c>
      <c r="KB257">
        <v>28.6558</v>
      </c>
      <c r="KC257">
        <v>28.6475</v>
      </c>
      <c r="KD257">
        <v>37.9062</v>
      </c>
      <c r="KE257">
        <v>19.5156</v>
      </c>
      <c r="KF257">
        <v>67.3974</v>
      </c>
      <c r="KG257">
        <v>27.1315</v>
      </c>
      <c r="KH257">
        <v>787.885</v>
      </c>
      <c r="KI257">
        <v>20.2538</v>
      </c>
      <c r="KJ257">
        <v>102.023</v>
      </c>
      <c r="KK257">
        <v>91.4984</v>
      </c>
    </row>
    <row r="258" spans="1:297">
      <c r="A258">
        <v>240</v>
      </c>
      <c r="B258">
        <v>1758646414.6</v>
      </c>
      <c r="C258">
        <v>4781.599999904633</v>
      </c>
      <c r="D258" t="s">
        <v>927</v>
      </c>
      <c r="E258" t="s">
        <v>928</v>
      </c>
      <c r="F258">
        <v>5</v>
      </c>
      <c r="G258" t="s">
        <v>834</v>
      </c>
      <c r="H258" t="s">
        <v>438</v>
      </c>
      <c r="I258">
        <v>1758646406.814285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(EA258+(U258+2*0.95*5.67E-8*(((EA258+$B$9)+273)^4-(EA258+273)^4)-44100*J258)/(1.84*29.3*R258+8*0.95*5.67E-8*(EA258+273)^3))</f>
        <v>0</v>
      </c>
      <c r="W258">
        <f>($C$9*EB258+$D$9*EC258+$E$9*V258)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2*0.95*5.67E-8*(((EA258+$B$9)+273)^4-(W258+273)^4)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790.0655485478094</v>
      </c>
      <c r="AK258">
        <v>760.2529636363638</v>
      </c>
      <c r="AL258">
        <v>3.440215727099338</v>
      </c>
      <c r="AM258">
        <v>65.1806960467509</v>
      </c>
      <c r="AN258">
        <f>(AP258 - AO258 + DY258*1E3/(8.314*(EA258+273.15)) * AR258/DX258 * AQ258) * DX258/(100*DL258) * 1000/(1000 - AP258)</f>
        <v>0</v>
      </c>
      <c r="AO258">
        <v>20.30993804626301</v>
      </c>
      <c r="AP258">
        <v>21.89636181818183</v>
      </c>
      <c r="AQ258">
        <v>-0.0001050565902828643</v>
      </c>
      <c r="AR258">
        <v>105.5677355615316</v>
      </c>
      <c r="AS258">
        <v>0</v>
      </c>
      <c r="AT258">
        <v>0</v>
      </c>
      <c r="AU258">
        <f>IF(AS258*$H$15&gt;=AW258,1.0,(AW258/(AW258-AS258*$H$15)))</f>
        <v>0</v>
      </c>
      <c r="AV258">
        <f>(AU258-1)*100</f>
        <v>0</v>
      </c>
      <c r="AW258">
        <f>MAX(0,($B$15+$C$15*EF258)/(1+$D$15*EF258)*DY258/(EA258+273)*$E$15)</f>
        <v>0</v>
      </c>
      <c r="AX258" t="s">
        <v>439</v>
      </c>
      <c r="AY258" t="s">
        <v>439</v>
      </c>
      <c r="AZ258">
        <v>0</v>
      </c>
      <c r="BA258">
        <v>0</v>
      </c>
      <c r="BB258">
        <f>1-AZ258/BA258</f>
        <v>0</v>
      </c>
      <c r="BC258">
        <v>0</v>
      </c>
      <c r="BD258" t="s">
        <v>439</v>
      </c>
      <c r="BE258" t="s">
        <v>439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439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$B$13*EG258+$C$13*EH258+$F$13*ES258*(1-EV258)</f>
        <v>0</v>
      </c>
      <c r="DI258">
        <f>DH258*DJ258</f>
        <v>0</v>
      </c>
      <c r="DJ258">
        <f>($B$13*$D$11+$C$13*$D$11+$F$13*((FF258+EX258)/MAX(FF258+EX258+FG258, 0.1)*$I$11+FG258/MAX(FF258+EX258+FG258, 0.1)*$J$11))/($B$13+$C$13+$F$13)</f>
        <v>0</v>
      </c>
      <c r="DK258">
        <f>($B$13*$K$11+$C$13*$K$11+$F$13*((FF258+EX258)/MAX(FF258+EX258+FG258, 0.1)*$P$11+FG258/MAX(FF258+EX258+FG258, 0.1)*$Q$11))/($B$13+$C$13+$F$13)</f>
        <v>0</v>
      </c>
      <c r="DL258">
        <v>2.96</v>
      </c>
      <c r="DM258">
        <v>0.5</v>
      </c>
      <c r="DN258" t="s">
        <v>440</v>
      </c>
      <c r="DO258">
        <v>2</v>
      </c>
      <c r="DP258" t="b">
        <v>1</v>
      </c>
      <c r="DQ258">
        <v>1758646406.814285</v>
      </c>
      <c r="DR258">
        <v>719.1534642857142</v>
      </c>
      <c r="DS258">
        <v>758.0334285714287</v>
      </c>
      <c r="DT258">
        <v>21.92115</v>
      </c>
      <c r="DU258">
        <v>20.30894642857143</v>
      </c>
      <c r="DV258">
        <v>720.3571071428572</v>
      </c>
      <c r="DW258">
        <v>21.64168928571429</v>
      </c>
      <c r="DX258">
        <v>499.9646428571428</v>
      </c>
      <c r="DY258">
        <v>90.31468214285714</v>
      </c>
      <c r="DZ258">
        <v>0.06656615</v>
      </c>
      <c r="EA258">
        <v>28.68218214285714</v>
      </c>
      <c r="EB258">
        <v>29.9822</v>
      </c>
      <c r="EC258">
        <v>999.9000000000002</v>
      </c>
      <c r="ED258">
        <v>0</v>
      </c>
      <c r="EE258">
        <v>0</v>
      </c>
      <c r="EF258">
        <v>9990.514999999999</v>
      </c>
      <c r="EG258">
        <v>0</v>
      </c>
      <c r="EH258">
        <v>10.38969642857143</v>
      </c>
      <c r="EI258">
        <v>-38.87987142857143</v>
      </c>
      <c r="EJ258">
        <v>735.2712857142858</v>
      </c>
      <c r="EK258">
        <v>773.7473571428573</v>
      </c>
      <c r="EL258">
        <v>1.612198571428572</v>
      </c>
      <c r="EM258">
        <v>758.0334285714287</v>
      </c>
      <c r="EN258">
        <v>20.30894642857143</v>
      </c>
      <c r="EO258">
        <v>1.979801785714286</v>
      </c>
      <c r="EP258">
        <v>1.834196071428572</v>
      </c>
      <c r="EQ258">
        <v>17.28370714285714</v>
      </c>
      <c r="ER258">
        <v>16.08130357142857</v>
      </c>
      <c r="ES258">
        <v>1999.979285714285</v>
      </c>
      <c r="ET258">
        <v>0.9799952142857141</v>
      </c>
      <c r="EU258">
        <v>0.02000457142857143</v>
      </c>
      <c r="EV258">
        <v>0</v>
      </c>
      <c r="EW258">
        <v>593.6761785714286</v>
      </c>
      <c r="EX258">
        <v>5.00078</v>
      </c>
      <c r="EY258">
        <v>11646.62142857143</v>
      </c>
      <c r="EZ258">
        <v>16379.425</v>
      </c>
      <c r="FA258">
        <v>38.85017857142856</v>
      </c>
      <c r="FB258">
        <v>39.63385714285715</v>
      </c>
      <c r="FC258">
        <v>38.94832142857143</v>
      </c>
      <c r="FD258">
        <v>39.32999999999999</v>
      </c>
      <c r="FE258">
        <v>40.09342857142857</v>
      </c>
      <c r="FF258">
        <v>1955.069285714286</v>
      </c>
      <c r="FG258">
        <v>39.91</v>
      </c>
      <c r="FH258">
        <v>0</v>
      </c>
      <c r="FI258">
        <v>1758646412.4</v>
      </c>
      <c r="FJ258">
        <v>0</v>
      </c>
      <c r="FK258">
        <v>593.6901538461539</v>
      </c>
      <c r="FL258">
        <v>0.6741196550743908</v>
      </c>
      <c r="FM258">
        <v>22.72820510461693</v>
      </c>
      <c r="FN258">
        <v>11646.66923076923</v>
      </c>
      <c r="FO258">
        <v>15</v>
      </c>
      <c r="FP258">
        <v>0</v>
      </c>
      <c r="FQ258" t="s">
        <v>441</v>
      </c>
      <c r="FR258">
        <v>1746989605.5</v>
      </c>
      <c r="FS258">
        <v>1746989593.5</v>
      </c>
      <c r="FT258">
        <v>0</v>
      </c>
      <c r="FU258">
        <v>-0.274</v>
      </c>
      <c r="FV258">
        <v>-0.002</v>
      </c>
      <c r="FW258">
        <v>2.549</v>
      </c>
      <c r="FX258">
        <v>0.129</v>
      </c>
      <c r="FY258">
        <v>420</v>
      </c>
      <c r="FZ258">
        <v>17</v>
      </c>
      <c r="GA258">
        <v>0.02</v>
      </c>
      <c r="GB258">
        <v>0.04</v>
      </c>
      <c r="GC258">
        <v>-38.92952195121951</v>
      </c>
      <c r="GD258">
        <v>0.4626188153310384</v>
      </c>
      <c r="GE258">
        <v>0.1052007709148117</v>
      </c>
      <c r="GF258">
        <v>1</v>
      </c>
      <c r="GG258">
        <v>593.6368235294117</v>
      </c>
      <c r="GH258">
        <v>1.048495035720301</v>
      </c>
      <c r="GI258">
        <v>0.1972215044038289</v>
      </c>
      <c r="GJ258">
        <v>0</v>
      </c>
      <c r="GK258">
        <v>1.625185609756097</v>
      </c>
      <c r="GL258">
        <v>-0.243014843205572</v>
      </c>
      <c r="GM258">
        <v>0.02402621749396318</v>
      </c>
      <c r="GN258">
        <v>0</v>
      </c>
      <c r="GO258">
        <v>1</v>
      </c>
      <c r="GP258">
        <v>3</v>
      </c>
      <c r="GQ258" t="s">
        <v>448</v>
      </c>
      <c r="GR258">
        <v>3.10233</v>
      </c>
      <c r="GS258">
        <v>2.7242</v>
      </c>
      <c r="GT258">
        <v>0.132475</v>
      </c>
      <c r="GU258">
        <v>0.13696</v>
      </c>
      <c r="GV258">
        <v>0.100996</v>
      </c>
      <c r="GW258">
        <v>0.0970839</v>
      </c>
      <c r="GX258">
        <v>22693.6</v>
      </c>
      <c r="GY258">
        <v>20507.8</v>
      </c>
      <c r="GZ258">
        <v>26721.9</v>
      </c>
      <c r="HA258">
        <v>23982.6</v>
      </c>
      <c r="HB258">
        <v>38443.9</v>
      </c>
      <c r="HC258">
        <v>32012.7</v>
      </c>
      <c r="HD258">
        <v>46662.1</v>
      </c>
      <c r="HE258">
        <v>37938.8</v>
      </c>
      <c r="HF258">
        <v>1.87468</v>
      </c>
      <c r="HG258">
        <v>1.86635</v>
      </c>
      <c r="HH258">
        <v>0.125036</v>
      </c>
      <c r="HI258">
        <v>0</v>
      </c>
      <c r="HJ258">
        <v>27.8878</v>
      </c>
      <c r="HK258">
        <v>999.9</v>
      </c>
      <c r="HL258">
        <v>48.8</v>
      </c>
      <c r="HM258">
        <v>31.2</v>
      </c>
      <c r="HN258">
        <v>24.6563</v>
      </c>
      <c r="HO258">
        <v>61.2329</v>
      </c>
      <c r="HP258">
        <v>22.528</v>
      </c>
      <c r="HQ258">
        <v>1</v>
      </c>
      <c r="HR258">
        <v>0.09398629999999999</v>
      </c>
      <c r="HS258">
        <v>-1.48252</v>
      </c>
      <c r="HT258">
        <v>20.2702</v>
      </c>
      <c r="HU258">
        <v>5.20905</v>
      </c>
      <c r="HV258">
        <v>11.9793</v>
      </c>
      <c r="HW258">
        <v>4.96185</v>
      </c>
      <c r="HX258">
        <v>3.2739</v>
      </c>
      <c r="HY258">
        <v>9999</v>
      </c>
      <c r="HZ258">
        <v>9999</v>
      </c>
      <c r="IA258">
        <v>9999</v>
      </c>
      <c r="IB258">
        <v>999.9</v>
      </c>
      <c r="IC258">
        <v>1.86394</v>
      </c>
      <c r="ID258">
        <v>1.8601</v>
      </c>
      <c r="IE258">
        <v>1.85837</v>
      </c>
      <c r="IF258">
        <v>1.85974</v>
      </c>
      <c r="IG258">
        <v>1.85988</v>
      </c>
      <c r="IH258">
        <v>1.85837</v>
      </c>
      <c r="II258">
        <v>1.85745</v>
      </c>
      <c r="IJ258">
        <v>1.85242</v>
      </c>
      <c r="IK258">
        <v>0</v>
      </c>
      <c r="IL258">
        <v>0</v>
      </c>
      <c r="IM258">
        <v>0</v>
      </c>
      <c r="IN258">
        <v>0</v>
      </c>
      <c r="IO258" t="s">
        <v>443</v>
      </c>
      <c r="IP258" t="s">
        <v>444</v>
      </c>
      <c r="IQ258" t="s">
        <v>445</v>
      </c>
      <c r="IR258" t="s">
        <v>445</v>
      </c>
      <c r="IS258" t="s">
        <v>445</v>
      </c>
      <c r="IT258" t="s">
        <v>445</v>
      </c>
      <c r="IU258">
        <v>0</v>
      </c>
      <c r="IV258">
        <v>100</v>
      </c>
      <c r="IW258">
        <v>100</v>
      </c>
      <c r="IX258">
        <v>-1.191</v>
      </c>
      <c r="IY258">
        <v>0.2789</v>
      </c>
      <c r="IZ258">
        <v>-1.101190050776656</v>
      </c>
      <c r="JA258">
        <v>-0.0009077452495023094</v>
      </c>
      <c r="JB258">
        <v>1.260287539409167E-06</v>
      </c>
      <c r="JC258">
        <v>-2.747980142854786E-10</v>
      </c>
      <c r="JD258">
        <v>0.01164710740424388</v>
      </c>
      <c r="JE258">
        <v>0.002354074995816399</v>
      </c>
      <c r="JF258">
        <v>0.0004967520844642659</v>
      </c>
      <c r="JG258">
        <v>-1.558376616488758E-06</v>
      </c>
      <c r="JH258">
        <v>1</v>
      </c>
      <c r="JI258">
        <v>1955</v>
      </c>
      <c r="JJ258">
        <v>1</v>
      </c>
      <c r="JK258">
        <v>26</v>
      </c>
      <c r="JL258">
        <v>194280.2</v>
      </c>
      <c r="JM258">
        <v>194280.4</v>
      </c>
      <c r="JN258">
        <v>1.9165</v>
      </c>
      <c r="JO258">
        <v>2.62085</v>
      </c>
      <c r="JP258">
        <v>1.49658</v>
      </c>
      <c r="JQ258">
        <v>2.34741</v>
      </c>
      <c r="JR258">
        <v>1.54907</v>
      </c>
      <c r="JS258">
        <v>2.42676</v>
      </c>
      <c r="JT258">
        <v>35.801</v>
      </c>
      <c r="JU258">
        <v>24.1663</v>
      </c>
      <c r="JV258">
        <v>18</v>
      </c>
      <c r="JW258">
        <v>482.092</v>
      </c>
      <c r="JX258">
        <v>491.449</v>
      </c>
      <c r="JY258">
        <v>26.9381</v>
      </c>
      <c r="JZ258">
        <v>28.4576</v>
      </c>
      <c r="KA258">
        <v>30.0001</v>
      </c>
      <c r="KB258">
        <v>28.6566</v>
      </c>
      <c r="KC258">
        <v>28.649</v>
      </c>
      <c r="KD258">
        <v>38.5944</v>
      </c>
      <c r="KE258">
        <v>19.8192</v>
      </c>
      <c r="KF258">
        <v>67.01949999999999</v>
      </c>
      <c r="KG258">
        <v>27.1681</v>
      </c>
      <c r="KH258">
        <v>807.922</v>
      </c>
      <c r="KI258">
        <v>20.2004</v>
      </c>
      <c r="KJ258">
        <v>102.023</v>
      </c>
      <c r="KK258">
        <v>91.49809999999999</v>
      </c>
    </row>
    <row r="259" spans="1:297">
      <c r="A259">
        <v>241</v>
      </c>
      <c r="B259">
        <v>1758646419.6</v>
      </c>
      <c r="C259">
        <v>4786.599999904633</v>
      </c>
      <c r="D259" t="s">
        <v>929</v>
      </c>
      <c r="E259" t="s">
        <v>930</v>
      </c>
      <c r="F259">
        <v>5</v>
      </c>
      <c r="G259" t="s">
        <v>834</v>
      </c>
      <c r="H259" t="s">
        <v>438</v>
      </c>
      <c r="I259">
        <v>1758646412.1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(EA259+(U259+2*0.95*5.67E-8*(((EA259+$B$9)+273)^4-(EA259+273)^4)-44100*J259)/(1.84*29.3*R259+8*0.95*5.67E-8*(EA259+273)^3))</f>
        <v>0</v>
      </c>
      <c r="W259">
        <f>($C$9*EB259+$D$9*EC259+$E$9*V259)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2*0.95*5.67E-8*(((EA259+$B$9)+273)^4-(W259+273)^4)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807.2192465553044</v>
      </c>
      <c r="AK259">
        <v>777.2665818181814</v>
      </c>
      <c r="AL259">
        <v>3.410579876969932</v>
      </c>
      <c r="AM259">
        <v>65.1806960467509</v>
      </c>
      <c r="AN259">
        <f>(AP259 - AO259 + DY259*1E3/(8.314*(EA259+273.15)) * AR259/DX259 * AQ259) * DX259/(100*DL259) * 1000/(1000 - AP259)</f>
        <v>0</v>
      </c>
      <c r="AO259">
        <v>20.26493882805628</v>
      </c>
      <c r="AP259">
        <v>21.88371575757576</v>
      </c>
      <c r="AQ259">
        <v>-0.0001268264560732157</v>
      </c>
      <c r="AR259">
        <v>105.5677355615316</v>
      </c>
      <c r="AS259">
        <v>0</v>
      </c>
      <c r="AT259">
        <v>0</v>
      </c>
      <c r="AU259">
        <f>IF(AS259*$H$15&gt;=AW259,1.0,(AW259/(AW259-AS259*$H$15)))</f>
        <v>0</v>
      </c>
      <c r="AV259">
        <f>(AU259-1)*100</f>
        <v>0</v>
      </c>
      <c r="AW259">
        <f>MAX(0,($B$15+$C$15*EF259)/(1+$D$15*EF259)*DY259/(EA259+273)*$E$15)</f>
        <v>0</v>
      </c>
      <c r="AX259" t="s">
        <v>439</v>
      </c>
      <c r="AY259" t="s">
        <v>439</v>
      </c>
      <c r="AZ259">
        <v>0</v>
      </c>
      <c r="BA259">
        <v>0</v>
      </c>
      <c r="BB259">
        <f>1-AZ259/BA259</f>
        <v>0</v>
      </c>
      <c r="BC259">
        <v>0</v>
      </c>
      <c r="BD259" t="s">
        <v>439</v>
      </c>
      <c r="BE259" t="s">
        <v>439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439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$B$13*EG259+$C$13*EH259+$F$13*ES259*(1-EV259)</f>
        <v>0</v>
      </c>
      <c r="DI259">
        <f>DH259*DJ259</f>
        <v>0</v>
      </c>
      <c r="DJ259">
        <f>($B$13*$D$11+$C$13*$D$11+$F$13*((FF259+EX259)/MAX(FF259+EX259+FG259, 0.1)*$I$11+FG259/MAX(FF259+EX259+FG259, 0.1)*$J$11))/($B$13+$C$13+$F$13)</f>
        <v>0</v>
      </c>
      <c r="DK259">
        <f>($B$13*$K$11+$C$13*$K$11+$F$13*((FF259+EX259)/MAX(FF259+EX259+FG259, 0.1)*$P$11+FG259/MAX(FF259+EX259+FG259, 0.1)*$Q$11))/($B$13+$C$13+$F$13)</f>
        <v>0</v>
      </c>
      <c r="DL259">
        <v>2.96</v>
      </c>
      <c r="DM259">
        <v>0.5</v>
      </c>
      <c r="DN259" t="s">
        <v>440</v>
      </c>
      <c r="DO259">
        <v>2</v>
      </c>
      <c r="DP259" t="b">
        <v>1</v>
      </c>
      <c r="DQ259">
        <v>1758646412.1</v>
      </c>
      <c r="DR259">
        <v>736.8425555555557</v>
      </c>
      <c r="DS259">
        <v>775.7980000000001</v>
      </c>
      <c r="DT259">
        <v>21.90437777777777</v>
      </c>
      <c r="DU259">
        <v>20.29810740740741</v>
      </c>
      <c r="DV259">
        <v>738.0375185185185</v>
      </c>
      <c r="DW259">
        <v>21.62527037037037</v>
      </c>
      <c r="DX259">
        <v>499.9815555555555</v>
      </c>
      <c r="DY259">
        <v>90.3145111111111</v>
      </c>
      <c r="DZ259">
        <v>0.06655333703703703</v>
      </c>
      <c r="EA259">
        <v>28.65005925925926</v>
      </c>
      <c r="EB259">
        <v>29.95332222222223</v>
      </c>
      <c r="EC259">
        <v>999.9000000000001</v>
      </c>
      <c r="ED259">
        <v>0</v>
      </c>
      <c r="EE259">
        <v>0</v>
      </c>
      <c r="EF259">
        <v>9998.887037037035</v>
      </c>
      <c r="EG259">
        <v>0</v>
      </c>
      <c r="EH259">
        <v>10.39442592592592</v>
      </c>
      <c r="EI259">
        <v>-38.95543703703704</v>
      </c>
      <c r="EJ259">
        <v>753.3438888888888</v>
      </c>
      <c r="EK259">
        <v>791.8712592592593</v>
      </c>
      <c r="EL259">
        <v>1.606266666666666</v>
      </c>
      <c r="EM259">
        <v>775.7980000000001</v>
      </c>
      <c r="EN259">
        <v>20.29810740740741</v>
      </c>
      <c r="EO259">
        <v>1.978283333333333</v>
      </c>
      <c r="EP259">
        <v>1.833213703703704</v>
      </c>
      <c r="EQ259">
        <v>17.27158518518518</v>
      </c>
      <c r="ER259">
        <v>16.0729</v>
      </c>
      <c r="ES259">
        <v>1999.977407407407</v>
      </c>
      <c r="ET259">
        <v>0.9799952222222221</v>
      </c>
      <c r="EU259">
        <v>0.02000455925925926</v>
      </c>
      <c r="EV259">
        <v>0</v>
      </c>
      <c r="EW259">
        <v>593.6956296296297</v>
      </c>
      <c r="EX259">
        <v>5.00078</v>
      </c>
      <c r="EY259">
        <v>11647.74814814815</v>
      </c>
      <c r="EZ259">
        <v>16379.41111111111</v>
      </c>
      <c r="FA259">
        <v>38.83525925925925</v>
      </c>
      <c r="FB259">
        <v>39.62959259259259</v>
      </c>
      <c r="FC259">
        <v>38.93488888888889</v>
      </c>
      <c r="FD259">
        <v>39.33303703703704</v>
      </c>
      <c r="FE259">
        <v>40.10388888888888</v>
      </c>
      <c r="FF259">
        <v>1955.067407407407</v>
      </c>
      <c r="FG259">
        <v>39.91</v>
      </c>
      <c r="FH259">
        <v>0</v>
      </c>
      <c r="FI259">
        <v>1758646417.8</v>
      </c>
      <c r="FJ259">
        <v>0</v>
      </c>
      <c r="FK259">
        <v>593.68996</v>
      </c>
      <c r="FL259">
        <v>0.17469229893476</v>
      </c>
      <c r="FM259">
        <v>4.784615355250042</v>
      </c>
      <c r="FN259">
        <v>11647.796</v>
      </c>
      <c r="FO259">
        <v>15</v>
      </c>
      <c r="FP259">
        <v>0</v>
      </c>
      <c r="FQ259" t="s">
        <v>441</v>
      </c>
      <c r="FR259">
        <v>1746989605.5</v>
      </c>
      <c r="FS259">
        <v>1746989593.5</v>
      </c>
      <c r="FT259">
        <v>0</v>
      </c>
      <c r="FU259">
        <v>-0.274</v>
      </c>
      <c r="FV259">
        <v>-0.002</v>
      </c>
      <c r="FW259">
        <v>2.549</v>
      </c>
      <c r="FX259">
        <v>0.129</v>
      </c>
      <c r="FY259">
        <v>420</v>
      </c>
      <c r="FZ259">
        <v>17</v>
      </c>
      <c r="GA259">
        <v>0.02</v>
      </c>
      <c r="GB259">
        <v>0.04</v>
      </c>
      <c r="GC259">
        <v>-38.91974749999999</v>
      </c>
      <c r="GD259">
        <v>-0.6932476547842656</v>
      </c>
      <c r="GE259">
        <v>0.1144669624553298</v>
      </c>
      <c r="GF259">
        <v>0</v>
      </c>
      <c r="GG259">
        <v>593.6984117647057</v>
      </c>
      <c r="GH259">
        <v>0.3928495004051781</v>
      </c>
      <c r="GI259">
        <v>0.1804489691015942</v>
      </c>
      <c r="GJ259">
        <v>1</v>
      </c>
      <c r="GK259">
        <v>1.61270425</v>
      </c>
      <c r="GL259">
        <v>-0.08138150093809085</v>
      </c>
      <c r="GM259">
        <v>0.01740171857712621</v>
      </c>
      <c r="GN259">
        <v>1</v>
      </c>
      <c r="GO259">
        <v>2</v>
      </c>
      <c r="GP259">
        <v>3</v>
      </c>
      <c r="GQ259" t="s">
        <v>442</v>
      </c>
      <c r="GR259">
        <v>3.10211</v>
      </c>
      <c r="GS259">
        <v>2.72528</v>
      </c>
      <c r="GT259">
        <v>0.134454</v>
      </c>
      <c r="GU259">
        <v>0.138937</v>
      </c>
      <c r="GV259">
        <v>0.100943</v>
      </c>
      <c r="GW259">
        <v>0.0968593</v>
      </c>
      <c r="GX259">
        <v>22641.8</v>
      </c>
      <c r="GY259">
        <v>20460.9</v>
      </c>
      <c r="GZ259">
        <v>26721.9</v>
      </c>
      <c r="HA259">
        <v>23982.7</v>
      </c>
      <c r="HB259">
        <v>38446.5</v>
      </c>
      <c r="HC259">
        <v>32021</v>
      </c>
      <c r="HD259">
        <v>46662.2</v>
      </c>
      <c r="HE259">
        <v>37938.9</v>
      </c>
      <c r="HF259">
        <v>1.87427</v>
      </c>
      <c r="HG259">
        <v>1.8664</v>
      </c>
      <c r="HH259">
        <v>0.126183</v>
      </c>
      <c r="HI259">
        <v>0</v>
      </c>
      <c r="HJ259">
        <v>27.8724</v>
      </c>
      <c r="HK259">
        <v>999.9</v>
      </c>
      <c r="HL259">
        <v>48.8</v>
      </c>
      <c r="HM259">
        <v>31.2</v>
      </c>
      <c r="HN259">
        <v>24.6562</v>
      </c>
      <c r="HO259">
        <v>61.3329</v>
      </c>
      <c r="HP259">
        <v>22.512</v>
      </c>
      <c r="HQ259">
        <v>1</v>
      </c>
      <c r="HR259">
        <v>0.09278459999999999</v>
      </c>
      <c r="HS259">
        <v>-0.639886</v>
      </c>
      <c r="HT259">
        <v>20.2787</v>
      </c>
      <c r="HU259">
        <v>5.2113</v>
      </c>
      <c r="HV259">
        <v>11.9775</v>
      </c>
      <c r="HW259">
        <v>4.9635</v>
      </c>
      <c r="HX259">
        <v>3.27433</v>
      </c>
      <c r="HY259">
        <v>9999</v>
      </c>
      <c r="HZ259">
        <v>9999</v>
      </c>
      <c r="IA259">
        <v>9999</v>
      </c>
      <c r="IB259">
        <v>999.9</v>
      </c>
      <c r="IC259">
        <v>1.86393</v>
      </c>
      <c r="ID259">
        <v>1.86008</v>
      </c>
      <c r="IE259">
        <v>1.85837</v>
      </c>
      <c r="IF259">
        <v>1.85974</v>
      </c>
      <c r="IG259">
        <v>1.85989</v>
      </c>
      <c r="IH259">
        <v>1.85837</v>
      </c>
      <c r="II259">
        <v>1.85745</v>
      </c>
      <c r="IJ259">
        <v>1.8524</v>
      </c>
      <c r="IK259">
        <v>0</v>
      </c>
      <c r="IL259">
        <v>0</v>
      </c>
      <c r="IM259">
        <v>0</v>
      </c>
      <c r="IN259">
        <v>0</v>
      </c>
      <c r="IO259" t="s">
        <v>443</v>
      </c>
      <c r="IP259" t="s">
        <v>444</v>
      </c>
      <c r="IQ259" t="s">
        <v>445</v>
      </c>
      <c r="IR259" t="s">
        <v>445</v>
      </c>
      <c r="IS259" t="s">
        <v>445</v>
      </c>
      <c r="IT259" t="s">
        <v>445</v>
      </c>
      <c r="IU259">
        <v>0</v>
      </c>
      <c r="IV259">
        <v>100</v>
      </c>
      <c r="IW259">
        <v>100</v>
      </c>
      <c r="IX259">
        <v>-1.182</v>
      </c>
      <c r="IY259">
        <v>0.2786</v>
      </c>
      <c r="IZ259">
        <v>-1.101190050776656</v>
      </c>
      <c r="JA259">
        <v>-0.0009077452495023094</v>
      </c>
      <c r="JB259">
        <v>1.260287539409167E-06</v>
      </c>
      <c r="JC259">
        <v>-2.747980142854786E-10</v>
      </c>
      <c r="JD259">
        <v>0.01164710740424388</v>
      </c>
      <c r="JE259">
        <v>0.002354074995816399</v>
      </c>
      <c r="JF259">
        <v>0.0004967520844642659</v>
      </c>
      <c r="JG259">
        <v>-1.558376616488758E-06</v>
      </c>
      <c r="JH259">
        <v>1</v>
      </c>
      <c r="JI259">
        <v>1955</v>
      </c>
      <c r="JJ259">
        <v>1</v>
      </c>
      <c r="JK259">
        <v>26</v>
      </c>
      <c r="JL259">
        <v>194280.2</v>
      </c>
      <c r="JM259">
        <v>194280.4</v>
      </c>
      <c r="JN259">
        <v>1.95312</v>
      </c>
      <c r="JO259">
        <v>2.62207</v>
      </c>
      <c r="JP259">
        <v>1.49658</v>
      </c>
      <c r="JQ259">
        <v>2.34619</v>
      </c>
      <c r="JR259">
        <v>1.54907</v>
      </c>
      <c r="JS259">
        <v>2.40112</v>
      </c>
      <c r="JT259">
        <v>35.801</v>
      </c>
      <c r="JU259">
        <v>24.1838</v>
      </c>
      <c r="JV259">
        <v>18</v>
      </c>
      <c r="JW259">
        <v>481.86</v>
      </c>
      <c r="JX259">
        <v>491.482</v>
      </c>
      <c r="JY259">
        <v>27.2056</v>
      </c>
      <c r="JZ259">
        <v>28.4588</v>
      </c>
      <c r="KA259">
        <v>29.9995</v>
      </c>
      <c r="KB259">
        <v>28.6566</v>
      </c>
      <c r="KC259">
        <v>28.649</v>
      </c>
      <c r="KD259">
        <v>39.2104</v>
      </c>
      <c r="KE259">
        <v>19.8192</v>
      </c>
      <c r="KF259">
        <v>67.01949999999999</v>
      </c>
      <c r="KG259">
        <v>27.2181</v>
      </c>
      <c r="KH259">
        <v>821.279</v>
      </c>
      <c r="KI259">
        <v>20.2023</v>
      </c>
      <c r="KJ259">
        <v>102.023</v>
      </c>
      <c r="KK259">
        <v>91.49850000000001</v>
      </c>
    </row>
    <row r="260" spans="1:297">
      <c r="A260">
        <v>242</v>
      </c>
      <c r="B260">
        <v>1758646424.6</v>
      </c>
      <c r="C260">
        <v>4791.599999904633</v>
      </c>
      <c r="D260" t="s">
        <v>931</v>
      </c>
      <c r="E260" t="s">
        <v>932</v>
      </c>
      <c r="F260">
        <v>5</v>
      </c>
      <c r="G260" t="s">
        <v>834</v>
      </c>
      <c r="H260" t="s">
        <v>438</v>
      </c>
      <c r="I260">
        <v>1758646416.814285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(EA260+(U260+2*0.95*5.67E-8*(((EA260+$B$9)+273)^4-(EA260+273)^4)-44100*J260)/(1.84*29.3*R260+8*0.95*5.67E-8*(EA260+273)^3))</f>
        <v>0</v>
      </c>
      <c r="W260">
        <f>($C$9*EB260+$D$9*EC260+$E$9*V260)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2*0.95*5.67E-8*(((EA260+$B$9)+273)^4-(W260+273)^4)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824.4044855767675</v>
      </c>
      <c r="AK260">
        <v>794.4780424242426</v>
      </c>
      <c r="AL260">
        <v>3.444651825346367</v>
      </c>
      <c r="AM260">
        <v>65.1806960467509</v>
      </c>
      <c r="AN260">
        <f>(AP260 - AO260 + DY260*1E3/(8.314*(EA260+273.15)) * AR260/DX260 * AQ260) * DX260/(100*DL260) * 1000/(1000 - AP260)</f>
        <v>0</v>
      </c>
      <c r="AO260">
        <v>20.23318714772619</v>
      </c>
      <c r="AP260">
        <v>21.84793272727272</v>
      </c>
      <c r="AQ260">
        <v>-0.007131109701231039</v>
      </c>
      <c r="AR260">
        <v>105.5677355615316</v>
      </c>
      <c r="AS260">
        <v>0</v>
      </c>
      <c r="AT260">
        <v>0</v>
      </c>
      <c r="AU260">
        <f>IF(AS260*$H$15&gt;=AW260,1.0,(AW260/(AW260-AS260*$H$15)))</f>
        <v>0</v>
      </c>
      <c r="AV260">
        <f>(AU260-1)*100</f>
        <v>0</v>
      </c>
      <c r="AW260">
        <f>MAX(0,($B$15+$C$15*EF260)/(1+$D$15*EF260)*DY260/(EA260+273)*$E$15)</f>
        <v>0</v>
      </c>
      <c r="AX260" t="s">
        <v>439</v>
      </c>
      <c r="AY260" t="s">
        <v>439</v>
      </c>
      <c r="AZ260">
        <v>0</v>
      </c>
      <c r="BA260">
        <v>0</v>
      </c>
      <c r="BB260">
        <f>1-AZ260/BA260</f>
        <v>0</v>
      </c>
      <c r="BC260">
        <v>0</v>
      </c>
      <c r="BD260" t="s">
        <v>439</v>
      </c>
      <c r="BE260" t="s">
        <v>439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439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$B$13*EG260+$C$13*EH260+$F$13*ES260*(1-EV260)</f>
        <v>0</v>
      </c>
      <c r="DI260">
        <f>DH260*DJ260</f>
        <v>0</v>
      </c>
      <c r="DJ260">
        <f>($B$13*$D$11+$C$13*$D$11+$F$13*((FF260+EX260)/MAX(FF260+EX260+FG260, 0.1)*$I$11+FG260/MAX(FF260+EX260+FG260, 0.1)*$J$11))/($B$13+$C$13+$F$13)</f>
        <v>0</v>
      </c>
      <c r="DK260">
        <f>($B$13*$K$11+$C$13*$K$11+$F$13*((FF260+EX260)/MAX(FF260+EX260+FG260, 0.1)*$P$11+FG260/MAX(FF260+EX260+FG260, 0.1)*$Q$11))/($B$13+$C$13+$F$13)</f>
        <v>0</v>
      </c>
      <c r="DL260">
        <v>2.96</v>
      </c>
      <c r="DM260">
        <v>0.5</v>
      </c>
      <c r="DN260" t="s">
        <v>440</v>
      </c>
      <c r="DO260">
        <v>2</v>
      </c>
      <c r="DP260" t="b">
        <v>1</v>
      </c>
      <c r="DQ260">
        <v>1758646416.814285</v>
      </c>
      <c r="DR260">
        <v>752.6447142857143</v>
      </c>
      <c r="DS260">
        <v>791.6452499999998</v>
      </c>
      <c r="DT260">
        <v>21.88621785714286</v>
      </c>
      <c r="DU260">
        <v>20.27422142857142</v>
      </c>
      <c r="DV260">
        <v>753.8316785714285</v>
      </c>
      <c r="DW260">
        <v>21.60748928571429</v>
      </c>
      <c r="DX260">
        <v>499.9622857142857</v>
      </c>
      <c r="DY260">
        <v>90.31365357142859</v>
      </c>
      <c r="DZ260">
        <v>0.06675759285714286</v>
      </c>
      <c r="EA260">
        <v>28.63605000000001</v>
      </c>
      <c r="EB260">
        <v>29.93818571428571</v>
      </c>
      <c r="EC260">
        <v>999.9000000000002</v>
      </c>
      <c r="ED260">
        <v>0</v>
      </c>
      <c r="EE260">
        <v>0</v>
      </c>
      <c r="EF260">
        <v>10005.53392857143</v>
      </c>
      <c r="EG260">
        <v>0</v>
      </c>
      <c r="EH260">
        <v>10.39398571428571</v>
      </c>
      <c r="EI260">
        <v>-39.00051071428571</v>
      </c>
      <c r="EJ260">
        <v>769.485642857143</v>
      </c>
      <c r="EK260">
        <v>808.0268928571426</v>
      </c>
      <c r="EL260">
        <v>1.611988214285715</v>
      </c>
      <c r="EM260">
        <v>791.6452499999998</v>
      </c>
      <c r="EN260">
        <v>20.27422142857142</v>
      </c>
      <c r="EO260">
        <v>1.976623571428572</v>
      </c>
      <c r="EP260">
        <v>1.831038571428572</v>
      </c>
      <c r="EQ260">
        <v>17.25831428571428</v>
      </c>
      <c r="ER260">
        <v>16.05428928571429</v>
      </c>
      <c r="ES260">
        <v>1999.996428571428</v>
      </c>
      <c r="ET260">
        <v>0.9799954285714284</v>
      </c>
      <c r="EU260">
        <v>0.02000434285714286</v>
      </c>
      <c r="EV260">
        <v>0</v>
      </c>
      <c r="EW260">
        <v>593.7281785714285</v>
      </c>
      <c r="EX260">
        <v>5.00078</v>
      </c>
      <c r="EY260">
        <v>11647.87857142857</v>
      </c>
      <c r="EZ260">
        <v>16379.57857142857</v>
      </c>
      <c r="FA260">
        <v>38.84110714285714</v>
      </c>
      <c r="FB260">
        <v>39.62942857142857</v>
      </c>
      <c r="FC260">
        <v>38.96857142857142</v>
      </c>
      <c r="FD260">
        <v>39.33457142857143</v>
      </c>
      <c r="FE260">
        <v>40.07117857142856</v>
      </c>
      <c r="FF260">
        <v>1955.086428571429</v>
      </c>
      <c r="FG260">
        <v>39.91</v>
      </c>
      <c r="FH260">
        <v>0</v>
      </c>
      <c r="FI260">
        <v>1758646422.6</v>
      </c>
      <c r="FJ260">
        <v>0</v>
      </c>
      <c r="FK260">
        <v>593.7137200000001</v>
      </c>
      <c r="FL260">
        <v>-0.2852307677672258</v>
      </c>
      <c r="FM260">
        <v>-11.81538465213882</v>
      </c>
      <c r="FN260">
        <v>11647.784</v>
      </c>
      <c r="FO260">
        <v>15</v>
      </c>
      <c r="FP260">
        <v>0</v>
      </c>
      <c r="FQ260" t="s">
        <v>441</v>
      </c>
      <c r="FR260">
        <v>1746989605.5</v>
      </c>
      <c r="FS260">
        <v>1746989593.5</v>
      </c>
      <c r="FT260">
        <v>0</v>
      </c>
      <c r="FU260">
        <v>-0.274</v>
      </c>
      <c r="FV260">
        <v>-0.002</v>
      </c>
      <c r="FW260">
        <v>2.549</v>
      </c>
      <c r="FX260">
        <v>0.129</v>
      </c>
      <c r="FY260">
        <v>420</v>
      </c>
      <c r="FZ260">
        <v>17</v>
      </c>
      <c r="GA260">
        <v>0.02</v>
      </c>
      <c r="GB260">
        <v>0.04</v>
      </c>
      <c r="GC260">
        <v>-38.9877975</v>
      </c>
      <c r="GD260">
        <v>-0.7205684803001314</v>
      </c>
      <c r="GE260">
        <v>0.1186604493660375</v>
      </c>
      <c r="GF260">
        <v>0</v>
      </c>
      <c r="GG260">
        <v>593.6961470588235</v>
      </c>
      <c r="GH260">
        <v>0.1904201669227494</v>
      </c>
      <c r="GI260">
        <v>0.2016979588617463</v>
      </c>
      <c r="GJ260">
        <v>1</v>
      </c>
      <c r="GK260">
        <v>1.6115975</v>
      </c>
      <c r="GL260">
        <v>0.0850126829268294</v>
      </c>
      <c r="GM260">
        <v>0.0163048622732607</v>
      </c>
      <c r="GN260">
        <v>1</v>
      </c>
      <c r="GO260">
        <v>2</v>
      </c>
      <c r="GP260">
        <v>3</v>
      </c>
      <c r="GQ260" t="s">
        <v>442</v>
      </c>
      <c r="GR260">
        <v>3.10245</v>
      </c>
      <c r="GS260">
        <v>2.72527</v>
      </c>
      <c r="GT260">
        <v>0.136437</v>
      </c>
      <c r="GU260">
        <v>0.140857</v>
      </c>
      <c r="GV260">
        <v>0.100829</v>
      </c>
      <c r="GW260">
        <v>0.0968335</v>
      </c>
      <c r="GX260">
        <v>22589.9</v>
      </c>
      <c r="GY260">
        <v>20415.2</v>
      </c>
      <c r="GZ260">
        <v>26721.8</v>
      </c>
      <c r="HA260">
        <v>23982.6</v>
      </c>
      <c r="HB260">
        <v>38451.7</v>
      </c>
      <c r="HC260">
        <v>32022</v>
      </c>
      <c r="HD260">
        <v>46662.3</v>
      </c>
      <c r="HE260">
        <v>37938.8</v>
      </c>
      <c r="HF260">
        <v>1.87482</v>
      </c>
      <c r="HG260">
        <v>1.86588</v>
      </c>
      <c r="HH260">
        <v>0.127729</v>
      </c>
      <c r="HI260">
        <v>0</v>
      </c>
      <c r="HJ260">
        <v>27.8563</v>
      </c>
      <c r="HK260">
        <v>999.9</v>
      </c>
      <c r="HL260">
        <v>48.7</v>
      </c>
      <c r="HM260">
        <v>31.2</v>
      </c>
      <c r="HN260">
        <v>24.6087</v>
      </c>
      <c r="HO260">
        <v>61.4329</v>
      </c>
      <c r="HP260">
        <v>22.6242</v>
      </c>
      <c r="HQ260">
        <v>1</v>
      </c>
      <c r="HR260">
        <v>0.0923399</v>
      </c>
      <c r="HS260">
        <v>-0.281062</v>
      </c>
      <c r="HT260">
        <v>20.2805</v>
      </c>
      <c r="HU260">
        <v>5.2128</v>
      </c>
      <c r="HV260">
        <v>11.9788</v>
      </c>
      <c r="HW260">
        <v>4.96345</v>
      </c>
      <c r="HX260">
        <v>3.27438</v>
      </c>
      <c r="HY260">
        <v>9999</v>
      </c>
      <c r="HZ260">
        <v>9999</v>
      </c>
      <c r="IA260">
        <v>9999</v>
      </c>
      <c r="IB260">
        <v>999.9</v>
      </c>
      <c r="IC260">
        <v>1.86392</v>
      </c>
      <c r="ID260">
        <v>1.86009</v>
      </c>
      <c r="IE260">
        <v>1.85838</v>
      </c>
      <c r="IF260">
        <v>1.85974</v>
      </c>
      <c r="IG260">
        <v>1.85988</v>
      </c>
      <c r="IH260">
        <v>1.85837</v>
      </c>
      <c r="II260">
        <v>1.85745</v>
      </c>
      <c r="IJ260">
        <v>1.8524</v>
      </c>
      <c r="IK260">
        <v>0</v>
      </c>
      <c r="IL260">
        <v>0</v>
      </c>
      <c r="IM260">
        <v>0</v>
      </c>
      <c r="IN260">
        <v>0</v>
      </c>
      <c r="IO260" t="s">
        <v>443</v>
      </c>
      <c r="IP260" t="s">
        <v>444</v>
      </c>
      <c r="IQ260" t="s">
        <v>445</v>
      </c>
      <c r="IR260" t="s">
        <v>445</v>
      </c>
      <c r="IS260" t="s">
        <v>445</v>
      </c>
      <c r="IT260" t="s">
        <v>445</v>
      </c>
      <c r="IU260">
        <v>0</v>
      </c>
      <c r="IV260">
        <v>100</v>
      </c>
      <c r="IW260">
        <v>100</v>
      </c>
      <c r="IX260">
        <v>-1.173</v>
      </c>
      <c r="IY260">
        <v>0.2778</v>
      </c>
      <c r="IZ260">
        <v>-1.101190050776656</v>
      </c>
      <c r="JA260">
        <v>-0.0009077452495023094</v>
      </c>
      <c r="JB260">
        <v>1.260287539409167E-06</v>
      </c>
      <c r="JC260">
        <v>-2.747980142854786E-10</v>
      </c>
      <c r="JD260">
        <v>0.01164710740424388</v>
      </c>
      <c r="JE260">
        <v>0.002354074995816399</v>
      </c>
      <c r="JF260">
        <v>0.0004967520844642659</v>
      </c>
      <c r="JG260">
        <v>-1.558376616488758E-06</v>
      </c>
      <c r="JH260">
        <v>1</v>
      </c>
      <c r="JI260">
        <v>1955</v>
      </c>
      <c r="JJ260">
        <v>1</v>
      </c>
      <c r="JK260">
        <v>26</v>
      </c>
      <c r="JL260">
        <v>194280.3</v>
      </c>
      <c r="JM260">
        <v>194280.5</v>
      </c>
      <c r="JN260">
        <v>1.9812</v>
      </c>
      <c r="JO260">
        <v>2.61719</v>
      </c>
      <c r="JP260">
        <v>1.49658</v>
      </c>
      <c r="JQ260">
        <v>2.34619</v>
      </c>
      <c r="JR260">
        <v>1.54907</v>
      </c>
      <c r="JS260">
        <v>2.41577</v>
      </c>
      <c r="JT260">
        <v>35.801</v>
      </c>
      <c r="JU260">
        <v>24.1663</v>
      </c>
      <c r="JV260">
        <v>18</v>
      </c>
      <c r="JW260">
        <v>482.198</v>
      </c>
      <c r="JX260">
        <v>491.144</v>
      </c>
      <c r="JY260">
        <v>27.2833</v>
      </c>
      <c r="JZ260">
        <v>28.4608</v>
      </c>
      <c r="KA260">
        <v>29.9996</v>
      </c>
      <c r="KB260">
        <v>28.659</v>
      </c>
      <c r="KC260">
        <v>28.6499</v>
      </c>
      <c r="KD260">
        <v>39.8875</v>
      </c>
      <c r="KE260">
        <v>19.8192</v>
      </c>
      <c r="KF260">
        <v>67.01949999999999</v>
      </c>
      <c r="KG260">
        <v>27.2631</v>
      </c>
      <c r="KH260">
        <v>841.314</v>
      </c>
      <c r="KI260">
        <v>20.2183</v>
      </c>
      <c r="KJ260">
        <v>102.023</v>
      </c>
      <c r="KK260">
        <v>91.4982</v>
      </c>
    </row>
    <row r="261" spans="1:297">
      <c r="A261">
        <v>243</v>
      </c>
      <c r="B261">
        <v>1758646429.6</v>
      </c>
      <c r="C261">
        <v>4796.599999904633</v>
      </c>
      <c r="D261" t="s">
        <v>933</v>
      </c>
      <c r="E261" t="s">
        <v>934</v>
      </c>
      <c r="F261">
        <v>5</v>
      </c>
      <c r="G261" t="s">
        <v>834</v>
      </c>
      <c r="H261" t="s">
        <v>438</v>
      </c>
      <c r="I261">
        <v>1758646422.1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(EA261+(U261+2*0.95*5.67E-8*(((EA261+$B$9)+273)^4-(EA261+273)^4)-44100*J261)/(1.84*29.3*R261+8*0.95*5.67E-8*(EA261+273)^3))</f>
        <v>0</v>
      </c>
      <c r="W261">
        <f>($C$9*EB261+$D$9*EC261+$E$9*V261)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2*0.95*5.67E-8*(((EA261+$B$9)+273)^4-(W261+273)^4)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841.424602448922</v>
      </c>
      <c r="AK261">
        <v>811.5147696969697</v>
      </c>
      <c r="AL261">
        <v>3.403695977130516</v>
      </c>
      <c r="AM261">
        <v>65.1806960467509</v>
      </c>
      <c r="AN261">
        <f>(AP261 - AO261 + DY261*1E3/(8.314*(EA261+273.15)) * AR261/DX261 * AQ261) * DX261/(100*DL261) * 1000/(1000 - AP261)</f>
        <v>0</v>
      </c>
      <c r="AO261">
        <v>20.23295392295679</v>
      </c>
      <c r="AP261">
        <v>21.82205393939392</v>
      </c>
      <c r="AQ261">
        <v>-0.003886767648234432</v>
      </c>
      <c r="AR261">
        <v>105.5677355615316</v>
      </c>
      <c r="AS261">
        <v>0</v>
      </c>
      <c r="AT261">
        <v>0</v>
      </c>
      <c r="AU261">
        <f>IF(AS261*$H$15&gt;=AW261,1.0,(AW261/(AW261-AS261*$H$15)))</f>
        <v>0</v>
      </c>
      <c r="AV261">
        <f>(AU261-1)*100</f>
        <v>0</v>
      </c>
      <c r="AW261">
        <f>MAX(0,($B$15+$C$15*EF261)/(1+$D$15*EF261)*DY261/(EA261+273)*$E$15)</f>
        <v>0</v>
      </c>
      <c r="AX261" t="s">
        <v>439</v>
      </c>
      <c r="AY261" t="s">
        <v>439</v>
      </c>
      <c r="AZ261">
        <v>0</v>
      </c>
      <c r="BA261">
        <v>0</v>
      </c>
      <c r="BB261">
        <f>1-AZ261/BA261</f>
        <v>0</v>
      </c>
      <c r="BC261">
        <v>0</v>
      </c>
      <c r="BD261" t="s">
        <v>439</v>
      </c>
      <c r="BE261" t="s">
        <v>439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439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$B$13*EG261+$C$13*EH261+$F$13*ES261*(1-EV261)</f>
        <v>0</v>
      </c>
      <c r="DI261">
        <f>DH261*DJ261</f>
        <v>0</v>
      </c>
      <c r="DJ261">
        <f>($B$13*$D$11+$C$13*$D$11+$F$13*((FF261+EX261)/MAX(FF261+EX261+FG261, 0.1)*$I$11+FG261/MAX(FF261+EX261+FG261, 0.1)*$J$11))/($B$13+$C$13+$F$13)</f>
        <v>0</v>
      </c>
      <c r="DK261">
        <f>($B$13*$K$11+$C$13*$K$11+$F$13*((FF261+EX261)/MAX(FF261+EX261+FG261, 0.1)*$P$11+FG261/MAX(FF261+EX261+FG261, 0.1)*$Q$11))/($B$13+$C$13+$F$13)</f>
        <v>0</v>
      </c>
      <c r="DL261">
        <v>2.96</v>
      </c>
      <c r="DM261">
        <v>0.5</v>
      </c>
      <c r="DN261" t="s">
        <v>440</v>
      </c>
      <c r="DO261">
        <v>2</v>
      </c>
      <c r="DP261" t="b">
        <v>1</v>
      </c>
      <c r="DQ261">
        <v>1758646422.1</v>
      </c>
      <c r="DR261">
        <v>770.3586296296295</v>
      </c>
      <c r="DS261">
        <v>809.4061481481482</v>
      </c>
      <c r="DT261">
        <v>21.86181111111111</v>
      </c>
      <c r="DU261">
        <v>20.2473037037037</v>
      </c>
      <c r="DV261">
        <v>771.536111111111</v>
      </c>
      <c r="DW261">
        <v>21.58360740740741</v>
      </c>
      <c r="DX261">
        <v>499.9396666666667</v>
      </c>
      <c r="DY261">
        <v>90.31291111111112</v>
      </c>
      <c r="DZ261">
        <v>0.06707325185185185</v>
      </c>
      <c r="EA261">
        <v>28.63123333333333</v>
      </c>
      <c r="EB261">
        <v>29.93302962962963</v>
      </c>
      <c r="EC261">
        <v>999.9000000000001</v>
      </c>
      <c r="ED261">
        <v>0</v>
      </c>
      <c r="EE261">
        <v>0</v>
      </c>
      <c r="EF261">
        <v>9998.558148148148</v>
      </c>
      <c r="EG261">
        <v>0</v>
      </c>
      <c r="EH261">
        <v>10.38716666666666</v>
      </c>
      <c r="EI261">
        <v>-39.0475888888889</v>
      </c>
      <c r="EJ261">
        <v>787.5760740740741</v>
      </c>
      <c r="EK261">
        <v>826.132925925926</v>
      </c>
      <c r="EL261">
        <v>1.614502592592592</v>
      </c>
      <c r="EM261">
        <v>809.4061481481482</v>
      </c>
      <c r="EN261">
        <v>20.2473037037037</v>
      </c>
      <c r="EO261">
        <v>1.974402962962963</v>
      </c>
      <c r="EP261">
        <v>1.828592962962963</v>
      </c>
      <c r="EQ261">
        <v>17.24054814814815</v>
      </c>
      <c r="ER261">
        <v>16.03336666666667</v>
      </c>
      <c r="ES261">
        <v>2000.001111111111</v>
      </c>
      <c r="ET261">
        <v>0.9799954444444443</v>
      </c>
      <c r="EU261">
        <v>0.02000433333333334</v>
      </c>
      <c r="EV261">
        <v>0</v>
      </c>
      <c r="EW261">
        <v>593.6974814814814</v>
      </c>
      <c r="EX261">
        <v>5.00078</v>
      </c>
      <c r="EY261">
        <v>11647.08518518518</v>
      </c>
      <c r="EZ261">
        <v>16379.61851851852</v>
      </c>
      <c r="FA261">
        <v>38.85155555555556</v>
      </c>
      <c r="FB261">
        <v>39.63418518518519</v>
      </c>
      <c r="FC261">
        <v>38.88637037037037</v>
      </c>
      <c r="FD261">
        <v>39.34474074074074</v>
      </c>
      <c r="FE261">
        <v>40.08314814814815</v>
      </c>
      <c r="FF261">
        <v>1955.091111111111</v>
      </c>
      <c r="FG261">
        <v>39.91</v>
      </c>
      <c r="FH261">
        <v>0</v>
      </c>
      <c r="FI261">
        <v>1758646427.4</v>
      </c>
      <c r="FJ261">
        <v>0</v>
      </c>
      <c r="FK261">
        <v>593.67392</v>
      </c>
      <c r="FL261">
        <v>-0.5135384637872147</v>
      </c>
      <c r="FM261">
        <v>-9.961538440869116</v>
      </c>
      <c r="FN261">
        <v>11647.036</v>
      </c>
      <c r="FO261">
        <v>15</v>
      </c>
      <c r="FP261">
        <v>0</v>
      </c>
      <c r="FQ261" t="s">
        <v>441</v>
      </c>
      <c r="FR261">
        <v>1746989605.5</v>
      </c>
      <c r="FS261">
        <v>1746989593.5</v>
      </c>
      <c r="FT261">
        <v>0</v>
      </c>
      <c r="FU261">
        <v>-0.274</v>
      </c>
      <c r="FV261">
        <v>-0.002</v>
      </c>
      <c r="FW261">
        <v>2.549</v>
      </c>
      <c r="FX261">
        <v>0.129</v>
      </c>
      <c r="FY261">
        <v>420</v>
      </c>
      <c r="FZ261">
        <v>17</v>
      </c>
      <c r="GA261">
        <v>0.02</v>
      </c>
      <c r="GB261">
        <v>0.04</v>
      </c>
      <c r="GC261">
        <v>-38.99993</v>
      </c>
      <c r="GD261">
        <v>-0.5559669793620678</v>
      </c>
      <c r="GE261">
        <v>0.1174677938841108</v>
      </c>
      <c r="GF261">
        <v>0</v>
      </c>
      <c r="GG261">
        <v>593.6880294117647</v>
      </c>
      <c r="GH261">
        <v>-0.423911386229887</v>
      </c>
      <c r="GI261">
        <v>0.2239913975887692</v>
      </c>
      <c r="GJ261">
        <v>1</v>
      </c>
      <c r="GK261">
        <v>1.60965975</v>
      </c>
      <c r="GL261">
        <v>0.06016829268292313</v>
      </c>
      <c r="GM261">
        <v>0.01674826072872942</v>
      </c>
      <c r="GN261">
        <v>1</v>
      </c>
      <c r="GO261">
        <v>2</v>
      </c>
      <c r="GP261">
        <v>3</v>
      </c>
      <c r="GQ261" t="s">
        <v>442</v>
      </c>
      <c r="GR261">
        <v>3.1022</v>
      </c>
      <c r="GS261">
        <v>2.7256</v>
      </c>
      <c r="GT261">
        <v>0.138375</v>
      </c>
      <c r="GU261">
        <v>0.142753</v>
      </c>
      <c r="GV261">
        <v>0.10075</v>
      </c>
      <c r="GW261">
        <v>0.0968309</v>
      </c>
      <c r="GX261">
        <v>22539.4</v>
      </c>
      <c r="GY261">
        <v>20370.2</v>
      </c>
      <c r="GZ261">
        <v>26722</v>
      </c>
      <c r="HA261">
        <v>23982.6</v>
      </c>
      <c r="HB261">
        <v>38455.6</v>
      </c>
      <c r="HC261">
        <v>32022.3</v>
      </c>
      <c r="HD261">
        <v>46662.6</v>
      </c>
      <c r="HE261">
        <v>37938.7</v>
      </c>
      <c r="HF261">
        <v>1.8741</v>
      </c>
      <c r="HG261">
        <v>1.8664</v>
      </c>
      <c r="HH261">
        <v>0.128027</v>
      </c>
      <c r="HI261">
        <v>0</v>
      </c>
      <c r="HJ261">
        <v>27.8421</v>
      </c>
      <c r="HK261">
        <v>999.9</v>
      </c>
      <c r="HL261">
        <v>48.7</v>
      </c>
      <c r="HM261">
        <v>31.2</v>
      </c>
      <c r="HN261">
        <v>24.6035</v>
      </c>
      <c r="HO261">
        <v>61.4129</v>
      </c>
      <c r="HP261">
        <v>22.5601</v>
      </c>
      <c r="HQ261">
        <v>1</v>
      </c>
      <c r="HR261">
        <v>0.09212140000000001</v>
      </c>
      <c r="HS261">
        <v>-0.155858</v>
      </c>
      <c r="HT261">
        <v>20.2806</v>
      </c>
      <c r="HU261">
        <v>5.21115</v>
      </c>
      <c r="HV261">
        <v>11.9784</v>
      </c>
      <c r="HW261">
        <v>4.9631</v>
      </c>
      <c r="HX261">
        <v>3.2743</v>
      </c>
      <c r="HY261">
        <v>9999</v>
      </c>
      <c r="HZ261">
        <v>9999</v>
      </c>
      <c r="IA261">
        <v>9999</v>
      </c>
      <c r="IB261">
        <v>999.9</v>
      </c>
      <c r="IC261">
        <v>1.86394</v>
      </c>
      <c r="ID261">
        <v>1.86006</v>
      </c>
      <c r="IE261">
        <v>1.85837</v>
      </c>
      <c r="IF261">
        <v>1.85974</v>
      </c>
      <c r="IG261">
        <v>1.85989</v>
      </c>
      <c r="IH261">
        <v>1.85837</v>
      </c>
      <c r="II261">
        <v>1.85745</v>
      </c>
      <c r="IJ261">
        <v>1.85241</v>
      </c>
      <c r="IK261">
        <v>0</v>
      </c>
      <c r="IL261">
        <v>0</v>
      </c>
      <c r="IM261">
        <v>0</v>
      </c>
      <c r="IN261">
        <v>0</v>
      </c>
      <c r="IO261" t="s">
        <v>443</v>
      </c>
      <c r="IP261" t="s">
        <v>444</v>
      </c>
      <c r="IQ261" t="s">
        <v>445</v>
      </c>
      <c r="IR261" t="s">
        <v>445</v>
      </c>
      <c r="IS261" t="s">
        <v>445</v>
      </c>
      <c r="IT261" t="s">
        <v>445</v>
      </c>
      <c r="IU261">
        <v>0</v>
      </c>
      <c r="IV261">
        <v>100</v>
      </c>
      <c r="IW261">
        <v>100</v>
      </c>
      <c r="IX261">
        <v>-1.164</v>
      </c>
      <c r="IY261">
        <v>0.2773</v>
      </c>
      <c r="IZ261">
        <v>-1.101190050776656</v>
      </c>
      <c r="JA261">
        <v>-0.0009077452495023094</v>
      </c>
      <c r="JB261">
        <v>1.260287539409167E-06</v>
      </c>
      <c r="JC261">
        <v>-2.747980142854786E-10</v>
      </c>
      <c r="JD261">
        <v>0.01164710740424388</v>
      </c>
      <c r="JE261">
        <v>0.002354074995816399</v>
      </c>
      <c r="JF261">
        <v>0.0004967520844642659</v>
      </c>
      <c r="JG261">
        <v>-1.558376616488758E-06</v>
      </c>
      <c r="JH261">
        <v>1</v>
      </c>
      <c r="JI261">
        <v>1955</v>
      </c>
      <c r="JJ261">
        <v>1</v>
      </c>
      <c r="JK261">
        <v>26</v>
      </c>
      <c r="JL261">
        <v>194280.4</v>
      </c>
      <c r="JM261">
        <v>194280.6</v>
      </c>
      <c r="JN261">
        <v>2.01782</v>
      </c>
      <c r="JO261">
        <v>2.61963</v>
      </c>
      <c r="JP261">
        <v>1.49658</v>
      </c>
      <c r="JQ261">
        <v>2.34619</v>
      </c>
      <c r="JR261">
        <v>1.54907</v>
      </c>
      <c r="JS261">
        <v>2.42065</v>
      </c>
      <c r="JT261">
        <v>35.801</v>
      </c>
      <c r="JU261">
        <v>24.1751</v>
      </c>
      <c r="JV261">
        <v>18</v>
      </c>
      <c r="JW261">
        <v>481.777</v>
      </c>
      <c r="JX261">
        <v>491.502</v>
      </c>
      <c r="JY261">
        <v>27.3093</v>
      </c>
      <c r="JZ261">
        <v>28.463</v>
      </c>
      <c r="KA261">
        <v>29.9999</v>
      </c>
      <c r="KB261">
        <v>28.659</v>
      </c>
      <c r="KC261">
        <v>28.6514</v>
      </c>
      <c r="KD261">
        <v>40.4997</v>
      </c>
      <c r="KE261">
        <v>19.8192</v>
      </c>
      <c r="KF261">
        <v>67.01949999999999</v>
      </c>
      <c r="KG261">
        <v>27.309</v>
      </c>
      <c r="KH261">
        <v>854.671</v>
      </c>
      <c r="KI261">
        <v>20.2196</v>
      </c>
      <c r="KJ261">
        <v>102.024</v>
      </c>
      <c r="KK261">
        <v>91.49809999999999</v>
      </c>
    </row>
    <row r="262" spans="1:297">
      <c r="A262">
        <v>244</v>
      </c>
      <c r="B262">
        <v>1758646434.6</v>
      </c>
      <c r="C262">
        <v>4801.599999904633</v>
      </c>
      <c r="D262" t="s">
        <v>935</v>
      </c>
      <c r="E262" t="s">
        <v>936</v>
      </c>
      <c r="F262">
        <v>5</v>
      </c>
      <c r="G262" t="s">
        <v>834</v>
      </c>
      <c r="H262" t="s">
        <v>438</v>
      </c>
      <c r="I262">
        <v>1758646426.814285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(EA262+(U262+2*0.95*5.67E-8*(((EA262+$B$9)+273)^4-(EA262+273)^4)-44100*J262)/(1.84*29.3*R262+8*0.95*5.67E-8*(EA262+273)^3))</f>
        <v>0</v>
      </c>
      <c r="W262">
        <f>($C$9*EB262+$D$9*EC262+$E$9*V262)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2*0.95*5.67E-8*(((EA262+$B$9)+273)^4-(W262+273)^4)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858.6612104510049</v>
      </c>
      <c r="AK262">
        <v>828.6063878787878</v>
      </c>
      <c r="AL262">
        <v>3.423994462373946</v>
      </c>
      <c r="AM262">
        <v>65.1806960467509</v>
      </c>
      <c r="AN262">
        <f>(AP262 - AO262 + DY262*1E3/(8.314*(EA262+273.15)) * AR262/DX262 * AQ262) * DX262/(100*DL262) * 1000/(1000 - AP262)</f>
        <v>0</v>
      </c>
      <c r="AO262">
        <v>20.23461395000923</v>
      </c>
      <c r="AP262">
        <v>21.80433333333333</v>
      </c>
      <c r="AQ262">
        <v>-0.000945413092688608</v>
      </c>
      <c r="AR262">
        <v>105.5677355615316</v>
      </c>
      <c r="AS262">
        <v>0</v>
      </c>
      <c r="AT262">
        <v>0</v>
      </c>
      <c r="AU262">
        <f>IF(AS262*$H$15&gt;=AW262,1.0,(AW262/(AW262-AS262*$H$15)))</f>
        <v>0</v>
      </c>
      <c r="AV262">
        <f>(AU262-1)*100</f>
        <v>0</v>
      </c>
      <c r="AW262">
        <f>MAX(0,($B$15+$C$15*EF262)/(1+$D$15*EF262)*DY262/(EA262+273)*$E$15)</f>
        <v>0</v>
      </c>
      <c r="AX262" t="s">
        <v>439</v>
      </c>
      <c r="AY262" t="s">
        <v>439</v>
      </c>
      <c r="AZ262">
        <v>0</v>
      </c>
      <c r="BA262">
        <v>0</v>
      </c>
      <c r="BB262">
        <f>1-AZ262/BA262</f>
        <v>0</v>
      </c>
      <c r="BC262">
        <v>0</v>
      </c>
      <c r="BD262" t="s">
        <v>439</v>
      </c>
      <c r="BE262" t="s">
        <v>439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439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$B$13*EG262+$C$13*EH262+$F$13*ES262*(1-EV262)</f>
        <v>0</v>
      </c>
      <c r="DI262">
        <f>DH262*DJ262</f>
        <v>0</v>
      </c>
      <c r="DJ262">
        <f>($B$13*$D$11+$C$13*$D$11+$F$13*((FF262+EX262)/MAX(FF262+EX262+FG262, 0.1)*$I$11+FG262/MAX(FF262+EX262+FG262, 0.1)*$J$11))/($B$13+$C$13+$F$13)</f>
        <v>0</v>
      </c>
      <c r="DK262">
        <f>($B$13*$K$11+$C$13*$K$11+$F$13*((FF262+EX262)/MAX(FF262+EX262+FG262, 0.1)*$P$11+FG262/MAX(FF262+EX262+FG262, 0.1)*$Q$11))/($B$13+$C$13+$F$13)</f>
        <v>0</v>
      </c>
      <c r="DL262">
        <v>2.96</v>
      </c>
      <c r="DM262">
        <v>0.5</v>
      </c>
      <c r="DN262" t="s">
        <v>440</v>
      </c>
      <c r="DO262">
        <v>2</v>
      </c>
      <c r="DP262" t="b">
        <v>1</v>
      </c>
      <c r="DQ262">
        <v>1758646426.814285</v>
      </c>
      <c r="DR262">
        <v>786.1571785714286</v>
      </c>
      <c r="DS262">
        <v>825.239142857143</v>
      </c>
      <c r="DT262">
        <v>21.83681071428571</v>
      </c>
      <c r="DU262">
        <v>20.23447142857143</v>
      </c>
      <c r="DV262">
        <v>787.3259642857143</v>
      </c>
      <c r="DW262">
        <v>21.55912857142857</v>
      </c>
      <c r="DX262">
        <v>499.9463214285714</v>
      </c>
      <c r="DY262">
        <v>90.31338214285714</v>
      </c>
      <c r="DZ262">
        <v>0.06733049285714285</v>
      </c>
      <c r="EA262">
        <v>28.633775</v>
      </c>
      <c r="EB262">
        <v>29.93309642857143</v>
      </c>
      <c r="EC262">
        <v>999.9000000000002</v>
      </c>
      <c r="ED262">
        <v>0</v>
      </c>
      <c r="EE262">
        <v>0</v>
      </c>
      <c r="EF262">
        <v>10003.79214285714</v>
      </c>
      <c r="EG262">
        <v>0</v>
      </c>
      <c r="EH262">
        <v>10.38671428571428</v>
      </c>
      <c r="EI262">
        <v>-39.08192142857143</v>
      </c>
      <c r="EJ262">
        <v>803.7073214285716</v>
      </c>
      <c r="EK262">
        <v>842.2822857142858</v>
      </c>
      <c r="EL262">
        <v>1.602330714285715</v>
      </c>
      <c r="EM262">
        <v>825.239142857143</v>
      </c>
      <c r="EN262">
        <v>20.23447142857143</v>
      </c>
      <c r="EO262">
        <v>1.972155357142857</v>
      </c>
      <c r="EP262">
        <v>1.827443571428571</v>
      </c>
      <c r="EQ262">
        <v>17.22253214285714</v>
      </c>
      <c r="ER262">
        <v>16.02353214285714</v>
      </c>
      <c r="ES262">
        <v>2000.013214285714</v>
      </c>
      <c r="ET262">
        <v>0.9799955357142854</v>
      </c>
      <c r="EU262">
        <v>0.02000423928571429</v>
      </c>
      <c r="EV262">
        <v>0</v>
      </c>
      <c r="EW262">
        <v>593.6382142857144</v>
      </c>
      <c r="EX262">
        <v>5.00078</v>
      </c>
      <c r="EY262">
        <v>11646.78928571429</v>
      </c>
      <c r="EZ262">
        <v>16379.72142857143</v>
      </c>
      <c r="FA262">
        <v>38.87696428571428</v>
      </c>
      <c r="FB262">
        <v>39.63385714285715</v>
      </c>
      <c r="FC262">
        <v>38.88825000000001</v>
      </c>
      <c r="FD262">
        <v>39.35696428571428</v>
      </c>
      <c r="FE262">
        <v>40.10239285714285</v>
      </c>
      <c r="FF262">
        <v>1955.103214285714</v>
      </c>
      <c r="FG262">
        <v>39.91</v>
      </c>
      <c r="FH262">
        <v>0</v>
      </c>
      <c r="FI262">
        <v>1758646432.8</v>
      </c>
      <c r="FJ262">
        <v>0</v>
      </c>
      <c r="FK262">
        <v>593.6187307692309</v>
      </c>
      <c r="FL262">
        <v>-0.6437948660011092</v>
      </c>
      <c r="FM262">
        <v>-1.876923047770766</v>
      </c>
      <c r="FN262">
        <v>11646.64230769231</v>
      </c>
      <c r="FO262">
        <v>15</v>
      </c>
      <c r="FP262">
        <v>0</v>
      </c>
      <c r="FQ262" t="s">
        <v>441</v>
      </c>
      <c r="FR262">
        <v>1746989605.5</v>
      </c>
      <c r="FS262">
        <v>1746989593.5</v>
      </c>
      <c r="FT262">
        <v>0</v>
      </c>
      <c r="FU262">
        <v>-0.274</v>
      </c>
      <c r="FV262">
        <v>-0.002</v>
      </c>
      <c r="FW262">
        <v>2.549</v>
      </c>
      <c r="FX262">
        <v>0.129</v>
      </c>
      <c r="FY262">
        <v>420</v>
      </c>
      <c r="FZ262">
        <v>17</v>
      </c>
      <c r="GA262">
        <v>0.02</v>
      </c>
      <c r="GB262">
        <v>0.04</v>
      </c>
      <c r="GC262">
        <v>-39.05261463414634</v>
      </c>
      <c r="GD262">
        <v>-0.5165623693379975</v>
      </c>
      <c r="GE262">
        <v>0.1157937496964693</v>
      </c>
      <c r="GF262">
        <v>0</v>
      </c>
      <c r="GG262">
        <v>593.6506764705882</v>
      </c>
      <c r="GH262">
        <v>-0.6488158898430262</v>
      </c>
      <c r="GI262">
        <v>0.2278652492138903</v>
      </c>
      <c r="GJ262">
        <v>1</v>
      </c>
      <c r="GK262">
        <v>1.605293658536586</v>
      </c>
      <c r="GL262">
        <v>-0.1158485017421573</v>
      </c>
      <c r="GM262">
        <v>0.0208150286649437</v>
      </c>
      <c r="GN262">
        <v>0</v>
      </c>
      <c r="GO262">
        <v>1</v>
      </c>
      <c r="GP262">
        <v>3</v>
      </c>
      <c r="GQ262" t="s">
        <v>448</v>
      </c>
      <c r="GR262">
        <v>3.10247</v>
      </c>
      <c r="GS262">
        <v>2.72546</v>
      </c>
      <c r="GT262">
        <v>0.140298</v>
      </c>
      <c r="GU262">
        <v>0.14463</v>
      </c>
      <c r="GV262">
        <v>0.100693</v>
      </c>
      <c r="GW262">
        <v>0.09683659999999999</v>
      </c>
      <c r="GX262">
        <v>22488.9</v>
      </c>
      <c r="GY262">
        <v>20325.6</v>
      </c>
      <c r="GZ262">
        <v>26721.8</v>
      </c>
      <c r="HA262">
        <v>23982.6</v>
      </c>
      <c r="HB262">
        <v>38458.2</v>
      </c>
      <c r="HC262">
        <v>32022.1</v>
      </c>
      <c r="HD262">
        <v>46662.4</v>
      </c>
      <c r="HE262">
        <v>37938.6</v>
      </c>
      <c r="HF262">
        <v>1.8744</v>
      </c>
      <c r="HG262">
        <v>1.86607</v>
      </c>
      <c r="HH262">
        <v>0.129137</v>
      </c>
      <c r="HI262">
        <v>0</v>
      </c>
      <c r="HJ262">
        <v>27.8297</v>
      </c>
      <c r="HK262">
        <v>999.9</v>
      </c>
      <c r="HL262">
        <v>48.7</v>
      </c>
      <c r="HM262">
        <v>31.2</v>
      </c>
      <c r="HN262">
        <v>24.6075</v>
      </c>
      <c r="HO262">
        <v>61.0029</v>
      </c>
      <c r="HP262">
        <v>22.6202</v>
      </c>
      <c r="HQ262">
        <v>1</v>
      </c>
      <c r="HR262">
        <v>0.092279</v>
      </c>
      <c r="HS262">
        <v>-0.139995</v>
      </c>
      <c r="HT262">
        <v>20.2808</v>
      </c>
      <c r="HU262">
        <v>5.21175</v>
      </c>
      <c r="HV262">
        <v>11.9788</v>
      </c>
      <c r="HW262">
        <v>4.9633</v>
      </c>
      <c r="HX262">
        <v>3.27423</v>
      </c>
      <c r="HY262">
        <v>9999</v>
      </c>
      <c r="HZ262">
        <v>9999</v>
      </c>
      <c r="IA262">
        <v>9999</v>
      </c>
      <c r="IB262">
        <v>999.9</v>
      </c>
      <c r="IC262">
        <v>1.86396</v>
      </c>
      <c r="ID262">
        <v>1.86006</v>
      </c>
      <c r="IE262">
        <v>1.85837</v>
      </c>
      <c r="IF262">
        <v>1.85975</v>
      </c>
      <c r="IG262">
        <v>1.85989</v>
      </c>
      <c r="IH262">
        <v>1.85837</v>
      </c>
      <c r="II262">
        <v>1.85745</v>
      </c>
      <c r="IJ262">
        <v>1.85242</v>
      </c>
      <c r="IK262">
        <v>0</v>
      </c>
      <c r="IL262">
        <v>0</v>
      </c>
      <c r="IM262">
        <v>0</v>
      </c>
      <c r="IN262">
        <v>0</v>
      </c>
      <c r="IO262" t="s">
        <v>443</v>
      </c>
      <c r="IP262" t="s">
        <v>444</v>
      </c>
      <c r="IQ262" t="s">
        <v>445</v>
      </c>
      <c r="IR262" t="s">
        <v>445</v>
      </c>
      <c r="IS262" t="s">
        <v>445</v>
      </c>
      <c r="IT262" t="s">
        <v>445</v>
      </c>
      <c r="IU262">
        <v>0</v>
      </c>
      <c r="IV262">
        <v>100</v>
      </c>
      <c r="IW262">
        <v>100</v>
      </c>
      <c r="IX262">
        <v>-1.153</v>
      </c>
      <c r="IY262">
        <v>0.277</v>
      </c>
      <c r="IZ262">
        <v>-1.101190050776656</v>
      </c>
      <c r="JA262">
        <v>-0.0009077452495023094</v>
      </c>
      <c r="JB262">
        <v>1.260287539409167E-06</v>
      </c>
      <c r="JC262">
        <v>-2.747980142854786E-10</v>
      </c>
      <c r="JD262">
        <v>0.01164710740424388</v>
      </c>
      <c r="JE262">
        <v>0.002354074995816399</v>
      </c>
      <c r="JF262">
        <v>0.0004967520844642659</v>
      </c>
      <c r="JG262">
        <v>-1.558376616488758E-06</v>
      </c>
      <c r="JH262">
        <v>1</v>
      </c>
      <c r="JI262">
        <v>1955</v>
      </c>
      <c r="JJ262">
        <v>1</v>
      </c>
      <c r="JK262">
        <v>26</v>
      </c>
      <c r="JL262">
        <v>194280.5</v>
      </c>
      <c r="JM262">
        <v>194280.7</v>
      </c>
      <c r="JN262">
        <v>2.0459</v>
      </c>
      <c r="JO262">
        <v>2.61963</v>
      </c>
      <c r="JP262">
        <v>1.49658</v>
      </c>
      <c r="JQ262">
        <v>2.34619</v>
      </c>
      <c r="JR262">
        <v>1.54907</v>
      </c>
      <c r="JS262">
        <v>2.40234</v>
      </c>
      <c r="JT262">
        <v>35.8244</v>
      </c>
      <c r="JU262">
        <v>24.1663</v>
      </c>
      <c r="JV262">
        <v>18</v>
      </c>
      <c r="JW262">
        <v>481.963</v>
      </c>
      <c r="JX262">
        <v>491.289</v>
      </c>
      <c r="JY262">
        <v>27.332</v>
      </c>
      <c r="JZ262">
        <v>28.4637</v>
      </c>
      <c r="KA262">
        <v>30.0001</v>
      </c>
      <c r="KB262">
        <v>28.6607</v>
      </c>
      <c r="KC262">
        <v>28.6514</v>
      </c>
      <c r="KD262">
        <v>41.1751</v>
      </c>
      <c r="KE262">
        <v>19.8192</v>
      </c>
      <c r="KF262">
        <v>67.01949999999999</v>
      </c>
      <c r="KG262">
        <v>27.3585</v>
      </c>
      <c r="KH262">
        <v>874.708</v>
      </c>
      <c r="KI262">
        <v>20.2196</v>
      </c>
      <c r="KJ262">
        <v>102.023</v>
      </c>
      <c r="KK262">
        <v>91.4979</v>
      </c>
    </row>
    <row r="263" spans="1:297">
      <c r="A263">
        <v>245</v>
      </c>
      <c r="B263">
        <v>1758646439.6</v>
      </c>
      <c r="C263">
        <v>4806.599999904633</v>
      </c>
      <c r="D263" t="s">
        <v>937</v>
      </c>
      <c r="E263" t="s">
        <v>938</v>
      </c>
      <c r="F263">
        <v>5</v>
      </c>
      <c r="G263" t="s">
        <v>834</v>
      </c>
      <c r="H263" t="s">
        <v>438</v>
      </c>
      <c r="I263">
        <v>1758646432.1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(EA263+(U263+2*0.95*5.67E-8*(((EA263+$B$9)+273)^4-(EA263+273)^4)-44100*J263)/(1.84*29.3*R263+8*0.95*5.67E-8*(EA263+273)^3))</f>
        <v>0</v>
      </c>
      <c r="W263">
        <f>($C$9*EB263+$D$9*EC263+$E$9*V263)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2*0.95*5.67E-8*(((EA263+$B$9)+273)^4-(W263+273)^4)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875.6232513617798</v>
      </c>
      <c r="AK263">
        <v>845.6242787878788</v>
      </c>
      <c r="AL263">
        <v>3.404481930494884</v>
      </c>
      <c r="AM263">
        <v>65.1806960467509</v>
      </c>
      <c r="AN263">
        <f>(AP263 - AO263 + DY263*1E3/(8.314*(EA263+273.15)) * AR263/DX263 * AQ263) * DX263/(100*DL263) * 1000/(1000 - AP263)</f>
        <v>0</v>
      </c>
      <c r="AO263">
        <v>20.23383920331998</v>
      </c>
      <c r="AP263">
        <v>21.78671696969697</v>
      </c>
      <c r="AQ263">
        <v>-0.0005699556187184426</v>
      </c>
      <c r="AR263">
        <v>105.5677355615316</v>
      </c>
      <c r="AS263">
        <v>0</v>
      </c>
      <c r="AT263">
        <v>0</v>
      </c>
      <c r="AU263">
        <f>IF(AS263*$H$15&gt;=AW263,1.0,(AW263/(AW263-AS263*$H$15)))</f>
        <v>0</v>
      </c>
      <c r="AV263">
        <f>(AU263-1)*100</f>
        <v>0</v>
      </c>
      <c r="AW263">
        <f>MAX(0,($B$15+$C$15*EF263)/(1+$D$15*EF263)*DY263/(EA263+273)*$E$15)</f>
        <v>0</v>
      </c>
      <c r="AX263" t="s">
        <v>439</v>
      </c>
      <c r="AY263" t="s">
        <v>439</v>
      </c>
      <c r="AZ263">
        <v>0</v>
      </c>
      <c r="BA263">
        <v>0</v>
      </c>
      <c r="BB263">
        <f>1-AZ263/BA263</f>
        <v>0</v>
      </c>
      <c r="BC263">
        <v>0</v>
      </c>
      <c r="BD263" t="s">
        <v>439</v>
      </c>
      <c r="BE263" t="s">
        <v>439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439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$B$13*EG263+$C$13*EH263+$F$13*ES263*(1-EV263)</f>
        <v>0</v>
      </c>
      <c r="DI263">
        <f>DH263*DJ263</f>
        <v>0</v>
      </c>
      <c r="DJ263">
        <f>($B$13*$D$11+$C$13*$D$11+$F$13*((FF263+EX263)/MAX(FF263+EX263+FG263, 0.1)*$I$11+FG263/MAX(FF263+EX263+FG263, 0.1)*$J$11))/($B$13+$C$13+$F$13)</f>
        <v>0</v>
      </c>
      <c r="DK263">
        <f>($B$13*$K$11+$C$13*$K$11+$F$13*((FF263+EX263)/MAX(FF263+EX263+FG263, 0.1)*$P$11+FG263/MAX(FF263+EX263+FG263, 0.1)*$Q$11))/($B$13+$C$13+$F$13)</f>
        <v>0</v>
      </c>
      <c r="DL263">
        <v>2.96</v>
      </c>
      <c r="DM263">
        <v>0.5</v>
      </c>
      <c r="DN263" t="s">
        <v>440</v>
      </c>
      <c r="DO263">
        <v>2</v>
      </c>
      <c r="DP263" t="b">
        <v>1</v>
      </c>
      <c r="DQ263">
        <v>1758646432.1</v>
      </c>
      <c r="DR263">
        <v>803.8378518518518</v>
      </c>
      <c r="DS263">
        <v>842.9188148148147</v>
      </c>
      <c r="DT263">
        <v>21.81232592592593</v>
      </c>
      <c r="DU263">
        <v>20.23378148148149</v>
      </c>
      <c r="DV263">
        <v>804.9964444444444</v>
      </c>
      <c r="DW263">
        <v>21.53516296296297</v>
      </c>
      <c r="DX263">
        <v>500.0484814814815</v>
      </c>
      <c r="DY263">
        <v>90.31361111111111</v>
      </c>
      <c r="DZ263">
        <v>0.06706811851851852</v>
      </c>
      <c r="EA263">
        <v>28.63487777777778</v>
      </c>
      <c r="EB263">
        <v>29.93625555555555</v>
      </c>
      <c r="EC263">
        <v>999.9000000000001</v>
      </c>
      <c r="ED263">
        <v>0</v>
      </c>
      <c r="EE263">
        <v>0</v>
      </c>
      <c r="EF263">
        <v>10015.57</v>
      </c>
      <c r="EG263">
        <v>0</v>
      </c>
      <c r="EH263">
        <v>10.39251481481482</v>
      </c>
      <c r="EI263">
        <v>-39.08093703703703</v>
      </c>
      <c r="EJ263">
        <v>821.7622592592593</v>
      </c>
      <c r="EK263">
        <v>860.3264814814816</v>
      </c>
      <c r="EL263">
        <v>1.578534074074074</v>
      </c>
      <c r="EM263">
        <v>842.9188148148147</v>
      </c>
      <c r="EN263">
        <v>20.23378148148149</v>
      </c>
      <c r="EO263">
        <v>1.96994962962963</v>
      </c>
      <c r="EP263">
        <v>1.827386666666666</v>
      </c>
      <c r="EQ263">
        <v>17.20484074074074</v>
      </c>
      <c r="ER263">
        <v>16.02304814814815</v>
      </c>
      <c r="ES263">
        <v>1999.997407407407</v>
      </c>
      <c r="ET263">
        <v>0.9799953333333332</v>
      </c>
      <c r="EU263">
        <v>0.02000445185185186</v>
      </c>
      <c r="EV263">
        <v>0</v>
      </c>
      <c r="EW263">
        <v>593.578074074074</v>
      </c>
      <c r="EX263">
        <v>5.00078</v>
      </c>
      <c r="EY263">
        <v>11646.34444444444</v>
      </c>
      <c r="EZ263">
        <v>16379.57407407407</v>
      </c>
      <c r="FA263">
        <v>38.89329629629629</v>
      </c>
      <c r="FB263">
        <v>39.63188888888889</v>
      </c>
      <c r="FC263">
        <v>38.8887037037037</v>
      </c>
      <c r="FD263">
        <v>39.37011111111111</v>
      </c>
      <c r="FE263">
        <v>40.18025925925926</v>
      </c>
      <c r="FF263">
        <v>1955.087407407407</v>
      </c>
      <c r="FG263">
        <v>39.91</v>
      </c>
      <c r="FH263">
        <v>0</v>
      </c>
      <c r="FI263">
        <v>1758646437.6</v>
      </c>
      <c r="FJ263">
        <v>0</v>
      </c>
      <c r="FK263">
        <v>593.5958461538461</v>
      </c>
      <c r="FL263">
        <v>0.05750427073529889</v>
      </c>
      <c r="FM263">
        <v>-2.841025623136299</v>
      </c>
      <c r="FN263">
        <v>11646.29615384615</v>
      </c>
      <c r="FO263">
        <v>15</v>
      </c>
      <c r="FP263">
        <v>0</v>
      </c>
      <c r="FQ263" t="s">
        <v>441</v>
      </c>
      <c r="FR263">
        <v>1746989605.5</v>
      </c>
      <c r="FS263">
        <v>1746989593.5</v>
      </c>
      <c r="FT263">
        <v>0</v>
      </c>
      <c r="FU263">
        <v>-0.274</v>
      </c>
      <c r="FV263">
        <v>-0.002</v>
      </c>
      <c r="FW263">
        <v>2.549</v>
      </c>
      <c r="FX263">
        <v>0.129</v>
      </c>
      <c r="FY263">
        <v>420</v>
      </c>
      <c r="FZ263">
        <v>17</v>
      </c>
      <c r="GA263">
        <v>0.02</v>
      </c>
      <c r="GB263">
        <v>0.04</v>
      </c>
      <c r="GC263">
        <v>-39.08406</v>
      </c>
      <c r="GD263">
        <v>-0.1095872420262135</v>
      </c>
      <c r="GE263">
        <v>0.06746391554008717</v>
      </c>
      <c r="GF263">
        <v>1</v>
      </c>
      <c r="GG263">
        <v>593.6226470588235</v>
      </c>
      <c r="GH263">
        <v>-0.360152786621511</v>
      </c>
      <c r="GI263">
        <v>0.2300541985186461</v>
      </c>
      <c r="GJ263">
        <v>1</v>
      </c>
      <c r="GK263">
        <v>1.59182775</v>
      </c>
      <c r="GL263">
        <v>-0.2701160600375234</v>
      </c>
      <c r="GM263">
        <v>0.02616767801004706</v>
      </c>
      <c r="GN263">
        <v>0</v>
      </c>
      <c r="GO263">
        <v>2</v>
      </c>
      <c r="GP263">
        <v>3</v>
      </c>
      <c r="GQ263" t="s">
        <v>442</v>
      </c>
      <c r="GR263">
        <v>3.10221</v>
      </c>
      <c r="GS263">
        <v>2.72472</v>
      </c>
      <c r="GT263">
        <v>0.142192</v>
      </c>
      <c r="GU263">
        <v>0.146492</v>
      </c>
      <c r="GV263">
        <v>0.100636</v>
      </c>
      <c r="GW263">
        <v>0.09683369999999999</v>
      </c>
      <c r="GX263">
        <v>22439.4</v>
      </c>
      <c r="GY263">
        <v>20281.4</v>
      </c>
      <c r="GZ263">
        <v>26721.9</v>
      </c>
      <c r="HA263">
        <v>23982.7</v>
      </c>
      <c r="HB263">
        <v>38461</v>
      </c>
      <c r="HC263">
        <v>32022.4</v>
      </c>
      <c r="HD263">
        <v>46662.6</v>
      </c>
      <c r="HE263">
        <v>37938.5</v>
      </c>
      <c r="HF263">
        <v>1.8742</v>
      </c>
      <c r="HG263">
        <v>1.86637</v>
      </c>
      <c r="HH263">
        <v>0.130519</v>
      </c>
      <c r="HI263">
        <v>0</v>
      </c>
      <c r="HJ263">
        <v>27.8193</v>
      </c>
      <c r="HK263">
        <v>999.9</v>
      </c>
      <c r="HL263">
        <v>48.7</v>
      </c>
      <c r="HM263">
        <v>31.2</v>
      </c>
      <c r="HN263">
        <v>24.6074</v>
      </c>
      <c r="HO263">
        <v>61.1029</v>
      </c>
      <c r="HP263">
        <v>22.472</v>
      </c>
      <c r="HQ263">
        <v>1</v>
      </c>
      <c r="HR263">
        <v>0.0923933</v>
      </c>
      <c r="HS263">
        <v>-0.206767</v>
      </c>
      <c r="HT263">
        <v>20.2808</v>
      </c>
      <c r="HU263">
        <v>5.211</v>
      </c>
      <c r="HV263">
        <v>11.9791</v>
      </c>
      <c r="HW263">
        <v>4.96325</v>
      </c>
      <c r="HX263">
        <v>3.2743</v>
      </c>
      <c r="HY263">
        <v>9999</v>
      </c>
      <c r="HZ263">
        <v>9999</v>
      </c>
      <c r="IA263">
        <v>9999</v>
      </c>
      <c r="IB263">
        <v>999.9</v>
      </c>
      <c r="IC263">
        <v>1.86394</v>
      </c>
      <c r="ID263">
        <v>1.86007</v>
      </c>
      <c r="IE263">
        <v>1.85838</v>
      </c>
      <c r="IF263">
        <v>1.85976</v>
      </c>
      <c r="IG263">
        <v>1.85989</v>
      </c>
      <c r="IH263">
        <v>1.85837</v>
      </c>
      <c r="II263">
        <v>1.85745</v>
      </c>
      <c r="IJ263">
        <v>1.85242</v>
      </c>
      <c r="IK263">
        <v>0</v>
      </c>
      <c r="IL263">
        <v>0</v>
      </c>
      <c r="IM263">
        <v>0</v>
      </c>
      <c r="IN263">
        <v>0</v>
      </c>
      <c r="IO263" t="s">
        <v>443</v>
      </c>
      <c r="IP263" t="s">
        <v>444</v>
      </c>
      <c r="IQ263" t="s">
        <v>445</v>
      </c>
      <c r="IR263" t="s">
        <v>445</v>
      </c>
      <c r="IS263" t="s">
        <v>445</v>
      </c>
      <c r="IT263" t="s">
        <v>445</v>
      </c>
      <c r="IU263">
        <v>0</v>
      </c>
      <c r="IV263">
        <v>100</v>
      </c>
      <c r="IW263">
        <v>100</v>
      </c>
      <c r="IX263">
        <v>-1.143</v>
      </c>
      <c r="IY263">
        <v>0.2766</v>
      </c>
      <c r="IZ263">
        <v>-1.101190050776656</v>
      </c>
      <c r="JA263">
        <v>-0.0009077452495023094</v>
      </c>
      <c r="JB263">
        <v>1.260287539409167E-06</v>
      </c>
      <c r="JC263">
        <v>-2.747980142854786E-10</v>
      </c>
      <c r="JD263">
        <v>0.01164710740424388</v>
      </c>
      <c r="JE263">
        <v>0.002354074995816399</v>
      </c>
      <c r="JF263">
        <v>0.0004967520844642659</v>
      </c>
      <c r="JG263">
        <v>-1.558376616488758E-06</v>
      </c>
      <c r="JH263">
        <v>1</v>
      </c>
      <c r="JI263">
        <v>1955</v>
      </c>
      <c r="JJ263">
        <v>1</v>
      </c>
      <c r="JK263">
        <v>26</v>
      </c>
      <c r="JL263">
        <v>194280.6</v>
      </c>
      <c r="JM263">
        <v>194280.8</v>
      </c>
      <c r="JN263">
        <v>2.0813</v>
      </c>
      <c r="JO263">
        <v>2.61597</v>
      </c>
      <c r="JP263">
        <v>1.49658</v>
      </c>
      <c r="JQ263">
        <v>2.34619</v>
      </c>
      <c r="JR263">
        <v>1.54907</v>
      </c>
      <c r="JS263">
        <v>2.40723</v>
      </c>
      <c r="JT263">
        <v>35.801</v>
      </c>
      <c r="JU263">
        <v>24.1838</v>
      </c>
      <c r="JV263">
        <v>18</v>
      </c>
      <c r="JW263">
        <v>481.853</v>
      </c>
      <c r="JX263">
        <v>491.503</v>
      </c>
      <c r="JY263">
        <v>27.3646</v>
      </c>
      <c r="JZ263">
        <v>28.4657</v>
      </c>
      <c r="KA263">
        <v>30.0002</v>
      </c>
      <c r="KB263">
        <v>28.6615</v>
      </c>
      <c r="KC263">
        <v>28.6536</v>
      </c>
      <c r="KD263">
        <v>41.7857</v>
      </c>
      <c r="KE263">
        <v>19.8192</v>
      </c>
      <c r="KF263">
        <v>67.01949999999999</v>
      </c>
      <c r="KG263">
        <v>27.3973</v>
      </c>
      <c r="KH263">
        <v>888.0650000000001</v>
      </c>
      <c r="KI263">
        <v>20.2196</v>
      </c>
      <c r="KJ263">
        <v>102.024</v>
      </c>
      <c r="KK263">
        <v>91.4979</v>
      </c>
    </row>
    <row r="264" spans="1:297">
      <c r="A264">
        <v>246</v>
      </c>
      <c r="B264">
        <v>1758646444.6</v>
      </c>
      <c r="C264">
        <v>4811.599999904633</v>
      </c>
      <c r="D264" t="s">
        <v>939</v>
      </c>
      <c r="E264" t="s">
        <v>940</v>
      </c>
      <c r="F264">
        <v>5</v>
      </c>
      <c r="G264" t="s">
        <v>834</v>
      </c>
      <c r="H264" t="s">
        <v>438</v>
      </c>
      <c r="I264">
        <v>1758646436.814285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(EA264+(U264+2*0.95*5.67E-8*(((EA264+$B$9)+273)^4-(EA264+273)^4)-44100*J264)/(1.84*29.3*R264+8*0.95*5.67E-8*(EA264+273)^3))</f>
        <v>0</v>
      </c>
      <c r="W264">
        <f>($C$9*EB264+$D$9*EC264+$E$9*V264)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2*0.95*5.67E-8*(((EA264+$B$9)+273)^4-(W264+273)^4)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892.6869138181568</v>
      </c>
      <c r="AK264">
        <v>862.7428</v>
      </c>
      <c r="AL264">
        <v>3.433997218604038</v>
      </c>
      <c r="AM264">
        <v>65.1806960467509</v>
      </c>
      <c r="AN264">
        <f>(AP264 - AO264 + DY264*1E3/(8.314*(EA264+273.15)) * AR264/DX264 * AQ264) * DX264/(100*DL264) * 1000/(1000 - AP264)</f>
        <v>0</v>
      </c>
      <c r="AO264">
        <v>20.2361901936604</v>
      </c>
      <c r="AP264">
        <v>21.77251999999999</v>
      </c>
      <c r="AQ264">
        <v>-0.0003153894448538464</v>
      </c>
      <c r="AR264">
        <v>105.5677355615316</v>
      </c>
      <c r="AS264">
        <v>0</v>
      </c>
      <c r="AT264">
        <v>0</v>
      </c>
      <c r="AU264">
        <f>IF(AS264*$H$15&gt;=AW264,1.0,(AW264/(AW264-AS264*$H$15)))</f>
        <v>0</v>
      </c>
      <c r="AV264">
        <f>(AU264-1)*100</f>
        <v>0</v>
      </c>
      <c r="AW264">
        <f>MAX(0,($B$15+$C$15*EF264)/(1+$D$15*EF264)*DY264/(EA264+273)*$E$15)</f>
        <v>0</v>
      </c>
      <c r="AX264" t="s">
        <v>439</v>
      </c>
      <c r="AY264" t="s">
        <v>439</v>
      </c>
      <c r="AZ264">
        <v>0</v>
      </c>
      <c r="BA264">
        <v>0</v>
      </c>
      <c r="BB264">
        <f>1-AZ264/BA264</f>
        <v>0</v>
      </c>
      <c r="BC264">
        <v>0</v>
      </c>
      <c r="BD264" t="s">
        <v>439</v>
      </c>
      <c r="BE264" t="s">
        <v>439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439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$B$13*EG264+$C$13*EH264+$F$13*ES264*(1-EV264)</f>
        <v>0</v>
      </c>
      <c r="DI264">
        <f>DH264*DJ264</f>
        <v>0</v>
      </c>
      <c r="DJ264">
        <f>($B$13*$D$11+$C$13*$D$11+$F$13*((FF264+EX264)/MAX(FF264+EX264+FG264, 0.1)*$I$11+FG264/MAX(FF264+EX264+FG264, 0.1)*$J$11))/($B$13+$C$13+$F$13)</f>
        <v>0</v>
      </c>
      <c r="DK264">
        <f>($B$13*$K$11+$C$13*$K$11+$F$13*((FF264+EX264)/MAX(FF264+EX264+FG264, 0.1)*$P$11+FG264/MAX(FF264+EX264+FG264, 0.1)*$Q$11))/($B$13+$C$13+$F$13)</f>
        <v>0</v>
      </c>
      <c r="DL264">
        <v>2.96</v>
      </c>
      <c r="DM264">
        <v>0.5</v>
      </c>
      <c r="DN264" t="s">
        <v>440</v>
      </c>
      <c r="DO264">
        <v>2</v>
      </c>
      <c r="DP264" t="b">
        <v>1</v>
      </c>
      <c r="DQ264">
        <v>1758646436.814285</v>
      </c>
      <c r="DR264">
        <v>819.5798928571429</v>
      </c>
      <c r="DS264">
        <v>858.7047857142858</v>
      </c>
      <c r="DT264">
        <v>21.79542142857143</v>
      </c>
      <c r="DU264">
        <v>20.23465000000001</v>
      </c>
      <c r="DV264">
        <v>820.7291428571428</v>
      </c>
      <c r="DW264">
        <v>21.51861428571428</v>
      </c>
      <c r="DX264">
        <v>500.0795357142857</v>
      </c>
      <c r="DY264">
        <v>90.31346785714285</v>
      </c>
      <c r="DZ264">
        <v>0.06687610000000001</v>
      </c>
      <c r="EA264">
        <v>28.63515</v>
      </c>
      <c r="EB264">
        <v>29.94132142857143</v>
      </c>
      <c r="EC264">
        <v>999.9000000000002</v>
      </c>
      <c r="ED264">
        <v>0</v>
      </c>
      <c r="EE264">
        <v>0</v>
      </c>
      <c r="EF264">
        <v>10011.71285714286</v>
      </c>
      <c r="EG264">
        <v>0</v>
      </c>
      <c r="EH264">
        <v>10.4011</v>
      </c>
      <c r="EI264">
        <v>-39.12486785714286</v>
      </c>
      <c r="EJ264">
        <v>837.8408928571429</v>
      </c>
      <c r="EK264">
        <v>876.4392857142857</v>
      </c>
      <c r="EL264">
        <v>1.560760714285714</v>
      </c>
      <c r="EM264">
        <v>858.7047857142858</v>
      </c>
      <c r="EN264">
        <v>20.23465000000001</v>
      </c>
      <c r="EO264">
        <v>1.968419642857143</v>
      </c>
      <c r="EP264">
        <v>1.827461785714286</v>
      </c>
      <c r="EQ264">
        <v>17.19255714285714</v>
      </c>
      <c r="ER264">
        <v>16.02368928571429</v>
      </c>
      <c r="ES264">
        <v>2000.008571428572</v>
      </c>
      <c r="ET264">
        <v>0.9799954285714284</v>
      </c>
      <c r="EU264">
        <v>0.02000435714285715</v>
      </c>
      <c r="EV264">
        <v>0</v>
      </c>
      <c r="EW264">
        <v>593.6302142857143</v>
      </c>
      <c r="EX264">
        <v>5.00078</v>
      </c>
      <c r="EY264">
        <v>11646.3</v>
      </c>
      <c r="EZ264">
        <v>16379.67142857143</v>
      </c>
      <c r="FA264">
        <v>38.877</v>
      </c>
      <c r="FB264">
        <v>39.62271428571427</v>
      </c>
      <c r="FC264">
        <v>38.97307142857143</v>
      </c>
      <c r="FD264">
        <v>39.36357142857143</v>
      </c>
      <c r="FE264">
        <v>40.21171428571428</v>
      </c>
      <c r="FF264">
        <v>1955.098571428571</v>
      </c>
      <c r="FG264">
        <v>39.91</v>
      </c>
      <c r="FH264">
        <v>0</v>
      </c>
      <c r="FI264">
        <v>1758646442.4</v>
      </c>
      <c r="FJ264">
        <v>0</v>
      </c>
      <c r="FK264">
        <v>593.6348461538462</v>
      </c>
      <c r="FL264">
        <v>0.7760000029035012</v>
      </c>
      <c r="FM264">
        <v>-2.30427348516577</v>
      </c>
      <c r="FN264">
        <v>11646.29230769231</v>
      </c>
      <c r="FO264">
        <v>15</v>
      </c>
      <c r="FP264">
        <v>0</v>
      </c>
      <c r="FQ264" t="s">
        <v>441</v>
      </c>
      <c r="FR264">
        <v>1746989605.5</v>
      </c>
      <c r="FS264">
        <v>1746989593.5</v>
      </c>
      <c r="FT264">
        <v>0</v>
      </c>
      <c r="FU264">
        <v>-0.274</v>
      </c>
      <c r="FV264">
        <v>-0.002</v>
      </c>
      <c r="FW264">
        <v>2.549</v>
      </c>
      <c r="FX264">
        <v>0.129</v>
      </c>
      <c r="FY264">
        <v>420</v>
      </c>
      <c r="FZ264">
        <v>17</v>
      </c>
      <c r="GA264">
        <v>0.02</v>
      </c>
      <c r="GB264">
        <v>0.04</v>
      </c>
      <c r="GC264">
        <v>-39.0943225</v>
      </c>
      <c r="GD264">
        <v>-0.4252131332081409</v>
      </c>
      <c r="GE264">
        <v>0.06851061774462452</v>
      </c>
      <c r="GF264">
        <v>1</v>
      </c>
      <c r="GG264">
        <v>593.6252058823529</v>
      </c>
      <c r="GH264">
        <v>0.5104507241523535</v>
      </c>
      <c r="GI264">
        <v>0.2416000315801241</v>
      </c>
      <c r="GJ264">
        <v>1</v>
      </c>
      <c r="GK264">
        <v>1.570493</v>
      </c>
      <c r="GL264">
        <v>-0.2263159474671691</v>
      </c>
      <c r="GM264">
        <v>0.02182438248840044</v>
      </c>
      <c r="GN264">
        <v>0</v>
      </c>
      <c r="GO264">
        <v>2</v>
      </c>
      <c r="GP264">
        <v>3</v>
      </c>
      <c r="GQ264" t="s">
        <v>442</v>
      </c>
      <c r="GR264">
        <v>3.10239</v>
      </c>
      <c r="GS264">
        <v>2.72462</v>
      </c>
      <c r="GT264">
        <v>0.144079</v>
      </c>
      <c r="GU264">
        <v>0.148332</v>
      </c>
      <c r="GV264">
        <v>0.10059</v>
      </c>
      <c r="GW264">
        <v>0.0968473</v>
      </c>
      <c r="GX264">
        <v>22390.2</v>
      </c>
      <c r="GY264">
        <v>20237.3</v>
      </c>
      <c r="GZ264">
        <v>26722</v>
      </c>
      <c r="HA264">
        <v>23982.3</v>
      </c>
      <c r="HB264">
        <v>38463.1</v>
      </c>
      <c r="HC264">
        <v>32021.8</v>
      </c>
      <c r="HD264">
        <v>46662.4</v>
      </c>
      <c r="HE264">
        <v>37938.2</v>
      </c>
      <c r="HF264">
        <v>1.87423</v>
      </c>
      <c r="HG264">
        <v>1.86615</v>
      </c>
      <c r="HH264">
        <v>0.131387</v>
      </c>
      <c r="HI264">
        <v>0</v>
      </c>
      <c r="HJ264">
        <v>27.8107</v>
      </c>
      <c r="HK264">
        <v>999.9</v>
      </c>
      <c r="HL264">
        <v>48.7</v>
      </c>
      <c r="HM264">
        <v>31.2</v>
      </c>
      <c r="HN264">
        <v>24.6042</v>
      </c>
      <c r="HO264">
        <v>61.1429</v>
      </c>
      <c r="HP264">
        <v>22.5481</v>
      </c>
      <c r="HQ264">
        <v>1</v>
      </c>
      <c r="HR264">
        <v>0.0926423</v>
      </c>
      <c r="HS264">
        <v>-0.217595</v>
      </c>
      <c r="HT264">
        <v>20.2807</v>
      </c>
      <c r="HU264">
        <v>5.21205</v>
      </c>
      <c r="HV264">
        <v>11.9794</v>
      </c>
      <c r="HW264">
        <v>4.96355</v>
      </c>
      <c r="HX264">
        <v>3.27433</v>
      </c>
      <c r="HY264">
        <v>9999</v>
      </c>
      <c r="HZ264">
        <v>9999</v>
      </c>
      <c r="IA264">
        <v>9999</v>
      </c>
      <c r="IB264">
        <v>999.9</v>
      </c>
      <c r="IC264">
        <v>1.86394</v>
      </c>
      <c r="ID264">
        <v>1.86007</v>
      </c>
      <c r="IE264">
        <v>1.85837</v>
      </c>
      <c r="IF264">
        <v>1.85975</v>
      </c>
      <c r="IG264">
        <v>1.85989</v>
      </c>
      <c r="IH264">
        <v>1.85837</v>
      </c>
      <c r="II264">
        <v>1.85745</v>
      </c>
      <c r="IJ264">
        <v>1.85242</v>
      </c>
      <c r="IK264">
        <v>0</v>
      </c>
      <c r="IL264">
        <v>0</v>
      </c>
      <c r="IM264">
        <v>0</v>
      </c>
      <c r="IN264">
        <v>0</v>
      </c>
      <c r="IO264" t="s">
        <v>443</v>
      </c>
      <c r="IP264" t="s">
        <v>444</v>
      </c>
      <c r="IQ264" t="s">
        <v>445</v>
      </c>
      <c r="IR264" t="s">
        <v>445</v>
      </c>
      <c r="IS264" t="s">
        <v>445</v>
      </c>
      <c r="IT264" t="s">
        <v>445</v>
      </c>
      <c r="IU264">
        <v>0</v>
      </c>
      <c r="IV264">
        <v>100</v>
      </c>
      <c r="IW264">
        <v>100</v>
      </c>
      <c r="IX264">
        <v>-1.134</v>
      </c>
      <c r="IY264">
        <v>0.2763</v>
      </c>
      <c r="IZ264">
        <v>-1.101190050776656</v>
      </c>
      <c r="JA264">
        <v>-0.0009077452495023094</v>
      </c>
      <c r="JB264">
        <v>1.260287539409167E-06</v>
      </c>
      <c r="JC264">
        <v>-2.747980142854786E-10</v>
      </c>
      <c r="JD264">
        <v>0.01164710740424388</v>
      </c>
      <c r="JE264">
        <v>0.002354074995816399</v>
      </c>
      <c r="JF264">
        <v>0.0004967520844642659</v>
      </c>
      <c r="JG264">
        <v>-1.558376616488758E-06</v>
      </c>
      <c r="JH264">
        <v>1</v>
      </c>
      <c r="JI264">
        <v>1955</v>
      </c>
      <c r="JJ264">
        <v>1</v>
      </c>
      <c r="JK264">
        <v>26</v>
      </c>
      <c r="JL264">
        <v>194280.7</v>
      </c>
      <c r="JM264">
        <v>194280.9</v>
      </c>
      <c r="JN264">
        <v>2.10938</v>
      </c>
      <c r="JO264">
        <v>2.61719</v>
      </c>
      <c r="JP264">
        <v>1.49658</v>
      </c>
      <c r="JQ264">
        <v>2.34619</v>
      </c>
      <c r="JR264">
        <v>1.54907</v>
      </c>
      <c r="JS264">
        <v>2.41577</v>
      </c>
      <c r="JT264">
        <v>35.801</v>
      </c>
      <c r="JU264">
        <v>24.1751</v>
      </c>
      <c r="JV264">
        <v>18</v>
      </c>
      <c r="JW264">
        <v>481.868</v>
      </c>
      <c r="JX264">
        <v>491.358</v>
      </c>
      <c r="JY264">
        <v>27.4017</v>
      </c>
      <c r="JZ264">
        <v>28.4667</v>
      </c>
      <c r="KA264">
        <v>30.0002</v>
      </c>
      <c r="KB264">
        <v>28.6615</v>
      </c>
      <c r="KC264">
        <v>28.6539</v>
      </c>
      <c r="KD264">
        <v>42.4578</v>
      </c>
      <c r="KE264">
        <v>19.8192</v>
      </c>
      <c r="KF264">
        <v>67.01949999999999</v>
      </c>
      <c r="KG264">
        <v>27.4323</v>
      </c>
      <c r="KH264">
        <v>908.1</v>
      </c>
      <c r="KI264">
        <v>20.2287</v>
      </c>
      <c r="KJ264">
        <v>102.024</v>
      </c>
      <c r="KK264">
        <v>91.49679999999999</v>
      </c>
    </row>
    <row r="265" spans="1:297">
      <c r="A265">
        <v>247</v>
      </c>
      <c r="B265">
        <v>1758646449.6</v>
      </c>
      <c r="C265">
        <v>4816.599999904633</v>
      </c>
      <c r="D265" t="s">
        <v>941</v>
      </c>
      <c r="E265" t="s">
        <v>942</v>
      </c>
      <c r="F265">
        <v>5</v>
      </c>
      <c r="G265" t="s">
        <v>834</v>
      </c>
      <c r="H265" t="s">
        <v>438</v>
      </c>
      <c r="I265">
        <v>1758646442.1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(EA265+(U265+2*0.95*5.67E-8*(((EA265+$B$9)+273)^4-(EA265+273)^4)-44100*J265)/(1.84*29.3*R265+8*0.95*5.67E-8*(EA265+273)^3))</f>
        <v>0</v>
      </c>
      <c r="W265">
        <f>($C$9*EB265+$D$9*EC265+$E$9*V265)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2*0.95*5.67E-8*(((EA265+$B$9)+273)^4-(W265+273)^4)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909.8035680690542</v>
      </c>
      <c r="AK265">
        <v>879.762666666667</v>
      </c>
      <c r="AL265">
        <v>3.394537894085957</v>
      </c>
      <c r="AM265">
        <v>65.1806960467509</v>
      </c>
      <c r="AN265">
        <f>(AP265 - AO265 + DY265*1E3/(8.314*(EA265+273.15)) * AR265/DX265 * AQ265) * DX265/(100*DL265) * 1000/(1000 - AP265)</f>
        <v>0</v>
      </c>
      <c r="AO265">
        <v>20.2378510702788</v>
      </c>
      <c r="AP265">
        <v>21.76051575757576</v>
      </c>
      <c r="AQ265">
        <v>-0.00021398668421622</v>
      </c>
      <c r="AR265">
        <v>105.5677355615316</v>
      </c>
      <c r="AS265">
        <v>0</v>
      </c>
      <c r="AT265">
        <v>0</v>
      </c>
      <c r="AU265">
        <f>IF(AS265*$H$15&gt;=AW265,1.0,(AW265/(AW265-AS265*$H$15)))</f>
        <v>0</v>
      </c>
      <c r="AV265">
        <f>(AU265-1)*100</f>
        <v>0</v>
      </c>
      <c r="AW265">
        <f>MAX(0,($B$15+$C$15*EF265)/(1+$D$15*EF265)*DY265/(EA265+273)*$E$15)</f>
        <v>0</v>
      </c>
      <c r="AX265" t="s">
        <v>439</v>
      </c>
      <c r="AY265" t="s">
        <v>439</v>
      </c>
      <c r="AZ265">
        <v>0</v>
      </c>
      <c r="BA265">
        <v>0</v>
      </c>
      <c r="BB265">
        <f>1-AZ265/BA265</f>
        <v>0</v>
      </c>
      <c r="BC265">
        <v>0</v>
      </c>
      <c r="BD265" t="s">
        <v>439</v>
      </c>
      <c r="BE265" t="s">
        <v>439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439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$B$13*EG265+$C$13*EH265+$F$13*ES265*(1-EV265)</f>
        <v>0</v>
      </c>
      <c r="DI265">
        <f>DH265*DJ265</f>
        <v>0</v>
      </c>
      <c r="DJ265">
        <f>($B$13*$D$11+$C$13*$D$11+$F$13*((FF265+EX265)/MAX(FF265+EX265+FG265, 0.1)*$I$11+FG265/MAX(FF265+EX265+FG265, 0.1)*$J$11))/($B$13+$C$13+$F$13)</f>
        <v>0</v>
      </c>
      <c r="DK265">
        <f>($B$13*$K$11+$C$13*$K$11+$F$13*((FF265+EX265)/MAX(FF265+EX265+FG265, 0.1)*$P$11+FG265/MAX(FF265+EX265+FG265, 0.1)*$Q$11))/($B$13+$C$13+$F$13)</f>
        <v>0</v>
      </c>
      <c r="DL265">
        <v>2.96</v>
      </c>
      <c r="DM265">
        <v>0.5</v>
      </c>
      <c r="DN265" t="s">
        <v>440</v>
      </c>
      <c r="DO265">
        <v>2</v>
      </c>
      <c r="DP265" t="b">
        <v>1</v>
      </c>
      <c r="DQ265">
        <v>1758646442.1</v>
      </c>
      <c r="DR265">
        <v>837.2464074074074</v>
      </c>
      <c r="DS265">
        <v>876.385925925926</v>
      </c>
      <c r="DT265">
        <v>21.77906666666667</v>
      </c>
      <c r="DU265">
        <v>20.23583703703704</v>
      </c>
      <c r="DV265">
        <v>838.3848148148148</v>
      </c>
      <c r="DW265">
        <v>21.50261851851852</v>
      </c>
      <c r="DX265">
        <v>500.0375185185185</v>
      </c>
      <c r="DY265">
        <v>90.31325555555556</v>
      </c>
      <c r="DZ265">
        <v>0.06672552962962962</v>
      </c>
      <c r="EA265">
        <v>28.63415555555555</v>
      </c>
      <c r="EB265">
        <v>29.94762592592593</v>
      </c>
      <c r="EC265">
        <v>999.9000000000001</v>
      </c>
      <c r="ED265">
        <v>0</v>
      </c>
      <c r="EE265">
        <v>0</v>
      </c>
      <c r="EF265">
        <v>10001.22333333334</v>
      </c>
      <c r="EG265">
        <v>0</v>
      </c>
      <c r="EH265">
        <v>10.39842592592592</v>
      </c>
      <c r="EI265">
        <v>-39.1395</v>
      </c>
      <c r="EJ265">
        <v>855.8866666666668</v>
      </c>
      <c r="EK265">
        <v>894.4867037037037</v>
      </c>
      <c r="EL265">
        <v>1.543229259259259</v>
      </c>
      <c r="EM265">
        <v>876.385925925926</v>
      </c>
      <c r="EN265">
        <v>20.23583703703704</v>
      </c>
      <c r="EO265">
        <v>1.966937777777778</v>
      </c>
      <c r="EP265">
        <v>1.827564444444444</v>
      </c>
      <c r="EQ265">
        <v>17.18066296296296</v>
      </c>
      <c r="ER265">
        <v>16.02456296296296</v>
      </c>
      <c r="ES265">
        <v>2000.012592592593</v>
      </c>
      <c r="ET265">
        <v>0.9799954444444443</v>
      </c>
      <c r="EU265">
        <v>0.02000435185185186</v>
      </c>
      <c r="EV265">
        <v>0</v>
      </c>
      <c r="EW265">
        <v>593.6422222222222</v>
      </c>
      <c r="EX265">
        <v>5.00078</v>
      </c>
      <c r="EY265">
        <v>11646.14074074074</v>
      </c>
      <c r="EZ265">
        <v>16379.69629629629</v>
      </c>
      <c r="FA265">
        <v>38.87011111111111</v>
      </c>
      <c r="FB265">
        <v>39.62262962962963</v>
      </c>
      <c r="FC265">
        <v>38.9674074074074</v>
      </c>
      <c r="FD265">
        <v>39.36544444444444</v>
      </c>
      <c r="FE265">
        <v>40.26592592592592</v>
      </c>
      <c r="FF265">
        <v>1955.102592592593</v>
      </c>
      <c r="FG265">
        <v>39.91</v>
      </c>
      <c r="FH265">
        <v>0</v>
      </c>
      <c r="FI265">
        <v>1758646447.8</v>
      </c>
      <c r="FJ265">
        <v>0</v>
      </c>
      <c r="FK265">
        <v>593.6744</v>
      </c>
      <c r="FL265">
        <v>0.6588461450993689</v>
      </c>
      <c r="FM265">
        <v>2.330769282526151</v>
      </c>
      <c r="FN265">
        <v>11646.192</v>
      </c>
      <c r="FO265">
        <v>15</v>
      </c>
      <c r="FP265">
        <v>0</v>
      </c>
      <c r="FQ265" t="s">
        <v>441</v>
      </c>
      <c r="FR265">
        <v>1746989605.5</v>
      </c>
      <c r="FS265">
        <v>1746989593.5</v>
      </c>
      <c r="FT265">
        <v>0</v>
      </c>
      <c r="FU265">
        <v>-0.274</v>
      </c>
      <c r="FV265">
        <v>-0.002</v>
      </c>
      <c r="FW265">
        <v>2.549</v>
      </c>
      <c r="FX265">
        <v>0.129</v>
      </c>
      <c r="FY265">
        <v>420</v>
      </c>
      <c r="FZ265">
        <v>17</v>
      </c>
      <c r="GA265">
        <v>0.02</v>
      </c>
      <c r="GB265">
        <v>0.04</v>
      </c>
      <c r="GC265">
        <v>-39.1226825</v>
      </c>
      <c r="GD265">
        <v>-0.2113227016883895</v>
      </c>
      <c r="GE265">
        <v>0.05145781712966513</v>
      </c>
      <c r="GF265">
        <v>1</v>
      </c>
      <c r="GG265">
        <v>593.6418235294118</v>
      </c>
      <c r="GH265">
        <v>0.3562719612302449</v>
      </c>
      <c r="GI265">
        <v>0.234787071318108</v>
      </c>
      <c r="GJ265">
        <v>1</v>
      </c>
      <c r="GK265">
        <v>1.55587625</v>
      </c>
      <c r="GL265">
        <v>-0.2060214258911822</v>
      </c>
      <c r="GM265">
        <v>0.01984405171424172</v>
      </c>
      <c r="GN265">
        <v>0</v>
      </c>
      <c r="GO265">
        <v>2</v>
      </c>
      <c r="GP265">
        <v>3</v>
      </c>
      <c r="GQ265" t="s">
        <v>442</v>
      </c>
      <c r="GR265">
        <v>3.10209</v>
      </c>
      <c r="GS265">
        <v>2.72529</v>
      </c>
      <c r="GT265">
        <v>0.145941</v>
      </c>
      <c r="GU265">
        <v>0.150171</v>
      </c>
      <c r="GV265">
        <v>0.100551</v>
      </c>
      <c r="GW265">
        <v>0.09684429999999999</v>
      </c>
      <c r="GX265">
        <v>22341.3</v>
      </c>
      <c r="GY265">
        <v>20193.7</v>
      </c>
      <c r="GZ265">
        <v>26721.8</v>
      </c>
      <c r="HA265">
        <v>23982.3</v>
      </c>
      <c r="HB265">
        <v>38464.8</v>
      </c>
      <c r="HC265">
        <v>32021.8</v>
      </c>
      <c r="HD265">
        <v>46662.1</v>
      </c>
      <c r="HE265">
        <v>37937.9</v>
      </c>
      <c r="HF265">
        <v>1.87418</v>
      </c>
      <c r="HG265">
        <v>1.86642</v>
      </c>
      <c r="HH265">
        <v>0.131421</v>
      </c>
      <c r="HI265">
        <v>0</v>
      </c>
      <c r="HJ265">
        <v>27.8021</v>
      </c>
      <c r="HK265">
        <v>999.9</v>
      </c>
      <c r="HL265">
        <v>48.7</v>
      </c>
      <c r="HM265">
        <v>31.2</v>
      </c>
      <c r="HN265">
        <v>24.6056</v>
      </c>
      <c r="HO265">
        <v>61.4829</v>
      </c>
      <c r="HP265">
        <v>22.492</v>
      </c>
      <c r="HQ265">
        <v>1</v>
      </c>
      <c r="HR265">
        <v>0.0925864</v>
      </c>
      <c r="HS265">
        <v>-0.261087</v>
      </c>
      <c r="HT265">
        <v>20.2806</v>
      </c>
      <c r="HU265">
        <v>5.2131</v>
      </c>
      <c r="HV265">
        <v>11.98</v>
      </c>
      <c r="HW265">
        <v>4.9637</v>
      </c>
      <c r="HX265">
        <v>3.27448</v>
      </c>
      <c r="HY265">
        <v>9999</v>
      </c>
      <c r="HZ265">
        <v>9999</v>
      </c>
      <c r="IA265">
        <v>9999</v>
      </c>
      <c r="IB265">
        <v>999.9</v>
      </c>
      <c r="IC265">
        <v>1.86394</v>
      </c>
      <c r="ID265">
        <v>1.86009</v>
      </c>
      <c r="IE265">
        <v>1.85837</v>
      </c>
      <c r="IF265">
        <v>1.85974</v>
      </c>
      <c r="IG265">
        <v>1.85989</v>
      </c>
      <c r="IH265">
        <v>1.85837</v>
      </c>
      <c r="II265">
        <v>1.85745</v>
      </c>
      <c r="IJ265">
        <v>1.85242</v>
      </c>
      <c r="IK265">
        <v>0</v>
      </c>
      <c r="IL265">
        <v>0</v>
      </c>
      <c r="IM265">
        <v>0</v>
      </c>
      <c r="IN265">
        <v>0</v>
      </c>
      <c r="IO265" t="s">
        <v>443</v>
      </c>
      <c r="IP265" t="s">
        <v>444</v>
      </c>
      <c r="IQ265" t="s">
        <v>445</v>
      </c>
      <c r="IR265" t="s">
        <v>445</v>
      </c>
      <c r="IS265" t="s">
        <v>445</v>
      </c>
      <c r="IT265" t="s">
        <v>445</v>
      </c>
      <c r="IU265">
        <v>0</v>
      </c>
      <c r="IV265">
        <v>100</v>
      </c>
      <c r="IW265">
        <v>100</v>
      </c>
      <c r="IX265">
        <v>-1.122</v>
      </c>
      <c r="IY265">
        <v>0.276</v>
      </c>
      <c r="IZ265">
        <v>-1.101190050776656</v>
      </c>
      <c r="JA265">
        <v>-0.0009077452495023094</v>
      </c>
      <c r="JB265">
        <v>1.260287539409167E-06</v>
      </c>
      <c r="JC265">
        <v>-2.747980142854786E-10</v>
      </c>
      <c r="JD265">
        <v>0.01164710740424388</v>
      </c>
      <c r="JE265">
        <v>0.002354074995816399</v>
      </c>
      <c r="JF265">
        <v>0.0004967520844642659</v>
      </c>
      <c r="JG265">
        <v>-1.558376616488758E-06</v>
      </c>
      <c r="JH265">
        <v>1</v>
      </c>
      <c r="JI265">
        <v>1955</v>
      </c>
      <c r="JJ265">
        <v>1</v>
      </c>
      <c r="JK265">
        <v>26</v>
      </c>
      <c r="JL265">
        <v>194280.7</v>
      </c>
      <c r="JM265">
        <v>194280.9</v>
      </c>
      <c r="JN265">
        <v>2.14478</v>
      </c>
      <c r="JO265">
        <v>2.61475</v>
      </c>
      <c r="JP265">
        <v>1.49658</v>
      </c>
      <c r="JQ265">
        <v>2.34619</v>
      </c>
      <c r="JR265">
        <v>1.54907</v>
      </c>
      <c r="JS265">
        <v>2.43408</v>
      </c>
      <c r="JT265">
        <v>35.8244</v>
      </c>
      <c r="JU265">
        <v>24.1838</v>
      </c>
      <c r="JV265">
        <v>18</v>
      </c>
      <c r="JW265">
        <v>481.857</v>
      </c>
      <c r="JX265">
        <v>491.539</v>
      </c>
      <c r="JY265">
        <v>27.4335</v>
      </c>
      <c r="JZ265">
        <v>28.4681</v>
      </c>
      <c r="KA265">
        <v>30</v>
      </c>
      <c r="KB265">
        <v>28.664</v>
      </c>
      <c r="KC265">
        <v>28.6539</v>
      </c>
      <c r="KD265">
        <v>43.0614</v>
      </c>
      <c r="KE265">
        <v>19.8192</v>
      </c>
      <c r="KF265">
        <v>67.01949999999999</v>
      </c>
      <c r="KG265">
        <v>27.469</v>
      </c>
      <c r="KH265">
        <v>921.457</v>
      </c>
      <c r="KI265">
        <v>20.2444</v>
      </c>
      <c r="KJ265">
        <v>102.023</v>
      </c>
      <c r="KK265">
        <v>91.49630000000001</v>
      </c>
    </row>
    <row r="266" spans="1:297">
      <c r="A266">
        <v>248</v>
      </c>
      <c r="B266">
        <v>1758646454.6</v>
      </c>
      <c r="C266">
        <v>4821.599999904633</v>
      </c>
      <c r="D266" t="s">
        <v>943</v>
      </c>
      <c r="E266" t="s">
        <v>944</v>
      </c>
      <c r="F266">
        <v>5</v>
      </c>
      <c r="G266" t="s">
        <v>834</v>
      </c>
      <c r="H266" t="s">
        <v>438</v>
      </c>
      <c r="I266">
        <v>1758646446.814285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(EA266+(U266+2*0.95*5.67E-8*(((EA266+$B$9)+273)^4-(EA266+273)^4)-44100*J266)/(1.84*29.3*R266+8*0.95*5.67E-8*(EA266+273)^3))</f>
        <v>0</v>
      </c>
      <c r="W266">
        <f>($C$9*EB266+$D$9*EC266+$E$9*V266)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2*0.95*5.67E-8*(((EA266+$B$9)+273)^4-(W266+273)^4)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926.995118646297</v>
      </c>
      <c r="AK266">
        <v>896.8994181818181</v>
      </c>
      <c r="AL266">
        <v>3.411733209274496</v>
      </c>
      <c r="AM266">
        <v>65.1806960467509</v>
      </c>
      <c r="AN266">
        <f>(AP266 - AO266 + DY266*1E3/(8.314*(EA266+273.15)) * AR266/DX266 * AQ266) * DX266/(100*DL266) * 1000/(1000 - AP266)</f>
        <v>0</v>
      </c>
      <c r="AO266">
        <v>20.23758191846277</v>
      </c>
      <c r="AP266">
        <v>21.74651575757575</v>
      </c>
      <c r="AQ266">
        <v>-0.000215857084545599</v>
      </c>
      <c r="AR266">
        <v>105.5677355615316</v>
      </c>
      <c r="AS266">
        <v>0</v>
      </c>
      <c r="AT266">
        <v>0</v>
      </c>
      <c r="AU266">
        <f>IF(AS266*$H$15&gt;=AW266,1.0,(AW266/(AW266-AS266*$H$15)))</f>
        <v>0</v>
      </c>
      <c r="AV266">
        <f>(AU266-1)*100</f>
        <v>0</v>
      </c>
      <c r="AW266">
        <f>MAX(0,($B$15+$C$15*EF266)/(1+$D$15*EF266)*DY266/(EA266+273)*$E$15)</f>
        <v>0</v>
      </c>
      <c r="AX266" t="s">
        <v>439</v>
      </c>
      <c r="AY266" t="s">
        <v>439</v>
      </c>
      <c r="AZ266">
        <v>0</v>
      </c>
      <c r="BA266">
        <v>0</v>
      </c>
      <c r="BB266">
        <f>1-AZ266/BA266</f>
        <v>0</v>
      </c>
      <c r="BC266">
        <v>0</v>
      </c>
      <c r="BD266" t="s">
        <v>439</v>
      </c>
      <c r="BE266" t="s">
        <v>439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439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$B$13*EG266+$C$13*EH266+$F$13*ES266*(1-EV266)</f>
        <v>0</v>
      </c>
      <c r="DI266">
        <f>DH266*DJ266</f>
        <v>0</v>
      </c>
      <c r="DJ266">
        <f>($B$13*$D$11+$C$13*$D$11+$F$13*((FF266+EX266)/MAX(FF266+EX266+FG266, 0.1)*$I$11+FG266/MAX(FF266+EX266+FG266, 0.1)*$J$11))/($B$13+$C$13+$F$13)</f>
        <v>0</v>
      </c>
      <c r="DK266">
        <f>($B$13*$K$11+$C$13*$K$11+$F$13*((FF266+EX266)/MAX(FF266+EX266+FG266, 0.1)*$P$11+FG266/MAX(FF266+EX266+FG266, 0.1)*$Q$11))/($B$13+$C$13+$F$13)</f>
        <v>0</v>
      </c>
      <c r="DL266">
        <v>2.96</v>
      </c>
      <c r="DM266">
        <v>0.5</v>
      </c>
      <c r="DN266" t="s">
        <v>440</v>
      </c>
      <c r="DO266">
        <v>2</v>
      </c>
      <c r="DP266" t="b">
        <v>1</v>
      </c>
      <c r="DQ266">
        <v>1758646446.814285</v>
      </c>
      <c r="DR266">
        <v>853.0163571428569</v>
      </c>
      <c r="DS266">
        <v>892.2037500000002</v>
      </c>
      <c r="DT266">
        <v>21.76605</v>
      </c>
      <c r="DU266">
        <v>20.23679642857143</v>
      </c>
      <c r="DV266">
        <v>854.1446785714286</v>
      </c>
      <c r="DW266">
        <v>21.48987857142857</v>
      </c>
      <c r="DX266">
        <v>499.96875</v>
      </c>
      <c r="DY266">
        <v>90.31331071428572</v>
      </c>
      <c r="DZ266">
        <v>0.06691382142857143</v>
      </c>
      <c r="EA266">
        <v>28.63303214285714</v>
      </c>
      <c r="EB266">
        <v>29.94759285714286</v>
      </c>
      <c r="EC266">
        <v>999.9000000000002</v>
      </c>
      <c r="ED266">
        <v>0</v>
      </c>
      <c r="EE266">
        <v>0</v>
      </c>
      <c r="EF266">
        <v>9990.222857142857</v>
      </c>
      <c r="EG266">
        <v>0</v>
      </c>
      <c r="EH266">
        <v>10.39702857142857</v>
      </c>
      <c r="EI266">
        <v>-39.18741071428572</v>
      </c>
      <c r="EJ266">
        <v>871.9960357142855</v>
      </c>
      <c r="EK266">
        <v>910.6321071428572</v>
      </c>
      <c r="EL266">
        <v>1.529253928571429</v>
      </c>
      <c r="EM266">
        <v>892.2037500000002</v>
      </c>
      <c r="EN266">
        <v>20.23679642857143</v>
      </c>
      <c r="EO266">
        <v>1.965763928571428</v>
      </c>
      <c r="EP266">
        <v>1.8276525</v>
      </c>
      <c r="EQ266">
        <v>17.17123214285714</v>
      </c>
      <c r="ER266">
        <v>16.02531428571429</v>
      </c>
      <c r="ES266">
        <v>2000.020357142857</v>
      </c>
      <c r="ET266">
        <v>0.9799955357142854</v>
      </c>
      <c r="EU266">
        <v>0.02000426071428572</v>
      </c>
      <c r="EV266">
        <v>0</v>
      </c>
      <c r="EW266">
        <v>593.6764285714286</v>
      </c>
      <c r="EX266">
        <v>5.00078</v>
      </c>
      <c r="EY266">
        <v>11646.08928571429</v>
      </c>
      <c r="EZ266">
        <v>16379.76785714286</v>
      </c>
      <c r="FA266">
        <v>38.86124999999999</v>
      </c>
      <c r="FB266">
        <v>39.62492857142858</v>
      </c>
      <c r="FC266">
        <v>39.01314285714285</v>
      </c>
      <c r="FD266">
        <v>39.34796428571428</v>
      </c>
      <c r="FE266">
        <v>40.23414285714286</v>
      </c>
      <c r="FF266">
        <v>1955.110357142857</v>
      </c>
      <c r="FG266">
        <v>39.91</v>
      </c>
      <c r="FH266">
        <v>0</v>
      </c>
      <c r="FI266">
        <v>1758646452.6</v>
      </c>
      <c r="FJ266">
        <v>0</v>
      </c>
      <c r="FK266">
        <v>593.68816</v>
      </c>
      <c r="FL266">
        <v>0.1468461518188028</v>
      </c>
      <c r="FM266">
        <v>-4.946153835011109</v>
      </c>
      <c r="FN266">
        <v>11646.124</v>
      </c>
      <c r="FO266">
        <v>15</v>
      </c>
      <c r="FP266">
        <v>0</v>
      </c>
      <c r="FQ266" t="s">
        <v>441</v>
      </c>
      <c r="FR266">
        <v>1746989605.5</v>
      </c>
      <c r="FS266">
        <v>1746989593.5</v>
      </c>
      <c r="FT266">
        <v>0</v>
      </c>
      <c r="FU266">
        <v>-0.274</v>
      </c>
      <c r="FV266">
        <v>-0.002</v>
      </c>
      <c r="FW266">
        <v>2.549</v>
      </c>
      <c r="FX266">
        <v>0.129</v>
      </c>
      <c r="FY266">
        <v>420</v>
      </c>
      <c r="FZ266">
        <v>17</v>
      </c>
      <c r="GA266">
        <v>0.02</v>
      </c>
      <c r="GB266">
        <v>0.04</v>
      </c>
      <c r="GC266">
        <v>-39.15620243902439</v>
      </c>
      <c r="GD266">
        <v>-0.5828111498257103</v>
      </c>
      <c r="GE266">
        <v>0.06561854841803635</v>
      </c>
      <c r="GF266">
        <v>0</v>
      </c>
      <c r="GG266">
        <v>593.6502647058824</v>
      </c>
      <c r="GH266">
        <v>0.4595416328596202</v>
      </c>
      <c r="GI266">
        <v>0.235439302634279</v>
      </c>
      <c r="GJ266">
        <v>1</v>
      </c>
      <c r="GK266">
        <v>1.539353414634146</v>
      </c>
      <c r="GL266">
        <v>-0.1811439721254326</v>
      </c>
      <c r="GM266">
        <v>0.01793354910390649</v>
      </c>
      <c r="GN266">
        <v>0</v>
      </c>
      <c r="GO266">
        <v>1</v>
      </c>
      <c r="GP266">
        <v>3</v>
      </c>
      <c r="GQ266" t="s">
        <v>448</v>
      </c>
      <c r="GR266">
        <v>3.10243</v>
      </c>
      <c r="GS266">
        <v>2.72515</v>
      </c>
      <c r="GT266">
        <v>0.147784</v>
      </c>
      <c r="GU266">
        <v>0.151974</v>
      </c>
      <c r="GV266">
        <v>0.100502</v>
      </c>
      <c r="GW266">
        <v>0.0968488</v>
      </c>
      <c r="GX266">
        <v>22292.7</v>
      </c>
      <c r="GY266">
        <v>20150.6</v>
      </c>
      <c r="GZ266">
        <v>26721.3</v>
      </c>
      <c r="HA266">
        <v>23982.1</v>
      </c>
      <c r="HB266">
        <v>38466.9</v>
      </c>
      <c r="HC266">
        <v>32021.6</v>
      </c>
      <c r="HD266">
        <v>46661.8</v>
      </c>
      <c r="HE266">
        <v>37937.6</v>
      </c>
      <c r="HF266">
        <v>1.8744</v>
      </c>
      <c r="HG266">
        <v>1.86615</v>
      </c>
      <c r="HH266">
        <v>0.132482</v>
      </c>
      <c r="HI266">
        <v>0</v>
      </c>
      <c r="HJ266">
        <v>27.7956</v>
      </c>
      <c r="HK266">
        <v>999.9</v>
      </c>
      <c r="HL266">
        <v>48.7</v>
      </c>
      <c r="HM266">
        <v>31.2</v>
      </c>
      <c r="HN266">
        <v>24.6057</v>
      </c>
      <c r="HO266">
        <v>61.3729</v>
      </c>
      <c r="HP266">
        <v>22.6522</v>
      </c>
      <c r="HQ266">
        <v>1</v>
      </c>
      <c r="HR266">
        <v>0.09286079999999999</v>
      </c>
      <c r="HS266">
        <v>-0.279417</v>
      </c>
      <c r="HT266">
        <v>20.2806</v>
      </c>
      <c r="HU266">
        <v>5.2122</v>
      </c>
      <c r="HV266">
        <v>11.9797</v>
      </c>
      <c r="HW266">
        <v>4.96355</v>
      </c>
      <c r="HX266">
        <v>3.27458</v>
      </c>
      <c r="HY266">
        <v>9999</v>
      </c>
      <c r="HZ266">
        <v>9999</v>
      </c>
      <c r="IA266">
        <v>9999</v>
      </c>
      <c r="IB266">
        <v>999.9</v>
      </c>
      <c r="IC266">
        <v>1.86395</v>
      </c>
      <c r="ID266">
        <v>1.86009</v>
      </c>
      <c r="IE266">
        <v>1.85837</v>
      </c>
      <c r="IF266">
        <v>1.85974</v>
      </c>
      <c r="IG266">
        <v>1.85989</v>
      </c>
      <c r="IH266">
        <v>1.85837</v>
      </c>
      <c r="II266">
        <v>1.85745</v>
      </c>
      <c r="IJ266">
        <v>1.85241</v>
      </c>
      <c r="IK266">
        <v>0</v>
      </c>
      <c r="IL266">
        <v>0</v>
      </c>
      <c r="IM266">
        <v>0</v>
      </c>
      <c r="IN266">
        <v>0</v>
      </c>
      <c r="IO266" t="s">
        <v>443</v>
      </c>
      <c r="IP266" t="s">
        <v>444</v>
      </c>
      <c r="IQ266" t="s">
        <v>445</v>
      </c>
      <c r="IR266" t="s">
        <v>445</v>
      </c>
      <c r="IS266" t="s">
        <v>445</v>
      </c>
      <c r="IT266" t="s">
        <v>445</v>
      </c>
      <c r="IU266">
        <v>0</v>
      </c>
      <c r="IV266">
        <v>100</v>
      </c>
      <c r="IW266">
        <v>100</v>
      </c>
      <c r="IX266">
        <v>-1.111</v>
      </c>
      <c r="IY266">
        <v>0.2758</v>
      </c>
      <c r="IZ266">
        <v>-1.101190050776656</v>
      </c>
      <c r="JA266">
        <v>-0.0009077452495023094</v>
      </c>
      <c r="JB266">
        <v>1.260287539409167E-06</v>
      </c>
      <c r="JC266">
        <v>-2.747980142854786E-10</v>
      </c>
      <c r="JD266">
        <v>0.01164710740424388</v>
      </c>
      <c r="JE266">
        <v>0.002354074995816399</v>
      </c>
      <c r="JF266">
        <v>0.0004967520844642659</v>
      </c>
      <c r="JG266">
        <v>-1.558376616488758E-06</v>
      </c>
      <c r="JH266">
        <v>1</v>
      </c>
      <c r="JI266">
        <v>1955</v>
      </c>
      <c r="JJ266">
        <v>1</v>
      </c>
      <c r="JK266">
        <v>26</v>
      </c>
      <c r="JL266">
        <v>194280.8</v>
      </c>
      <c r="JM266">
        <v>194281</v>
      </c>
      <c r="JN266">
        <v>2.17285</v>
      </c>
      <c r="JO266">
        <v>2.61963</v>
      </c>
      <c r="JP266">
        <v>1.49658</v>
      </c>
      <c r="JQ266">
        <v>2.34619</v>
      </c>
      <c r="JR266">
        <v>1.54907</v>
      </c>
      <c r="JS266">
        <v>2.40112</v>
      </c>
      <c r="JT266">
        <v>35.8244</v>
      </c>
      <c r="JU266">
        <v>24.1751</v>
      </c>
      <c r="JV266">
        <v>18</v>
      </c>
      <c r="JW266">
        <v>481.988</v>
      </c>
      <c r="JX266">
        <v>491.376</v>
      </c>
      <c r="JY266">
        <v>27.4703</v>
      </c>
      <c r="JZ266">
        <v>28.4691</v>
      </c>
      <c r="KA266">
        <v>30.0001</v>
      </c>
      <c r="KB266">
        <v>28.664</v>
      </c>
      <c r="KC266">
        <v>28.656</v>
      </c>
      <c r="KD266">
        <v>43.7264</v>
      </c>
      <c r="KE266">
        <v>19.8192</v>
      </c>
      <c r="KF266">
        <v>67.01949999999999</v>
      </c>
      <c r="KG266">
        <v>27.5073</v>
      </c>
      <c r="KH266">
        <v>941.4930000000001</v>
      </c>
      <c r="KI266">
        <v>20.2664</v>
      </c>
      <c r="KJ266">
        <v>102.022</v>
      </c>
      <c r="KK266">
        <v>91.4956</v>
      </c>
    </row>
    <row r="267" spans="1:297">
      <c r="A267">
        <v>249</v>
      </c>
      <c r="B267">
        <v>1758646459.6</v>
      </c>
      <c r="C267">
        <v>4826.599999904633</v>
      </c>
      <c r="D267" t="s">
        <v>945</v>
      </c>
      <c r="E267" t="s">
        <v>946</v>
      </c>
      <c r="F267">
        <v>5</v>
      </c>
      <c r="G267" t="s">
        <v>834</v>
      </c>
      <c r="H267" t="s">
        <v>438</v>
      </c>
      <c r="I267">
        <v>1758646452.1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(EA267+(U267+2*0.95*5.67E-8*(((EA267+$B$9)+273)^4-(EA267+273)^4)-44100*J267)/(1.84*29.3*R267+8*0.95*5.67E-8*(EA267+273)^3))</f>
        <v>0</v>
      </c>
      <c r="W267">
        <f>($C$9*EB267+$D$9*EC267+$E$9*V267)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2*0.95*5.67E-8*(((EA267+$B$9)+273)^4-(W267+273)^4)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943.9323202395879</v>
      </c>
      <c r="AK267">
        <v>913.9461757575756</v>
      </c>
      <c r="AL267">
        <v>3.395399445634425</v>
      </c>
      <c r="AM267">
        <v>65.1806960467509</v>
      </c>
      <c r="AN267">
        <f>(AP267 - AO267 + DY267*1E3/(8.314*(EA267+273.15)) * AR267/DX267 * AQ267) * DX267/(100*DL267) * 1000/(1000 - AP267)</f>
        <v>0</v>
      </c>
      <c r="AO267">
        <v>20.24082608059965</v>
      </c>
      <c r="AP267">
        <v>21.7325703030303</v>
      </c>
      <c r="AQ267">
        <v>-0.0001761789127419118</v>
      </c>
      <c r="AR267">
        <v>105.5677355615316</v>
      </c>
      <c r="AS267">
        <v>0</v>
      </c>
      <c r="AT267">
        <v>0</v>
      </c>
      <c r="AU267">
        <f>IF(AS267*$H$15&gt;=AW267,1.0,(AW267/(AW267-AS267*$H$15)))</f>
        <v>0</v>
      </c>
      <c r="AV267">
        <f>(AU267-1)*100</f>
        <v>0</v>
      </c>
      <c r="AW267">
        <f>MAX(0,($B$15+$C$15*EF267)/(1+$D$15*EF267)*DY267/(EA267+273)*$E$15)</f>
        <v>0</v>
      </c>
      <c r="AX267" t="s">
        <v>439</v>
      </c>
      <c r="AY267" t="s">
        <v>439</v>
      </c>
      <c r="AZ267">
        <v>0</v>
      </c>
      <c r="BA267">
        <v>0</v>
      </c>
      <c r="BB267">
        <f>1-AZ267/BA267</f>
        <v>0</v>
      </c>
      <c r="BC267">
        <v>0</v>
      </c>
      <c r="BD267" t="s">
        <v>439</v>
      </c>
      <c r="BE267" t="s">
        <v>439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439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$B$13*EG267+$C$13*EH267+$F$13*ES267*(1-EV267)</f>
        <v>0</v>
      </c>
      <c r="DI267">
        <f>DH267*DJ267</f>
        <v>0</v>
      </c>
      <c r="DJ267">
        <f>($B$13*$D$11+$C$13*$D$11+$F$13*((FF267+EX267)/MAX(FF267+EX267+FG267, 0.1)*$I$11+FG267/MAX(FF267+EX267+FG267, 0.1)*$J$11))/($B$13+$C$13+$F$13)</f>
        <v>0</v>
      </c>
      <c r="DK267">
        <f>($B$13*$K$11+$C$13*$K$11+$F$13*((FF267+EX267)/MAX(FF267+EX267+FG267, 0.1)*$P$11+FG267/MAX(FF267+EX267+FG267, 0.1)*$Q$11))/($B$13+$C$13+$F$13)</f>
        <v>0</v>
      </c>
      <c r="DL267">
        <v>2.96</v>
      </c>
      <c r="DM267">
        <v>0.5</v>
      </c>
      <c r="DN267" t="s">
        <v>440</v>
      </c>
      <c r="DO267">
        <v>2</v>
      </c>
      <c r="DP267" t="b">
        <v>1</v>
      </c>
      <c r="DQ267">
        <v>1758646452.1</v>
      </c>
      <c r="DR267">
        <v>870.71</v>
      </c>
      <c r="DS267">
        <v>909.9001851851853</v>
      </c>
      <c r="DT267">
        <v>21.75204814814815</v>
      </c>
      <c r="DU267">
        <v>20.23835185185185</v>
      </c>
      <c r="DV267">
        <v>871.8267407407409</v>
      </c>
      <c r="DW267">
        <v>21.47617407407408</v>
      </c>
      <c r="DX267">
        <v>499.9345185185185</v>
      </c>
      <c r="DY267">
        <v>90.31321851851853</v>
      </c>
      <c r="DZ267">
        <v>0.06718565555555556</v>
      </c>
      <c r="EA267">
        <v>28.63344814814815</v>
      </c>
      <c r="EB267">
        <v>29.95158518518519</v>
      </c>
      <c r="EC267">
        <v>999.9000000000001</v>
      </c>
      <c r="ED267">
        <v>0</v>
      </c>
      <c r="EE267">
        <v>0</v>
      </c>
      <c r="EF267">
        <v>9989.677037037038</v>
      </c>
      <c r="EG267">
        <v>0</v>
      </c>
      <c r="EH267">
        <v>10.39138888888889</v>
      </c>
      <c r="EI267">
        <v>-39.1901925925926</v>
      </c>
      <c r="EJ267">
        <v>890.0706296296296</v>
      </c>
      <c r="EK267">
        <v>928.6954444444445</v>
      </c>
      <c r="EL267">
        <v>1.51369</v>
      </c>
      <c r="EM267">
        <v>909.9001851851853</v>
      </c>
      <c r="EN267">
        <v>20.23835185185185</v>
      </c>
      <c r="EO267">
        <v>1.964496666666666</v>
      </c>
      <c r="EP267">
        <v>1.827791481481482</v>
      </c>
      <c r="EQ267">
        <v>17.16105555555556</v>
      </c>
      <c r="ER267">
        <v>16.02650740740741</v>
      </c>
      <c r="ES267">
        <v>2000.009259259259</v>
      </c>
      <c r="ET267">
        <v>0.9799954444444443</v>
      </c>
      <c r="EU267">
        <v>0.02000435185185186</v>
      </c>
      <c r="EV267">
        <v>0</v>
      </c>
      <c r="EW267">
        <v>593.6044814814815</v>
      </c>
      <c r="EX267">
        <v>5.00078</v>
      </c>
      <c r="EY267">
        <v>11645.65555555556</v>
      </c>
      <c r="EZ267">
        <v>16379.67037037037</v>
      </c>
      <c r="FA267">
        <v>38.88155555555555</v>
      </c>
      <c r="FB267">
        <v>39.64337037037036</v>
      </c>
      <c r="FC267">
        <v>39.00437037037037</v>
      </c>
      <c r="FD267">
        <v>39.34696296296296</v>
      </c>
      <c r="FE267">
        <v>40.21277777777777</v>
      </c>
      <c r="FF267">
        <v>1955.099259259259</v>
      </c>
      <c r="FG267">
        <v>39.91</v>
      </c>
      <c r="FH267">
        <v>0</v>
      </c>
      <c r="FI267">
        <v>1758646457.4</v>
      </c>
      <c r="FJ267">
        <v>0</v>
      </c>
      <c r="FK267">
        <v>593.6508799999999</v>
      </c>
      <c r="FL267">
        <v>-0.08438462945464452</v>
      </c>
      <c r="FM267">
        <v>-8.784615341826701</v>
      </c>
      <c r="FN267">
        <v>11645.648</v>
      </c>
      <c r="FO267">
        <v>15</v>
      </c>
      <c r="FP267">
        <v>0</v>
      </c>
      <c r="FQ267" t="s">
        <v>441</v>
      </c>
      <c r="FR267">
        <v>1746989605.5</v>
      </c>
      <c r="FS267">
        <v>1746989593.5</v>
      </c>
      <c r="FT267">
        <v>0</v>
      </c>
      <c r="FU267">
        <v>-0.274</v>
      </c>
      <c r="FV267">
        <v>-0.002</v>
      </c>
      <c r="FW267">
        <v>2.549</v>
      </c>
      <c r="FX267">
        <v>0.129</v>
      </c>
      <c r="FY267">
        <v>420</v>
      </c>
      <c r="FZ267">
        <v>17</v>
      </c>
      <c r="GA267">
        <v>0.02</v>
      </c>
      <c r="GB267">
        <v>0.04</v>
      </c>
      <c r="GC267">
        <v>-39.17776</v>
      </c>
      <c r="GD267">
        <v>-0.1821163227015725</v>
      </c>
      <c r="GE267">
        <v>0.05730954458028726</v>
      </c>
      <c r="GF267">
        <v>1</v>
      </c>
      <c r="GG267">
        <v>593.6677352941178</v>
      </c>
      <c r="GH267">
        <v>-0.1575401122063102</v>
      </c>
      <c r="GI267">
        <v>0.2393659896259727</v>
      </c>
      <c r="GJ267">
        <v>1</v>
      </c>
      <c r="GK267">
        <v>1.52159625</v>
      </c>
      <c r="GL267">
        <v>-0.174705478424019</v>
      </c>
      <c r="GM267">
        <v>0.01685962643232345</v>
      </c>
      <c r="GN267">
        <v>0</v>
      </c>
      <c r="GO267">
        <v>2</v>
      </c>
      <c r="GP267">
        <v>3</v>
      </c>
      <c r="GQ267" t="s">
        <v>442</v>
      </c>
      <c r="GR267">
        <v>3.10228</v>
      </c>
      <c r="GS267">
        <v>2.72554</v>
      </c>
      <c r="GT267">
        <v>0.149608</v>
      </c>
      <c r="GU267">
        <v>0.153764</v>
      </c>
      <c r="GV267">
        <v>0.100454</v>
      </c>
      <c r="GW267">
        <v>0.0968557</v>
      </c>
      <c r="GX267">
        <v>22245.1</v>
      </c>
      <c r="GY267">
        <v>20108.2</v>
      </c>
      <c r="GZ267">
        <v>26721.4</v>
      </c>
      <c r="HA267">
        <v>23982.1</v>
      </c>
      <c r="HB267">
        <v>38469.2</v>
      </c>
      <c r="HC267">
        <v>32021.6</v>
      </c>
      <c r="HD267">
        <v>46661.8</v>
      </c>
      <c r="HE267">
        <v>37937.6</v>
      </c>
      <c r="HF267">
        <v>1.87427</v>
      </c>
      <c r="HG267">
        <v>1.86628</v>
      </c>
      <c r="HH267">
        <v>0.133771</v>
      </c>
      <c r="HI267">
        <v>0</v>
      </c>
      <c r="HJ267">
        <v>27.7891</v>
      </c>
      <c r="HK267">
        <v>999.9</v>
      </c>
      <c r="HL267">
        <v>48.7</v>
      </c>
      <c r="HM267">
        <v>31.2</v>
      </c>
      <c r="HN267">
        <v>24.6075</v>
      </c>
      <c r="HO267">
        <v>61.4129</v>
      </c>
      <c r="HP267">
        <v>22.512</v>
      </c>
      <c r="HQ267">
        <v>1</v>
      </c>
      <c r="HR267">
        <v>0.09281</v>
      </c>
      <c r="HS267">
        <v>-0.323303</v>
      </c>
      <c r="HT267">
        <v>20.2802</v>
      </c>
      <c r="HU267">
        <v>5.21175</v>
      </c>
      <c r="HV267">
        <v>11.9794</v>
      </c>
      <c r="HW267">
        <v>4.96325</v>
      </c>
      <c r="HX267">
        <v>3.2743</v>
      </c>
      <c r="HY267">
        <v>9999</v>
      </c>
      <c r="HZ267">
        <v>9999</v>
      </c>
      <c r="IA267">
        <v>9999</v>
      </c>
      <c r="IB267">
        <v>999.9</v>
      </c>
      <c r="IC267">
        <v>1.86396</v>
      </c>
      <c r="ID267">
        <v>1.86008</v>
      </c>
      <c r="IE267">
        <v>1.85838</v>
      </c>
      <c r="IF267">
        <v>1.85975</v>
      </c>
      <c r="IG267">
        <v>1.85989</v>
      </c>
      <c r="IH267">
        <v>1.85838</v>
      </c>
      <c r="II267">
        <v>1.85745</v>
      </c>
      <c r="IJ267">
        <v>1.85242</v>
      </c>
      <c r="IK267">
        <v>0</v>
      </c>
      <c r="IL267">
        <v>0</v>
      </c>
      <c r="IM267">
        <v>0</v>
      </c>
      <c r="IN267">
        <v>0</v>
      </c>
      <c r="IO267" t="s">
        <v>443</v>
      </c>
      <c r="IP267" t="s">
        <v>444</v>
      </c>
      <c r="IQ267" t="s">
        <v>445</v>
      </c>
      <c r="IR267" t="s">
        <v>445</v>
      </c>
      <c r="IS267" t="s">
        <v>445</v>
      </c>
      <c r="IT267" t="s">
        <v>445</v>
      </c>
      <c r="IU267">
        <v>0</v>
      </c>
      <c r="IV267">
        <v>100</v>
      </c>
      <c r="IW267">
        <v>100</v>
      </c>
      <c r="IX267">
        <v>-1.099</v>
      </c>
      <c r="IY267">
        <v>0.2754</v>
      </c>
      <c r="IZ267">
        <v>-1.101190050776656</v>
      </c>
      <c r="JA267">
        <v>-0.0009077452495023094</v>
      </c>
      <c r="JB267">
        <v>1.260287539409167E-06</v>
      </c>
      <c r="JC267">
        <v>-2.747980142854786E-10</v>
      </c>
      <c r="JD267">
        <v>0.01164710740424388</v>
      </c>
      <c r="JE267">
        <v>0.002354074995816399</v>
      </c>
      <c r="JF267">
        <v>0.0004967520844642659</v>
      </c>
      <c r="JG267">
        <v>-1.558376616488758E-06</v>
      </c>
      <c r="JH267">
        <v>1</v>
      </c>
      <c r="JI267">
        <v>1955</v>
      </c>
      <c r="JJ267">
        <v>1</v>
      </c>
      <c r="JK267">
        <v>26</v>
      </c>
      <c r="JL267">
        <v>194280.9</v>
      </c>
      <c r="JM267">
        <v>194281.1</v>
      </c>
      <c r="JN267">
        <v>2.20825</v>
      </c>
      <c r="JO267">
        <v>2.6123</v>
      </c>
      <c r="JP267">
        <v>1.49658</v>
      </c>
      <c r="JQ267">
        <v>2.34619</v>
      </c>
      <c r="JR267">
        <v>1.54785</v>
      </c>
      <c r="JS267">
        <v>2.41821</v>
      </c>
      <c r="JT267">
        <v>35.8244</v>
      </c>
      <c r="JU267">
        <v>24.1838</v>
      </c>
      <c r="JV267">
        <v>18</v>
      </c>
      <c r="JW267">
        <v>481.927</v>
      </c>
      <c r="JX267">
        <v>491.461</v>
      </c>
      <c r="JY267">
        <v>27.5071</v>
      </c>
      <c r="JZ267">
        <v>28.4705</v>
      </c>
      <c r="KA267">
        <v>30.0001</v>
      </c>
      <c r="KB267">
        <v>28.6656</v>
      </c>
      <c r="KC267">
        <v>28.6563</v>
      </c>
      <c r="KD267">
        <v>44.3263</v>
      </c>
      <c r="KE267">
        <v>19.8192</v>
      </c>
      <c r="KF267">
        <v>67.01949999999999</v>
      </c>
      <c r="KG267">
        <v>27.5341</v>
      </c>
      <c r="KH267">
        <v>954.849</v>
      </c>
      <c r="KI267">
        <v>20.2912</v>
      </c>
      <c r="KJ267">
        <v>102.022</v>
      </c>
      <c r="KK267">
        <v>91.4958</v>
      </c>
    </row>
    <row r="268" spans="1:297">
      <c r="A268">
        <v>250</v>
      </c>
      <c r="B268">
        <v>1758646464.6</v>
      </c>
      <c r="C268">
        <v>4831.599999904633</v>
      </c>
      <c r="D268" t="s">
        <v>947</v>
      </c>
      <c r="E268" t="s">
        <v>948</v>
      </c>
      <c r="F268">
        <v>5</v>
      </c>
      <c r="G268" t="s">
        <v>834</v>
      </c>
      <c r="H268" t="s">
        <v>438</v>
      </c>
      <c r="I268">
        <v>1758646456.814285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(EA268+(U268+2*0.95*5.67E-8*(((EA268+$B$9)+273)^4-(EA268+273)^4)-44100*J268)/(1.84*29.3*R268+8*0.95*5.67E-8*(EA268+273)^3))</f>
        <v>0</v>
      </c>
      <c r="W268">
        <f>($C$9*EB268+$D$9*EC268+$E$9*V268)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2*0.95*5.67E-8*(((EA268+$B$9)+273)^4-(W268+273)^4)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961.1538071601647</v>
      </c>
      <c r="AK268">
        <v>931.2494727272725</v>
      </c>
      <c r="AL268">
        <v>3.462607035900612</v>
      </c>
      <c r="AM268">
        <v>65.1806960467509</v>
      </c>
      <c r="AN268">
        <f>(AP268 - AO268 + DY268*1E3/(8.314*(EA268+273.15)) * AR268/DX268 * AQ268) * DX268/(100*DL268) * 1000/(1000 - AP268)</f>
        <v>0</v>
      </c>
      <c r="AO268">
        <v>20.23972936201723</v>
      </c>
      <c r="AP268">
        <v>21.71843151515151</v>
      </c>
      <c r="AQ268">
        <v>-0.0001412284655038988</v>
      </c>
      <c r="AR268">
        <v>105.5677355615316</v>
      </c>
      <c r="AS268">
        <v>0</v>
      </c>
      <c r="AT268">
        <v>0</v>
      </c>
      <c r="AU268">
        <f>IF(AS268*$H$15&gt;=AW268,1.0,(AW268/(AW268-AS268*$H$15)))</f>
        <v>0</v>
      </c>
      <c r="AV268">
        <f>(AU268-1)*100</f>
        <v>0</v>
      </c>
      <c r="AW268">
        <f>MAX(0,($B$15+$C$15*EF268)/(1+$D$15*EF268)*DY268/(EA268+273)*$E$15)</f>
        <v>0</v>
      </c>
      <c r="AX268" t="s">
        <v>439</v>
      </c>
      <c r="AY268" t="s">
        <v>439</v>
      </c>
      <c r="AZ268">
        <v>0</v>
      </c>
      <c r="BA268">
        <v>0</v>
      </c>
      <c r="BB268">
        <f>1-AZ268/BA268</f>
        <v>0</v>
      </c>
      <c r="BC268">
        <v>0</v>
      </c>
      <c r="BD268" t="s">
        <v>439</v>
      </c>
      <c r="BE268" t="s">
        <v>439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439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$B$13*EG268+$C$13*EH268+$F$13*ES268*(1-EV268)</f>
        <v>0</v>
      </c>
      <c r="DI268">
        <f>DH268*DJ268</f>
        <v>0</v>
      </c>
      <c r="DJ268">
        <f>($B$13*$D$11+$C$13*$D$11+$F$13*((FF268+EX268)/MAX(FF268+EX268+FG268, 0.1)*$I$11+FG268/MAX(FF268+EX268+FG268, 0.1)*$J$11))/($B$13+$C$13+$F$13)</f>
        <v>0</v>
      </c>
      <c r="DK268">
        <f>($B$13*$K$11+$C$13*$K$11+$F$13*((FF268+EX268)/MAX(FF268+EX268+FG268, 0.1)*$P$11+FG268/MAX(FF268+EX268+FG268, 0.1)*$Q$11))/($B$13+$C$13+$F$13)</f>
        <v>0</v>
      </c>
      <c r="DL268">
        <v>2.96</v>
      </c>
      <c r="DM268">
        <v>0.5</v>
      </c>
      <c r="DN268" t="s">
        <v>440</v>
      </c>
      <c r="DO268">
        <v>2</v>
      </c>
      <c r="DP268" t="b">
        <v>1</v>
      </c>
      <c r="DQ268">
        <v>1758646456.814285</v>
      </c>
      <c r="DR268">
        <v>886.5101428571428</v>
      </c>
      <c r="DS268">
        <v>925.6972857142857</v>
      </c>
      <c r="DT268">
        <v>21.73897142857143</v>
      </c>
      <c r="DU268">
        <v>20.23901428571429</v>
      </c>
      <c r="DV268">
        <v>887.6162142857144</v>
      </c>
      <c r="DW268">
        <v>21.46336428571428</v>
      </c>
      <c r="DX268">
        <v>499.997</v>
      </c>
      <c r="DY268">
        <v>90.31323571428571</v>
      </c>
      <c r="DZ268">
        <v>0.06721000714285714</v>
      </c>
      <c r="EA268">
        <v>28.63548571428572</v>
      </c>
      <c r="EB268">
        <v>29.96164642857143</v>
      </c>
      <c r="EC268">
        <v>999.9000000000002</v>
      </c>
      <c r="ED268">
        <v>0</v>
      </c>
      <c r="EE268">
        <v>0</v>
      </c>
      <c r="EF268">
        <v>10004.06285714286</v>
      </c>
      <c r="EG268">
        <v>0</v>
      </c>
      <c r="EH268">
        <v>10.39024285714285</v>
      </c>
      <c r="EI268">
        <v>-39.18719285714285</v>
      </c>
      <c r="EJ268">
        <v>906.2099642857141</v>
      </c>
      <c r="EK268">
        <v>944.8195714285714</v>
      </c>
      <c r="EL268">
        <v>1.499941071428571</v>
      </c>
      <c r="EM268">
        <v>925.6972857142857</v>
      </c>
      <c r="EN268">
        <v>20.23901428571429</v>
      </c>
      <c r="EO268">
        <v>1.963315714285714</v>
      </c>
      <c r="EP268">
        <v>1.827851785714286</v>
      </c>
      <c r="EQ268">
        <v>17.15155357142857</v>
      </c>
      <c r="ER268">
        <v>16.027025</v>
      </c>
      <c r="ES268">
        <v>2000.014285714286</v>
      </c>
      <c r="ET268">
        <v>0.9799955357142854</v>
      </c>
      <c r="EU268">
        <v>0.02000425357142857</v>
      </c>
      <c r="EV268">
        <v>0</v>
      </c>
      <c r="EW268">
        <v>593.5809285714286</v>
      </c>
      <c r="EX268">
        <v>5.00078</v>
      </c>
      <c r="EY268">
        <v>11645.21785714286</v>
      </c>
      <c r="EZ268">
        <v>16379.71428571428</v>
      </c>
      <c r="FA268">
        <v>38.88357142857143</v>
      </c>
      <c r="FB268">
        <v>39.64714285714285</v>
      </c>
      <c r="FC268">
        <v>39.05332142857142</v>
      </c>
      <c r="FD268">
        <v>39.34792857142857</v>
      </c>
      <c r="FE268">
        <v>40.22082142857143</v>
      </c>
      <c r="FF268">
        <v>1955.104285714286</v>
      </c>
      <c r="FG268">
        <v>39.91</v>
      </c>
      <c r="FH268">
        <v>0</v>
      </c>
      <c r="FI268">
        <v>1758646462.8</v>
      </c>
      <c r="FJ268">
        <v>0</v>
      </c>
      <c r="FK268">
        <v>593.5991923076923</v>
      </c>
      <c r="FL268">
        <v>-0.7895726570324643</v>
      </c>
      <c r="FM268">
        <v>-5.589743588079342</v>
      </c>
      <c r="FN268">
        <v>11645.11153846154</v>
      </c>
      <c r="FO268">
        <v>15</v>
      </c>
      <c r="FP268">
        <v>0</v>
      </c>
      <c r="FQ268" t="s">
        <v>441</v>
      </c>
      <c r="FR268">
        <v>1746989605.5</v>
      </c>
      <c r="FS268">
        <v>1746989593.5</v>
      </c>
      <c r="FT268">
        <v>0</v>
      </c>
      <c r="FU268">
        <v>-0.274</v>
      </c>
      <c r="FV268">
        <v>-0.002</v>
      </c>
      <c r="FW268">
        <v>2.549</v>
      </c>
      <c r="FX268">
        <v>0.129</v>
      </c>
      <c r="FY268">
        <v>420</v>
      </c>
      <c r="FZ268">
        <v>17</v>
      </c>
      <c r="GA268">
        <v>0.02</v>
      </c>
      <c r="GB268">
        <v>0.04</v>
      </c>
      <c r="GC268">
        <v>-39.1911675</v>
      </c>
      <c r="GD268">
        <v>-0.07740900562841932</v>
      </c>
      <c r="GE268">
        <v>0.06214125597177751</v>
      </c>
      <c r="GF268">
        <v>1</v>
      </c>
      <c r="GG268">
        <v>593.667205882353</v>
      </c>
      <c r="GH268">
        <v>-0.7060809827655431</v>
      </c>
      <c r="GI268">
        <v>0.223575330035973</v>
      </c>
      <c r="GJ268">
        <v>1</v>
      </c>
      <c r="GK268">
        <v>1.509766</v>
      </c>
      <c r="GL268">
        <v>-0.1767800375234605</v>
      </c>
      <c r="GM268">
        <v>0.01705744995595764</v>
      </c>
      <c r="GN268">
        <v>0</v>
      </c>
      <c r="GO268">
        <v>2</v>
      </c>
      <c r="GP268">
        <v>3</v>
      </c>
      <c r="GQ268" t="s">
        <v>442</v>
      </c>
      <c r="GR268">
        <v>3.10245</v>
      </c>
      <c r="GS268">
        <v>2.72555</v>
      </c>
      <c r="GT268">
        <v>0.151441</v>
      </c>
      <c r="GU268">
        <v>0.155525</v>
      </c>
      <c r="GV268">
        <v>0.10041</v>
      </c>
      <c r="GW268">
        <v>0.0968575</v>
      </c>
      <c r="GX268">
        <v>22197.2</v>
      </c>
      <c r="GY268">
        <v>20066.4</v>
      </c>
      <c r="GZ268">
        <v>26721.4</v>
      </c>
      <c r="HA268">
        <v>23982.2</v>
      </c>
      <c r="HB268">
        <v>38471.3</v>
      </c>
      <c r="HC268">
        <v>32021.6</v>
      </c>
      <c r="HD268">
        <v>46661.7</v>
      </c>
      <c r="HE268">
        <v>37937.4</v>
      </c>
      <c r="HF268">
        <v>1.87462</v>
      </c>
      <c r="HG268">
        <v>1.86605</v>
      </c>
      <c r="HH268">
        <v>0.134844</v>
      </c>
      <c r="HI268">
        <v>0</v>
      </c>
      <c r="HJ268">
        <v>27.7832</v>
      </c>
      <c r="HK268">
        <v>999.9</v>
      </c>
      <c r="HL268">
        <v>48.7</v>
      </c>
      <c r="HM268">
        <v>31.2</v>
      </c>
      <c r="HN268">
        <v>24.6041</v>
      </c>
      <c r="HO268">
        <v>61.4529</v>
      </c>
      <c r="HP268">
        <v>22.6002</v>
      </c>
      <c r="HQ268">
        <v>1</v>
      </c>
      <c r="HR268">
        <v>0.0928659</v>
      </c>
      <c r="HS268">
        <v>-0.30683</v>
      </c>
      <c r="HT268">
        <v>20.2804</v>
      </c>
      <c r="HU268">
        <v>5.21115</v>
      </c>
      <c r="HV268">
        <v>11.9796</v>
      </c>
      <c r="HW268">
        <v>4.96335</v>
      </c>
      <c r="HX268">
        <v>3.27425</v>
      </c>
      <c r="HY268">
        <v>9999</v>
      </c>
      <c r="HZ268">
        <v>9999</v>
      </c>
      <c r="IA268">
        <v>9999</v>
      </c>
      <c r="IB268">
        <v>999.9</v>
      </c>
      <c r="IC268">
        <v>1.86394</v>
      </c>
      <c r="ID268">
        <v>1.86009</v>
      </c>
      <c r="IE268">
        <v>1.85838</v>
      </c>
      <c r="IF268">
        <v>1.85974</v>
      </c>
      <c r="IG268">
        <v>1.85989</v>
      </c>
      <c r="IH268">
        <v>1.85837</v>
      </c>
      <c r="II268">
        <v>1.85745</v>
      </c>
      <c r="IJ268">
        <v>1.85242</v>
      </c>
      <c r="IK268">
        <v>0</v>
      </c>
      <c r="IL268">
        <v>0</v>
      </c>
      <c r="IM268">
        <v>0</v>
      </c>
      <c r="IN268">
        <v>0</v>
      </c>
      <c r="IO268" t="s">
        <v>443</v>
      </c>
      <c r="IP268" t="s">
        <v>444</v>
      </c>
      <c r="IQ268" t="s">
        <v>445</v>
      </c>
      <c r="IR268" t="s">
        <v>445</v>
      </c>
      <c r="IS268" t="s">
        <v>445</v>
      </c>
      <c r="IT268" t="s">
        <v>445</v>
      </c>
      <c r="IU268">
        <v>0</v>
      </c>
      <c r="IV268">
        <v>100</v>
      </c>
      <c r="IW268">
        <v>100</v>
      </c>
      <c r="IX268">
        <v>-1.088</v>
      </c>
      <c r="IY268">
        <v>0.2751</v>
      </c>
      <c r="IZ268">
        <v>-1.101190050776656</v>
      </c>
      <c r="JA268">
        <v>-0.0009077452495023094</v>
      </c>
      <c r="JB268">
        <v>1.260287539409167E-06</v>
      </c>
      <c r="JC268">
        <v>-2.747980142854786E-10</v>
      </c>
      <c r="JD268">
        <v>0.01164710740424388</v>
      </c>
      <c r="JE268">
        <v>0.002354074995816399</v>
      </c>
      <c r="JF268">
        <v>0.0004967520844642659</v>
      </c>
      <c r="JG268">
        <v>-1.558376616488758E-06</v>
      </c>
      <c r="JH268">
        <v>1</v>
      </c>
      <c r="JI268">
        <v>1955</v>
      </c>
      <c r="JJ268">
        <v>1</v>
      </c>
      <c r="JK268">
        <v>26</v>
      </c>
      <c r="JL268">
        <v>194281</v>
      </c>
      <c r="JM268">
        <v>194281.2</v>
      </c>
      <c r="JN268">
        <v>2.23633</v>
      </c>
      <c r="JO268">
        <v>2.61597</v>
      </c>
      <c r="JP268">
        <v>1.49658</v>
      </c>
      <c r="JQ268">
        <v>2.34619</v>
      </c>
      <c r="JR268">
        <v>1.54907</v>
      </c>
      <c r="JS268">
        <v>2.40356</v>
      </c>
      <c r="JT268">
        <v>35.8244</v>
      </c>
      <c r="JU268">
        <v>24.1751</v>
      </c>
      <c r="JV268">
        <v>18</v>
      </c>
      <c r="JW268">
        <v>482.137</v>
      </c>
      <c r="JX268">
        <v>491.313</v>
      </c>
      <c r="JY268">
        <v>27.5387</v>
      </c>
      <c r="JZ268">
        <v>28.471</v>
      </c>
      <c r="KA268">
        <v>30.0001</v>
      </c>
      <c r="KB268">
        <v>28.6663</v>
      </c>
      <c r="KC268">
        <v>28.6563</v>
      </c>
      <c r="KD268">
        <v>44.9926</v>
      </c>
      <c r="KE268">
        <v>19.8192</v>
      </c>
      <c r="KF268">
        <v>67.01949999999999</v>
      </c>
      <c r="KG268">
        <v>27.5493</v>
      </c>
      <c r="KH268">
        <v>974.884</v>
      </c>
      <c r="KI268">
        <v>20.3233</v>
      </c>
      <c r="KJ268">
        <v>102.022</v>
      </c>
      <c r="KK268">
        <v>91.4956</v>
      </c>
    </row>
    <row r="269" spans="1:297">
      <c r="A269">
        <v>251</v>
      </c>
      <c r="B269">
        <v>1758646469.6</v>
      </c>
      <c r="C269">
        <v>4836.599999904633</v>
      </c>
      <c r="D269" t="s">
        <v>949</v>
      </c>
      <c r="E269" t="s">
        <v>950</v>
      </c>
      <c r="F269">
        <v>5</v>
      </c>
      <c r="G269" t="s">
        <v>834</v>
      </c>
      <c r="H269" t="s">
        <v>438</v>
      </c>
      <c r="I269">
        <v>1758646462.1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(EA269+(U269+2*0.95*5.67E-8*(((EA269+$B$9)+273)^4-(EA269+273)^4)-44100*J269)/(1.84*29.3*R269+8*0.95*5.67E-8*(EA269+273)^3))</f>
        <v>0</v>
      </c>
      <c r="W269">
        <f>($C$9*EB269+$D$9*EC269+$E$9*V269)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2*0.95*5.67E-8*(((EA269+$B$9)+273)^4-(W269+273)^4)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978.1284773766299</v>
      </c>
      <c r="AK269">
        <v>948.4220666666665</v>
      </c>
      <c r="AL269">
        <v>3.423813492270221</v>
      </c>
      <c r="AM269">
        <v>65.1806960467509</v>
      </c>
      <c r="AN269">
        <f>(AP269 - AO269 + DY269*1E3/(8.314*(EA269+273.15)) * AR269/DX269 * AQ269) * DX269/(100*DL269) * 1000/(1000 - AP269)</f>
        <v>0</v>
      </c>
      <c r="AO269">
        <v>20.24201696168687</v>
      </c>
      <c r="AP269">
        <v>21.70182787878788</v>
      </c>
      <c r="AQ269">
        <v>-0.0001477163889776608</v>
      </c>
      <c r="AR269">
        <v>105.5677355615316</v>
      </c>
      <c r="AS269">
        <v>0</v>
      </c>
      <c r="AT269">
        <v>0</v>
      </c>
      <c r="AU269">
        <f>IF(AS269*$H$15&gt;=AW269,1.0,(AW269/(AW269-AS269*$H$15)))</f>
        <v>0</v>
      </c>
      <c r="AV269">
        <f>(AU269-1)*100</f>
        <v>0</v>
      </c>
      <c r="AW269">
        <f>MAX(0,($B$15+$C$15*EF269)/(1+$D$15*EF269)*DY269/(EA269+273)*$E$15)</f>
        <v>0</v>
      </c>
      <c r="AX269" t="s">
        <v>439</v>
      </c>
      <c r="AY269" t="s">
        <v>439</v>
      </c>
      <c r="AZ269">
        <v>0</v>
      </c>
      <c r="BA269">
        <v>0</v>
      </c>
      <c r="BB269">
        <f>1-AZ269/BA269</f>
        <v>0</v>
      </c>
      <c r="BC269">
        <v>0</v>
      </c>
      <c r="BD269" t="s">
        <v>439</v>
      </c>
      <c r="BE269" t="s">
        <v>439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439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$B$13*EG269+$C$13*EH269+$F$13*ES269*(1-EV269)</f>
        <v>0</v>
      </c>
      <c r="DI269">
        <f>DH269*DJ269</f>
        <v>0</v>
      </c>
      <c r="DJ269">
        <f>($B$13*$D$11+$C$13*$D$11+$F$13*((FF269+EX269)/MAX(FF269+EX269+FG269, 0.1)*$I$11+FG269/MAX(FF269+EX269+FG269, 0.1)*$J$11))/($B$13+$C$13+$F$13)</f>
        <v>0</v>
      </c>
      <c r="DK269">
        <f>($B$13*$K$11+$C$13*$K$11+$F$13*((FF269+EX269)/MAX(FF269+EX269+FG269, 0.1)*$P$11+FG269/MAX(FF269+EX269+FG269, 0.1)*$Q$11))/($B$13+$C$13+$F$13)</f>
        <v>0</v>
      </c>
      <c r="DL269">
        <v>2.96</v>
      </c>
      <c r="DM269">
        <v>0.5</v>
      </c>
      <c r="DN269" t="s">
        <v>440</v>
      </c>
      <c r="DO269">
        <v>2</v>
      </c>
      <c r="DP269" t="b">
        <v>1</v>
      </c>
      <c r="DQ269">
        <v>1758646462.1</v>
      </c>
      <c r="DR269">
        <v>904.2749259259261</v>
      </c>
      <c r="DS269">
        <v>943.3588148148149</v>
      </c>
      <c r="DT269">
        <v>21.72337407407407</v>
      </c>
      <c r="DU269">
        <v>20.24074444444445</v>
      </c>
      <c r="DV269">
        <v>905.3687777777777</v>
      </c>
      <c r="DW269">
        <v>21.44809259259259</v>
      </c>
      <c r="DX269">
        <v>500.0175185185185</v>
      </c>
      <c r="DY269">
        <v>90.31368518518519</v>
      </c>
      <c r="DZ269">
        <v>0.06727878518518518</v>
      </c>
      <c r="EA269">
        <v>28.63918518518519</v>
      </c>
      <c r="EB269">
        <v>29.97637037037037</v>
      </c>
      <c r="EC269">
        <v>999.9000000000001</v>
      </c>
      <c r="ED269">
        <v>0</v>
      </c>
      <c r="EE269">
        <v>0</v>
      </c>
      <c r="EF269">
        <v>10003.75074074074</v>
      </c>
      <c r="EG269">
        <v>0</v>
      </c>
      <c r="EH269">
        <v>10.39054444444444</v>
      </c>
      <c r="EI269">
        <v>-39.08387037037037</v>
      </c>
      <c r="EJ269">
        <v>924.3547777777777</v>
      </c>
      <c r="EK269">
        <v>962.8475555555555</v>
      </c>
      <c r="EL269">
        <v>1.48262</v>
      </c>
      <c r="EM269">
        <v>943.3588148148149</v>
      </c>
      <c r="EN269">
        <v>20.24074444444445</v>
      </c>
      <c r="EO269">
        <v>1.961917037037037</v>
      </c>
      <c r="EP269">
        <v>1.828016296296296</v>
      </c>
      <c r="EQ269">
        <v>17.1402962962963</v>
      </c>
      <c r="ER269">
        <v>16.02843703703704</v>
      </c>
      <c r="ES269">
        <v>2000.016296296296</v>
      </c>
      <c r="ET269">
        <v>0.9799956666666665</v>
      </c>
      <c r="EU269">
        <v>0.02000411481481482</v>
      </c>
      <c r="EV269">
        <v>0</v>
      </c>
      <c r="EW269">
        <v>593.4992222222223</v>
      </c>
      <c r="EX269">
        <v>5.00078</v>
      </c>
      <c r="EY269">
        <v>11644.57037037037</v>
      </c>
      <c r="EZ269">
        <v>16379.73333333333</v>
      </c>
      <c r="FA269">
        <v>38.87703703703703</v>
      </c>
      <c r="FB269">
        <v>39.64796296296296</v>
      </c>
      <c r="FC269">
        <v>39.12474074074074</v>
      </c>
      <c r="FD269">
        <v>39.35844444444444</v>
      </c>
      <c r="FE269">
        <v>40.23825925925926</v>
      </c>
      <c r="FF269">
        <v>1955.106296296296</v>
      </c>
      <c r="FG269">
        <v>39.91</v>
      </c>
      <c r="FH269">
        <v>0</v>
      </c>
      <c r="FI269">
        <v>1758646467.6</v>
      </c>
      <c r="FJ269">
        <v>0</v>
      </c>
      <c r="FK269">
        <v>593.5153461538462</v>
      </c>
      <c r="FL269">
        <v>-1.277641036002188</v>
      </c>
      <c r="FM269">
        <v>-7.357264963933527</v>
      </c>
      <c r="FN269">
        <v>11644.63846153846</v>
      </c>
      <c r="FO269">
        <v>15</v>
      </c>
      <c r="FP269">
        <v>0</v>
      </c>
      <c r="FQ269" t="s">
        <v>441</v>
      </c>
      <c r="FR269">
        <v>1746989605.5</v>
      </c>
      <c r="FS269">
        <v>1746989593.5</v>
      </c>
      <c r="FT269">
        <v>0</v>
      </c>
      <c r="FU269">
        <v>-0.274</v>
      </c>
      <c r="FV269">
        <v>-0.002</v>
      </c>
      <c r="FW269">
        <v>2.549</v>
      </c>
      <c r="FX269">
        <v>0.129</v>
      </c>
      <c r="FY269">
        <v>420</v>
      </c>
      <c r="FZ269">
        <v>17</v>
      </c>
      <c r="GA269">
        <v>0.02</v>
      </c>
      <c r="GB269">
        <v>0.04</v>
      </c>
      <c r="GC269">
        <v>-39.1295875</v>
      </c>
      <c r="GD269">
        <v>1.029923076923107</v>
      </c>
      <c r="GE269">
        <v>0.1257044374465352</v>
      </c>
      <c r="GF269">
        <v>0</v>
      </c>
      <c r="GG269">
        <v>593.5745000000001</v>
      </c>
      <c r="GH269">
        <v>-1.011413296687425</v>
      </c>
      <c r="GI269">
        <v>0.2135425636040526</v>
      </c>
      <c r="GJ269">
        <v>0</v>
      </c>
      <c r="GK269">
        <v>1.49155875</v>
      </c>
      <c r="GL269">
        <v>-0.194332345215762</v>
      </c>
      <c r="GM269">
        <v>0.01871595605192262</v>
      </c>
      <c r="GN269">
        <v>0</v>
      </c>
      <c r="GO269">
        <v>0</v>
      </c>
      <c r="GP269">
        <v>3</v>
      </c>
      <c r="GQ269" t="s">
        <v>459</v>
      </c>
      <c r="GR269">
        <v>3.10227</v>
      </c>
      <c r="GS269">
        <v>2.72541</v>
      </c>
      <c r="GT269">
        <v>0.153235</v>
      </c>
      <c r="GU269">
        <v>0.15729</v>
      </c>
      <c r="GV269">
        <v>0.100357</v>
      </c>
      <c r="GW269">
        <v>0.09686939999999999</v>
      </c>
      <c r="GX269">
        <v>22150</v>
      </c>
      <c r="GY269">
        <v>20024.3</v>
      </c>
      <c r="GZ269">
        <v>26721.1</v>
      </c>
      <c r="HA269">
        <v>23982</v>
      </c>
      <c r="HB269">
        <v>38473.7</v>
      </c>
      <c r="HC269">
        <v>32021.2</v>
      </c>
      <c r="HD269">
        <v>46661.7</v>
      </c>
      <c r="HE269">
        <v>37937.3</v>
      </c>
      <c r="HF269">
        <v>1.87442</v>
      </c>
      <c r="HG269">
        <v>1.8665</v>
      </c>
      <c r="HH269">
        <v>0.136245</v>
      </c>
      <c r="HI269">
        <v>0</v>
      </c>
      <c r="HJ269">
        <v>27.7773</v>
      </c>
      <c r="HK269">
        <v>999.9</v>
      </c>
      <c r="HL269">
        <v>48.7</v>
      </c>
      <c r="HM269">
        <v>31.2</v>
      </c>
      <c r="HN269">
        <v>24.6051</v>
      </c>
      <c r="HO269">
        <v>61.3429</v>
      </c>
      <c r="HP269">
        <v>22.4439</v>
      </c>
      <c r="HQ269">
        <v>1</v>
      </c>
      <c r="HR269">
        <v>0.0929268</v>
      </c>
      <c r="HS269">
        <v>-0.285754</v>
      </c>
      <c r="HT269">
        <v>20.2805</v>
      </c>
      <c r="HU269">
        <v>5.2116</v>
      </c>
      <c r="HV269">
        <v>11.9794</v>
      </c>
      <c r="HW269">
        <v>4.96325</v>
      </c>
      <c r="HX269">
        <v>3.27438</v>
      </c>
      <c r="HY269">
        <v>9999</v>
      </c>
      <c r="HZ269">
        <v>9999</v>
      </c>
      <c r="IA269">
        <v>9999</v>
      </c>
      <c r="IB269">
        <v>999.9</v>
      </c>
      <c r="IC269">
        <v>1.86391</v>
      </c>
      <c r="ID269">
        <v>1.86007</v>
      </c>
      <c r="IE269">
        <v>1.85837</v>
      </c>
      <c r="IF269">
        <v>1.85974</v>
      </c>
      <c r="IG269">
        <v>1.85989</v>
      </c>
      <c r="IH269">
        <v>1.85837</v>
      </c>
      <c r="II269">
        <v>1.85745</v>
      </c>
      <c r="IJ269">
        <v>1.85241</v>
      </c>
      <c r="IK269">
        <v>0</v>
      </c>
      <c r="IL269">
        <v>0</v>
      </c>
      <c r="IM269">
        <v>0</v>
      </c>
      <c r="IN269">
        <v>0</v>
      </c>
      <c r="IO269" t="s">
        <v>443</v>
      </c>
      <c r="IP269" t="s">
        <v>444</v>
      </c>
      <c r="IQ269" t="s">
        <v>445</v>
      </c>
      <c r="IR269" t="s">
        <v>445</v>
      </c>
      <c r="IS269" t="s">
        <v>445</v>
      </c>
      <c r="IT269" t="s">
        <v>445</v>
      </c>
      <c r="IU269">
        <v>0</v>
      </c>
      <c r="IV269">
        <v>100</v>
      </c>
      <c r="IW269">
        <v>100</v>
      </c>
      <c r="IX269">
        <v>-1.076</v>
      </c>
      <c r="IY269">
        <v>0.2747</v>
      </c>
      <c r="IZ269">
        <v>-1.101190050776656</v>
      </c>
      <c r="JA269">
        <v>-0.0009077452495023094</v>
      </c>
      <c r="JB269">
        <v>1.260287539409167E-06</v>
      </c>
      <c r="JC269">
        <v>-2.747980142854786E-10</v>
      </c>
      <c r="JD269">
        <v>0.01164710740424388</v>
      </c>
      <c r="JE269">
        <v>0.002354074995816399</v>
      </c>
      <c r="JF269">
        <v>0.0004967520844642659</v>
      </c>
      <c r="JG269">
        <v>-1.558376616488758E-06</v>
      </c>
      <c r="JH269">
        <v>1</v>
      </c>
      <c r="JI269">
        <v>1955</v>
      </c>
      <c r="JJ269">
        <v>1</v>
      </c>
      <c r="JK269">
        <v>26</v>
      </c>
      <c r="JL269">
        <v>194281.1</v>
      </c>
      <c r="JM269">
        <v>194281.3</v>
      </c>
      <c r="JN269">
        <v>2.27173</v>
      </c>
      <c r="JO269">
        <v>2.6123</v>
      </c>
      <c r="JP269">
        <v>1.49658</v>
      </c>
      <c r="JQ269">
        <v>2.34619</v>
      </c>
      <c r="JR269">
        <v>1.54907</v>
      </c>
      <c r="JS269">
        <v>2.44141</v>
      </c>
      <c r="JT269">
        <v>35.8244</v>
      </c>
      <c r="JU269">
        <v>24.1838</v>
      </c>
      <c r="JV269">
        <v>18</v>
      </c>
      <c r="JW269">
        <v>482.02</v>
      </c>
      <c r="JX269">
        <v>491.629</v>
      </c>
      <c r="JY269">
        <v>27.555</v>
      </c>
      <c r="JZ269">
        <v>28.473</v>
      </c>
      <c r="KA269">
        <v>30.0002</v>
      </c>
      <c r="KB269">
        <v>28.6663</v>
      </c>
      <c r="KC269">
        <v>28.6587</v>
      </c>
      <c r="KD269">
        <v>45.5925</v>
      </c>
      <c r="KE269">
        <v>19.5433</v>
      </c>
      <c r="KF269">
        <v>67.01949999999999</v>
      </c>
      <c r="KG269">
        <v>27.5584</v>
      </c>
      <c r="KH269">
        <v>988.241</v>
      </c>
      <c r="KI269">
        <v>20.3559</v>
      </c>
      <c r="KJ269">
        <v>102.021</v>
      </c>
      <c r="KK269">
        <v>91.4952</v>
      </c>
    </row>
    <row r="270" spans="1:297">
      <c r="A270">
        <v>252</v>
      </c>
      <c r="B270">
        <v>1758646474.6</v>
      </c>
      <c r="C270">
        <v>4841.599999904633</v>
      </c>
      <c r="D270" t="s">
        <v>951</v>
      </c>
      <c r="E270" t="s">
        <v>952</v>
      </c>
      <c r="F270">
        <v>5</v>
      </c>
      <c r="G270" t="s">
        <v>834</v>
      </c>
      <c r="H270" t="s">
        <v>438</v>
      </c>
      <c r="I270">
        <v>1758646466.814285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(EA270+(U270+2*0.95*5.67E-8*(((EA270+$B$9)+273)^4-(EA270+273)^4)-44100*J270)/(1.84*29.3*R270+8*0.95*5.67E-8*(EA270+273)^3))</f>
        <v>0</v>
      </c>
      <c r="W270">
        <f>($C$9*EB270+$D$9*EC270+$E$9*V270)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2*0.95*5.67E-8*(((EA270+$B$9)+273)^4-(W270+273)^4)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995.2172086715547</v>
      </c>
      <c r="AK270">
        <v>965.5810606060599</v>
      </c>
      <c r="AL270">
        <v>3.428718765296215</v>
      </c>
      <c r="AM270">
        <v>65.1806960467509</v>
      </c>
      <c r="AN270">
        <f>(AP270 - AO270 + DY270*1E3/(8.314*(EA270+273.15)) * AR270/DX270 * AQ270) * DX270/(100*DL270) * 1000/(1000 - AP270)</f>
        <v>0</v>
      </c>
      <c r="AO270">
        <v>20.25745153854752</v>
      </c>
      <c r="AP270">
        <v>21.68632787878788</v>
      </c>
      <c r="AQ270">
        <v>-0.0001332109763411095</v>
      </c>
      <c r="AR270">
        <v>105.5677355615316</v>
      </c>
      <c r="AS270">
        <v>0</v>
      </c>
      <c r="AT270">
        <v>0</v>
      </c>
      <c r="AU270">
        <f>IF(AS270*$H$15&gt;=AW270,1.0,(AW270/(AW270-AS270*$H$15)))</f>
        <v>0</v>
      </c>
      <c r="AV270">
        <f>(AU270-1)*100</f>
        <v>0</v>
      </c>
      <c r="AW270">
        <f>MAX(0,($B$15+$C$15*EF270)/(1+$D$15*EF270)*DY270/(EA270+273)*$E$15)</f>
        <v>0</v>
      </c>
      <c r="AX270" t="s">
        <v>439</v>
      </c>
      <c r="AY270" t="s">
        <v>439</v>
      </c>
      <c r="AZ270">
        <v>0</v>
      </c>
      <c r="BA270">
        <v>0</v>
      </c>
      <c r="BB270">
        <f>1-AZ270/BA270</f>
        <v>0</v>
      </c>
      <c r="BC270">
        <v>0</v>
      </c>
      <c r="BD270" t="s">
        <v>439</v>
      </c>
      <c r="BE270" t="s">
        <v>439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439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$B$13*EG270+$C$13*EH270+$F$13*ES270*(1-EV270)</f>
        <v>0</v>
      </c>
      <c r="DI270">
        <f>DH270*DJ270</f>
        <v>0</v>
      </c>
      <c r="DJ270">
        <f>($B$13*$D$11+$C$13*$D$11+$F$13*((FF270+EX270)/MAX(FF270+EX270+FG270, 0.1)*$I$11+FG270/MAX(FF270+EX270+FG270, 0.1)*$J$11))/($B$13+$C$13+$F$13)</f>
        <v>0</v>
      </c>
      <c r="DK270">
        <f>($B$13*$K$11+$C$13*$K$11+$F$13*((FF270+EX270)/MAX(FF270+EX270+FG270, 0.1)*$P$11+FG270/MAX(FF270+EX270+FG270, 0.1)*$Q$11))/($B$13+$C$13+$F$13)</f>
        <v>0</v>
      </c>
      <c r="DL270">
        <v>2.96</v>
      </c>
      <c r="DM270">
        <v>0.5</v>
      </c>
      <c r="DN270" t="s">
        <v>440</v>
      </c>
      <c r="DO270">
        <v>2</v>
      </c>
      <c r="DP270" t="b">
        <v>1</v>
      </c>
      <c r="DQ270">
        <v>1758646466.814285</v>
      </c>
      <c r="DR270">
        <v>920.1414642857144</v>
      </c>
      <c r="DS270">
        <v>959.1360714285714</v>
      </c>
      <c r="DT270">
        <v>21.70902142857143</v>
      </c>
      <c r="DU270">
        <v>20.245575</v>
      </c>
      <c r="DV270">
        <v>921.2239999999999</v>
      </c>
      <c r="DW270">
        <v>21.43403214285714</v>
      </c>
      <c r="DX270">
        <v>500.0722142857144</v>
      </c>
      <c r="DY270">
        <v>90.31342499999998</v>
      </c>
      <c r="DZ270">
        <v>0.06708372500000001</v>
      </c>
      <c r="EA270">
        <v>28.64351785714286</v>
      </c>
      <c r="EB270">
        <v>29.98516785714285</v>
      </c>
      <c r="EC270">
        <v>999.9000000000002</v>
      </c>
      <c r="ED270">
        <v>0</v>
      </c>
      <c r="EE270">
        <v>0</v>
      </c>
      <c r="EF270">
        <v>10017.415</v>
      </c>
      <c r="EG270">
        <v>0</v>
      </c>
      <c r="EH270">
        <v>10.38671428571428</v>
      </c>
      <c r="EI270">
        <v>-38.99467857142857</v>
      </c>
      <c r="EJ270">
        <v>940.5597857142856</v>
      </c>
      <c r="EK270">
        <v>978.9555357142856</v>
      </c>
      <c r="EL270">
        <v>1.463435</v>
      </c>
      <c r="EM270">
        <v>959.1360714285714</v>
      </c>
      <c r="EN270">
        <v>20.245575</v>
      </c>
      <c r="EO270">
        <v>1.960615</v>
      </c>
      <c r="EP270">
        <v>1.8284475</v>
      </c>
      <c r="EQ270">
        <v>17.12980714285714</v>
      </c>
      <c r="ER270">
        <v>16.03211785714286</v>
      </c>
      <c r="ES270">
        <v>2000.015</v>
      </c>
      <c r="ET270">
        <v>0.9799957499999997</v>
      </c>
      <c r="EU270">
        <v>0.02000403214285714</v>
      </c>
      <c r="EV270">
        <v>0</v>
      </c>
      <c r="EW270">
        <v>593.4135714285715</v>
      </c>
      <c r="EX270">
        <v>5.00078</v>
      </c>
      <c r="EY270">
        <v>11643.83214285715</v>
      </c>
      <c r="EZ270">
        <v>16379.72142857143</v>
      </c>
      <c r="FA270">
        <v>38.87253571428572</v>
      </c>
      <c r="FB270">
        <v>39.63607142857143</v>
      </c>
      <c r="FC270">
        <v>39.08007142857142</v>
      </c>
      <c r="FD270">
        <v>39.36564285714285</v>
      </c>
      <c r="FE270">
        <v>40.22303571428571</v>
      </c>
      <c r="FF270">
        <v>1955.105</v>
      </c>
      <c r="FG270">
        <v>39.91</v>
      </c>
      <c r="FH270">
        <v>0</v>
      </c>
      <c r="FI270">
        <v>1758646472.4</v>
      </c>
      <c r="FJ270">
        <v>0</v>
      </c>
      <c r="FK270">
        <v>593.4098846153846</v>
      </c>
      <c r="FL270">
        <v>-1.495418806596826</v>
      </c>
      <c r="FM270">
        <v>-11.70256410696987</v>
      </c>
      <c r="FN270">
        <v>11643.85769230769</v>
      </c>
      <c r="FO270">
        <v>15</v>
      </c>
      <c r="FP270">
        <v>0</v>
      </c>
      <c r="FQ270" t="s">
        <v>441</v>
      </c>
      <c r="FR270">
        <v>1746989605.5</v>
      </c>
      <c r="FS270">
        <v>1746989593.5</v>
      </c>
      <c r="FT270">
        <v>0</v>
      </c>
      <c r="FU270">
        <v>-0.274</v>
      </c>
      <c r="FV270">
        <v>-0.002</v>
      </c>
      <c r="FW270">
        <v>2.549</v>
      </c>
      <c r="FX270">
        <v>0.129</v>
      </c>
      <c r="FY270">
        <v>420</v>
      </c>
      <c r="FZ270">
        <v>17</v>
      </c>
      <c r="GA270">
        <v>0.02</v>
      </c>
      <c r="GB270">
        <v>0.04</v>
      </c>
      <c r="GC270">
        <v>-39.05249512195122</v>
      </c>
      <c r="GD270">
        <v>1.312383972125349</v>
      </c>
      <c r="GE270">
        <v>0.1495473413112975</v>
      </c>
      <c r="GF270">
        <v>0</v>
      </c>
      <c r="GG270">
        <v>593.4772941176469</v>
      </c>
      <c r="GH270">
        <v>-1.401283427792374</v>
      </c>
      <c r="GI270">
        <v>0.2395342944145929</v>
      </c>
      <c r="GJ270">
        <v>0</v>
      </c>
      <c r="GK270">
        <v>1.475560243902439</v>
      </c>
      <c r="GL270">
        <v>-0.2272655749128915</v>
      </c>
      <c r="GM270">
        <v>0.02283250747293182</v>
      </c>
      <c r="GN270">
        <v>0</v>
      </c>
      <c r="GO270">
        <v>0</v>
      </c>
      <c r="GP270">
        <v>3</v>
      </c>
      <c r="GQ270" t="s">
        <v>459</v>
      </c>
      <c r="GR270">
        <v>3.1027</v>
      </c>
      <c r="GS270">
        <v>2.72462</v>
      </c>
      <c r="GT270">
        <v>0.15501</v>
      </c>
      <c r="GU270">
        <v>0.159018</v>
      </c>
      <c r="GV270">
        <v>0.100305</v>
      </c>
      <c r="GW270">
        <v>0.09697160000000001</v>
      </c>
      <c r="GX270">
        <v>22103.6</v>
      </c>
      <c r="GY270">
        <v>19983</v>
      </c>
      <c r="GZ270">
        <v>26721.1</v>
      </c>
      <c r="HA270">
        <v>23981.8</v>
      </c>
      <c r="HB270">
        <v>38476.1</v>
      </c>
      <c r="HC270">
        <v>32017.7</v>
      </c>
      <c r="HD270">
        <v>46661.6</v>
      </c>
      <c r="HE270">
        <v>37937.3</v>
      </c>
      <c r="HF270">
        <v>1.87505</v>
      </c>
      <c r="HG270">
        <v>1.86578</v>
      </c>
      <c r="HH270">
        <v>0.136729</v>
      </c>
      <c r="HI270">
        <v>0</v>
      </c>
      <c r="HJ270">
        <v>27.7714</v>
      </c>
      <c r="HK270">
        <v>999.9</v>
      </c>
      <c r="HL270">
        <v>48.7</v>
      </c>
      <c r="HM270">
        <v>31.2</v>
      </c>
      <c r="HN270">
        <v>24.6077</v>
      </c>
      <c r="HO270">
        <v>61.1129</v>
      </c>
      <c r="HP270">
        <v>22.492</v>
      </c>
      <c r="HQ270">
        <v>1</v>
      </c>
      <c r="HR270">
        <v>0.093186</v>
      </c>
      <c r="HS270">
        <v>-0.263314</v>
      </c>
      <c r="HT270">
        <v>20.2807</v>
      </c>
      <c r="HU270">
        <v>5.21145</v>
      </c>
      <c r="HV270">
        <v>11.9798</v>
      </c>
      <c r="HW270">
        <v>4.9632</v>
      </c>
      <c r="HX270">
        <v>3.2743</v>
      </c>
      <c r="HY270">
        <v>9999</v>
      </c>
      <c r="HZ270">
        <v>9999</v>
      </c>
      <c r="IA270">
        <v>9999</v>
      </c>
      <c r="IB270">
        <v>999.9</v>
      </c>
      <c r="IC270">
        <v>1.8639</v>
      </c>
      <c r="ID270">
        <v>1.86008</v>
      </c>
      <c r="IE270">
        <v>1.85837</v>
      </c>
      <c r="IF270">
        <v>1.85975</v>
      </c>
      <c r="IG270">
        <v>1.85989</v>
      </c>
      <c r="IH270">
        <v>1.85837</v>
      </c>
      <c r="II270">
        <v>1.85745</v>
      </c>
      <c r="IJ270">
        <v>1.85241</v>
      </c>
      <c r="IK270">
        <v>0</v>
      </c>
      <c r="IL270">
        <v>0</v>
      </c>
      <c r="IM270">
        <v>0</v>
      </c>
      <c r="IN270">
        <v>0</v>
      </c>
      <c r="IO270" t="s">
        <v>443</v>
      </c>
      <c r="IP270" t="s">
        <v>444</v>
      </c>
      <c r="IQ270" t="s">
        <v>445</v>
      </c>
      <c r="IR270" t="s">
        <v>445</v>
      </c>
      <c r="IS270" t="s">
        <v>445</v>
      </c>
      <c r="IT270" t="s">
        <v>445</v>
      </c>
      <c r="IU270">
        <v>0</v>
      </c>
      <c r="IV270">
        <v>100</v>
      </c>
      <c r="IW270">
        <v>100</v>
      </c>
      <c r="IX270">
        <v>-1.064</v>
      </c>
      <c r="IY270">
        <v>0.2744</v>
      </c>
      <c r="IZ270">
        <v>-1.101190050776656</v>
      </c>
      <c r="JA270">
        <v>-0.0009077452495023094</v>
      </c>
      <c r="JB270">
        <v>1.260287539409167E-06</v>
      </c>
      <c r="JC270">
        <v>-2.747980142854786E-10</v>
      </c>
      <c r="JD270">
        <v>0.01164710740424388</v>
      </c>
      <c r="JE270">
        <v>0.002354074995816399</v>
      </c>
      <c r="JF270">
        <v>0.0004967520844642659</v>
      </c>
      <c r="JG270">
        <v>-1.558376616488758E-06</v>
      </c>
      <c r="JH270">
        <v>1</v>
      </c>
      <c r="JI270">
        <v>1955</v>
      </c>
      <c r="JJ270">
        <v>1</v>
      </c>
      <c r="JK270">
        <v>26</v>
      </c>
      <c r="JL270">
        <v>194281.2</v>
      </c>
      <c r="JM270">
        <v>194281.4</v>
      </c>
      <c r="JN270">
        <v>2.2998</v>
      </c>
      <c r="JO270">
        <v>2.61841</v>
      </c>
      <c r="JP270">
        <v>1.49658</v>
      </c>
      <c r="JQ270">
        <v>2.34619</v>
      </c>
      <c r="JR270">
        <v>1.54907</v>
      </c>
      <c r="JS270">
        <v>2.38647</v>
      </c>
      <c r="JT270">
        <v>35.801</v>
      </c>
      <c r="JU270">
        <v>24.1751</v>
      </c>
      <c r="JV270">
        <v>18</v>
      </c>
      <c r="JW270">
        <v>482.4</v>
      </c>
      <c r="JX270">
        <v>491.153</v>
      </c>
      <c r="JY270">
        <v>27.5642</v>
      </c>
      <c r="JZ270">
        <v>28.473</v>
      </c>
      <c r="KA270">
        <v>30.0003</v>
      </c>
      <c r="KB270">
        <v>28.6686</v>
      </c>
      <c r="KC270">
        <v>28.6587</v>
      </c>
      <c r="KD270">
        <v>46.2495</v>
      </c>
      <c r="KE270">
        <v>19.2675</v>
      </c>
      <c r="KF270">
        <v>67.01949999999999</v>
      </c>
      <c r="KG270">
        <v>27.5644</v>
      </c>
      <c r="KH270">
        <v>1008.28</v>
      </c>
      <c r="KI270">
        <v>20.3948</v>
      </c>
      <c r="KJ270">
        <v>102.021</v>
      </c>
      <c r="KK270">
        <v>91.49469999999999</v>
      </c>
    </row>
    <row r="271" spans="1:297">
      <c r="A271">
        <v>253</v>
      </c>
      <c r="B271">
        <v>1758646479.6</v>
      </c>
      <c r="C271">
        <v>4846.599999904633</v>
      </c>
      <c r="D271" t="s">
        <v>953</v>
      </c>
      <c r="E271" t="s">
        <v>954</v>
      </c>
      <c r="F271">
        <v>5</v>
      </c>
      <c r="G271" t="s">
        <v>834</v>
      </c>
      <c r="H271" t="s">
        <v>438</v>
      </c>
      <c r="I271">
        <v>1758646472.1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(EA271+(U271+2*0.95*5.67E-8*(((EA271+$B$9)+273)^4-(EA271+273)^4)-44100*J271)/(1.84*29.3*R271+8*0.95*5.67E-8*(EA271+273)^3))</f>
        <v>0</v>
      </c>
      <c r="W271">
        <f>($C$9*EB271+$D$9*EC271+$E$9*V271)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2*0.95*5.67E-8*(((EA271+$B$9)+273)^4-(W271+273)^4)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1012.479887890444</v>
      </c>
      <c r="AK271">
        <v>982.7028363636359</v>
      </c>
      <c r="AL271">
        <v>3.426222970354508</v>
      </c>
      <c r="AM271">
        <v>65.1806960467509</v>
      </c>
      <c r="AN271">
        <f>(AP271 - AO271 + DY271*1E3/(8.314*(EA271+273.15)) * AR271/DX271 * AQ271) * DX271/(100*DL271) * 1000/(1000 - AP271)</f>
        <v>0</v>
      </c>
      <c r="AO271">
        <v>20.29544713967469</v>
      </c>
      <c r="AP271">
        <v>21.68215272727272</v>
      </c>
      <c r="AQ271">
        <v>-1.46584911275155E-05</v>
      </c>
      <c r="AR271">
        <v>105.5677355615316</v>
      </c>
      <c r="AS271">
        <v>0</v>
      </c>
      <c r="AT271">
        <v>0</v>
      </c>
      <c r="AU271">
        <f>IF(AS271*$H$15&gt;=AW271,1.0,(AW271/(AW271-AS271*$H$15)))</f>
        <v>0</v>
      </c>
      <c r="AV271">
        <f>(AU271-1)*100</f>
        <v>0</v>
      </c>
      <c r="AW271">
        <f>MAX(0,($B$15+$C$15*EF271)/(1+$D$15*EF271)*DY271/(EA271+273)*$E$15)</f>
        <v>0</v>
      </c>
      <c r="AX271" t="s">
        <v>439</v>
      </c>
      <c r="AY271" t="s">
        <v>439</v>
      </c>
      <c r="AZ271">
        <v>0</v>
      </c>
      <c r="BA271">
        <v>0</v>
      </c>
      <c r="BB271">
        <f>1-AZ271/BA271</f>
        <v>0</v>
      </c>
      <c r="BC271">
        <v>0</v>
      </c>
      <c r="BD271" t="s">
        <v>439</v>
      </c>
      <c r="BE271" t="s">
        <v>439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439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$B$13*EG271+$C$13*EH271+$F$13*ES271*(1-EV271)</f>
        <v>0</v>
      </c>
      <c r="DI271">
        <f>DH271*DJ271</f>
        <v>0</v>
      </c>
      <c r="DJ271">
        <f>($B$13*$D$11+$C$13*$D$11+$F$13*((FF271+EX271)/MAX(FF271+EX271+FG271, 0.1)*$I$11+FG271/MAX(FF271+EX271+FG271, 0.1)*$J$11))/($B$13+$C$13+$F$13)</f>
        <v>0</v>
      </c>
      <c r="DK271">
        <f>($B$13*$K$11+$C$13*$K$11+$F$13*((FF271+EX271)/MAX(FF271+EX271+FG271, 0.1)*$P$11+FG271/MAX(FF271+EX271+FG271, 0.1)*$Q$11))/($B$13+$C$13+$F$13)</f>
        <v>0</v>
      </c>
      <c r="DL271">
        <v>2.96</v>
      </c>
      <c r="DM271">
        <v>0.5</v>
      </c>
      <c r="DN271" t="s">
        <v>440</v>
      </c>
      <c r="DO271">
        <v>2</v>
      </c>
      <c r="DP271" t="b">
        <v>1</v>
      </c>
      <c r="DQ271">
        <v>1758646472.1</v>
      </c>
      <c r="DR271">
        <v>937.9255185185185</v>
      </c>
      <c r="DS271">
        <v>976.8405185185185</v>
      </c>
      <c r="DT271">
        <v>21.69453703703704</v>
      </c>
      <c r="DU271">
        <v>20.26321851851852</v>
      </c>
      <c r="DV271">
        <v>938.9951851851853</v>
      </c>
      <c r="DW271">
        <v>21.41985555555556</v>
      </c>
      <c r="DX271">
        <v>500.0938148148148</v>
      </c>
      <c r="DY271">
        <v>90.31304444444443</v>
      </c>
      <c r="DZ271">
        <v>0.0668317925925926</v>
      </c>
      <c r="EA271">
        <v>28.64933703703704</v>
      </c>
      <c r="EB271">
        <v>29.99831481481481</v>
      </c>
      <c r="EC271">
        <v>999.9000000000001</v>
      </c>
      <c r="ED271">
        <v>0</v>
      </c>
      <c r="EE271">
        <v>0</v>
      </c>
      <c r="EF271">
        <v>10008.38074074074</v>
      </c>
      <c r="EG271">
        <v>0</v>
      </c>
      <c r="EH271">
        <v>10.38632222222222</v>
      </c>
      <c r="EI271">
        <v>-38.91497407407407</v>
      </c>
      <c r="EJ271">
        <v>958.7243703703704</v>
      </c>
      <c r="EK271">
        <v>997.044</v>
      </c>
      <c r="EL271">
        <v>1.431313703703704</v>
      </c>
      <c r="EM271">
        <v>976.8405185185185</v>
      </c>
      <c r="EN271">
        <v>20.26321851851852</v>
      </c>
      <c r="EO271">
        <v>1.95929925925926</v>
      </c>
      <c r="EP271">
        <v>1.830032592592592</v>
      </c>
      <c r="EQ271">
        <v>17.1192037037037</v>
      </c>
      <c r="ER271">
        <v>16.04569259259259</v>
      </c>
      <c r="ES271">
        <v>1999.998148148148</v>
      </c>
      <c r="ET271">
        <v>0.9799956666666665</v>
      </c>
      <c r="EU271">
        <v>0.02000411851851852</v>
      </c>
      <c r="EV271">
        <v>0</v>
      </c>
      <c r="EW271">
        <v>593.3257777777777</v>
      </c>
      <c r="EX271">
        <v>5.00078</v>
      </c>
      <c r="EY271">
        <v>11642.44074074074</v>
      </c>
      <c r="EZ271">
        <v>16379.58518518518</v>
      </c>
      <c r="FA271">
        <v>38.87011111111111</v>
      </c>
      <c r="FB271">
        <v>39.63188888888889</v>
      </c>
      <c r="FC271">
        <v>39.10851851851852</v>
      </c>
      <c r="FD271">
        <v>39.37222222222222</v>
      </c>
      <c r="FE271">
        <v>40.20118518518519</v>
      </c>
      <c r="FF271">
        <v>1955.088148148148</v>
      </c>
      <c r="FG271">
        <v>39.91</v>
      </c>
      <c r="FH271">
        <v>0</v>
      </c>
      <c r="FI271">
        <v>1758646477.8</v>
      </c>
      <c r="FJ271">
        <v>0</v>
      </c>
      <c r="FK271">
        <v>593.30508</v>
      </c>
      <c r="FL271">
        <v>-1.104538462233065</v>
      </c>
      <c r="FM271">
        <v>-17.03846157830471</v>
      </c>
      <c r="FN271">
        <v>11642.44</v>
      </c>
      <c r="FO271">
        <v>15</v>
      </c>
      <c r="FP271">
        <v>0</v>
      </c>
      <c r="FQ271" t="s">
        <v>441</v>
      </c>
      <c r="FR271">
        <v>1746989605.5</v>
      </c>
      <c r="FS271">
        <v>1746989593.5</v>
      </c>
      <c r="FT271">
        <v>0</v>
      </c>
      <c r="FU271">
        <v>-0.274</v>
      </c>
      <c r="FV271">
        <v>-0.002</v>
      </c>
      <c r="FW271">
        <v>2.549</v>
      </c>
      <c r="FX271">
        <v>0.129</v>
      </c>
      <c r="FY271">
        <v>420</v>
      </c>
      <c r="FZ271">
        <v>17</v>
      </c>
      <c r="GA271">
        <v>0.02</v>
      </c>
      <c r="GB271">
        <v>0.04</v>
      </c>
      <c r="GC271">
        <v>-38.99388048780488</v>
      </c>
      <c r="GD271">
        <v>1.043075958188086</v>
      </c>
      <c r="GE271">
        <v>0.1390877477367928</v>
      </c>
      <c r="GF271">
        <v>0</v>
      </c>
      <c r="GG271">
        <v>593.3936764705882</v>
      </c>
      <c r="GH271">
        <v>-1.539969444107821</v>
      </c>
      <c r="GI271">
        <v>0.280233906562975</v>
      </c>
      <c r="GJ271">
        <v>0</v>
      </c>
      <c r="GK271">
        <v>1.449774146341463</v>
      </c>
      <c r="GL271">
        <v>-0.3435600000000013</v>
      </c>
      <c r="GM271">
        <v>0.03497031730716708</v>
      </c>
      <c r="GN271">
        <v>0</v>
      </c>
      <c r="GO271">
        <v>0</v>
      </c>
      <c r="GP271">
        <v>3</v>
      </c>
      <c r="GQ271" t="s">
        <v>459</v>
      </c>
      <c r="GR271">
        <v>3.10235</v>
      </c>
      <c r="GS271">
        <v>2.72476</v>
      </c>
      <c r="GT271">
        <v>0.156775</v>
      </c>
      <c r="GU271">
        <v>0.160753</v>
      </c>
      <c r="GV271">
        <v>0.100299</v>
      </c>
      <c r="GW271">
        <v>0.0970994</v>
      </c>
      <c r="GX271">
        <v>22057.4</v>
      </c>
      <c r="GY271">
        <v>19941.8</v>
      </c>
      <c r="GZ271">
        <v>26721</v>
      </c>
      <c r="HA271">
        <v>23981.8</v>
      </c>
      <c r="HB271">
        <v>38476.6</v>
      </c>
      <c r="HC271">
        <v>32013</v>
      </c>
      <c r="HD271">
        <v>46661.6</v>
      </c>
      <c r="HE271">
        <v>37936.9</v>
      </c>
      <c r="HF271">
        <v>1.87437</v>
      </c>
      <c r="HG271">
        <v>1.86663</v>
      </c>
      <c r="HH271">
        <v>0.138026</v>
      </c>
      <c r="HI271">
        <v>0</v>
      </c>
      <c r="HJ271">
        <v>27.7664</v>
      </c>
      <c r="HK271">
        <v>999.9</v>
      </c>
      <c r="HL271">
        <v>48.7</v>
      </c>
      <c r="HM271">
        <v>31.2</v>
      </c>
      <c r="HN271">
        <v>24.6049</v>
      </c>
      <c r="HO271">
        <v>60.9729</v>
      </c>
      <c r="HP271">
        <v>22.2796</v>
      </c>
      <c r="HQ271">
        <v>1</v>
      </c>
      <c r="HR271">
        <v>0.0932342</v>
      </c>
      <c r="HS271">
        <v>-0.123312</v>
      </c>
      <c r="HT271">
        <v>20.2806</v>
      </c>
      <c r="HU271">
        <v>5.21145</v>
      </c>
      <c r="HV271">
        <v>11.98</v>
      </c>
      <c r="HW271">
        <v>4.96335</v>
      </c>
      <c r="HX271">
        <v>3.27433</v>
      </c>
      <c r="HY271">
        <v>9999</v>
      </c>
      <c r="HZ271">
        <v>9999</v>
      </c>
      <c r="IA271">
        <v>9999</v>
      </c>
      <c r="IB271">
        <v>999.9</v>
      </c>
      <c r="IC271">
        <v>1.86388</v>
      </c>
      <c r="ID271">
        <v>1.86008</v>
      </c>
      <c r="IE271">
        <v>1.85837</v>
      </c>
      <c r="IF271">
        <v>1.85975</v>
      </c>
      <c r="IG271">
        <v>1.85988</v>
      </c>
      <c r="IH271">
        <v>1.85837</v>
      </c>
      <c r="II271">
        <v>1.85744</v>
      </c>
      <c r="IJ271">
        <v>1.85242</v>
      </c>
      <c r="IK271">
        <v>0</v>
      </c>
      <c r="IL271">
        <v>0</v>
      </c>
      <c r="IM271">
        <v>0</v>
      </c>
      <c r="IN271">
        <v>0</v>
      </c>
      <c r="IO271" t="s">
        <v>443</v>
      </c>
      <c r="IP271" t="s">
        <v>444</v>
      </c>
      <c r="IQ271" t="s">
        <v>445</v>
      </c>
      <c r="IR271" t="s">
        <v>445</v>
      </c>
      <c r="IS271" t="s">
        <v>445</v>
      </c>
      <c r="IT271" t="s">
        <v>445</v>
      </c>
      <c r="IU271">
        <v>0</v>
      </c>
      <c r="IV271">
        <v>100</v>
      </c>
      <c r="IW271">
        <v>100</v>
      </c>
      <c r="IX271">
        <v>-1.052</v>
      </c>
      <c r="IY271">
        <v>0.2744</v>
      </c>
      <c r="IZ271">
        <v>-1.101190050776656</v>
      </c>
      <c r="JA271">
        <v>-0.0009077452495023094</v>
      </c>
      <c r="JB271">
        <v>1.260287539409167E-06</v>
      </c>
      <c r="JC271">
        <v>-2.747980142854786E-10</v>
      </c>
      <c r="JD271">
        <v>0.01164710740424388</v>
      </c>
      <c r="JE271">
        <v>0.002354074995816399</v>
      </c>
      <c r="JF271">
        <v>0.0004967520844642659</v>
      </c>
      <c r="JG271">
        <v>-1.558376616488758E-06</v>
      </c>
      <c r="JH271">
        <v>1</v>
      </c>
      <c r="JI271">
        <v>1955</v>
      </c>
      <c r="JJ271">
        <v>1</v>
      </c>
      <c r="JK271">
        <v>26</v>
      </c>
      <c r="JL271">
        <v>194281.2</v>
      </c>
      <c r="JM271">
        <v>194281.4</v>
      </c>
      <c r="JN271">
        <v>2.33398</v>
      </c>
      <c r="JO271">
        <v>2.6123</v>
      </c>
      <c r="JP271">
        <v>1.49658</v>
      </c>
      <c r="JQ271">
        <v>2.34619</v>
      </c>
      <c r="JR271">
        <v>1.54907</v>
      </c>
      <c r="JS271">
        <v>2.45605</v>
      </c>
      <c r="JT271">
        <v>35.8244</v>
      </c>
      <c r="JU271">
        <v>24.1838</v>
      </c>
      <c r="JV271">
        <v>18</v>
      </c>
      <c r="JW271">
        <v>482.01</v>
      </c>
      <c r="JX271">
        <v>491.713</v>
      </c>
      <c r="JY271">
        <v>27.5686</v>
      </c>
      <c r="JZ271">
        <v>28.4754</v>
      </c>
      <c r="KA271">
        <v>30.0003</v>
      </c>
      <c r="KB271">
        <v>28.6688</v>
      </c>
      <c r="KC271">
        <v>28.659</v>
      </c>
      <c r="KD271">
        <v>46.846</v>
      </c>
      <c r="KE271">
        <v>19.2675</v>
      </c>
      <c r="KF271">
        <v>67.01949999999999</v>
      </c>
      <c r="KG271">
        <v>27.3499</v>
      </c>
      <c r="KH271">
        <v>1021.63</v>
      </c>
      <c r="KI271">
        <v>20.4271</v>
      </c>
      <c r="KJ271">
        <v>102.021</v>
      </c>
      <c r="KK271">
        <v>91.4941</v>
      </c>
    </row>
    <row r="272" spans="1:297">
      <c r="A272">
        <v>254</v>
      </c>
      <c r="B272">
        <v>1758646484.6</v>
      </c>
      <c r="C272">
        <v>4851.599999904633</v>
      </c>
      <c r="D272" t="s">
        <v>955</v>
      </c>
      <c r="E272" t="s">
        <v>956</v>
      </c>
      <c r="F272">
        <v>5</v>
      </c>
      <c r="G272" t="s">
        <v>834</v>
      </c>
      <c r="H272" t="s">
        <v>438</v>
      </c>
      <c r="I272">
        <v>1758646476.814285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(EA272+(U272+2*0.95*5.67E-8*(((EA272+$B$9)+273)^4-(EA272+273)^4)-44100*J272)/(1.84*29.3*R272+8*0.95*5.67E-8*(EA272+273)^3))</f>
        <v>0</v>
      </c>
      <c r="W272">
        <f>($C$9*EB272+$D$9*EC272+$E$9*V272)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2*0.95*5.67E-8*(((EA272+$B$9)+273)^4-(W272+273)^4)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1029.486393607479</v>
      </c>
      <c r="AK272">
        <v>999.8242484848488</v>
      </c>
      <c r="AL272">
        <v>3.427673735531918</v>
      </c>
      <c r="AM272">
        <v>65.1806960467509</v>
      </c>
      <c r="AN272">
        <f>(AP272 - AO272 + DY272*1E3/(8.314*(EA272+273.15)) * AR272/DX272 * AQ272) * DX272/(100*DL272) * 1000/(1000 - AP272)</f>
        <v>0</v>
      </c>
      <c r="AO272">
        <v>20.33608321068103</v>
      </c>
      <c r="AP272">
        <v>21.68844181818181</v>
      </c>
      <c r="AQ272">
        <v>3.509763752013172E-05</v>
      </c>
      <c r="AR272">
        <v>105.5677355615316</v>
      </c>
      <c r="AS272">
        <v>0</v>
      </c>
      <c r="AT272">
        <v>0</v>
      </c>
      <c r="AU272">
        <f>IF(AS272*$H$15&gt;=AW272,1.0,(AW272/(AW272-AS272*$H$15)))</f>
        <v>0</v>
      </c>
      <c r="AV272">
        <f>(AU272-1)*100</f>
        <v>0</v>
      </c>
      <c r="AW272">
        <f>MAX(0,($B$15+$C$15*EF272)/(1+$D$15*EF272)*DY272/(EA272+273)*$E$15)</f>
        <v>0</v>
      </c>
      <c r="AX272" t="s">
        <v>439</v>
      </c>
      <c r="AY272" t="s">
        <v>439</v>
      </c>
      <c r="AZ272">
        <v>0</v>
      </c>
      <c r="BA272">
        <v>0</v>
      </c>
      <c r="BB272">
        <f>1-AZ272/BA272</f>
        <v>0</v>
      </c>
      <c r="BC272">
        <v>0</v>
      </c>
      <c r="BD272" t="s">
        <v>439</v>
      </c>
      <c r="BE272" t="s">
        <v>439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439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$B$13*EG272+$C$13*EH272+$F$13*ES272*(1-EV272)</f>
        <v>0</v>
      </c>
      <c r="DI272">
        <f>DH272*DJ272</f>
        <v>0</v>
      </c>
      <c r="DJ272">
        <f>($B$13*$D$11+$C$13*$D$11+$F$13*((FF272+EX272)/MAX(FF272+EX272+FG272, 0.1)*$I$11+FG272/MAX(FF272+EX272+FG272, 0.1)*$J$11))/($B$13+$C$13+$F$13)</f>
        <v>0</v>
      </c>
      <c r="DK272">
        <f>($B$13*$K$11+$C$13*$K$11+$F$13*((FF272+EX272)/MAX(FF272+EX272+FG272, 0.1)*$P$11+FG272/MAX(FF272+EX272+FG272, 0.1)*$Q$11))/($B$13+$C$13+$F$13)</f>
        <v>0</v>
      </c>
      <c r="DL272">
        <v>2.96</v>
      </c>
      <c r="DM272">
        <v>0.5</v>
      </c>
      <c r="DN272" t="s">
        <v>440</v>
      </c>
      <c r="DO272">
        <v>2</v>
      </c>
      <c r="DP272" t="b">
        <v>1</v>
      </c>
      <c r="DQ272">
        <v>1758646476.814285</v>
      </c>
      <c r="DR272">
        <v>953.7321785714283</v>
      </c>
      <c r="DS272">
        <v>992.626142857143</v>
      </c>
      <c r="DT272">
        <v>21.68786785714286</v>
      </c>
      <c r="DU272">
        <v>20.29186071428572</v>
      </c>
      <c r="DV272">
        <v>954.7901428571428</v>
      </c>
      <c r="DW272">
        <v>21.41332857142857</v>
      </c>
      <c r="DX272">
        <v>500.06825</v>
      </c>
      <c r="DY272">
        <v>90.31185357142854</v>
      </c>
      <c r="DZ272">
        <v>0.06668578214285716</v>
      </c>
      <c r="EA272">
        <v>28.65532142857143</v>
      </c>
      <c r="EB272">
        <v>30.00976428571428</v>
      </c>
      <c r="EC272">
        <v>999.9000000000002</v>
      </c>
      <c r="ED272">
        <v>0</v>
      </c>
      <c r="EE272">
        <v>0</v>
      </c>
      <c r="EF272">
        <v>10003.24142857143</v>
      </c>
      <c r="EG272">
        <v>0</v>
      </c>
      <c r="EH272">
        <v>10.38671428571428</v>
      </c>
      <c r="EI272">
        <v>-38.89375</v>
      </c>
      <c r="EJ272">
        <v>974.8750714285715</v>
      </c>
      <c r="EK272">
        <v>1013.1855</v>
      </c>
      <c r="EL272">
        <v>1.396001071428572</v>
      </c>
      <c r="EM272">
        <v>992.626142857143</v>
      </c>
      <c r="EN272">
        <v>20.29186071428572</v>
      </c>
      <c r="EO272">
        <v>1.958671071428571</v>
      </c>
      <c r="EP272">
        <v>1.832595357142857</v>
      </c>
      <c r="EQ272">
        <v>17.11413928571428</v>
      </c>
      <c r="ER272">
        <v>16.06760357142857</v>
      </c>
      <c r="ES272">
        <v>2000.040714285714</v>
      </c>
      <c r="ET272">
        <v>0.9799960714285711</v>
      </c>
      <c r="EU272">
        <v>0.02000370714285714</v>
      </c>
      <c r="EV272">
        <v>0</v>
      </c>
      <c r="EW272">
        <v>593.329</v>
      </c>
      <c r="EX272">
        <v>5.00078</v>
      </c>
      <c r="EY272">
        <v>11641.57142857143</v>
      </c>
      <c r="EZ272">
        <v>16379.94285714285</v>
      </c>
      <c r="FA272">
        <v>38.85903571428571</v>
      </c>
      <c r="FB272">
        <v>39.62721428571428</v>
      </c>
      <c r="FC272">
        <v>39.11578571428571</v>
      </c>
      <c r="FD272">
        <v>39.36121428571429</v>
      </c>
      <c r="FE272">
        <v>40.16946428571428</v>
      </c>
      <c r="FF272">
        <v>1955.130714285714</v>
      </c>
      <c r="FG272">
        <v>39.91</v>
      </c>
      <c r="FH272">
        <v>0</v>
      </c>
      <c r="FI272">
        <v>1758646482.6</v>
      </c>
      <c r="FJ272">
        <v>0</v>
      </c>
      <c r="FK272">
        <v>593.3325600000001</v>
      </c>
      <c r="FL272">
        <v>1.122153854243174</v>
      </c>
      <c r="FM272">
        <v>-12.87692303619815</v>
      </c>
      <c r="FN272">
        <v>11641.296</v>
      </c>
      <c r="FO272">
        <v>15</v>
      </c>
      <c r="FP272">
        <v>0</v>
      </c>
      <c r="FQ272" t="s">
        <v>441</v>
      </c>
      <c r="FR272">
        <v>1746989605.5</v>
      </c>
      <c r="FS272">
        <v>1746989593.5</v>
      </c>
      <c r="FT272">
        <v>0</v>
      </c>
      <c r="FU272">
        <v>-0.274</v>
      </c>
      <c r="FV272">
        <v>-0.002</v>
      </c>
      <c r="FW272">
        <v>2.549</v>
      </c>
      <c r="FX272">
        <v>0.129</v>
      </c>
      <c r="FY272">
        <v>420</v>
      </c>
      <c r="FZ272">
        <v>17</v>
      </c>
      <c r="GA272">
        <v>0.02</v>
      </c>
      <c r="GB272">
        <v>0.04</v>
      </c>
      <c r="GC272">
        <v>-38.9073</v>
      </c>
      <c r="GD272">
        <v>0.1840953095684572</v>
      </c>
      <c r="GE272">
        <v>0.06155619383945021</v>
      </c>
      <c r="GF272">
        <v>1</v>
      </c>
      <c r="GG272">
        <v>593.3527941176471</v>
      </c>
      <c r="GH272">
        <v>0.07017570824051357</v>
      </c>
      <c r="GI272">
        <v>0.2545821004072175</v>
      </c>
      <c r="GJ272">
        <v>1</v>
      </c>
      <c r="GK272">
        <v>1.41335675</v>
      </c>
      <c r="GL272">
        <v>-0.4576341838649176</v>
      </c>
      <c r="GM272">
        <v>0.04437340799327341</v>
      </c>
      <c r="GN272">
        <v>0</v>
      </c>
      <c r="GO272">
        <v>2</v>
      </c>
      <c r="GP272">
        <v>3</v>
      </c>
      <c r="GQ272" t="s">
        <v>442</v>
      </c>
      <c r="GR272">
        <v>3.10219</v>
      </c>
      <c r="GS272">
        <v>2.72492</v>
      </c>
      <c r="GT272">
        <v>0.158508</v>
      </c>
      <c r="GU272">
        <v>0.162449</v>
      </c>
      <c r="GV272">
        <v>0.100317</v>
      </c>
      <c r="GW272">
        <v>0.09729110000000001</v>
      </c>
      <c r="GX272">
        <v>22011.8</v>
      </c>
      <c r="GY272">
        <v>19901.4</v>
      </c>
      <c r="GZ272">
        <v>26720.8</v>
      </c>
      <c r="HA272">
        <v>23981.6</v>
      </c>
      <c r="HB272">
        <v>38475.8</v>
      </c>
      <c r="HC272">
        <v>32006.4</v>
      </c>
      <c r="HD272">
        <v>46661.3</v>
      </c>
      <c r="HE272">
        <v>37936.9</v>
      </c>
      <c r="HF272">
        <v>1.8738</v>
      </c>
      <c r="HG272">
        <v>1.86698</v>
      </c>
      <c r="HH272">
        <v>0.138864</v>
      </c>
      <c r="HI272">
        <v>0</v>
      </c>
      <c r="HJ272">
        <v>27.7628</v>
      </c>
      <c r="HK272">
        <v>999.9</v>
      </c>
      <c r="HL272">
        <v>48.7</v>
      </c>
      <c r="HM272">
        <v>31.2</v>
      </c>
      <c r="HN272">
        <v>24.6066</v>
      </c>
      <c r="HO272">
        <v>60.7729</v>
      </c>
      <c r="HP272">
        <v>22.5401</v>
      </c>
      <c r="HQ272">
        <v>1</v>
      </c>
      <c r="HR272">
        <v>0.0944893</v>
      </c>
      <c r="HS272">
        <v>0.445425</v>
      </c>
      <c r="HT272">
        <v>20.2799</v>
      </c>
      <c r="HU272">
        <v>5.21085</v>
      </c>
      <c r="HV272">
        <v>11.9798</v>
      </c>
      <c r="HW272">
        <v>4.9632</v>
      </c>
      <c r="HX272">
        <v>3.27435</v>
      </c>
      <c r="HY272">
        <v>9999</v>
      </c>
      <c r="HZ272">
        <v>9999</v>
      </c>
      <c r="IA272">
        <v>9999</v>
      </c>
      <c r="IB272">
        <v>999.9</v>
      </c>
      <c r="IC272">
        <v>1.86391</v>
      </c>
      <c r="ID272">
        <v>1.86008</v>
      </c>
      <c r="IE272">
        <v>1.85838</v>
      </c>
      <c r="IF272">
        <v>1.85974</v>
      </c>
      <c r="IG272">
        <v>1.85989</v>
      </c>
      <c r="IH272">
        <v>1.85837</v>
      </c>
      <c r="II272">
        <v>1.85745</v>
      </c>
      <c r="IJ272">
        <v>1.85241</v>
      </c>
      <c r="IK272">
        <v>0</v>
      </c>
      <c r="IL272">
        <v>0</v>
      </c>
      <c r="IM272">
        <v>0</v>
      </c>
      <c r="IN272">
        <v>0</v>
      </c>
      <c r="IO272" t="s">
        <v>443</v>
      </c>
      <c r="IP272" t="s">
        <v>444</v>
      </c>
      <c r="IQ272" t="s">
        <v>445</v>
      </c>
      <c r="IR272" t="s">
        <v>445</v>
      </c>
      <c r="IS272" t="s">
        <v>445</v>
      </c>
      <c r="IT272" t="s">
        <v>445</v>
      </c>
      <c r="IU272">
        <v>0</v>
      </c>
      <c r="IV272">
        <v>100</v>
      </c>
      <c r="IW272">
        <v>100</v>
      </c>
      <c r="IX272">
        <v>-1.038</v>
      </c>
      <c r="IY272">
        <v>0.2745</v>
      </c>
      <c r="IZ272">
        <v>-1.101190050776656</v>
      </c>
      <c r="JA272">
        <v>-0.0009077452495023094</v>
      </c>
      <c r="JB272">
        <v>1.260287539409167E-06</v>
      </c>
      <c r="JC272">
        <v>-2.747980142854786E-10</v>
      </c>
      <c r="JD272">
        <v>0.01164710740424388</v>
      </c>
      <c r="JE272">
        <v>0.002354074995816399</v>
      </c>
      <c r="JF272">
        <v>0.0004967520844642659</v>
      </c>
      <c r="JG272">
        <v>-1.558376616488758E-06</v>
      </c>
      <c r="JH272">
        <v>1</v>
      </c>
      <c r="JI272">
        <v>1955</v>
      </c>
      <c r="JJ272">
        <v>1</v>
      </c>
      <c r="JK272">
        <v>26</v>
      </c>
      <c r="JL272">
        <v>194281.3</v>
      </c>
      <c r="JM272">
        <v>194281.5</v>
      </c>
      <c r="JN272">
        <v>2.36084</v>
      </c>
      <c r="JO272">
        <v>2.61719</v>
      </c>
      <c r="JP272">
        <v>1.49658</v>
      </c>
      <c r="JQ272">
        <v>2.34619</v>
      </c>
      <c r="JR272">
        <v>1.54907</v>
      </c>
      <c r="JS272">
        <v>2.35107</v>
      </c>
      <c r="JT272">
        <v>35.8244</v>
      </c>
      <c r="JU272">
        <v>24.1751</v>
      </c>
      <c r="JV272">
        <v>18</v>
      </c>
      <c r="JW272">
        <v>481.676</v>
      </c>
      <c r="JX272">
        <v>491.962</v>
      </c>
      <c r="JY272">
        <v>27.408</v>
      </c>
      <c r="JZ272">
        <v>28.4754</v>
      </c>
      <c r="KA272">
        <v>30.0009</v>
      </c>
      <c r="KB272">
        <v>28.6688</v>
      </c>
      <c r="KC272">
        <v>28.6612</v>
      </c>
      <c r="KD272">
        <v>47.5038</v>
      </c>
      <c r="KE272">
        <v>18.9861</v>
      </c>
      <c r="KF272">
        <v>67.01949999999999</v>
      </c>
      <c r="KG272">
        <v>27.3272</v>
      </c>
      <c r="KH272">
        <v>1041.67</v>
      </c>
      <c r="KI272">
        <v>20.456</v>
      </c>
      <c r="KJ272">
        <v>102.02</v>
      </c>
      <c r="KK272">
        <v>91.4939</v>
      </c>
    </row>
    <row r="273" spans="1:297">
      <c r="A273">
        <v>255</v>
      </c>
      <c r="B273">
        <v>1758646489.6</v>
      </c>
      <c r="C273">
        <v>4856.599999904633</v>
      </c>
      <c r="D273" t="s">
        <v>957</v>
      </c>
      <c r="E273" t="s">
        <v>958</v>
      </c>
      <c r="F273">
        <v>5</v>
      </c>
      <c r="G273" t="s">
        <v>834</v>
      </c>
      <c r="H273" t="s">
        <v>438</v>
      </c>
      <c r="I273">
        <v>1758646482.1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(EA273+(U273+2*0.95*5.67E-8*(((EA273+$B$9)+273)^4-(EA273+273)^4)-44100*J273)/(1.84*29.3*R273+8*0.95*5.67E-8*(EA273+273)^3))</f>
        <v>0</v>
      </c>
      <c r="W273">
        <f>($C$9*EB273+$D$9*EC273+$E$9*V273)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2*0.95*5.67E-8*(((EA273+$B$9)+273)^4-(W273+273)^4)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1046.759811487517</v>
      </c>
      <c r="AK273">
        <v>1016.966242424242</v>
      </c>
      <c r="AL273">
        <v>3.434565101578364</v>
      </c>
      <c r="AM273">
        <v>65.1806960467509</v>
      </c>
      <c r="AN273">
        <f>(AP273 - AO273 + DY273*1E3/(8.314*(EA273+273.15)) * AR273/DX273 * AQ273) * DX273/(100*DL273) * 1000/(1000 - AP273)</f>
        <v>0</v>
      </c>
      <c r="AO273">
        <v>20.42100597935294</v>
      </c>
      <c r="AP273">
        <v>21.70526484848485</v>
      </c>
      <c r="AQ273">
        <v>0.0001450066661962189</v>
      </c>
      <c r="AR273">
        <v>105.5677355615316</v>
      </c>
      <c r="AS273">
        <v>0</v>
      </c>
      <c r="AT273">
        <v>0</v>
      </c>
      <c r="AU273">
        <f>IF(AS273*$H$15&gt;=AW273,1.0,(AW273/(AW273-AS273*$H$15)))</f>
        <v>0</v>
      </c>
      <c r="AV273">
        <f>(AU273-1)*100</f>
        <v>0</v>
      </c>
      <c r="AW273">
        <f>MAX(0,($B$15+$C$15*EF273)/(1+$D$15*EF273)*DY273/(EA273+273)*$E$15)</f>
        <v>0</v>
      </c>
      <c r="AX273" t="s">
        <v>439</v>
      </c>
      <c r="AY273" t="s">
        <v>439</v>
      </c>
      <c r="AZ273">
        <v>0</v>
      </c>
      <c r="BA273">
        <v>0</v>
      </c>
      <c r="BB273">
        <f>1-AZ273/BA273</f>
        <v>0</v>
      </c>
      <c r="BC273">
        <v>0</v>
      </c>
      <c r="BD273" t="s">
        <v>439</v>
      </c>
      <c r="BE273" t="s">
        <v>439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439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$B$13*EG273+$C$13*EH273+$F$13*ES273*(1-EV273)</f>
        <v>0</v>
      </c>
      <c r="DI273">
        <f>DH273*DJ273</f>
        <v>0</v>
      </c>
      <c r="DJ273">
        <f>($B$13*$D$11+$C$13*$D$11+$F$13*((FF273+EX273)/MAX(FF273+EX273+FG273, 0.1)*$I$11+FG273/MAX(FF273+EX273+FG273, 0.1)*$J$11))/($B$13+$C$13+$F$13)</f>
        <v>0</v>
      </c>
      <c r="DK273">
        <f>($B$13*$K$11+$C$13*$K$11+$F$13*((FF273+EX273)/MAX(FF273+EX273+FG273, 0.1)*$P$11+FG273/MAX(FF273+EX273+FG273, 0.1)*$Q$11))/($B$13+$C$13+$F$13)</f>
        <v>0</v>
      </c>
      <c r="DL273">
        <v>2.96</v>
      </c>
      <c r="DM273">
        <v>0.5</v>
      </c>
      <c r="DN273" t="s">
        <v>440</v>
      </c>
      <c r="DO273">
        <v>2</v>
      </c>
      <c r="DP273" t="b">
        <v>1</v>
      </c>
      <c r="DQ273">
        <v>1758646482.1</v>
      </c>
      <c r="DR273">
        <v>971.4321851851854</v>
      </c>
      <c r="DS273">
        <v>1010.363185185185</v>
      </c>
      <c r="DT273">
        <v>21.68847407407408</v>
      </c>
      <c r="DU273">
        <v>20.3454</v>
      </c>
      <c r="DV273">
        <v>972.4768148148147</v>
      </c>
      <c r="DW273">
        <v>21.41392592592593</v>
      </c>
      <c r="DX273">
        <v>500.0404444444444</v>
      </c>
      <c r="DY273">
        <v>90.31171481481482</v>
      </c>
      <c r="DZ273">
        <v>0.06663313333333332</v>
      </c>
      <c r="EA273">
        <v>28.65825185185185</v>
      </c>
      <c r="EB273">
        <v>30.02244814814815</v>
      </c>
      <c r="EC273">
        <v>999.9000000000001</v>
      </c>
      <c r="ED273">
        <v>0</v>
      </c>
      <c r="EE273">
        <v>0</v>
      </c>
      <c r="EF273">
        <v>9993.864074074074</v>
      </c>
      <c r="EG273">
        <v>0</v>
      </c>
      <c r="EH273">
        <v>10.38632222222222</v>
      </c>
      <c r="EI273">
        <v>-38.9306</v>
      </c>
      <c r="EJ273">
        <v>992.9682592592594</v>
      </c>
      <c r="EK273">
        <v>1031.346666666667</v>
      </c>
      <c r="EL273">
        <v>1.343079259259259</v>
      </c>
      <c r="EM273">
        <v>1010.363185185185</v>
      </c>
      <c r="EN273">
        <v>20.3454</v>
      </c>
      <c r="EO273">
        <v>1.958723333333333</v>
      </c>
      <c r="EP273">
        <v>1.837427037037037</v>
      </c>
      <c r="EQ273">
        <v>17.11455555555555</v>
      </c>
      <c r="ER273">
        <v>16.10883703703703</v>
      </c>
      <c r="ES273">
        <v>2000.037037037037</v>
      </c>
      <c r="ET273">
        <v>0.9799959999999999</v>
      </c>
      <c r="EU273">
        <v>0.02000377777777778</v>
      </c>
      <c r="EV273">
        <v>0</v>
      </c>
      <c r="EW273">
        <v>593.2567037037037</v>
      </c>
      <c r="EX273">
        <v>5.00078</v>
      </c>
      <c r="EY273">
        <v>11640.45555555556</v>
      </c>
      <c r="EZ273">
        <v>16379.93333333333</v>
      </c>
      <c r="FA273">
        <v>38.84911111111111</v>
      </c>
      <c r="FB273">
        <v>39.62262962962964</v>
      </c>
      <c r="FC273">
        <v>39.25896296296296</v>
      </c>
      <c r="FD273">
        <v>39.35614814814815</v>
      </c>
      <c r="FE273">
        <v>40.1734074074074</v>
      </c>
      <c r="FF273">
        <v>1955.127037037037</v>
      </c>
      <c r="FG273">
        <v>39.91</v>
      </c>
      <c r="FH273">
        <v>0</v>
      </c>
      <c r="FI273">
        <v>1758646487.4</v>
      </c>
      <c r="FJ273">
        <v>0</v>
      </c>
      <c r="FK273">
        <v>593.2516000000001</v>
      </c>
      <c r="FL273">
        <v>-1.037846148021296</v>
      </c>
      <c r="FM273">
        <v>-7.84615378486368</v>
      </c>
      <c r="FN273">
        <v>11640.344</v>
      </c>
      <c r="FO273">
        <v>15</v>
      </c>
      <c r="FP273">
        <v>0</v>
      </c>
      <c r="FQ273" t="s">
        <v>441</v>
      </c>
      <c r="FR273">
        <v>1746989605.5</v>
      </c>
      <c r="FS273">
        <v>1746989593.5</v>
      </c>
      <c r="FT273">
        <v>0</v>
      </c>
      <c r="FU273">
        <v>-0.274</v>
      </c>
      <c r="FV273">
        <v>-0.002</v>
      </c>
      <c r="FW273">
        <v>2.549</v>
      </c>
      <c r="FX273">
        <v>0.129</v>
      </c>
      <c r="FY273">
        <v>420</v>
      </c>
      <c r="FZ273">
        <v>17</v>
      </c>
      <c r="GA273">
        <v>0.02</v>
      </c>
      <c r="GB273">
        <v>0.04</v>
      </c>
      <c r="GC273">
        <v>-38.91094</v>
      </c>
      <c r="GD273">
        <v>-0.09937035647265546</v>
      </c>
      <c r="GE273">
        <v>0.06859440501965103</v>
      </c>
      <c r="GF273">
        <v>1</v>
      </c>
      <c r="GG273">
        <v>593.2609411764706</v>
      </c>
      <c r="GH273">
        <v>-0.08932008982235068</v>
      </c>
      <c r="GI273">
        <v>0.2626078424052349</v>
      </c>
      <c r="GJ273">
        <v>1</v>
      </c>
      <c r="GK273">
        <v>1.37787125</v>
      </c>
      <c r="GL273">
        <v>-0.5732074671669838</v>
      </c>
      <c r="GM273">
        <v>0.05574057593833689</v>
      </c>
      <c r="GN273">
        <v>0</v>
      </c>
      <c r="GO273">
        <v>2</v>
      </c>
      <c r="GP273">
        <v>3</v>
      </c>
      <c r="GQ273" t="s">
        <v>442</v>
      </c>
      <c r="GR273">
        <v>3.1024</v>
      </c>
      <c r="GS273">
        <v>2.72483</v>
      </c>
      <c r="GT273">
        <v>0.160242</v>
      </c>
      <c r="GU273">
        <v>0.164164</v>
      </c>
      <c r="GV273">
        <v>0.100379</v>
      </c>
      <c r="GW273">
        <v>0.0974865</v>
      </c>
      <c r="GX273">
        <v>21966.4</v>
      </c>
      <c r="GY273">
        <v>19860.6</v>
      </c>
      <c r="GZ273">
        <v>26720.7</v>
      </c>
      <c r="HA273">
        <v>23981.5</v>
      </c>
      <c r="HB273">
        <v>38473.3</v>
      </c>
      <c r="HC273">
        <v>31999.3</v>
      </c>
      <c r="HD273">
        <v>46661.2</v>
      </c>
      <c r="HE273">
        <v>37936.6</v>
      </c>
      <c r="HF273">
        <v>1.87413</v>
      </c>
      <c r="HG273">
        <v>1.86685</v>
      </c>
      <c r="HH273">
        <v>0.139374</v>
      </c>
      <c r="HI273">
        <v>0</v>
      </c>
      <c r="HJ273">
        <v>27.761</v>
      </c>
      <c r="HK273">
        <v>999.9</v>
      </c>
      <c r="HL273">
        <v>48.7</v>
      </c>
      <c r="HM273">
        <v>31.2</v>
      </c>
      <c r="HN273">
        <v>24.6054</v>
      </c>
      <c r="HO273">
        <v>60.7229</v>
      </c>
      <c r="HP273">
        <v>22.3037</v>
      </c>
      <c r="HQ273">
        <v>1</v>
      </c>
      <c r="HR273">
        <v>0.0941565</v>
      </c>
      <c r="HS273">
        <v>0.21222</v>
      </c>
      <c r="HT273">
        <v>20.2805</v>
      </c>
      <c r="HU273">
        <v>5.21175</v>
      </c>
      <c r="HV273">
        <v>11.98</v>
      </c>
      <c r="HW273">
        <v>4.9632</v>
      </c>
      <c r="HX273">
        <v>3.27433</v>
      </c>
      <c r="HY273">
        <v>9999</v>
      </c>
      <c r="HZ273">
        <v>9999</v>
      </c>
      <c r="IA273">
        <v>9999</v>
      </c>
      <c r="IB273">
        <v>999.9</v>
      </c>
      <c r="IC273">
        <v>1.86391</v>
      </c>
      <c r="ID273">
        <v>1.86008</v>
      </c>
      <c r="IE273">
        <v>1.85839</v>
      </c>
      <c r="IF273">
        <v>1.85974</v>
      </c>
      <c r="IG273">
        <v>1.85989</v>
      </c>
      <c r="IH273">
        <v>1.85837</v>
      </c>
      <c r="II273">
        <v>1.85745</v>
      </c>
      <c r="IJ273">
        <v>1.85242</v>
      </c>
      <c r="IK273">
        <v>0</v>
      </c>
      <c r="IL273">
        <v>0</v>
      </c>
      <c r="IM273">
        <v>0</v>
      </c>
      <c r="IN273">
        <v>0</v>
      </c>
      <c r="IO273" t="s">
        <v>443</v>
      </c>
      <c r="IP273" t="s">
        <v>444</v>
      </c>
      <c r="IQ273" t="s">
        <v>445</v>
      </c>
      <c r="IR273" t="s">
        <v>445</v>
      </c>
      <c r="IS273" t="s">
        <v>445</v>
      </c>
      <c r="IT273" t="s">
        <v>445</v>
      </c>
      <c r="IU273">
        <v>0</v>
      </c>
      <c r="IV273">
        <v>100</v>
      </c>
      <c r="IW273">
        <v>100</v>
      </c>
      <c r="IX273">
        <v>-1.025</v>
      </c>
      <c r="IY273">
        <v>0.275</v>
      </c>
      <c r="IZ273">
        <v>-1.101190050776656</v>
      </c>
      <c r="JA273">
        <v>-0.0009077452495023094</v>
      </c>
      <c r="JB273">
        <v>1.260287539409167E-06</v>
      </c>
      <c r="JC273">
        <v>-2.747980142854786E-10</v>
      </c>
      <c r="JD273">
        <v>0.01164710740424388</v>
      </c>
      <c r="JE273">
        <v>0.002354074995816399</v>
      </c>
      <c r="JF273">
        <v>0.0004967520844642659</v>
      </c>
      <c r="JG273">
        <v>-1.558376616488758E-06</v>
      </c>
      <c r="JH273">
        <v>1</v>
      </c>
      <c r="JI273">
        <v>1955</v>
      </c>
      <c r="JJ273">
        <v>1</v>
      </c>
      <c r="JK273">
        <v>26</v>
      </c>
      <c r="JL273">
        <v>194281.4</v>
      </c>
      <c r="JM273">
        <v>194281.6</v>
      </c>
      <c r="JN273">
        <v>2.39624</v>
      </c>
      <c r="JO273">
        <v>2.61108</v>
      </c>
      <c r="JP273">
        <v>1.49658</v>
      </c>
      <c r="JQ273">
        <v>2.34619</v>
      </c>
      <c r="JR273">
        <v>1.54907</v>
      </c>
      <c r="JS273">
        <v>2.46338</v>
      </c>
      <c r="JT273">
        <v>35.8244</v>
      </c>
      <c r="JU273">
        <v>24.1838</v>
      </c>
      <c r="JV273">
        <v>18</v>
      </c>
      <c r="JW273">
        <v>481.884</v>
      </c>
      <c r="JX273">
        <v>491.88</v>
      </c>
      <c r="JY273">
        <v>27.3163</v>
      </c>
      <c r="JZ273">
        <v>28.4754</v>
      </c>
      <c r="KA273">
        <v>30.0001</v>
      </c>
      <c r="KB273">
        <v>28.6713</v>
      </c>
      <c r="KC273">
        <v>28.6612</v>
      </c>
      <c r="KD273">
        <v>48.0926</v>
      </c>
      <c r="KE273">
        <v>18.9861</v>
      </c>
      <c r="KF273">
        <v>67.01949999999999</v>
      </c>
      <c r="KG273">
        <v>27.3</v>
      </c>
      <c r="KH273">
        <v>1055.05</v>
      </c>
      <c r="KI273">
        <v>20.4624</v>
      </c>
      <c r="KJ273">
        <v>102.02</v>
      </c>
      <c r="KK273">
        <v>91.4933</v>
      </c>
    </row>
    <row r="274" spans="1:297">
      <c r="A274">
        <v>256</v>
      </c>
      <c r="B274">
        <v>1758646494.6</v>
      </c>
      <c r="C274">
        <v>4861.599999904633</v>
      </c>
      <c r="D274" t="s">
        <v>959</v>
      </c>
      <c r="E274" t="s">
        <v>960</v>
      </c>
      <c r="F274">
        <v>5</v>
      </c>
      <c r="G274" t="s">
        <v>834</v>
      </c>
      <c r="H274" t="s">
        <v>438</v>
      </c>
      <c r="I274">
        <v>1758646486.814285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(EA274+(U274+2*0.95*5.67E-8*(((EA274+$B$9)+273)^4-(EA274+273)^4)-44100*J274)/(1.84*29.3*R274+8*0.95*5.67E-8*(EA274+273)^3))</f>
        <v>0</v>
      </c>
      <c r="W274">
        <f>($C$9*EB274+$D$9*EC274+$E$9*V274)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2*0.95*5.67E-8*(((EA274+$B$9)+273)^4-(W274+273)^4)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1063.864107613423</v>
      </c>
      <c r="AK274">
        <v>1034.126666666666</v>
      </c>
      <c r="AL274">
        <v>3.433333333333306</v>
      </c>
      <c r="AM274">
        <v>65.1806960467509</v>
      </c>
      <c r="AN274">
        <f>(AP274 - AO274 + DY274*1E3/(8.314*(EA274+273.15)) * AR274/DX274 * AQ274) * DX274/(100*DL274) * 1000/(1000 - AP274)</f>
        <v>0</v>
      </c>
      <c r="AO274">
        <v>20.43203586758286</v>
      </c>
      <c r="AP274">
        <v>21.71763636363636</v>
      </c>
      <c r="AQ274">
        <v>4.16332844680343E-05</v>
      </c>
      <c r="AR274">
        <v>105.5677355615316</v>
      </c>
      <c r="AS274">
        <v>0</v>
      </c>
      <c r="AT274">
        <v>0</v>
      </c>
      <c r="AU274">
        <f>IF(AS274*$H$15&gt;=AW274,1.0,(AW274/(AW274-AS274*$H$15)))</f>
        <v>0</v>
      </c>
      <c r="AV274">
        <f>(AU274-1)*100</f>
        <v>0</v>
      </c>
      <c r="AW274">
        <f>MAX(0,($B$15+$C$15*EF274)/(1+$D$15*EF274)*DY274/(EA274+273)*$E$15)</f>
        <v>0</v>
      </c>
      <c r="AX274" t="s">
        <v>439</v>
      </c>
      <c r="AY274" t="s">
        <v>439</v>
      </c>
      <c r="AZ274">
        <v>0</v>
      </c>
      <c r="BA274">
        <v>0</v>
      </c>
      <c r="BB274">
        <f>1-AZ274/BA274</f>
        <v>0</v>
      </c>
      <c r="BC274">
        <v>0</v>
      </c>
      <c r="BD274" t="s">
        <v>439</v>
      </c>
      <c r="BE274" t="s">
        <v>439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439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$B$13*EG274+$C$13*EH274+$F$13*ES274*(1-EV274)</f>
        <v>0</v>
      </c>
      <c r="DI274">
        <f>DH274*DJ274</f>
        <v>0</v>
      </c>
      <c r="DJ274">
        <f>($B$13*$D$11+$C$13*$D$11+$F$13*((FF274+EX274)/MAX(FF274+EX274+FG274, 0.1)*$I$11+FG274/MAX(FF274+EX274+FG274, 0.1)*$J$11))/($B$13+$C$13+$F$13)</f>
        <v>0</v>
      </c>
      <c r="DK274">
        <f>($B$13*$K$11+$C$13*$K$11+$F$13*((FF274+EX274)/MAX(FF274+EX274+FG274, 0.1)*$P$11+FG274/MAX(FF274+EX274+FG274, 0.1)*$Q$11))/($B$13+$C$13+$F$13)</f>
        <v>0</v>
      </c>
      <c r="DL274">
        <v>2.96</v>
      </c>
      <c r="DM274">
        <v>0.5</v>
      </c>
      <c r="DN274" t="s">
        <v>440</v>
      </c>
      <c r="DO274">
        <v>2</v>
      </c>
      <c r="DP274" t="b">
        <v>1</v>
      </c>
      <c r="DQ274">
        <v>1758646486.814285</v>
      </c>
      <c r="DR274">
        <v>987.2252142857143</v>
      </c>
      <c r="DS274">
        <v>1026.159642857143</v>
      </c>
      <c r="DT274">
        <v>21.69857142857143</v>
      </c>
      <c r="DU274">
        <v>20.38870357142857</v>
      </c>
      <c r="DV274">
        <v>988.257642857143</v>
      </c>
      <c r="DW274">
        <v>21.42382142857143</v>
      </c>
      <c r="DX274">
        <v>499.9913928571429</v>
      </c>
      <c r="DY274">
        <v>90.31179285714286</v>
      </c>
      <c r="DZ274">
        <v>0.06679815714285715</v>
      </c>
      <c r="EA274">
        <v>28.65679642857143</v>
      </c>
      <c r="EB274">
        <v>30.02643214285715</v>
      </c>
      <c r="EC274">
        <v>999.9000000000002</v>
      </c>
      <c r="ED274">
        <v>0</v>
      </c>
      <c r="EE274">
        <v>0</v>
      </c>
      <c r="EF274">
        <v>9995.850714285714</v>
      </c>
      <c r="EG274">
        <v>0</v>
      </c>
      <c r="EH274">
        <v>10.38617142857143</v>
      </c>
      <c r="EI274">
        <v>-38.93410714285714</v>
      </c>
      <c r="EJ274">
        <v>1009.121785714286</v>
      </c>
      <c r="EK274">
        <v>1047.5175</v>
      </c>
      <c r="EL274">
        <v>1.3098775</v>
      </c>
      <c r="EM274">
        <v>1026.159642857143</v>
      </c>
      <c r="EN274">
        <v>20.38870357142857</v>
      </c>
      <c r="EO274">
        <v>1.9596375</v>
      </c>
      <c r="EP274">
        <v>1.841339642857143</v>
      </c>
      <c r="EQ274">
        <v>17.12191785714286</v>
      </c>
      <c r="ER274">
        <v>16.14218214285714</v>
      </c>
      <c r="ES274">
        <v>2000.041785714286</v>
      </c>
      <c r="ET274">
        <v>0.979995964285714</v>
      </c>
      <c r="EU274">
        <v>0.02000381428571429</v>
      </c>
      <c r="EV274">
        <v>0</v>
      </c>
      <c r="EW274">
        <v>593.2509285714285</v>
      </c>
      <c r="EX274">
        <v>5.00078</v>
      </c>
      <c r="EY274">
        <v>11639.99285714286</v>
      </c>
      <c r="EZ274">
        <v>16379.97142857143</v>
      </c>
      <c r="FA274">
        <v>38.84342857142857</v>
      </c>
      <c r="FB274">
        <v>39.6205</v>
      </c>
      <c r="FC274">
        <v>39.22289285714285</v>
      </c>
      <c r="FD274">
        <v>39.35246428571428</v>
      </c>
      <c r="FE274">
        <v>40.14267857142857</v>
      </c>
      <c r="FF274">
        <v>1955.131785714286</v>
      </c>
      <c r="FG274">
        <v>39.91</v>
      </c>
      <c r="FH274">
        <v>0</v>
      </c>
      <c r="FI274">
        <v>1758646492.8</v>
      </c>
      <c r="FJ274">
        <v>0</v>
      </c>
      <c r="FK274">
        <v>593.2410769230769</v>
      </c>
      <c r="FL274">
        <v>-1.402735039791221</v>
      </c>
      <c r="FM274">
        <v>-4.184615351190559</v>
      </c>
      <c r="FN274">
        <v>11639.80769230769</v>
      </c>
      <c r="FO274">
        <v>15</v>
      </c>
      <c r="FP274">
        <v>0</v>
      </c>
      <c r="FQ274" t="s">
        <v>441</v>
      </c>
      <c r="FR274">
        <v>1746989605.5</v>
      </c>
      <c r="FS274">
        <v>1746989593.5</v>
      </c>
      <c r="FT274">
        <v>0</v>
      </c>
      <c r="FU274">
        <v>-0.274</v>
      </c>
      <c r="FV274">
        <v>-0.002</v>
      </c>
      <c r="FW274">
        <v>2.549</v>
      </c>
      <c r="FX274">
        <v>0.129</v>
      </c>
      <c r="FY274">
        <v>420</v>
      </c>
      <c r="FZ274">
        <v>17</v>
      </c>
      <c r="GA274">
        <v>0.02</v>
      </c>
      <c r="GB274">
        <v>0.04</v>
      </c>
      <c r="GC274">
        <v>-38.9344725</v>
      </c>
      <c r="GD274">
        <v>-0.1973864915572072</v>
      </c>
      <c r="GE274">
        <v>0.05891500228082774</v>
      </c>
      <c r="GF274">
        <v>1</v>
      </c>
      <c r="GG274">
        <v>593.2444705882352</v>
      </c>
      <c r="GH274">
        <v>-0.5176776136363466</v>
      </c>
      <c r="GI274">
        <v>0.2958018250842625</v>
      </c>
      <c r="GJ274">
        <v>1</v>
      </c>
      <c r="GK274">
        <v>1.329897</v>
      </c>
      <c r="GL274">
        <v>-0.464385365853657</v>
      </c>
      <c r="GM274">
        <v>0.04701708504363071</v>
      </c>
      <c r="GN274">
        <v>0</v>
      </c>
      <c r="GO274">
        <v>2</v>
      </c>
      <c r="GP274">
        <v>3</v>
      </c>
      <c r="GQ274" t="s">
        <v>442</v>
      </c>
      <c r="GR274">
        <v>3.10232</v>
      </c>
      <c r="GS274">
        <v>2.72521</v>
      </c>
      <c r="GT274">
        <v>0.161953</v>
      </c>
      <c r="GU274">
        <v>0.165851</v>
      </c>
      <c r="GV274">
        <v>0.100411</v>
      </c>
      <c r="GW274">
        <v>0.097512</v>
      </c>
      <c r="GX274">
        <v>21921.6</v>
      </c>
      <c r="GY274">
        <v>19820.5</v>
      </c>
      <c r="GZ274">
        <v>26720.7</v>
      </c>
      <c r="HA274">
        <v>23981.5</v>
      </c>
      <c r="HB274">
        <v>38472</v>
      </c>
      <c r="HC274">
        <v>31998.7</v>
      </c>
      <c r="HD274">
        <v>46661</v>
      </c>
      <c r="HE274">
        <v>37936.7</v>
      </c>
      <c r="HF274">
        <v>1.87388</v>
      </c>
      <c r="HG274">
        <v>1.86685</v>
      </c>
      <c r="HH274">
        <v>0.138514</v>
      </c>
      <c r="HI274">
        <v>0</v>
      </c>
      <c r="HJ274">
        <v>27.7592</v>
      </c>
      <c r="HK274">
        <v>999.9</v>
      </c>
      <c r="HL274">
        <v>48.7</v>
      </c>
      <c r="HM274">
        <v>31.2</v>
      </c>
      <c r="HN274">
        <v>24.6067</v>
      </c>
      <c r="HO274">
        <v>60.9129</v>
      </c>
      <c r="HP274">
        <v>22.516</v>
      </c>
      <c r="HQ274">
        <v>1</v>
      </c>
      <c r="HR274">
        <v>0.0939228</v>
      </c>
      <c r="HS274">
        <v>0.121176</v>
      </c>
      <c r="HT274">
        <v>20.2812</v>
      </c>
      <c r="HU274">
        <v>5.2107</v>
      </c>
      <c r="HV274">
        <v>11.9797</v>
      </c>
      <c r="HW274">
        <v>4.96315</v>
      </c>
      <c r="HX274">
        <v>3.27435</v>
      </c>
      <c r="HY274">
        <v>9999</v>
      </c>
      <c r="HZ274">
        <v>9999</v>
      </c>
      <c r="IA274">
        <v>9999</v>
      </c>
      <c r="IB274">
        <v>999.9</v>
      </c>
      <c r="IC274">
        <v>1.86394</v>
      </c>
      <c r="ID274">
        <v>1.86008</v>
      </c>
      <c r="IE274">
        <v>1.85838</v>
      </c>
      <c r="IF274">
        <v>1.85974</v>
      </c>
      <c r="IG274">
        <v>1.85989</v>
      </c>
      <c r="IH274">
        <v>1.85837</v>
      </c>
      <c r="II274">
        <v>1.85745</v>
      </c>
      <c r="IJ274">
        <v>1.85242</v>
      </c>
      <c r="IK274">
        <v>0</v>
      </c>
      <c r="IL274">
        <v>0</v>
      </c>
      <c r="IM274">
        <v>0</v>
      </c>
      <c r="IN274">
        <v>0</v>
      </c>
      <c r="IO274" t="s">
        <v>443</v>
      </c>
      <c r="IP274" t="s">
        <v>444</v>
      </c>
      <c r="IQ274" t="s">
        <v>445</v>
      </c>
      <c r="IR274" t="s">
        <v>445</v>
      </c>
      <c r="IS274" t="s">
        <v>445</v>
      </c>
      <c r="IT274" t="s">
        <v>445</v>
      </c>
      <c r="IU274">
        <v>0</v>
      </c>
      <c r="IV274">
        <v>100</v>
      </c>
      <c r="IW274">
        <v>100</v>
      </c>
      <c r="IX274">
        <v>-1.01</v>
      </c>
      <c r="IY274">
        <v>0.2751</v>
      </c>
      <c r="IZ274">
        <v>-1.101190050776656</v>
      </c>
      <c r="JA274">
        <v>-0.0009077452495023094</v>
      </c>
      <c r="JB274">
        <v>1.260287539409167E-06</v>
      </c>
      <c r="JC274">
        <v>-2.747980142854786E-10</v>
      </c>
      <c r="JD274">
        <v>0.01164710740424388</v>
      </c>
      <c r="JE274">
        <v>0.002354074995816399</v>
      </c>
      <c r="JF274">
        <v>0.0004967520844642659</v>
      </c>
      <c r="JG274">
        <v>-1.558376616488758E-06</v>
      </c>
      <c r="JH274">
        <v>1</v>
      </c>
      <c r="JI274">
        <v>1955</v>
      </c>
      <c r="JJ274">
        <v>1</v>
      </c>
      <c r="JK274">
        <v>26</v>
      </c>
      <c r="JL274">
        <v>194281.5</v>
      </c>
      <c r="JM274">
        <v>194281.7</v>
      </c>
      <c r="JN274">
        <v>2.4231</v>
      </c>
      <c r="JO274">
        <v>2.61841</v>
      </c>
      <c r="JP274">
        <v>1.49658</v>
      </c>
      <c r="JQ274">
        <v>2.34619</v>
      </c>
      <c r="JR274">
        <v>1.54907</v>
      </c>
      <c r="JS274">
        <v>2.35352</v>
      </c>
      <c r="JT274">
        <v>35.8244</v>
      </c>
      <c r="JU274">
        <v>24.1751</v>
      </c>
      <c r="JV274">
        <v>18</v>
      </c>
      <c r="JW274">
        <v>481.739</v>
      </c>
      <c r="JX274">
        <v>491.88</v>
      </c>
      <c r="JY274">
        <v>27.2804</v>
      </c>
      <c r="JZ274">
        <v>28.4777</v>
      </c>
      <c r="KA274">
        <v>29.9999</v>
      </c>
      <c r="KB274">
        <v>28.6713</v>
      </c>
      <c r="KC274">
        <v>28.6612</v>
      </c>
      <c r="KD274">
        <v>48.7415</v>
      </c>
      <c r="KE274">
        <v>18.9861</v>
      </c>
      <c r="KF274">
        <v>67.01949999999999</v>
      </c>
      <c r="KG274">
        <v>27.2701</v>
      </c>
      <c r="KH274">
        <v>1075.18</v>
      </c>
      <c r="KI274">
        <v>20.4798</v>
      </c>
      <c r="KJ274">
        <v>102.02</v>
      </c>
      <c r="KK274">
        <v>91.4936</v>
      </c>
    </row>
    <row r="275" spans="1:297">
      <c r="A275">
        <v>257</v>
      </c>
      <c r="B275">
        <v>1758646499.6</v>
      </c>
      <c r="C275">
        <v>4866.599999904633</v>
      </c>
      <c r="D275" t="s">
        <v>961</v>
      </c>
      <c r="E275" t="s">
        <v>962</v>
      </c>
      <c r="F275">
        <v>5</v>
      </c>
      <c r="G275" t="s">
        <v>834</v>
      </c>
      <c r="H275" t="s">
        <v>438</v>
      </c>
      <c r="I275">
        <v>1758646492.1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(EA275+(U275+2*0.95*5.67E-8*(((EA275+$B$9)+273)^4-(EA275+273)^4)-44100*J275)/(1.84*29.3*R275+8*0.95*5.67E-8*(EA275+273)^3))</f>
        <v>0</v>
      </c>
      <c r="W275">
        <f>($C$9*EB275+$D$9*EC275+$E$9*V275)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2*0.95*5.67E-8*(((EA275+$B$9)+273)^4-(W275+273)^4)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1081.185168501609</v>
      </c>
      <c r="AK275">
        <v>1051.275818181818</v>
      </c>
      <c r="AL275">
        <v>3.431685787657564</v>
      </c>
      <c r="AM275">
        <v>65.1806960467509</v>
      </c>
      <c r="AN275">
        <f>(AP275 - AO275 + DY275*1E3/(8.314*(EA275+273.15)) * AR275/DX275 * AQ275) * DX275/(100*DL275) * 1000/(1000 - AP275)</f>
        <v>0</v>
      </c>
      <c r="AO275">
        <v>20.4382991587471</v>
      </c>
      <c r="AP275">
        <v>21.71548484848485</v>
      </c>
      <c r="AQ275">
        <v>-2.850583580318812E-05</v>
      </c>
      <c r="AR275">
        <v>105.5677355615316</v>
      </c>
      <c r="AS275">
        <v>0</v>
      </c>
      <c r="AT275">
        <v>0</v>
      </c>
      <c r="AU275">
        <f>IF(AS275*$H$15&gt;=AW275,1.0,(AW275/(AW275-AS275*$H$15)))</f>
        <v>0</v>
      </c>
      <c r="AV275">
        <f>(AU275-1)*100</f>
        <v>0</v>
      </c>
      <c r="AW275">
        <f>MAX(0,($B$15+$C$15*EF275)/(1+$D$15*EF275)*DY275/(EA275+273)*$E$15)</f>
        <v>0</v>
      </c>
      <c r="AX275" t="s">
        <v>439</v>
      </c>
      <c r="AY275" t="s">
        <v>439</v>
      </c>
      <c r="AZ275">
        <v>0</v>
      </c>
      <c r="BA275">
        <v>0</v>
      </c>
      <c r="BB275">
        <f>1-AZ275/BA275</f>
        <v>0</v>
      </c>
      <c r="BC275">
        <v>0</v>
      </c>
      <c r="BD275" t="s">
        <v>439</v>
      </c>
      <c r="BE275" t="s">
        <v>439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439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$B$13*EG275+$C$13*EH275+$F$13*ES275*(1-EV275)</f>
        <v>0</v>
      </c>
      <c r="DI275">
        <f>DH275*DJ275</f>
        <v>0</v>
      </c>
      <c r="DJ275">
        <f>($B$13*$D$11+$C$13*$D$11+$F$13*((FF275+EX275)/MAX(FF275+EX275+FG275, 0.1)*$I$11+FG275/MAX(FF275+EX275+FG275, 0.1)*$J$11))/($B$13+$C$13+$F$13)</f>
        <v>0</v>
      </c>
      <c r="DK275">
        <f>($B$13*$K$11+$C$13*$K$11+$F$13*((FF275+EX275)/MAX(FF275+EX275+FG275, 0.1)*$P$11+FG275/MAX(FF275+EX275+FG275, 0.1)*$Q$11))/($B$13+$C$13+$F$13)</f>
        <v>0</v>
      </c>
      <c r="DL275">
        <v>2.96</v>
      </c>
      <c r="DM275">
        <v>0.5</v>
      </c>
      <c r="DN275" t="s">
        <v>440</v>
      </c>
      <c r="DO275">
        <v>2</v>
      </c>
      <c r="DP275" t="b">
        <v>1</v>
      </c>
      <c r="DQ275">
        <v>1758646492.1</v>
      </c>
      <c r="DR275">
        <v>1004.948518518519</v>
      </c>
      <c r="DS275">
        <v>1043.943333333333</v>
      </c>
      <c r="DT275">
        <v>21.70955925925926</v>
      </c>
      <c r="DU275">
        <v>20.42648518518518</v>
      </c>
      <c r="DV275">
        <v>1005.966740740741</v>
      </c>
      <c r="DW275">
        <v>21.43458148148148</v>
      </c>
      <c r="DX275">
        <v>499.9992222222223</v>
      </c>
      <c r="DY275">
        <v>90.31180370370372</v>
      </c>
      <c r="DZ275">
        <v>0.06687361111111111</v>
      </c>
      <c r="EA275">
        <v>28.652</v>
      </c>
      <c r="EB275">
        <v>30.02383703703704</v>
      </c>
      <c r="EC275">
        <v>999.9000000000001</v>
      </c>
      <c r="ED275">
        <v>0</v>
      </c>
      <c r="EE275">
        <v>0</v>
      </c>
      <c r="EF275">
        <v>9993.678518518518</v>
      </c>
      <c r="EG275">
        <v>0</v>
      </c>
      <c r="EH275">
        <v>10.3821</v>
      </c>
      <c r="EI275">
        <v>-38.99508518518518</v>
      </c>
      <c r="EJ275">
        <v>1027.24962962963</v>
      </c>
      <c r="EK275">
        <v>1065.712592592593</v>
      </c>
      <c r="EL275">
        <v>1.283079259259259</v>
      </c>
      <c r="EM275">
        <v>1043.943333333333</v>
      </c>
      <c r="EN275">
        <v>20.42648518518518</v>
      </c>
      <c r="EO275">
        <v>1.96063037037037</v>
      </c>
      <c r="EP275">
        <v>1.844752222222222</v>
      </c>
      <c r="EQ275">
        <v>17.12991481481481</v>
      </c>
      <c r="ER275">
        <v>16.17123703703704</v>
      </c>
      <c r="ES275">
        <v>2000.03</v>
      </c>
      <c r="ET275">
        <v>0.9799957777777776</v>
      </c>
      <c r="EU275">
        <v>0.02000400740740741</v>
      </c>
      <c r="EV275">
        <v>0</v>
      </c>
      <c r="EW275">
        <v>593.1263333333334</v>
      </c>
      <c r="EX275">
        <v>5.00078</v>
      </c>
      <c r="EY275">
        <v>11639.18888888889</v>
      </c>
      <c r="EZ275">
        <v>16379.87037037037</v>
      </c>
      <c r="FA275">
        <v>38.85392592592592</v>
      </c>
      <c r="FB275">
        <v>39.62492592592593</v>
      </c>
      <c r="FC275">
        <v>39.24744444444445</v>
      </c>
      <c r="FD275">
        <v>39.36314814814814</v>
      </c>
      <c r="FE275">
        <v>40.15022222222222</v>
      </c>
      <c r="FF275">
        <v>1955.12</v>
      </c>
      <c r="FG275">
        <v>39.91</v>
      </c>
      <c r="FH275">
        <v>0</v>
      </c>
      <c r="FI275">
        <v>1758646497.6</v>
      </c>
      <c r="FJ275">
        <v>0</v>
      </c>
      <c r="FK275">
        <v>593.1343846153846</v>
      </c>
      <c r="FL275">
        <v>0.2287179450803099</v>
      </c>
      <c r="FM275">
        <v>-7.384615373760102</v>
      </c>
      <c r="FN275">
        <v>11639.1</v>
      </c>
      <c r="FO275">
        <v>15</v>
      </c>
      <c r="FP275">
        <v>0</v>
      </c>
      <c r="FQ275" t="s">
        <v>441</v>
      </c>
      <c r="FR275">
        <v>1746989605.5</v>
      </c>
      <c r="FS275">
        <v>1746989593.5</v>
      </c>
      <c r="FT275">
        <v>0</v>
      </c>
      <c r="FU275">
        <v>-0.274</v>
      </c>
      <c r="FV275">
        <v>-0.002</v>
      </c>
      <c r="FW275">
        <v>2.549</v>
      </c>
      <c r="FX275">
        <v>0.129</v>
      </c>
      <c r="FY275">
        <v>420</v>
      </c>
      <c r="FZ275">
        <v>17</v>
      </c>
      <c r="GA275">
        <v>0.02</v>
      </c>
      <c r="GB275">
        <v>0.04</v>
      </c>
      <c r="GC275">
        <v>-38.96283658536585</v>
      </c>
      <c r="GD275">
        <v>-0.6008822299651743</v>
      </c>
      <c r="GE275">
        <v>0.08198327240476487</v>
      </c>
      <c r="GF275">
        <v>0</v>
      </c>
      <c r="GG275">
        <v>593.2083529411766</v>
      </c>
      <c r="GH275">
        <v>-0.5652864741401734</v>
      </c>
      <c r="GI275">
        <v>0.272785833075404</v>
      </c>
      <c r="GJ275">
        <v>1</v>
      </c>
      <c r="GK275">
        <v>1.306071463414634</v>
      </c>
      <c r="GL275">
        <v>-0.3047903832752624</v>
      </c>
      <c r="GM275">
        <v>0.03532321599320087</v>
      </c>
      <c r="GN275">
        <v>0</v>
      </c>
      <c r="GO275">
        <v>1</v>
      </c>
      <c r="GP275">
        <v>3</v>
      </c>
      <c r="GQ275" t="s">
        <v>448</v>
      </c>
      <c r="GR275">
        <v>3.10245</v>
      </c>
      <c r="GS275">
        <v>2.72443</v>
      </c>
      <c r="GT275">
        <v>0.163651</v>
      </c>
      <c r="GU275">
        <v>0.167506</v>
      </c>
      <c r="GV275">
        <v>0.100403</v>
      </c>
      <c r="GW275">
        <v>0.0975261</v>
      </c>
      <c r="GX275">
        <v>21877.1</v>
      </c>
      <c r="GY275">
        <v>19781.4</v>
      </c>
      <c r="GZ275">
        <v>26720.5</v>
      </c>
      <c r="HA275">
        <v>23981.7</v>
      </c>
      <c r="HB275">
        <v>38472.4</v>
      </c>
      <c r="HC275">
        <v>31998.5</v>
      </c>
      <c r="HD275">
        <v>46660.9</v>
      </c>
      <c r="HE275">
        <v>37936.9</v>
      </c>
      <c r="HF275">
        <v>1.87412</v>
      </c>
      <c r="HG275">
        <v>1.86677</v>
      </c>
      <c r="HH275">
        <v>0.138253</v>
      </c>
      <c r="HI275">
        <v>0</v>
      </c>
      <c r="HJ275">
        <v>27.7575</v>
      </c>
      <c r="HK275">
        <v>999.9</v>
      </c>
      <c r="HL275">
        <v>48.7</v>
      </c>
      <c r="HM275">
        <v>31.2</v>
      </c>
      <c r="HN275">
        <v>24.6054</v>
      </c>
      <c r="HO275">
        <v>60.5629</v>
      </c>
      <c r="HP275">
        <v>22.3157</v>
      </c>
      <c r="HQ275">
        <v>1</v>
      </c>
      <c r="HR275">
        <v>0.0934451</v>
      </c>
      <c r="HS275">
        <v>0.085817</v>
      </c>
      <c r="HT275">
        <v>20.281</v>
      </c>
      <c r="HU275">
        <v>5.2119</v>
      </c>
      <c r="HV275">
        <v>11.9798</v>
      </c>
      <c r="HW275">
        <v>4.9634</v>
      </c>
      <c r="HX275">
        <v>3.27433</v>
      </c>
      <c r="HY275">
        <v>9999</v>
      </c>
      <c r="HZ275">
        <v>9999</v>
      </c>
      <c r="IA275">
        <v>9999</v>
      </c>
      <c r="IB275">
        <v>999.9</v>
      </c>
      <c r="IC275">
        <v>1.86396</v>
      </c>
      <c r="ID275">
        <v>1.86008</v>
      </c>
      <c r="IE275">
        <v>1.85838</v>
      </c>
      <c r="IF275">
        <v>1.85975</v>
      </c>
      <c r="IG275">
        <v>1.85989</v>
      </c>
      <c r="IH275">
        <v>1.85837</v>
      </c>
      <c r="II275">
        <v>1.85745</v>
      </c>
      <c r="IJ275">
        <v>1.85242</v>
      </c>
      <c r="IK275">
        <v>0</v>
      </c>
      <c r="IL275">
        <v>0</v>
      </c>
      <c r="IM275">
        <v>0</v>
      </c>
      <c r="IN275">
        <v>0</v>
      </c>
      <c r="IO275" t="s">
        <v>443</v>
      </c>
      <c r="IP275" t="s">
        <v>444</v>
      </c>
      <c r="IQ275" t="s">
        <v>445</v>
      </c>
      <c r="IR275" t="s">
        <v>445</v>
      </c>
      <c r="IS275" t="s">
        <v>445</v>
      </c>
      <c r="IT275" t="s">
        <v>445</v>
      </c>
      <c r="IU275">
        <v>0</v>
      </c>
      <c r="IV275">
        <v>100</v>
      </c>
      <c r="IW275">
        <v>100</v>
      </c>
      <c r="IX275">
        <v>-1</v>
      </c>
      <c r="IY275">
        <v>0.2751</v>
      </c>
      <c r="IZ275">
        <v>-1.101190050776656</v>
      </c>
      <c r="JA275">
        <v>-0.0009077452495023094</v>
      </c>
      <c r="JB275">
        <v>1.260287539409167E-06</v>
      </c>
      <c r="JC275">
        <v>-2.747980142854786E-10</v>
      </c>
      <c r="JD275">
        <v>0.01164710740424388</v>
      </c>
      <c r="JE275">
        <v>0.002354074995816399</v>
      </c>
      <c r="JF275">
        <v>0.0004967520844642659</v>
      </c>
      <c r="JG275">
        <v>-1.558376616488758E-06</v>
      </c>
      <c r="JH275">
        <v>1</v>
      </c>
      <c r="JI275">
        <v>1955</v>
      </c>
      <c r="JJ275">
        <v>1</v>
      </c>
      <c r="JK275">
        <v>26</v>
      </c>
      <c r="JL275">
        <v>194281.6</v>
      </c>
      <c r="JM275">
        <v>194281.8</v>
      </c>
      <c r="JN275">
        <v>2.4585</v>
      </c>
      <c r="JO275">
        <v>2.61353</v>
      </c>
      <c r="JP275">
        <v>1.49658</v>
      </c>
      <c r="JQ275">
        <v>2.34619</v>
      </c>
      <c r="JR275">
        <v>1.54907</v>
      </c>
      <c r="JS275">
        <v>2.46948</v>
      </c>
      <c r="JT275">
        <v>35.8244</v>
      </c>
      <c r="JU275">
        <v>24.1838</v>
      </c>
      <c r="JV275">
        <v>18</v>
      </c>
      <c r="JW275">
        <v>481.886</v>
      </c>
      <c r="JX275">
        <v>491.851</v>
      </c>
      <c r="JY275">
        <v>27.2554</v>
      </c>
      <c r="JZ275">
        <v>28.4778</v>
      </c>
      <c r="KA275">
        <v>29.9999</v>
      </c>
      <c r="KB275">
        <v>28.6717</v>
      </c>
      <c r="KC275">
        <v>28.6636</v>
      </c>
      <c r="KD275">
        <v>49.3287</v>
      </c>
      <c r="KE275">
        <v>18.9861</v>
      </c>
      <c r="KF275">
        <v>67.01949999999999</v>
      </c>
      <c r="KG275">
        <v>27.2551</v>
      </c>
      <c r="KH275">
        <v>1088.54</v>
      </c>
      <c r="KI275">
        <v>20.5038</v>
      </c>
      <c r="KJ275">
        <v>102.019</v>
      </c>
      <c r="KK275">
        <v>91.49420000000001</v>
      </c>
    </row>
    <row r="276" spans="1:297">
      <c r="A276">
        <v>258</v>
      </c>
      <c r="B276">
        <v>1758646504.6</v>
      </c>
      <c r="C276">
        <v>4871.599999904633</v>
      </c>
      <c r="D276" t="s">
        <v>963</v>
      </c>
      <c r="E276" t="s">
        <v>964</v>
      </c>
      <c r="F276">
        <v>5</v>
      </c>
      <c r="G276" t="s">
        <v>834</v>
      </c>
      <c r="H276" t="s">
        <v>438</v>
      </c>
      <c r="I276">
        <v>1758646496.814285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(EA276+(U276+2*0.95*5.67E-8*(((EA276+$B$9)+273)^4-(EA276+273)^4)-44100*J276)/(1.84*29.3*R276+8*0.95*5.67E-8*(EA276+273)^3))</f>
        <v>0</v>
      </c>
      <c r="W276">
        <f>($C$9*EB276+$D$9*EC276+$E$9*V276)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2*0.95*5.67E-8*(((EA276+$B$9)+273)^4-(W276+273)^4)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1098.200608105669</v>
      </c>
      <c r="AK276">
        <v>1068.441090909091</v>
      </c>
      <c r="AL276">
        <v>3.441218607388335</v>
      </c>
      <c r="AM276">
        <v>65.1806960467509</v>
      </c>
      <c r="AN276">
        <f>(AP276 - AO276 + DY276*1E3/(8.314*(EA276+273.15)) * AR276/DX276 * AQ276) * DX276/(100*DL276) * 1000/(1000 - AP276)</f>
        <v>0</v>
      </c>
      <c r="AO276">
        <v>20.4420913379174</v>
      </c>
      <c r="AP276">
        <v>21.7052012121212</v>
      </c>
      <c r="AQ276">
        <v>-5.580811091049106E-05</v>
      </c>
      <c r="AR276">
        <v>105.5677355615316</v>
      </c>
      <c r="AS276">
        <v>0</v>
      </c>
      <c r="AT276">
        <v>0</v>
      </c>
      <c r="AU276">
        <f>IF(AS276*$H$15&gt;=AW276,1.0,(AW276/(AW276-AS276*$H$15)))</f>
        <v>0</v>
      </c>
      <c r="AV276">
        <f>(AU276-1)*100</f>
        <v>0</v>
      </c>
      <c r="AW276">
        <f>MAX(0,($B$15+$C$15*EF276)/(1+$D$15*EF276)*DY276/(EA276+273)*$E$15)</f>
        <v>0</v>
      </c>
      <c r="AX276" t="s">
        <v>439</v>
      </c>
      <c r="AY276" t="s">
        <v>439</v>
      </c>
      <c r="AZ276">
        <v>0</v>
      </c>
      <c r="BA276">
        <v>0</v>
      </c>
      <c r="BB276">
        <f>1-AZ276/BA276</f>
        <v>0</v>
      </c>
      <c r="BC276">
        <v>0</v>
      </c>
      <c r="BD276" t="s">
        <v>439</v>
      </c>
      <c r="BE276" t="s">
        <v>439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439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$B$13*EG276+$C$13*EH276+$F$13*ES276*(1-EV276)</f>
        <v>0</v>
      </c>
      <c r="DI276">
        <f>DH276*DJ276</f>
        <v>0</v>
      </c>
      <c r="DJ276">
        <f>($B$13*$D$11+$C$13*$D$11+$F$13*((FF276+EX276)/MAX(FF276+EX276+FG276, 0.1)*$I$11+FG276/MAX(FF276+EX276+FG276, 0.1)*$J$11))/($B$13+$C$13+$F$13)</f>
        <v>0</v>
      </c>
      <c r="DK276">
        <f>($B$13*$K$11+$C$13*$K$11+$F$13*((FF276+EX276)/MAX(FF276+EX276+FG276, 0.1)*$P$11+FG276/MAX(FF276+EX276+FG276, 0.1)*$Q$11))/($B$13+$C$13+$F$13)</f>
        <v>0</v>
      </c>
      <c r="DL276">
        <v>2.96</v>
      </c>
      <c r="DM276">
        <v>0.5</v>
      </c>
      <c r="DN276" t="s">
        <v>440</v>
      </c>
      <c r="DO276">
        <v>2</v>
      </c>
      <c r="DP276" t="b">
        <v>1</v>
      </c>
      <c r="DQ276">
        <v>1758646496.814285</v>
      </c>
      <c r="DR276">
        <v>1020.770464285714</v>
      </c>
      <c r="DS276">
        <v>1059.785714285714</v>
      </c>
      <c r="DT276">
        <v>21.71374642857143</v>
      </c>
      <c r="DU276">
        <v>20.43638928571428</v>
      </c>
      <c r="DV276">
        <v>1021.775178571428</v>
      </c>
      <c r="DW276">
        <v>21.43868571428571</v>
      </c>
      <c r="DX276">
        <v>500.0101071428571</v>
      </c>
      <c r="DY276">
        <v>90.31167142857143</v>
      </c>
      <c r="DZ276">
        <v>0.06672043214285715</v>
      </c>
      <c r="EA276">
        <v>28.64585714285714</v>
      </c>
      <c r="EB276">
        <v>30.01673571428572</v>
      </c>
      <c r="EC276">
        <v>999.9000000000002</v>
      </c>
      <c r="ED276">
        <v>0</v>
      </c>
      <c r="EE276">
        <v>0</v>
      </c>
      <c r="EF276">
        <v>9990.846785714286</v>
      </c>
      <c r="EG276">
        <v>0</v>
      </c>
      <c r="EH276">
        <v>10.3821</v>
      </c>
      <c r="EI276">
        <v>-39.01614285714286</v>
      </c>
      <c r="EJ276">
        <v>1043.427142857143</v>
      </c>
      <c r="EK276">
        <v>1081.895714285714</v>
      </c>
      <c r="EL276">
        <v>1.277356785714286</v>
      </c>
      <c r="EM276">
        <v>1059.785714285714</v>
      </c>
      <c r="EN276">
        <v>20.43638928571428</v>
      </c>
      <c r="EO276">
        <v>1.961005357142857</v>
      </c>
      <c r="EP276">
        <v>1.845644642857143</v>
      </c>
      <c r="EQ276">
        <v>17.13293928571429</v>
      </c>
      <c r="ER276">
        <v>16.17882142857143</v>
      </c>
      <c r="ES276">
        <v>2000.021785714285</v>
      </c>
      <c r="ET276">
        <v>0.9799956428571426</v>
      </c>
      <c r="EU276">
        <v>0.02000414285714286</v>
      </c>
      <c r="EV276">
        <v>0</v>
      </c>
      <c r="EW276">
        <v>593.0843928571429</v>
      </c>
      <c r="EX276">
        <v>5.00078</v>
      </c>
      <c r="EY276">
        <v>11637.96428571429</v>
      </c>
      <c r="EZ276">
        <v>16379.775</v>
      </c>
      <c r="FA276">
        <v>38.84585714285714</v>
      </c>
      <c r="FB276">
        <v>39.62942857142857</v>
      </c>
      <c r="FC276">
        <v>39.20957142857143</v>
      </c>
      <c r="FD276">
        <v>39.36132142857143</v>
      </c>
      <c r="FE276">
        <v>40.13146428571429</v>
      </c>
      <c r="FF276">
        <v>1955.111785714286</v>
      </c>
      <c r="FG276">
        <v>39.91</v>
      </c>
      <c r="FH276">
        <v>0</v>
      </c>
      <c r="FI276">
        <v>1758646502.4</v>
      </c>
      <c r="FJ276">
        <v>0</v>
      </c>
      <c r="FK276">
        <v>593.0994615384616</v>
      </c>
      <c r="FL276">
        <v>-1.046427358353285</v>
      </c>
      <c r="FM276">
        <v>-19.67863250001151</v>
      </c>
      <c r="FN276">
        <v>11637.86923076923</v>
      </c>
      <c r="FO276">
        <v>15</v>
      </c>
      <c r="FP276">
        <v>0</v>
      </c>
      <c r="FQ276" t="s">
        <v>441</v>
      </c>
      <c r="FR276">
        <v>1746989605.5</v>
      </c>
      <c r="FS276">
        <v>1746989593.5</v>
      </c>
      <c r="FT276">
        <v>0</v>
      </c>
      <c r="FU276">
        <v>-0.274</v>
      </c>
      <c r="FV276">
        <v>-0.002</v>
      </c>
      <c r="FW276">
        <v>2.549</v>
      </c>
      <c r="FX276">
        <v>0.129</v>
      </c>
      <c r="FY276">
        <v>420</v>
      </c>
      <c r="FZ276">
        <v>17</v>
      </c>
      <c r="GA276">
        <v>0.02</v>
      </c>
      <c r="GB276">
        <v>0.04</v>
      </c>
      <c r="GC276">
        <v>-39.00143250000001</v>
      </c>
      <c r="GD276">
        <v>-0.4151583489679918</v>
      </c>
      <c r="GE276">
        <v>0.07804084631620763</v>
      </c>
      <c r="GF276">
        <v>1</v>
      </c>
      <c r="GG276">
        <v>593.0926764705882</v>
      </c>
      <c r="GH276">
        <v>-0.4247670019617425</v>
      </c>
      <c r="GI276">
        <v>0.239122257751659</v>
      </c>
      <c r="GJ276">
        <v>1</v>
      </c>
      <c r="GK276">
        <v>1.28033625</v>
      </c>
      <c r="GL276">
        <v>-0.08249729831144398</v>
      </c>
      <c r="GM276">
        <v>0.0103962454009849</v>
      </c>
      <c r="GN276">
        <v>1</v>
      </c>
      <c r="GO276">
        <v>3</v>
      </c>
      <c r="GP276">
        <v>3</v>
      </c>
      <c r="GQ276" t="s">
        <v>568</v>
      </c>
      <c r="GR276">
        <v>3.10234</v>
      </c>
      <c r="GS276">
        <v>2.72434</v>
      </c>
      <c r="GT276">
        <v>0.165338</v>
      </c>
      <c r="GU276">
        <v>0.169182</v>
      </c>
      <c r="GV276">
        <v>0.100366</v>
      </c>
      <c r="GW276">
        <v>0.0975345</v>
      </c>
      <c r="GX276">
        <v>21833.1</v>
      </c>
      <c r="GY276">
        <v>19741.5</v>
      </c>
      <c r="GZ276">
        <v>26720.6</v>
      </c>
      <c r="HA276">
        <v>23981.7</v>
      </c>
      <c r="HB276">
        <v>38474.4</v>
      </c>
      <c r="HC276">
        <v>31998.3</v>
      </c>
      <c r="HD276">
        <v>46661</v>
      </c>
      <c r="HE276">
        <v>37936.9</v>
      </c>
      <c r="HF276">
        <v>1.87402</v>
      </c>
      <c r="HG276">
        <v>1.86698</v>
      </c>
      <c r="HH276">
        <v>0.138536</v>
      </c>
      <c r="HI276">
        <v>0</v>
      </c>
      <c r="HJ276">
        <v>27.7554</v>
      </c>
      <c r="HK276">
        <v>999.9</v>
      </c>
      <c r="HL276">
        <v>48.7</v>
      </c>
      <c r="HM276">
        <v>31.2</v>
      </c>
      <c r="HN276">
        <v>24.6047</v>
      </c>
      <c r="HO276">
        <v>60.8729</v>
      </c>
      <c r="HP276">
        <v>22.4199</v>
      </c>
      <c r="HQ276">
        <v>1</v>
      </c>
      <c r="HR276">
        <v>0.0934146</v>
      </c>
      <c r="HS276">
        <v>0.0396923</v>
      </c>
      <c r="HT276">
        <v>20.2813</v>
      </c>
      <c r="HU276">
        <v>5.2113</v>
      </c>
      <c r="HV276">
        <v>11.9796</v>
      </c>
      <c r="HW276">
        <v>4.96325</v>
      </c>
      <c r="HX276">
        <v>3.27443</v>
      </c>
      <c r="HY276">
        <v>9999</v>
      </c>
      <c r="HZ276">
        <v>9999</v>
      </c>
      <c r="IA276">
        <v>9999</v>
      </c>
      <c r="IB276">
        <v>999.9</v>
      </c>
      <c r="IC276">
        <v>1.86395</v>
      </c>
      <c r="ID276">
        <v>1.86006</v>
      </c>
      <c r="IE276">
        <v>1.85837</v>
      </c>
      <c r="IF276">
        <v>1.85974</v>
      </c>
      <c r="IG276">
        <v>1.85989</v>
      </c>
      <c r="IH276">
        <v>1.85837</v>
      </c>
      <c r="II276">
        <v>1.85745</v>
      </c>
      <c r="IJ276">
        <v>1.85242</v>
      </c>
      <c r="IK276">
        <v>0</v>
      </c>
      <c r="IL276">
        <v>0</v>
      </c>
      <c r="IM276">
        <v>0</v>
      </c>
      <c r="IN276">
        <v>0</v>
      </c>
      <c r="IO276" t="s">
        <v>443</v>
      </c>
      <c r="IP276" t="s">
        <v>444</v>
      </c>
      <c r="IQ276" t="s">
        <v>445</v>
      </c>
      <c r="IR276" t="s">
        <v>445</v>
      </c>
      <c r="IS276" t="s">
        <v>445</v>
      </c>
      <c r="IT276" t="s">
        <v>445</v>
      </c>
      <c r="IU276">
        <v>0</v>
      </c>
      <c r="IV276">
        <v>100</v>
      </c>
      <c r="IW276">
        <v>100</v>
      </c>
      <c r="IX276">
        <v>-0.98</v>
      </c>
      <c r="IY276">
        <v>0.2749</v>
      </c>
      <c r="IZ276">
        <v>-1.101190050776656</v>
      </c>
      <c r="JA276">
        <v>-0.0009077452495023094</v>
      </c>
      <c r="JB276">
        <v>1.260287539409167E-06</v>
      </c>
      <c r="JC276">
        <v>-2.747980142854786E-10</v>
      </c>
      <c r="JD276">
        <v>0.01164710740424388</v>
      </c>
      <c r="JE276">
        <v>0.002354074995816399</v>
      </c>
      <c r="JF276">
        <v>0.0004967520844642659</v>
      </c>
      <c r="JG276">
        <v>-1.558376616488758E-06</v>
      </c>
      <c r="JH276">
        <v>1</v>
      </c>
      <c r="JI276">
        <v>1955</v>
      </c>
      <c r="JJ276">
        <v>1</v>
      </c>
      <c r="JK276">
        <v>26</v>
      </c>
      <c r="JL276">
        <v>194281.7</v>
      </c>
      <c r="JM276">
        <v>194281.9</v>
      </c>
      <c r="JN276">
        <v>2.48413</v>
      </c>
      <c r="JO276">
        <v>2.60986</v>
      </c>
      <c r="JP276">
        <v>1.49658</v>
      </c>
      <c r="JQ276">
        <v>2.34741</v>
      </c>
      <c r="JR276">
        <v>1.54907</v>
      </c>
      <c r="JS276">
        <v>2.36694</v>
      </c>
      <c r="JT276">
        <v>35.8244</v>
      </c>
      <c r="JU276">
        <v>24.1751</v>
      </c>
      <c r="JV276">
        <v>18</v>
      </c>
      <c r="JW276">
        <v>481.844</v>
      </c>
      <c r="JX276">
        <v>491.982</v>
      </c>
      <c r="JY276">
        <v>27.2427</v>
      </c>
      <c r="JZ276">
        <v>28.4778</v>
      </c>
      <c r="KA276">
        <v>30</v>
      </c>
      <c r="KB276">
        <v>28.6737</v>
      </c>
      <c r="KC276">
        <v>28.6636</v>
      </c>
      <c r="KD276">
        <v>49.9666</v>
      </c>
      <c r="KE276">
        <v>18.9861</v>
      </c>
      <c r="KF276">
        <v>67.01949999999999</v>
      </c>
      <c r="KG276">
        <v>27.25</v>
      </c>
      <c r="KH276">
        <v>1108.61</v>
      </c>
      <c r="KI276">
        <v>20.5369</v>
      </c>
      <c r="KJ276">
        <v>102.02</v>
      </c>
      <c r="KK276">
        <v>91.494</v>
      </c>
    </row>
    <row r="277" spans="1:297">
      <c r="A277">
        <v>259</v>
      </c>
      <c r="B277">
        <v>1758646509.6</v>
      </c>
      <c r="C277">
        <v>4876.599999904633</v>
      </c>
      <c r="D277" t="s">
        <v>965</v>
      </c>
      <c r="E277" t="s">
        <v>966</v>
      </c>
      <c r="F277">
        <v>5</v>
      </c>
      <c r="G277" t="s">
        <v>834</v>
      </c>
      <c r="H277" t="s">
        <v>438</v>
      </c>
      <c r="I277">
        <v>1758646502.1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(EA277+(U277+2*0.95*5.67E-8*(((EA277+$B$9)+273)^4-(EA277+273)^4)-44100*J277)/(1.84*29.3*R277+8*0.95*5.67E-8*(EA277+273)^3))</f>
        <v>0</v>
      </c>
      <c r="W277">
        <f>($C$9*EB277+$D$9*EC277+$E$9*V277)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2*0.95*5.67E-8*(((EA277+$B$9)+273)^4-(W277+273)^4)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1115.431626921172</v>
      </c>
      <c r="AK277">
        <v>1085.562787878788</v>
      </c>
      <c r="AL277">
        <v>3.409523632296753</v>
      </c>
      <c r="AM277">
        <v>65.1806960467509</v>
      </c>
      <c r="AN277">
        <f>(AP277 - AO277 + DY277*1E3/(8.314*(EA277+273.15)) * AR277/DX277 * AQ277) * DX277/(100*DL277) * 1000/(1000 - AP277)</f>
        <v>0</v>
      </c>
      <c r="AO277">
        <v>20.44659368150815</v>
      </c>
      <c r="AP277">
        <v>21.68896424242424</v>
      </c>
      <c r="AQ277">
        <v>-8.353483532458486E-05</v>
      </c>
      <c r="AR277">
        <v>105.5677355615316</v>
      </c>
      <c r="AS277">
        <v>0</v>
      </c>
      <c r="AT277">
        <v>0</v>
      </c>
      <c r="AU277">
        <f>IF(AS277*$H$15&gt;=AW277,1.0,(AW277/(AW277-AS277*$H$15)))</f>
        <v>0</v>
      </c>
      <c r="AV277">
        <f>(AU277-1)*100</f>
        <v>0</v>
      </c>
      <c r="AW277">
        <f>MAX(0,($B$15+$C$15*EF277)/(1+$D$15*EF277)*DY277/(EA277+273)*$E$15)</f>
        <v>0</v>
      </c>
      <c r="AX277" t="s">
        <v>439</v>
      </c>
      <c r="AY277" t="s">
        <v>439</v>
      </c>
      <c r="AZ277">
        <v>0</v>
      </c>
      <c r="BA277">
        <v>0</v>
      </c>
      <c r="BB277">
        <f>1-AZ277/BA277</f>
        <v>0</v>
      </c>
      <c r="BC277">
        <v>0</v>
      </c>
      <c r="BD277" t="s">
        <v>439</v>
      </c>
      <c r="BE277" t="s">
        <v>439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439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$B$13*EG277+$C$13*EH277+$F$13*ES277*(1-EV277)</f>
        <v>0</v>
      </c>
      <c r="DI277">
        <f>DH277*DJ277</f>
        <v>0</v>
      </c>
      <c r="DJ277">
        <f>($B$13*$D$11+$C$13*$D$11+$F$13*((FF277+EX277)/MAX(FF277+EX277+FG277, 0.1)*$I$11+FG277/MAX(FF277+EX277+FG277, 0.1)*$J$11))/($B$13+$C$13+$F$13)</f>
        <v>0</v>
      </c>
      <c r="DK277">
        <f>($B$13*$K$11+$C$13*$K$11+$F$13*((FF277+EX277)/MAX(FF277+EX277+FG277, 0.1)*$P$11+FG277/MAX(FF277+EX277+FG277, 0.1)*$Q$11))/($B$13+$C$13+$F$13)</f>
        <v>0</v>
      </c>
      <c r="DL277">
        <v>2.96</v>
      </c>
      <c r="DM277">
        <v>0.5</v>
      </c>
      <c r="DN277" t="s">
        <v>440</v>
      </c>
      <c r="DO277">
        <v>2</v>
      </c>
      <c r="DP277" t="b">
        <v>1</v>
      </c>
      <c r="DQ277">
        <v>1758646502.1</v>
      </c>
      <c r="DR277">
        <v>1038.525925925926</v>
      </c>
      <c r="DS277">
        <v>1077.569259259259</v>
      </c>
      <c r="DT277">
        <v>21.70768518518518</v>
      </c>
      <c r="DU277">
        <v>20.44188888888889</v>
      </c>
      <c r="DV277">
        <v>1039.515555555556</v>
      </c>
      <c r="DW277">
        <v>21.43275555555556</v>
      </c>
      <c r="DX277">
        <v>500.0198518518518</v>
      </c>
      <c r="DY277">
        <v>90.3113185185185</v>
      </c>
      <c r="DZ277">
        <v>0.06657608518518519</v>
      </c>
      <c r="EA277">
        <v>28.64041481481482</v>
      </c>
      <c r="EB277">
        <v>30.01502592592593</v>
      </c>
      <c r="EC277">
        <v>999.9000000000001</v>
      </c>
      <c r="ED277">
        <v>0</v>
      </c>
      <c r="EE277">
        <v>0</v>
      </c>
      <c r="EF277">
        <v>9983.051851851853</v>
      </c>
      <c r="EG277">
        <v>0</v>
      </c>
      <c r="EH277">
        <v>10.3821</v>
      </c>
      <c r="EI277">
        <v>-39.04449629629629</v>
      </c>
      <c r="EJ277">
        <v>1061.57</v>
      </c>
      <c r="EK277">
        <v>1100.055555555556</v>
      </c>
      <c r="EL277">
        <v>1.265803703703704</v>
      </c>
      <c r="EM277">
        <v>1077.569259259259</v>
      </c>
      <c r="EN277">
        <v>20.44188888888889</v>
      </c>
      <c r="EO277">
        <v>1.960450740740741</v>
      </c>
      <c r="EP277">
        <v>1.846134444444445</v>
      </c>
      <c r="EQ277">
        <v>17.12847777777777</v>
      </c>
      <c r="ER277">
        <v>16.18297407407407</v>
      </c>
      <c r="ES277">
        <v>2000.01037037037</v>
      </c>
      <c r="ET277">
        <v>0.9799955555555554</v>
      </c>
      <c r="EU277">
        <v>0.02000422962962963</v>
      </c>
      <c r="EV277">
        <v>0</v>
      </c>
      <c r="EW277">
        <v>592.9791851851852</v>
      </c>
      <c r="EX277">
        <v>5.00078</v>
      </c>
      <c r="EY277">
        <v>11635.54444444445</v>
      </c>
      <c r="EZ277">
        <v>16379.68518518519</v>
      </c>
      <c r="FA277">
        <v>38.84703703703703</v>
      </c>
      <c r="FB277">
        <v>39.62492592592593</v>
      </c>
      <c r="FC277">
        <v>39.26592592592592</v>
      </c>
      <c r="FD277">
        <v>39.35614814814815</v>
      </c>
      <c r="FE277">
        <v>40.13166666666666</v>
      </c>
      <c r="FF277">
        <v>1955.10037037037</v>
      </c>
      <c r="FG277">
        <v>39.91</v>
      </c>
      <c r="FH277">
        <v>0</v>
      </c>
      <c r="FI277">
        <v>1758646507.8</v>
      </c>
      <c r="FJ277">
        <v>0</v>
      </c>
      <c r="FK277">
        <v>592.9982399999999</v>
      </c>
      <c r="FL277">
        <v>-1.19376923303717</v>
      </c>
      <c r="FM277">
        <v>-33.65384618396754</v>
      </c>
      <c r="FN277">
        <v>11635.252</v>
      </c>
      <c r="FO277">
        <v>15</v>
      </c>
      <c r="FP277">
        <v>0</v>
      </c>
      <c r="FQ277" t="s">
        <v>441</v>
      </c>
      <c r="FR277">
        <v>1746989605.5</v>
      </c>
      <c r="FS277">
        <v>1746989593.5</v>
      </c>
      <c r="FT277">
        <v>0</v>
      </c>
      <c r="FU277">
        <v>-0.274</v>
      </c>
      <c r="FV277">
        <v>-0.002</v>
      </c>
      <c r="FW277">
        <v>2.549</v>
      </c>
      <c r="FX277">
        <v>0.129</v>
      </c>
      <c r="FY277">
        <v>420</v>
      </c>
      <c r="FZ277">
        <v>17</v>
      </c>
      <c r="GA277">
        <v>0.02</v>
      </c>
      <c r="GB277">
        <v>0.04</v>
      </c>
      <c r="GC277">
        <v>-39.0232975</v>
      </c>
      <c r="GD277">
        <v>-0.2957842401500996</v>
      </c>
      <c r="GE277">
        <v>0.07229029494856094</v>
      </c>
      <c r="GF277">
        <v>1</v>
      </c>
      <c r="GG277">
        <v>593.054205882353</v>
      </c>
      <c r="GH277">
        <v>-1.07674560643906</v>
      </c>
      <c r="GI277">
        <v>0.2705159318361204</v>
      </c>
      <c r="GJ277">
        <v>0</v>
      </c>
      <c r="GK277">
        <v>1.270775</v>
      </c>
      <c r="GL277">
        <v>-0.1325212007504731</v>
      </c>
      <c r="GM277">
        <v>0.01380116879108432</v>
      </c>
      <c r="GN277">
        <v>0</v>
      </c>
      <c r="GO277">
        <v>1</v>
      </c>
      <c r="GP277">
        <v>3</v>
      </c>
      <c r="GQ277" t="s">
        <v>448</v>
      </c>
      <c r="GR277">
        <v>3.10225</v>
      </c>
      <c r="GS277">
        <v>2.7247</v>
      </c>
      <c r="GT277">
        <v>0.167</v>
      </c>
      <c r="GU277">
        <v>0.170818</v>
      </c>
      <c r="GV277">
        <v>0.100309</v>
      </c>
      <c r="GW277">
        <v>0.0975901</v>
      </c>
      <c r="GX277">
        <v>21789.5</v>
      </c>
      <c r="GY277">
        <v>19702.6</v>
      </c>
      <c r="GZ277">
        <v>26720.4</v>
      </c>
      <c r="HA277">
        <v>23981.6</v>
      </c>
      <c r="HB277">
        <v>38476.9</v>
      </c>
      <c r="HC277">
        <v>31996.4</v>
      </c>
      <c r="HD277">
        <v>46660.9</v>
      </c>
      <c r="HE277">
        <v>37936.7</v>
      </c>
      <c r="HF277">
        <v>1.87412</v>
      </c>
      <c r="HG277">
        <v>1.86685</v>
      </c>
      <c r="HH277">
        <v>0.13946</v>
      </c>
      <c r="HI277">
        <v>0</v>
      </c>
      <c r="HJ277">
        <v>27.754</v>
      </c>
      <c r="HK277">
        <v>999.9</v>
      </c>
      <c r="HL277">
        <v>48.7</v>
      </c>
      <c r="HM277">
        <v>31.2</v>
      </c>
      <c r="HN277">
        <v>24.606</v>
      </c>
      <c r="HO277">
        <v>61.2129</v>
      </c>
      <c r="HP277">
        <v>22.4199</v>
      </c>
      <c r="HQ277">
        <v>1</v>
      </c>
      <c r="HR277">
        <v>0.0933435</v>
      </c>
      <c r="HS277">
        <v>0.0173529</v>
      </c>
      <c r="HT277">
        <v>20.2812</v>
      </c>
      <c r="HU277">
        <v>5.2107</v>
      </c>
      <c r="HV277">
        <v>11.9797</v>
      </c>
      <c r="HW277">
        <v>4.9634</v>
      </c>
      <c r="HX277">
        <v>3.2744</v>
      </c>
      <c r="HY277">
        <v>9999</v>
      </c>
      <c r="HZ277">
        <v>9999</v>
      </c>
      <c r="IA277">
        <v>9999</v>
      </c>
      <c r="IB277">
        <v>999.9</v>
      </c>
      <c r="IC277">
        <v>1.86394</v>
      </c>
      <c r="ID277">
        <v>1.86008</v>
      </c>
      <c r="IE277">
        <v>1.85837</v>
      </c>
      <c r="IF277">
        <v>1.85974</v>
      </c>
      <c r="IG277">
        <v>1.85989</v>
      </c>
      <c r="IH277">
        <v>1.85837</v>
      </c>
      <c r="II277">
        <v>1.85745</v>
      </c>
      <c r="IJ277">
        <v>1.85242</v>
      </c>
      <c r="IK277">
        <v>0</v>
      </c>
      <c r="IL277">
        <v>0</v>
      </c>
      <c r="IM277">
        <v>0</v>
      </c>
      <c r="IN277">
        <v>0</v>
      </c>
      <c r="IO277" t="s">
        <v>443</v>
      </c>
      <c r="IP277" t="s">
        <v>444</v>
      </c>
      <c r="IQ277" t="s">
        <v>445</v>
      </c>
      <c r="IR277" t="s">
        <v>445</v>
      </c>
      <c r="IS277" t="s">
        <v>445</v>
      </c>
      <c r="IT277" t="s">
        <v>445</v>
      </c>
      <c r="IU277">
        <v>0</v>
      </c>
      <c r="IV277">
        <v>100</v>
      </c>
      <c r="IW277">
        <v>100</v>
      </c>
      <c r="IX277">
        <v>-0.97</v>
      </c>
      <c r="IY277">
        <v>0.2745</v>
      </c>
      <c r="IZ277">
        <v>-1.101190050776656</v>
      </c>
      <c r="JA277">
        <v>-0.0009077452495023094</v>
      </c>
      <c r="JB277">
        <v>1.260287539409167E-06</v>
      </c>
      <c r="JC277">
        <v>-2.747980142854786E-10</v>
      </c>
      <c r="JD277">
        <v>0.01164710740424388</v>
      </c>
      <c r="JE277">
        <v>0.002354074995816399</v>
      </c>
      <c r="JF277">
        <v>0.0004967520844642659</v>
      </c>
      <c r="JG277">
        <v>-1.558376616488758E-06</v>
      </c>
      <c r="JH277">
        <v>1</v>
      </c>
      <c r="JI277">
        <v>1955</v>
      </c>
      <c r="JJ277">
        <v>1</v>
      </c>
      <c r="JK277">
        <v>26</v>
      </c>
      <c r="JL277">
        <v>194281.7</v>
      </c>
      <c r="JM277">
        <v>194281.9</v>
      </c>
      <c r="JN277">
        <v>2.51831</v>
      </c>
      <c r="JO277">
        <v>2.61597</v>
      </c>
      <c r="JP277">
        <v>1.49658</v>
      </c>
      <c r="JQ277">
        <v>2.34619</v>
      </c>
      <c r="JR277">
        <v>1.54907</v>
      </c>
      <c r="JS277">
        <v>2.46826</v>
      </c>
      <c r="JT277">
        <v>35.8244</v>
      </c>
      <c r="JU277">
        <v>24.1838</v>
      </c>
      <c r="JV277">
        <v>18</v>
      </c>
      <c r="JW277">
        <v>481.902</v>
      </c>
      <c r="JX277">
        <v>491.9</v>
      </c>
      <c r="JY277">
        <v>27.2406</v>
      </c>
      <c r="JZ277">
        <v>28.4783</v>
      </c>
      <c r="KA277">
        <v>30</v>
      </c>
      <c r="KB277">
        <v>28.6737</v>
      </c>
      <c r="KC277">
        <v>28.6636</v>
      </c>
      <c r="KD277">
        <v>50.54</v>
      </c>
      <c r="KE277">
        <v>18.7108</v>
      </c>
      <c r="KF277">
        <v>67.01949999999999</v>
      </c>
      <c r="KG277">
        <v>27.2253</v>
      </c>
      <c r="KH277">
        <v>1121.97</v>
      </c>
      <c r="KI277">
        <v>20.5802</v>
      </c>
      <c r="KJ277">
        <v>102.019</v>
      </c>
      <c r="KK277">
        <v>91.4937</v>
      </c>
    </row>
    <row r="278" spans="1:297">
      <c r="A278">
        <v>260</v>
      </c>
      <c r="B278">
        <v>1758646514.6</v>
      </c>
      <c r="C278">
        <v>4881.599999904633</v>
      </c>
      <c r="D278" t="s">
        <v>967</v>
      </c>
      <c r="E278" t="s">
        <v>968</v>
      </c>
      <c r="F278">
        <v>5</v>
      </c>
      <c r="G278" t="s">
        <v>834</v>
      </c>
      <c r="H278" t="s">
        <v>438</v>
      </c>
      <c r="I278">
        <v>1758646506.814285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(EA278+(U278+2*0.95*5.67E-8*(((EA278+$B$9)+273)^4-(EA278+273)^4)-44100*J278)/(1.84*29.3*R278+8*0.95*5.67E-8*(EA278+273)^3))</f>
        <v>0</v>
      </c>
      <c r="W278">
        <f>($C$9*EB278+$D$9*EC278+$E$9*V278)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2*0.95*5.67E-8*(((EA278+$B$9)+273)^4-(W278+273)^4)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1132.615610480692</v>
      </c>
      <c r="AK278">
        <v>1102.707090909091</v>
      </c>
      <c r="AL278">
        <v>3.437623375495518</v>
      </c>
      <c r="AM278">
        <v>65.1806960467509</v>
      </c>
      <c r="AN278">
        <f>(AP278 - AO278 + DY278*1E3/(8.314*(EA278+273.15)) * AR278/DX278 * AQ278) * DX278/(100*DL278) * 1000/(1000 - AP278)</f>
        <v>0</v>
      </c>
      <c r="AO278">
        <v>20.48173438438648</v>
      </c>
      <c r="AP278">
        <v>21.68264424242425</v>
      </c>
      <c r="AQ278">
        <v>-1.644538941624135E-05</v>
      </c>
      <c r="AR278">
        <v>105.5677355615316</v>
      </c>
      <c r="AS278">
        <v>0</v>
      </c>
      <c r="AT278">
        <v>0</v>
      </c>
      <c r="AU278">
        <f>IF(AS278*$H$15&gt;=AW278,1.0,(AW278/(AW278-AS278*$H$15)))</f>
        <v>0</v>
      </c>
      <c r="AV278">
        <f>(AU278-1)*100</f>
        <v>0</v>
      </c>
      <c r="AW278">
        <f>MAX(0,($B$15+$C$15*EF278)/(1+$D$15*EF278)*DY278/(EA278+273)*$E$15)</f>
        <v>0</v>
      </c>
      <c r="AX278" t="s">
        <v>439</v>
      </c>
      <c r="AY278" t="s">
        <v>439</v>
      </c>
      <c r="AZ278">
        <v>0</v>
      </c>
      <c r="BA278">
        <v>0</v>
      </c>
      <c r="BB278">
        <f>1-AZ278/BA278</f>
        <v>0</v>
      </c>
      <c r="BC278">
        <v>0</v>
      </c>
      <c r="BD278" t="s">
        <v>439</v>
      </c>
      <c r="BE278" t="s">
        <v>439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439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$B$13*EG278+$C$13*EH278+$F$13*ES278*(1-EV278)</f>
        <v>0</v>
      </c>
      <c r="DI278">
        <f>DH278*DJ278</f>
        <v>0</v>
      </c>
      <c r="DJ278">
        <f>($B$13*$D$11+$C$13*$D$11+$F$13*((FF278+EX278)/MAX(FF278+EX278+FG278, 0.1)*$I$11+FG278/MAX(FF278+EX278+FG278, 0.1)*$J$11))/($B$13+$C$13+$F$13)</f>
        <v>0</v>
      </c>
      <c r="DK278">
        <f>($B$13*$K$11+$C$13*$K$11+$F$13*((FF278+EX278)/MAX(FF278+EX278+FG278, 0.1)*$P$11+FG278/MAX(FF278+EX278+FG278, 0.1)*$Q$11))/($B$13+$C$13+$F$13)</f>
        <v>0</v>
      </c>
      <c r="DL278">
        <v>2.96</v>
      </c>
      <c r="DM278">
        <v>0.5</v>
      </c>
      <c r="DN278" t="s">
        <v>440</v>
      </c>
      <c r="DO278">
        <v>2</v>
      </c>
      <c r="DP278" t="b">
        <v>1</v>
      </c>
      <c r="DQ278">
        <v>1758646506.814285</v>
      </c>
      <c r="DR278">
        <v>1054.346071428572</v>
      </c>
      <c r="DS278">
        <v>1093.3875</v>
      </c>
      <c r="DT278">
        <v>21.69715357142857</v>
      </c>
      <c r="DU278">
        <v>20.45471785714286</v>
      </c>
      <c r="DV278">
        <v>1055.323571428571</v>
      </c>
      <c r="DW278">
        <v>21.42243928571429</v>
      </c>
      <c r="DX278">
        <v>499.9879999999999</v>
      </c>
      <c r="DY278">
        <v>90.31070357142858</v>
      </c>
      <c r="DZ278">
        <v>0.06661301428571428</v>
      </c>
      <c r="EA278">
        <v>28.63582857142857</v>
      </c>
      <c r="EB278">
        <v>30.01906071428572</v>
      </c>
      <c r="EC278">
        <v>999.9000000000002</v>
      </c>
      <c r="ED278">
        <v>0</v>
      </c>
      <c r="EE278">
        <v>0</v>
      </c>
      <c r="EF278">
        <v>9979.439285714285</v>
      </c>
      <c r="EG278">
        <v>0</v>
      </c>
      <c r="EH278">
        <v>10.3821</v>
      </c>
      <c r="EI278">
        <v>-39.04194642857143</v>
      </c>
      <c r="EJ278">
        <v>1077.729285714286</v>
      </c>
      <c r="EK278">
        <v>1116.218214285714</v>
      </c>
      <c r="EL278">
        <v>1.242448928571429</v>
      </c>
      <c r="EM278">
        <v>1093.3875</v>
      </c>
      <c r="EN278">
        <v>20.45471785714286</v>
      </c>
      <c r="EO278">
        <v>1.959485</v>
      </c>
      <c r="EP278">
        <v>1.847279642857143</v>
      </c>
      <c r="EQ278">
        <v>17.1207</v>
      </c>
      <c r="ER278">
        <v>16.19269285714286</v>
      </c>
      <c r="ES278">
        <v>1999.991785714286</v>
      </c>
      <c r="ET278">
        <v>0.9799954285714284</v>
      </c>
      <c r="EU278">
        <v>0.02000435714285715</v>
      </c>
      <c r="EV278">
        <v>0</v>
      </c>
      <c r="EW278">
        <v>592.8706071428571</v>
      </c>
      <c r="EX278">
        <v>5.00078</v>
      </c>
      <c r="EY278">
        <v>11632.89285714286</v>
      </c>
      <c r="EZ278">
        <v>16379.52857142857</v>
      </c>
      <c r="FA278">
        <v>38.83239285714285</v>
      </c>
      <c r="FB278">
        <v>39.60924999999999</v>
      </c>
      <c r="FC278">
        <v>39.32778571428571</v>
      </c>
      <c r="FD278">
        <v>39.34342857142856</v>
      </c>
      <c r="FE278">
        <v>40.13146428571429</v>
      </c>
      <c r="FF278">
        <v>1955.081785714286</v>
      </c>
      <c r="FG278">
        <v>39.91</v>
      </c>
      <c r="FH278">
        <v>0</v>
      </c>
      <c r="FI278">
        <v>1758646512.6</v>
      </c>
      <c r="FJ278">
        <v>0</v>
      </c>
      <c r="FK278">
        <v>592.8783600000002</v>
      </c>
      <c r="FL278">
        <v>-1.044846150839711</v>
      </c>
      <c r="FM278">
        <v>-35.25384617110377</v>
      </c>
      <c r="FN278">
        <v>11632.504</v>
      </c>
      <c r="FO278">
        <v>15</v>
      </c>
      <c r="FP278">
        <v>0</v>
      </c>
      <c r="FQ278" t="s">
        <v>441</v>
      </c>
      <c r="FR278">
        <v>1746989605.5</v>
      </c>
      <c r="FS278">
        <v>1746989593.5</v>
      </c>
      <c r="FT278">
        <v>0</v>
      </c>
      <c r="FU278">
        <v>-0.274</v>
      </c>
      <c r="FV278">
        <v>-0.002</v>
      </c>
      <c r="FW278">
        <v>2.549</v>
      </c>
      <c r="FX278">
        <v>0.129</v>
      </c>
      <c r="FY278">
        <v>420</v>
      </c>
      <c r="FZ278">
        <v>17</v>
      </c>
      <c r="GA278">
        <v>0.02</v>
      </c>
      <c r="GB278">
        <v>0.04</v>
      </c>
      <c r="GC278">
        <v>-39.05214146341464</v>
      </c>
      <c r="GD278">
        <v>-0.1019121951219981</v>
      </c>
      <c r="GE278">
        <v>0.06477754043030552</v>
      </c>
      <c r="GF278">
        <v>1</v>
      </c>
      <c r="GG278">
        <v>592.9915294117646</v>
      </c>
      <c r="GH278">
        <v>-1.303987775814113</v>
      </c>
      <c r="GI278">
        <v>0.2653018519806525</v>
      </c>
      <c r="GJ278">
        <v>0</v>
      </c>
      <c r="GK278">
        <v>1.25504487804878</v>
      </c>
      <c r="GL278">
        <v>-0.2580311498257843</v>
      </c>
      <c r="GM278">
        <v>0.0269903096541894</v>
      </c>
      <c r="GN278">
        <v>0</v>
      </c>
      <c r="GO278">
        <v>1</v>
      </c>
      <c r="GP278">
        <v>3</v>
      </c>
      <c r="GQ278" t="s">
        <v>448</v>
      </c>
      <c r="GR278">
        <v>3.10256</v>
      </c>
      <c r="GS278">
        <v>2.7248</v>
      </c>
      <c r="GT278">
        <v>0.168653</v>
      </c>
      <c r="GU278">
        <v>0.172422</v>
      </c>
      <c r="GV278">
        <v>0.100292</v>
      </c>
      <c r="GW278">
        <v>0.09773999999999999</v>
      </c>
      <c r="GX278">
        <v>21746.3</v>
      </c>
      <c r="GY278">
        <v>19664.5</v>
      </c>
      <c r="GZ278">
        <v>26720.5</v>
      </c>
      <c r="HA278">
        <v>23981.6</v>
      </c>
      <c r="HB278">
        <v>38477.9</v>
      </c>
      <c r="HC278">
        <v>31991.2</v>
      </c>
      <c r="HD278">
        <v>46660.9</v>
      </c>
      <c r="HE278">
        <v>37936.7</v>
      </c>
      <c r="HF278">
        <v>1.87433</v>
      </c>
      <c r="HG278">
        <v>1.86685</v>
      </c>
      <c r="HH278">
        <v>0.139538</v>
      </c>
      <c r="HI278">
        <v>0</v>
      </c>
      <c r="HJ278">
        <v>27.7531</v>
      </c>
      <c r="HK278">
        <v>999.9</v>
      </c>
      <c r="HL278">
        <v>48.7</v>
      </c>
      <c r="HM278">
        <v>31.2</v>
      </c>
      <c r="HN278">
        <v>24.6058</v>
      </c>
      <c r="HO278">
        <v>60.5629</v>
      </c>
      <c r="HP278">
        <v>22.3518</v>
      </c>
      <c r="HQ278">
        <v>1</v>
      </c>
      <c r="HR278">
        <v>0.0934248</v>
      </c>
      <c r="HS278">
        <v>0.0792974</v>
      </c>
      <c r="HT278">
        <v>20.2813</v>
      </c>
      <c r="HU278">
        <v>5.21025</v>
      </c>
      <c r="HV278">
        <v>11.9798</v>
      </c>
      <c r="HW278">
        <v>4.9633</v>
      </c>
      <c r="HX278">
        <v>3.27428</v>
      </c>
      <c r="HY278">
        <v>9999</v>
      </c>
      <c r="HZ278">
        <v>9999</v>
      </c>
      <c r="IA278">
        <v>9999</v>
      </c>
      <c r="IB278">
        <v>999.9</v>
      </c>
      <c r="IC278">
        <v>1.86394</v>
      </c>
      <c r="ID278">
        <v>1.86008</v>
      </c>
      <c r="IE278">
        <v>1.85838</v>
      </c>
      <c r="IF278">
        <v>1.85974</v>
      </c>
      <c r="IG278">
        <v>1.85989</v>
      </c>
      <c r="IH278">
        <v>1.85837</v>
      </c>
      <c r="II278">
        <v>1.85745</v>
      </c>
      <c r="IJ278">
        <v>1.85242</v>
      </c>
      <c r="IK278">
        <v>0</v>
      </c>
      <c r="IL278">
        <v>0</v>
      </c>
      <c r="IM278">
        <v>0</v>
      </c>
      <c r="IN278">
        <v>0</v>
      </c>
      <c r="IO278" t="s">
        <v>443</v>
      </c>
      <c r="IP278" t="s">
        <v>444</v>
      </c>
      <c r="IQ278" t="s">
        <v>445</v>
      </c>
      <c r="IR278" t="s">
        <v>445</v>
      </c>
      <c r="IS278" t="s">
        <v>445</v>
      </c>
      <c r="IT278" t="s">
        <v>445</v>
      </c>
      <c r="IU278">
        <v>0</v>
      </c>
      <c r="IV278">
        <v>100</v>
      </c>
      <c r="IW278">
        <v>100</v>
      </c>
      <c r="IX278">
        <v>-0.96</v>
      </c>
      <c r="IY278">
        <v>0.2744</v>
      </c>
      <c r="IZ278">
        <v>-1.101190050776656</v>
      </c>
      <c r="JA278">
        <v>-0.0009077452495023094</v>
      </c>
      <c r="JB278">
        <v>1.260287539409167E-06</v>
      </c>
      <c r="JC278">
        <v>-2.747980142854786E-10</v>
      </c>
      <c r="JD278">
        <v>0.01164710740424388</v>
      </c>
      <c r="JE278">
        <v>0.002354074995816399</v>
      </c>
      <c r="JF278">
        <v>0.0004967520844642659</v>
      </c>
      <c r="JG278">
        <v>-1.558376616488758E-06</v>
      </c>
      <c r="JH278">
        <v>1</v>
      </c>
      <c r="JI278">
        <v>1955</v>
      </c>
      <c r="JJ278">
        <v>1</v>
      </c>
      <c r="JK278">
        <v>26</v>
      </c>
      <c r="JL278">
        <v>194281.8</v>
      </c>
      <c r="JM278">
        <v>194282</v>
      </c>
      <c r="JN278">
        <v>2.54517</v>
      </c>
      <c r="JO278">
        <v>2.60742</v>
      </c>
      <c r="JP278">
        <v>1.49658</v>
      </c>
      <c r="JQ278">
        <v>2.34619</v>
      </c>
      <c r="JR278">
        <v>1.54907</v>
      </c>
      <c r="JS278">
        <v>2.41211</v>
      </c>
      <c r="JT278">
        <v>35.8244</v>
      </c>
      <c r="JU278">
        <v>24.1751</v>
      </c>
      <c r="JV278">
        <v>18</v>
      </c>
      <c r="JW278">
        <v>482.018</v>
      </c>
      <c r="JX278">
        <v>491.907</v>
      </c>
      <c r="JY278">
        <v>27.2262</v>
      </c>
      <c r="JZ278">
        <v>28.4803</v>
      </c>
      <c r="KA278">
        <v>30.0001</v>
      </c>
      <c r="KB278">
        <v>28.6737</v>
      </c>
      <c r="KC278">
        <v>28.6645</v>
      </c>
      <c r="KD278">
        <v>51.1845</v>
      </c>
      <c r="KE278">
        <v>18.4334</v>
      </c>
      <c r="KF278">
        <v>67.01949999999999</v>
      </c>
      <c r="KG278">
        <v>27.1977</v>
      </c>
      <c r="KH278">
        <v>1142.01</v>
      </c>
      <c r="KI278">
        <v>20.6135</v>
      </c>
      <c r="KJ278">
        <v>102.019</v>
      </c>
      <c r="KK278">
        <v>91.4935</v>
      </c>
    </row>
    <row r="279" spans="1:297">
      <c r="A279">
        <v>261</v>
      </c>
      <c r="B279">
        <v>1758646519.6</v>
      </c>
      <c r="C279">
        <v>4886.599999904633</v>
      </c>
      <c r="D279" t="s">
        <v>969</v>
      </c>
      <c r="E279" t="s">
        <v>970</v>
      </c>
      <c r="F279">
        <v>5</v>
      </c>
      <c r="G279" t="s">
        <v>834</v>
      </c>
      <c r="H279" t="s">
        <v>438</v>
      </c>
      <c r="I279">
        <v>1758646512.1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(EA279+(U279+2*0.95*5.67E-8*(((EA279+$B$9)+273)^4-(EA279+273)^4)-44100*J279)/(1.84*29.3*R279+8*0.95*5.67E-8*(EA279+273)^3))</f>
        <v>0</v>
      </c>
      <c r="W279">
        <f>($C$9*EB279+$D$9*EC279+$E$9*V279)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2*0.95*5.67E-8*(((EA279+$B$9)+273)^4-(W279+273)^4)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1149.564985673331</v>
      </c>
      <c r="AK279">
        <v>1119.824787878788</v>
      </c>
      <c r="AL279">
        <v>3.428325221665851</v>
      </c>
      <c r="AM279">
        <v>65.1806960467509</v>
      </c>
      <c r="AN279">
        <f>(AP279 - AO279 + DY279*1E3/(8.314*(EA279+273.15)) * AR279/DX279 * AQ279) * DX279/(100*DL279) * 1000/(1000 - AP279)</f>
        <v>0</v>
      </c>
      <c r="AO279">
        <v>20.56291257665649</v>
      </c>
      <c r="AP279">
        <v>21.69568242424243</v>
      </c>
      <c r="AQ279">
        <v>9.394149599463946E-05</v>
      </c>
      <c r="AR279">
        <v>105.5677355615316</v>
      </c>
      <c r="AS279">
        <v>0</v>
      </c>
      <c r="AT279">
        <v>0</v>
      </c>
      <c r="AU279">
        <f>IF(AS279*$H$15&gt;=AW279,1.0,(AW279/(AW279-AS279*$H$15)))</f>
        <v>0</v>
      </c>
      <c r="AV279">
        <f>(AU279-1)*100</f>
        <v>0</v>
      </c>
      <c r="AW279">
        <f>MAX(0,($B$15+$C$15*EF279)/(1+$D$15*EF279)*DY279/(EA279+273)*$E$15)</f>
        <v>0</v>
      </c>
      <c r="AX279" t="s">
        <v>439</v>
      </c>
      <c r="AY279" t="s">
        <v>439</v>
      </c>
      <c r="AZ279">
        <v>0</v>
      </c>
      <c r="BA279">
        <v>0</v>
      </c>
      <c r="BB279">
        <f>1-AZ279/BA279</f>
        <v>0</v>
      </c>
      <c r="BC279">
        <v>0</v>
      </c>
      <c r="BD279" t="s">
        <v>439</v>
      </c>
      <c r="BE279" t="s">
        <v>439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439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$B$13*EG279+$C$13*EH279+$F$13*ES279*(1-EV279)</f>
        <v>0</v>
      </c>
      <c r="DI279">
        <f>DH279*DJ279</f>
        <v>0</v>
      </c>
      <c r="DJ279">
        <f>($B$13*$D$11+$C$13*$D$11+$F$13*((FF279+EX279)/MAX(FF279+EX279+FG279, 0.1)*$I$11+FG279/MAX(FF279+EX279+FG279, 0.1)*$J$11))/($B$13+$C$13+$F$13)</f>
        <v>0</v>
      </c>
      <c r="DK279">
        <f>($B$13*$K$11+$C$13*$K$11+$F$13*((FF279+EX279)/MAX(FF279+EX279+FG279, 0.1)*$P$11+FG279/MAX(FF279+EX279+FG279, 0.1)*$Q$11))/($B$13+$C$13+$F$13)</f>
        <v>0</v>
      </c>
      <c r="DL279">
        <v>2.96</v>
      </c>
      <c r="DM279">
        <v>0.5</v>
      </c>
      <c r="DN279" t="s">
        <v>440</v>
      </c>
      <c r="DO279">
        <v>2</v>
      </c>
      <c r="DP279" t="b">
        <v>1</v>
      </c>
      <c r="DQ279">
        <v>1758646512.1</v>
      </c>
      <c r="DR279">
        <v>1072.085925925926</v>
      </c>
      <c r="DS279">
        <v>1111.077777777778</v>
      </c>
      <c r="DT279">
        <v>21.68886666666667</v>
      </c>
      <c r="DU279">
        <v>20.4915</v>
      </c>
      <c r="DV279">
        <v>1073.048888888889</v>
      </c>
      <c r="DW279">
        <v>21.41432222222222</v>
      </c>
      <c r="DX279">
        <v>499.9821111111111</v>
      </c>
      <c r="DY279">
        <v>90.31044074074076</v>
      </c>
      <c r="DZ279">
        <v>0.06667073703703703</v>
      </c>
      <c r="EA279">
        <v>28.63120740740741</v>
      </c>
      <c r="EB279">
        <v>30.02582222222222</v>
      </c>
      <c r="EC279">
        <v>999.9000000000001</v>
      </c>
      <c r="ED279">
        <v>0</v>
      </c>
      <c r="EE279">
        <v>0</v>
      </c>
      <c r="EF279">
        <v>9986.969999999999</v>
      </c>
      <c r="EG279">
        <v>0</v>
      </c>
      <c r="EH279">
        <v>10.3821</v>
      </c>
      <c r="EI279">
        <v>-38.99266666666666</v>
      </c>
      <c r="EJ279">
        <v>1095.851851851852</v>
      </c>
      <c r="EK279">
        <v>1134.321111111111</v>
      </c>
      <c r="EL279">
        <v>1.197377037037037</v>
      </c>
      <c r="EM279">
        <v>1111.077777777778</v>
      </c>
      <c r="EN279">
        <v>20.4915</v>
      </c>
      <c r="EO279">
        <v>1.958730740740741</v>
      </c>
      <c r="EP279">
        <v>1.850596666666667</v>
      </c>
      <c r="EQ279">
        <v>17.11461851851852</v>
      </c>
      <c r="ER279">
        <v>16.2208</v>
      </c>
      <c r="ES279">
        <v>1999.997037037037</v>
      </c>
      <c r="ET279">
        <v>0.9799955555555554</v>
      </c>
      <c r="EU279">
        <v>0.02000422222222223</v>
      </c>
      <c r="EV279">
        <v>0</v>
      </c>
      <c r="EW279">
        <v>592.797</v>
      </c>
      <c r="EX279">
        <v>5.00078</v>
      </c>
      <c r="EY279">
        <v>11629.57777777778</v>
      </c>
      <c r="EZ279">
        <v>16379.58888888889</v>
      </c>
      <c r="FA279">
        <v>38.8307037037037</v>
      </c>
      <c r="FB279">
        <v>39.604</v>
      </c>
      <c r="FC279">
        <v>39.37474074074074</v>
      </c>
      <c r="FD279">
        <v>39.34688888888889</v>
      </c>
      <c r="FE279">
        <v>40.17803703703703</v>
      </c>
      <c r="FF279">
        <v>1955.087037037036</v>
      </c>
      <c r="FG279">
        <v>39.91</v>
      </c>
      <c r="FH279">
        <v>0</v>
      </c>
      <c r="FI279">
        <v>1758646517.4</v>
      </c>
      <c r="FJ279">
        <v>0</v>
      </c>
      <c r="FK279">
        <v>592.79696</v>
      </c>
      <c r="FL279">
        <v>-1.337769222026137</v>
      </c>
      <c r="FM279">
        <v>-36.71538449764349</v>
      </c>
      <c r="FN279">
        <v>11629.412</v>
      </c>
      <c r="FO279">
        <v>15</v>
      </c>
      <c r="FP279">
        <v>0</v>
      </c>
      <c r="FQ279" t="s">
        <v>441</v>
      </c>
      <c r="FR279">
        <v>1746989605.5</v>
      </c>
      <c r="FS279">
        <v>1746989593.5</v>
      </c>
      <c r="FT279">
        <v>0</v>
      </c>
      <c r="FU279">
        <v>-0.274</v>
      </c>
      <c r="FV279">
        <v>-0.002</v>
      </c>
      <c r="FW279">
        <v>2.549</v>
      </c>
      <c r="FX279">
        <v>0.129</v>
      </c>
      <c r="FY279">
        <v>420</v>
      </c>
      <c r="FZ279">
        <v>17</v>
      </c>
      <c r="GA279">
        <v>0.02</v>
      </c>
      <c r="GB279">
        <v>0.04</v>
      </c>
      <c r="GC279">
        <v>-39.00631463414634</v>
      </c>
      <c r="GD279">
        <v>0.3549867595818896</v>
      </c>
      <c r="GE279">
        <v>0.09588922867603877</v>
      </c>
      <c r="GF279">
        <v>1</v>
      </c>
      <c r="GG279">
        <v>592.860088235294</v>
      </c>
      <c r="GH279">
        <v>-1.075003821019744</v>
      </c>
      <c r="GI279">
        <v>0.2381563213332842</v>
      </c>
      <c r="GJ279">
        <v>0</v>
      </c>
      <c r="GK279">
        <v>1.222432682926829</v>
      </c>
      <c r="GL279">
        <v>-0.4785531010452946</v>
      </c>
      <c r="GM279">
        <v>0.04940211484682099</v>
      </c>
      <c r="GN279">
        <v>0</v>
      </c>
      <c r="GO279">
        <v>1</v>
      </c>
      <c r="GP279">
        <v>3</v>
      </c>
      <c r="GQ279" t="s">
        <v>448</v>
      </c>
      <c r="GR279">
        <v>3.10226</v>
      </c>
      <c r="GS279">
        <v>2.72494</v>
      </c>
      <c r="GT279">
        <v>0.170291</v>
      </c>
      <c r="GU279">
        <v>0.174038</v>
      </c>
      <c r="GV279">
        <v>0.100343</v>
      </c>
      <c r="GW279">
        <v>0.0979862</v>
      </c>
      <c r="GX279">
        <v>21703.4</v>
      </c>
      <c r="GY279">
        <v>19625.8</v>
      </c>
      <c r="GZ279">
        <v>26720.5</v>
      </c>
      <c r="HA279">
        <v>23981.3</v>
      </c>
      <c r="HB279">
        <v>38475.8</v>
      </c>
      <c r="HC279">
        <v>31982</v>
      </c>
      <c r="HD279">
        <v>46660.8</v>
      </c>
      <c r="HE279">
        <v>37936</v>
      </c>
      <c r="HF279">
        <v>1.87375</v>
      </c>
      <c r="HG279">
        <v>1.86735</v>
      </c>
      <c r="HH279">
        <v>0.139326</v>
      </c>
      <c r="HI279">
        <v>0</v>
      </c>
      <c r="HJ279">
        <v>27.7507</v>
      </c>
      <c r="HK279">
        <v>999.9</v>
      </c>
      <c r="HL279">
        <v>48.7</v>
      </c>
      <c r="HM279">
        <v>31.2</v>
      </c>
      <c r="HN279">
        <v>24.6057</v>
      </c>
      <c r="HO279">
        <v>60.6629</v>
      </c>
      <c r="HP279">
        <v>22.4559</v>
      </c>
      <c r="HQ279">
        <v>1</v>
      </c>
      <c r="HR279">
        <v>0.0936128</v>
      </c>
      <c r="HS279">
        <v>0.118437</v>
      </c>
      <c r="HT279">
        <v>20.2811</v>
      </c>
      <c r="HU279">
        <v>5.21055</v>
      </c>
      <c r="HV279">
        <v>11.9798</v>
      </c>
      <c r="HW279">
        <v>4.96345</v>
      </c>
      <c r="HX279">
        <v>3.27443</v>
      </c>
      <c r="HY279">
        <v>9999</v>
      </c>
      <c r="HZ279">
        <v>9999</v>
      </c>
      <c r="IA279">
        <v>9999</v>
      </c>
      <c r="IB279">
        <v>999.9</v>
      </c>
      <c r="IC279">
        <v>1.86395</v>
      </c>
      <c r="ID279">
        <v>1.8601</v>
      </c>
      <c r="IE279">
        <v>1.85838</v>
      </c>
      <c r="IF279">
        <v>1.85975</v>
      </c>
      <c r="IG279">
        <v>1.85988</v>
      </c>
      <c r="IH279">
        <v>1.85837</v>
      </c>
      <c r="II279">
        <v>1.85745</v>
      </c>
      <c r="IJ279">
        <v>1.85242</v>
      </c>
      <c r="IK279">
        <v>0</v>
      </c>
      <c r="IL279">
        <v>0</v>
      </c>
      <c r="IM279">
        <v>0</v>
      </c>
      <c r="IN279">
        <v>0</v>
      </c>
      <c r="IO279" t="s">
        <v>443</v>
      </c>
      <c r="IP279" t="s">
        <v>444</v>
      </c>
      <c r="IQ279" t="s">
        <v>445</v>
      </c>
      <c r="IR279" t="s">
        <v>445</v>
      </c>
      <c r="IS279" t="s">
        <v>445</v>
      </c>
      <c r="IT279" t="s">
        <v>445</v>
      </c>
      <c r="IU279">
        <v>0</v>
      </c>
      <c r="IV279">
        <v>100</v>
      </c>
      <c r="IW279">
        <v>100</v>
      </c>
      <c r="IX279">
        <v>-0.9399999999999999</v>
      </c>
      <c r="IY279">
        <v>0.2747</v>
      </c>
      <c r="IZ279">
        <v>-1.101190050776656</v>
      </c>
      <c r="JA279">
        <v>-0.0009077452495023094</v>
      </c>
      <c r="JB279">
        <v>1.260287539409167E-06</v>
      </c>
      <c r="JC279">
        <v>-2.747980142854786E-10</v>
      </c>
      <c r="JD279">
        <v>0.01164710740424388</v>
      </c>
      <c r="JE279">
        <v>0.002354074995816399</v>
      </c>
      <c r="JF279">
        <v>0.0004967520844642659</v>
      </c>
      <c r="JG279">
        <v>-1.558376616488758E-06</v>
      </c>
      <c r="JH279">
        <v>1</v>
      </c>
      <c r="JI279">
        <v>1955</v>
      </c>
      <c r="JJ279">
        <v>1</v>
      </c>
      <c r="JK279">
        <v>26</v>
      </c>
      <c r="JL279">
        <v>194281.9</v>
      </c>
      <c r="JM279">
        <v>194282.1</v>
      </c>
      <c r="JN279">
        <v>2.57935</v>
      </c>
      <c r="JO279">
        <v>2.61475</v>
      </c>
      <c r="JP279">
        <v>1.49658</v>
      </c>
      <c r="JQ279">
        <v>2.34619</v>
      </c>
      <c r="JR279">
        <v>1.54907</v>
      </c>
      <c r="JS279">
        <v>2.41821</v>
      </c>
      <c r="JT279">
        <v>35.8244</v>
      </c>
      <c r="JU279">
        <v>24.1751</v>
      </c>
      <c r="JV279">
        <v>18</v>
      </c>
      <c r="JW279">
        <v>481.701</v>
      </c>
      <c r="JX279">
        <v>492.249</v>
      </c>
      <c r="JY279">
        <v>27.1996</v>
      </c>
      <c r="JZ279">
        <v>28.4803</v>
      </c>
      <c r="KA279">
        <v>30.0002</v>
      </c>
      <c r="KB279">
        <v>28.676</v>
      </c>
      <c r="KC279">
        <v>28.666</v>
      </c>
      <c r="KD279">
        <v>51.7624</v>
      </c>
      <c r="KE279">
        <v>18.4334</v>
      </c>
      <c r="KF279">
        <v>67.01949999999999</v>
      </c>
      <c r="KG279">
        <v>27.1733</v>
      </c>
      <c r="KH279">
        <v>1155.38</v>
      </c>
      <c r="KI279">
        <v>20.6205</v>
      </c>
      <c r="KJ279">
        <v>102.019</v>
      </c>
      <c r="KK279">
        <v>91.49209999999999</v>
      </c>
    </row>
    <row r="280" spans="1:297">
      <c r="A280">
        <v>262</v>
      </c>
      <c r="B280">
        <v>1758646524.6</v>
      </c>
      <c r="C280">
        <v>4891.599999904633</v>
      </c>
      <c r="D280" t="s">
        <v>971</v>
      </c>
      <c r="E280" t="s">
        <v>972</v>
      </c>
      <c r="F280">
        <v>5</v>
      </c>
      <c r="G280" t="s">
        <v>834</v>
      </c>
      <c r="H280" t="s">
        <v>438</v>
      </c>
      <c r="I280">
        <v>1758646516.814285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(EA280+(U280+2*0.95*5.67E-8*(((EA280+$B$9)+273)^4-(EA280+273)^4)-44100*J280)/(1.84*29.3*R280+8*0.95*5.67E-8*(EA280+273)^3))</f>
        <v>0</v>
      </c>
      <c r="W280">
        <f>($C$9*EB280+$D$9*EC280+$E$9*V280)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2*0.95*5.67E-8*(((EA280+$B$9)+273)^4-(W280+273)^4)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1166.891748941432</v>
      </c>
      <c r="AK280">
        <v>1137.000727272727</v>
      </c>
      <c r="AL280">
        <v>3.428324310721051</v>
      </c>
      <c r="AM280">
        <v>65.1806960467509</v>
      </c>
      <c r="AN280">
        <f>(AP280 - AO280 + DY280*1E3/(8.314*(EA280+273.15)) * AR280/DX280 * AQ280) * DX280/(100*DL280) * 1000/(1000 - AP280)</f>
        <v>0</v>
      </c>
      <c r="AO280">
        <v>20.58355411844706</v>
      </c>
      <c r="AP280">
        <v>21.71298848484848</v>
      </c>
      <c r="AQ280">
        <v>0.0009570769216725904</v>
      </c>
      <c r="AR280">
        <v>105.5677355615316</v>
      </c>
      <c r="AS280">
        <v>0</v>
      </c>
      <c r="AT280">
        <v>0</v>
      </c>
      <c r="AU280">
        <f>IF(AS280*$H$15&gt;=AW280,1.0,(AW280/(AW280-AS280*$H$15)))</f>
        <v>0</v>
      </c>
      <c r="AV280">
        <f>(AU280-1)*100</f>
        <v>0</v>
      </c>
      <c r="AW280">
        <f>MAX(0,($B$15+$C$15*EF280)/(1+$D$15*EF280)*DY280/(EA280+273)*$E$15)</f>
        <v>0</v>
      </c>
      <c r="AX280" t="s">
        <v>439</v>
      </c>
      <c r="AY280" t="s">
        <v>439</v>
      </c>
      <c r="AZ280">
        <v>0</v>
      </c>
      <c r="BA280">
        <v>0</v>
      </c>
      <c r="BB280">
        <f>1-AZ280/BA280</f>
        <v>0</v>
      </c>
      <c r="BC280">
        <v>0</v>
      </c>
      <c r="BD280" t="s">
        <v>439</v>
      </c>
      <c r="BE280" t="s">
        <v>439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439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$B$13*EG280+$C$13*EH280+$F$13*ES280*(1-EV280)</f>
        <v>0</v>
      </c>
      <c r="DI280">
        <f>DH280*DJ280</f>
        <v>0</v>
      </c>
      <c r="DJ280">
        <f>($B$13*$D$11+$C$13*$D$11+$F$13*((FF280+EX280)/MAX(FF280+EX280+FG280, 0.1)*$I$11+FG280/MAX(FF280+EX280+FG280, 0.1)*$J$11))/($B$13+$C$13+$F$13)</f>
        <v>0</v>
      </c>
      <c r="DK280">
        <f>($B$13*$K$11+$C$13*$K$11+$F$13*((FF280+EX280)/MAX(FF280+EX280+FG280, 0.1)*$P$11+FG280/MAX(FF280+EX280+FG280, 0.1)*$Q$11))/($B$13+$C$13+$F$13)</f>
        <v>0</v>
      </c>
      <c r="DL280">
        <v>2.96</v>
      </c>
      <c r="DM280">
        <v>0.5</v>
      </c>
      <c r="DN280" t="s">
        <v>440</v>
      </c>
      <c r="DO280">
        <v>2</v>
      </c>
      <c r="DP280" t="b">
        <v>1</v>
      </c>
      <c r="DQ280">
        <v>1758646516.814285</v>
      </c>
      <c r="DR280">
        <v>1087.880357142857</v>
      </c>
      <c r="DS280">
        <v>1126.866428571429</v>
      </c>
      <c r="DT280">
        <v>21.69273571428571</v>
      </c>
      <c r="DU280">
        <v>20.53391785714285</v>
      </c>
      <c r="DV280">
        <v>1088.831071428571</v>
      </c>
      <c r="DW280">
        <v>21.41810357142857</v>
      </c>
      <c r="DX280">
        <v>499.9740714285714</v>
      </c>
      <c r="DY280">
        <v>90.30997142857143</v>
      </c>
      <c r="DZ280">
        <v>0.06681813571428571</v>
      </c>
      <c r="EA280">
        <v>28.62651071428572</v>
      </c>
      <c r="EB280">
        <v>30.02519285714286</v>
      </c>
      <c r="EC280">
        <v>999.9000000000002</v>
      </c>
      <c r="ED280">
        <v>0</v>
      </c>
      <c r="EE280">
        <v>0</v>
      </c>
      <c r="EF280">
        <v>9987.725357142857</v>
      </c>
      <c r="EG280">
        <v>0</v>
      </c>
      <c r="EH280">
        <v>10.3821</v>
      </c>
      <c r="EI280">
        <v>-38.98625714285714</v>
      </c>
      <c r="EJ280">
        <v>1112.0025</v>
      </c>
      <c r="EK280">
        <v>1150.491071428571</v>
      </c>
      <c r="EL280">
        <v>1.158815</v>
      </c>
      <c r="EM280">
        <v>1126.866428571429</v>
      </c>
      <c r="EN280">
        <v>20.53391785714285</v>
      </c>
      <c r="EO280">
        <v>1.959068928571428</v>
      </c>
      <c r="EP280">
        <v>1.854418214285715</v>
      </c>
      <c r="EQ280">
        <v>17.11733928571429</v>
      </c>
      <c r="ER280">
        <v>16.25315357142857</v>
      </c>
      <c r="ES280">
        <v>2000.011785714285</v>
      </c>
      <c r="ET280">
        <v>0.9799957499999997</v>
      </c>
      <c r="EU280">
        <v>0.02000401785714286</v>
      </c>
      <c r="EV280">
        <v>0</v>
      </c>
      <c r="EW280">
        <v>592.6490000000001</v>
      </c>
      <c r="EX280">
        <v>5.00078</v>
      </c>
      <c r="EY280">
        <v>11626.78928571429</v>
      </c>
      <c r="EZ280">
        <v>16379.70357142857</v>
      </c>
      <c r="FA280">
        <v>38.82114285714285</v>
      </c>
      <c r="FB280">
        <v>39.60700000000001</v>
      </c>
      <c r="FC280">
        <v>39.35914285714286</v>
      </c>
      <c r="FD280">
        <v>39.34342857142857</v>
      </c>
      <c r="FE280">
        <v>40.18067857142857</v>
      </c>
      <c r="FF280">
        <v>1955.101785714286</v>
      </c>
      <c r="FG280">
        <v>39.91</v>
      </c>
      <c r="FH280">
        <v>0</v>
      </c>
      <c r="FI280">
        <v>1758646522.8</v>
      </c>
      <c r="FJ280">
        <v>0</v>
      </c>
      <c r="FK280">
        <v>592.6438461538462</v>
      </c>
      <c r="FL280">
        <v>-1.981675227627179</v>
      </c>
      <c r="FM280">
        <v>-38.04444445983285</v>
      </c>
      <c r="FN280">
        <v>11626.28461538461</v>
      </c>
      <c r="FO280">
        <v>15</v>
      </c>
      <c r="FP280">
        <v>0</v>
      </c>
      <c r="FQ280" t="s">
        <v>441</v>
      </c>
      <c r="FR280">
        <v>1746989605.5</v>
      </c>
      <c r="FS280">
        <v>1746989593.5</v>
      </c>
      <c r="FT280">
        <v>0</v>
      </c>
      <c r="FU280">
        <v>-0.274</v>
      </c>
      <c r="FV280">
        <v>-0.002</v>
      </c>
      <c r="FW280">
        <v>2.549</v>
      </c>
      <c r="FX280">
        <v>0.129</v>
      </c>
      <c r="FY280">
        <v>420</v>
      </c>
      <c r="FZ280">
        <v>17</v>
      </c>
      <c r="GA280">
        <v>0.02</v>
      </c>
      <c r="GB280">
        <v>0.04</v>
      </c>
      <c r="GC280">
        <v>-39.0006225</v>
      </c>
      <c r="GD280">
        <v>0.3829407129456662</v>
      </c>
      <c r="GE280">
        <v>0.0869219433960725</v>
      </c>
      <c r="GF280">
        <v>1</v>
      </c>
      <c r="GG280">
        <v>592.7183823529411</v>
      </c>
      <c r="GH280">
        <v>-1.752284187724716</v>
      </c>
      <c r="GI280">
        <v>0.2759452220476581</v>
      </c>
      <c r="GJ280">
        <v>0</v>
      </c>
      <c r="GK280">
        <v>1.18115625</v>
      </c>
      <c r="GL280">
        <v>-0.5244057410881844</v>
      </c>
      <c r="GM280">
        <v>0.05237455816937743</v>
      </c>
      <c r="GN280">
        <v>0</v>
      </c>
      <c r="GO280">
        <v>1</v>
      </c>
      <c r="GP280">
        <v>3</v>
      </c>
      <c r="GQ280" t="s">
        <v>448</v>
      </c>
      <c r="GR280">
        <v>3.10231</v>
      </c>
      <c r="GS280">
        <v>2.72478</v>
      </c>
      <c r="GT280">
        <v>0.171922</v>
      </c>
      <c r="GU280">
        <v>0.175651</v>
      </c>
      <c r="GV280">
        <v>0.100397</v>
      </c>
      <c r="GW280">
        <v>0.0980171</v>
      </c>
      <c r="GX280">
        <v>21660.8</v>
      </c>
      <c r="GY280">
        <v>19587.5</v>
      </c>
      <c r="GZ280">
        <v>26720.5</v>
      </c>
      <c r="HA280">
        <v>23981.2</v>
      </c>
      <c r="HB280">
        <v>38473.7</v>
      </c>
      <c r="HC280">
        <v>31981.2</v>
      </c>
      <c r="HD280">
        <v>46660.9</v>
      </c>
      <c r="HE280">
        <v>37936.1</v>
      </c>
      <c r="HF280">
        <v>1.87375</v>
      </c>
      <c r="HG280">
        <v>1.86725</v>
      </c>
      <c r="HH280">
        <v>0.139251</v>
      </c>
      <c r="HI280">
        <v>0</v>
      </c>
      <c r="HJ280">
        <v>27.7484</v>
      </c>
      <c r="HK280">
        <v>999.9</v>
      </c>
      <c r="HL280">
        <v>48.7</v>
      </c>
      <c r="HM280">
        <v>31.2</v>
      </c>
      <c r="HN280">
        <v>24.6054</v>
      </c>
      <c r="HO280">
        <v>61.1529</v>
      </c>
      <c r="HP280">
        <v>22.3918</v>
      </c>
      <c r="HQ280">
        <v>1</v>
      </c>
      <c r="HR280">
        <v>0.0937424</v>
      </c>
      <c r="HS280">
        <v>0.142579</v>
      </c>
      <c r="HT280">
        <v>20.281</v>
      </c>
      <c r="HU280">
        <v>5.21055</v>
      </c>
      <c r="HV280">
        <v>11.9796</v>
      </c>
      <c r="HW280">
        <v>4.9633</v>
      </c>
      <c r="HX280">
        <v>3.27428</v>
      </c>
      <c r="HY280">
        <v>9999</v>
      </c>
      <c r="HZ280">
        <v>9999</v>
      </c>
      <c r="IA280">
        <v>9999</v>
      </c>
      <c r="IB280">
        <v>999.9</v>
      </c>
      <c r="IC280">
        <v>1.86396</v>
      </c>
      <c r="ID280">
        <v>1.86008</v>
      </c>
      <c r="IE280">
        <v>1.85838</v>
      </c>
      <c r="IF280">
        <v>1.85977</v>
      </c>
      <c r="IG280">
        <v>1.85989</v>
      </c>
      <c r="IH280">
        <v>1.85837</v>
      </c>
      <c r="II280">
        <v>1.85745</v>
      </c>
      <c r="IJ280">
        <v>1.85242</v>
      </c>
      <c r="IK280">
        <v>0</v>
      </c>
      <c r="IL280">
        <v>0</v>
      </c>
      <c r="IM280">
        <v>0</v>
      </c>
      <c r="IN280">
        <v>0</v>
      </c>
      <c r="IO280" t="s">
        <v>443</v>
      </c>
      <c r="IP280" t="s">
        <v>444</v>
      </c>
      <c r="IQ280" t="s">
        <v>445</v>
      </c>
      <c r="IR280" t="s">
        <v>445</v>
      </c>
      <c r="IS280" t="s">
        <v>445</v>
      </c>
      <c r="IT280" t="s">
        <v>445</v>
      </c>
      <c r="IU280">
        <v>0</v>
      </c>
      <c r="IV280">
        <v>100</v>
      </c>
      <c r="IW280">
        <v>100</v>
      </c>
      <c r="IX280">
        <v>-0.92</v>
      </c>
      <c r="IY280">
        <v>0.2751</v>
      </c>
      <c r="IZ280">
        <v>-1.101190050776656</v>
      </c>
      <c r="JA280">
        <v>-0.0009077452495023094</v>
      </c>
      <c r="JB280">
        <v>1.260287539409167E-06</v>
      </c>
      <c r="JC280">
        <v>-2.747980142854786E-10</v>
      </c>
      <c r="JD280">
        <v>0.01164710740424388</v>
      </c>
      <c r="JE280">
        <v>0.002354074995816399</v>
      </c>
      <c r="JF280">
        <v>0.0004967520844642659</v>
      </c>
      <c r="JG280">
        <v>-1.558376616488758E-06</v>
      </c>
      <c r="JH280">
        <v>1</v>
      </c>
      <c r="JI280">
        <v>1955</v>
      </c>
      <c r="JJ280">
        <v>1</v>
      </c>
      <c r="JK280">
        <v>26</v>
      </c>
      <c r="JL280">
        <v>194282</v>
      </c>
      <c r="JM280">
        <v>194282.2</v>
      </c>
      <c r="JN280">
        <v>2.60498</v>
      </c>
      <c r="JO280">
        <v>2.6062</v>
      </c>
      <c r="JP280">
        <v>1.49658</v>
      </c>
      <c r="JQ280">
        <v>2.34619</v>
      </c>
      <c r="JR280">
        <v>1.54907</v>
      </c>
      <c r="JS280">
        <v>2.4231</v>
      </c>
      <c r="JT280">
        <v>35.8244</v>
      </c>
      <c r="JU280">
        <v>24.1751</v>
      </c>
      <c r="JV280">
        <v>18</v>
      </c>
      <c r="JW280">
        <v>481.703</v>
      </c>
      <c r="JX280">
        <v>492.183</v>
      </c>
      <c r="JY280">
        <v>27.1739</v>
      </c>
      <c r="JZ280">
        <v>28.4803</v>
      </c>
      <c r="KA280">
        <v>30.0003</v>
      </c>
      <c r="KB280">
        <v>28.6761</v>
      </c>
      <c r="KC280">
        <v>28.666</v>
      </c>
      <c r="KD280">
        <v>52.3931</v>
      </c>
      <c r="KE280">
        <v>18.4334</v>
      </c>
      <c r="KF280">
        <v>67.01949999999999</v>
      </c>
      <c r="KG280">
        <v>27.1498</v>
      </c>
      <c r="KH280">
        <v>1175.41</v>
      </c>
      <c r="KI280">
        <v>20.6404</v>
      </c>
      <c r="KJ280">
        <v>102.019</v>
      </c>
      <c r="KK280">
        <v>91.4922</v>
      </c>
    </row>
    <row r="281" spans="1:297">
      <c r="A281">
        <v>263</v>
      </c>
      <c r="B281">
        <v>1758646529.6</v>
      </c>
      <c r="C281">
        <v>4896.599999904633</v>
      </c>
      <c r="D281" t="s">
        <v>973</v>
      </c>
      <c r="E281" t="s">
        <v>974</v>
      </c>
      <c r="F281">
        <v>5</v>
      </c>
      <c r="G281" t="s">
        <v>834</v>
      </c>
      <c r="H281" t="s">
        <v>438</v>
      </c>
      <c r="I281">
        <v>1758646522.1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(EA281+(U281+2*0.95*5.67E-8*(((EA281+$B$9)+273)^4-(EA281+273)^4)-44100*J281)/(1.84*29.3*R281+8*0.95*5.67E-8*(EA281+273)^3))</f>
        <v>0</v>
      </c>
      <c r="W281">
        <f>($C$9*EB281+$D$9*EC281+$E$9*V281)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2*0.95*5.67E-8*(((EA281+$B$9)+273)^4-(W281+273)^4)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1184.119503132689</v>
      </c>
      <c r="AK281">
        <v>1154.209454545454</v>
      </c>
      <c r="AL281">
        <v>3.437396656439917</v>
      </c>
      <c r="AM281">
        <v>65.1806960467509</v>
      </c>
      <c r="AN281">
        <f>(AP281 - AO281 + DY281*1E3/(8.314*(EA281+273.15)) * AR281/DX281 * AQ281) * DX281/(100*DL281) * 1000/(1000 - AP281)</f>
        <v>0</v>
      </c>
      <c r="AO281">
        <v>20.5893364525919</v>
      </c>
      <c r="AP281">
        <v>21.71327636363636</v>
      </c>
      <c r="AQ281">
        <v>-8.573092682572338E-05</v>
      </c>
      <c r="AR281">
        <v>105.5677355615316</v>
      </c>
      <c r="AS281">
        <v>0</v>
      </c>
      <c r="AT281">
        <v>0</v>
      </c>
      <c r="AU281">
        <f>IF(AS281*$H$15&gt;=AW281,1.0,(AW281/(AW281-AS281*$H$15)))</f>
        <v>0</v>
      </c>
      <c r="AV281">
        <f>(AU281-1)*100</f>
        <v>0</v>
      </c>
      <c r="AW281">
        <f>MAX(0,($B$15+$C$15*EF281)/(1+$D$15*EF281)*DY281/(EA281+273)*$E$15)</f>
        <v>0</v>
      </c>
      <c r="AX281" t="s">
        <v>439</v>
      </c>
      <c r="AY281" t="s">
        <v>439</v>
      </c>
      <c r="AZ281">
        <v>0</v>
      </c>
      <c r="BA281">
        <v>0</v>
      </c>
      <c r="BB281">
        <f>1-AZ281/BA281</f>
        <v>0</v>
      </c>
      <c r="BC281">
        <v>0</v>
      </c>
      <c r="BD281" t="s">
        <v>439</v>
      </c>
      <c r="BE281" t="s">
        <v>439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439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$B$13*EG281+$C$13*EH281+$F$13*ES281*(1-EV281)</f>
        <v>0</v>
      </c>
      <c r="DI281">
        <f>DH281*DJ281</f>
        <v>0</v>
      </c>
      <c r="DJ281">
        <f>($B$13*$D$11+$C$13*$D$11+$F$13*((FF281+EX281)/MAX(FF281+EX281+FG281, 0.1)*$I$11+FG281/MAX(FF281+EX281+FG281, 0.1)*$J$11))/($B$13+$C$13+$F$13)</f>
        <v>0</v>
      </c>
      <c r="DK281">
        <f>($B$13*$K$11+$C$13*$K$11+$F$13*((FF281+EX281)/MAX(FF281+EX281+FG281, 0.1)*$P$11+FG281/MAX(FF281+EX281+FG281, 0.1)*$Q$11))/($B$13+$C$13+$F$13)</f>
        <v>0</v>
      </c>
      <c r="DL281">
        <v>2.96</v>
      </c>
      <c r="DM281">
        <v>0.5</v>
      </c>
      <c r="DN281" t="s">
        <v>440</v>
      </c>
      <c r="DO281">
        <v>2</v>
      </c>
      <c r="DP281" t="b">
        <v>1</v>
      </c>
      <c r="DQ281">
        <v>1758646522.1</v>
      </c>
      <c r="DR281">
        <v>1105.628518518519</v>
      </c>
      <c r="DS281">
        <v>1144.586666666667</v>
      </c>
      <c r="DT281">
        <v>21.70294444444444</v>
      </c>
      <c r="DU281">
        <v>20.57365925925926</v>
      </c>
      <c r="DV281">
        <v>1106.563333333333</v>
      </c>
      <c r="DW281">
        <v>21.4280962962963</v>
      </c>
      <c r="DX281">
        <v>499.9997037037037</v>
      </c>
      <c r="DY281">
        <v>90.31086296296297</v>
      </c>
      <c r="DZ281">
        <v>0.06679034074074075</v>
      </c>
      <c r="EA281">
        <v>28.61948888888889</v>
      </c>
      <c r="EB281">
        <v>30.02003333333334</v>
      </c>
      <c r="EC281">
        <v>999.9000000000001</v>
      </c>
      <c r="ED281">
        <v>0</v>
      </c>
      <c r="EE281">
        <v>0</v>
      </c>
      <c r="EF281">
        <v>9989.562962962964</v>
      </c>
      <c r="EG281">
        <v>0</v>
      </c>
      <c r="EH281">
        <v>10.3821</v>
      </c>
      <c r="EI281">
        <v>-38.95833333333334</v>
      </c>
      <c r="EJ281">
        <v>1130.155925925926</v>
      </c>
      <c r="EK281">
        <v>1168.63</v>
      </c>
      <c r="EL281">
        <v>1.129277777777778</v>
      </c>
      <c r="EM281">
        <v>1144.586666666667</v>
      </c>
      <c r="EN281">
        <v>20.57365925925926</v>
      </c>
      <c r="EO281">
        <v>1.960011111111111</v>
      </c>
      <c r="EP281">
        <v>1.858025925925926</v>
      </c>
      <c r="EQ281">
        <v>17.12493703703704</v>
      </c>
      <c r="ER281">
        <v>16.28368518518518</v>
      </c>
      <c r="ES281">
        <v>1999.997037037037</v>
      </c>
      <c r="ET281">
        <v>0.9799956666666665</v>
      </c>
      <c r="EU281">
        <v>0.02000410740740741</v>
      </c>
      <c r="EV281">
        <v>0</v>
      </c>
      <c r="EW281">
        <v>592.4955185185185</v>
      </c>
      <c r="EX281">
        <v>5.00078</v>
      </c>
      <c r="EY281">
        <v>11623.07037037037</v>
      </c>
      <c r="EZ281">
        <v>16379.59259259259</v>
      </c>
      <c r="FA281">
        <v>38.82144444444444</v>
      </c>
      <c r="FB281">
        <v>39.60866666666667</v>
      </c>
      <c r="FC281">
        <v>39.2637037037037</v>
      </c>
      <c r="FD281">
        <v>39.33762962962963</v>
      </c>
      <c r="FE281">
        <v>40.16644444444444</v>
      </c>
      <c r="FF281">
        <v>1955.087037037037</v>
      </c>
      <c r="FG281">
        <v>39.91</v>
      </c>
      <c r="FH281">
        <v>0</v>
      </c>
      <c r="FI281">
        <v>1758646527.6</v>
      </c>
      <c r="FJ281">
        <v>0</v>
      </c>
      <c r="FK281">
        <v>592.4986153846153</v>
      </c>
      <c r="FL281">
        <v>-1.673846155996832</v>
      </c>
      <c r="FM281">
        <v>-40.55726498347268</v>
      </c>
      <c r="FN281">
        <v>11623.04230769231</v>
      </c>
      <c r="FO281">
        <v>15</v>
      </c>
      <c r="FP281">
        <v>0</v>
      </c>
      <c r="FQ281" t="s">
        <v>441</v>
      </c>
      <c r="FR281">
        <v>1746989605.5</v>
      </c>
      <c r="FS281">
        <v>1746989593.5</v>
      </c>
      <c r="FT281">
        <v>0</v>
      </c>
      <c r="FU281">
        <v>-0.274</v>
      </c>
      <c r="FV281">
        <v>-0.002</v>
      </c>
      <c r="FW281">
        <v>2.549</v>
      </c>
      <c r="FX281">
        <v>0.129</v>
      </c>
      <c r="FY281">
        <v>420</v>
      </c>
      <c r="FZ281">
        <v>17</v>
      </c>
      <c r="GA281">
        <v>0.02</v>
      </c>
      <c r="GB281">
        <v>0.04</v>
      </c>
      <c r="GC281">
        <v>-38.99595609756097</v>
      </c>
      <c r="GD281">
        <v>0.1662083623693148</v>
      </c>
      <c r="GE281">
        <v>0.08486887173545457</v>
      </c>
      <c r="GF281">
        <v>1</v>
      </c>
      <c r="GG281">
        <v>592.5867647058823</v>
      </c>
      <c r="GH281">
        <v>-1.891061877552574</v>
      </c>
      <c r="GI281">
        <v>0.2981770160021931</v>
      </c>
      <c r="GJ281">
        <v>0</v>
      </c>
      <c r="GK281">
        <v>1.15484243902439</v>
      </c>
      <c r="GL281">
        <v>-0.351238954703831</v>
      </c>
      <c r="GM281">
        <v>0.0399595503881349</v>
      </c>
      <c r="GN281">
        <v>0</v>
      </c>
      <c r="GO281">
        <v>1</v>
      </c>
      <c r="GP281">
        <v>3</v>
      </c>
      <c r="GQ281" t="s">
        <v>448</v>
      </c>
      <c r="GR281">
        <v>3.10235</v>
      </c>
      <c r="GS281">
        <v>2.72484</v>
      </c>
      <c r="GT281">
        <v>0.173541</v>
      </c>
      <c r="GU281">
        <v>0.177221</v>
      </c>
      <c r="GV281">
        <v>0.100395</v>
      </c>
      <c r="GW281">
        <v>0.0980346</v>
      </c>
      <c r="GX281">
        <v>21618.3</v>
      </c>
      <c r="GY281">
        <v>19550.1</v>
      </c>
      <c r="GZ281">
        <v>26720.2</v>
      </c>
      <c r="HA281">
        <v>23981</v>
      </c>
      <c r="HB281">
        <v>38473.8</v>
      </c>
      <c r="HC281">
        <v>31980.5</v>
      </c>
      <c r="HD281">
        <v>46660.6</v>
      </c>
      <c r="HE281">
        <v>37935.9</v>
      </c>
      <c r="HF281">
        <v>1.8738</v>
      </c>
      <c r="HG281">
        <v>1.86755</v>
      </c>
      <c r="HH281">
        <v>0.138991</v>
      </c>
      <c r="HI281">
        <v>0</v>
      </c>
      <c r="HJ281">
        <v>27.7451</v>
      </c>
      <c r="HK281">
        <v>999.9</v>
      </c>
      <c r="HL281">
        <v>48.7</v>
      </c>
      <c r="HM281">
        <v>31.2</v>
      </c>
      <c r="HN281">
        <v>24.6067</v>
      </c>
      <c r="HO281">
        <v>61.1029</v>
      </c>
      <c r="HP281">
        <v>22.5361</v>
      </c>
      <c r="HQ281">
        <v>1</v>
      </c>
      <c r="HR281">
        <v>0.09406249999999999</v>
      </c>
      <c r="HS281">
        <v>0.145997</v>
      </c>
      <c r="HT281">
        <v>20.2809</v>
      </c>
      <c r="HU281">
        <v>5.21055</v>
      </c>
      <c r="HV281">
        <v>11.9796</v>
      </c>
      <c r="HW281">
        <v>4.96305</v>
      </c>
      <c r="HX281">
        <v>3.27443</v>
      </c>
      <c r="HY281">
        <v>9999</v>
      </c>
      <c r="HZ281">
        <v>9999</v>
      </c>
      <c r="IA281">
        <v>9999</v>
      </c>
      <c r="IB281">
        <v>999.9</v>
      </c>
      <c r="IC281">
        <v>1.86396</v>
      </c>
      <c r="ID281">
        <v>1.86012</v>
      </c>
      <c r="IE281">
        <v>1.85838</v>
      </c>
      <c r="IF281">
        <v>1.85975</v>
      </c>
      <c r="IG281">
        <v>1.85989</v>
      </c>
      <c r="IH281">
        <v>1.85837</v>
      </c>
      <c r="II281">
        <v>1.85745</v>
      </c>
      <c r="IJ281">
        <v>1.85242</v>
      </c>
      <c r="IK281">
        <v>0</v>
      </c>
      <c r="IL281">
        <v>0</v>
      </c>
      <c r="IM281">
        <v>0</v>
      </c>
      <c r="IN281">
        <v>0</v>
      </c>
      <c r="IO281" t="s">
        <v>443</v>
      </c>
      <c r="IP281" t="s">
        <v>444</v>
      </c>
      <c r="IQ281" t="s">
        <v>445</v>
      </c>
      <c r="IR281" t="s">
        <v>445</v>
      </c>
      <c r="IS281" t="s">
        <v>445</v>
      </c>
      <c r="IT281" t="s">
        <v>445</v>
      </c>
      <c r="IU281">
        <v>0</v>
      </c>
      <c r="IV281">
        <v>100</v>
      </c>
      <c r="IW281">
        <v>100</v>
      </c>
      <c r="IX281">
        <v>-0.91</v>
      </c>
      <c r="IY281">
        <v>0.2751</v>
      </c>
      <c r="IZ281">
        <v>-1.101190050776656</v>
      </c>
      <c r="JA281">
        <v>-0.0009077452495023094</v>
      </c>
      <c r="JB281">
        <v>1.260287539409167E-06</v>
      </c>
      <c r="JC281">
        <v>-2.747980142854786E-10</v>
      </c>
      <c r="JD281">
        <v>0.01164710740424388</v>
      </c>
      <c r="JE281">
        <v>0.002354074995816399</v>
      </c>
      <c r="JF281">
        <v>0.0004967520844642659</v>
      </c>
      <c r="JG281">
        <v>-1.558376616488758E-06</v>
      </c>
      <c r="JH281">
        <v>1</v>
      </c>
      <c r="JI281">
        <v>1955</v>
      </c>
      <c r="JJ281">
        <v>1</v>
      </c>
      <c r="JK281">
        <v>26</v>
      </c>
      <c r="JL281">
        <v>194282.1</v>
      </c>
      <c r="JM281">
        <v>194282.3</v>
      </c>
      <c r="JN281">
        <v>2.64038</v>
      </c>
      <c r="JO281">
        <v>2.61108</v>
      </c>
      <c r="JP281">
        <v>1.49658</v>
      </c>
      <c r="JQ281">
        <v>2.34619</v>
      </c>
      <c r="JR281">
        <v>1.54907</v>
      </c>
      <c r="JS281">
        <v>2.4353</v>
      </c>
      <c r="JT281">
        <v>35.8244</v>
      </c>
      <c r="JU281">
        <v>24.1751</v>
      </c>
      <c r="JV281">
        <v>18</v>
      </c>
      <c r="JW281">
        <v>481.732</v>
      </c>
      <c r="JX281">
        <v>492.383</v>
      </c>
      <c r="JY281">
        <v>27.1479</v>
      </c>
      <c r="JZ281">
        <v>28.4807</v>
      </c>
      <c r="KA281">
        <v>30.0002</v>
      </c>
      <c r="KB281">
        <v>28.6761</v>
      </c>
      <c r="KC281">
        <v>28.6663</v>
      </c>
      <c r="KD281">
        <v>52.9678</v>
      </c>
      <c r="KE281">
        <v>18.4334</v>
      </c>
      <c r="KF281">
        <v>67.01949999999999</v>
      </c>
      <c r="KG281">
        <v>27.1367</v>
      </c>
      <c r="KH281">
        <v>1188.79</v>
      </c>
      <c r="KI281">
        <v>20.665</v>
      </c>
      <c r="KJ281">
        <v>102.019</v>
      </c>
      <c r="KK281">
        <v>91.4915</v>
      </c>
    </row>
    <row r="282" spans="1:297">
      <c r="A282">
        <v>264</v>
      </c>
      <c r="B282">
        <v>1758646534.6</v>
      </c>
      <c r="C282">
        <v>4901.599999904633</v>
      </c>
      <c r="D282" t="s">
        <v>975</v>
      </c>
      <c r="E282" t="s">
        <v>976</v>
      </c>
      <c r="F282">
        <v>5</v>
      </c>
      <c r="G282" t="s">
        <v>834</v>
      </c>
      <c r="H282" t="s">
        <v>438</v>
      </c>
      <c r="I282">
        <v>1758646526.814285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(EA282+(U282+2*0.95*5.67E-8*(((EA282+$B$9)+273)^4-(EA282+273)^4)-44100*J282)/(1.84*29.3*R282+8*0.95*5.67E-8*(EA282+273)^3))</f>
        <v>0</v>
      </c>
      <c r="W282">
        <f>($C$9*EB282+$D$9*EC282+$E$9*V282)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2*0.95*5.67E-8*(((EA282+$B$9)+273)^4-(W282+273)^4)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1201.102126672254</v>
      </c>
      <c r="AK282">
        <v>1171.328424242424</v>
      </c>
      <c r="AL282">
        <v>3.428617415361654</v>
      </c>
      <c r="AM282">
        <v>65.1806960467509</v>
      </c>
      <c r="AN282">
        <f>(AP282 - AO282 + DY282*1E3/(8.314*(EA282+273.15)) * AR282/DX282 * AQ282) * DX282/(100*DL282) * 1000/(1000 - AP282)</f>
        <v>0</v>
      </c>
      <c r="AO282">
        <v>20.59223410917518</v>
      </c>
      <c r="AP282">
        <v>21.70616363636362</v>
      </c>
      <c r="AQ282">
        <v>-0.0002504552371248136</v>
      </c>
      <c r="AR282">
        <v>105.5677355615316</v>
      </c>
      <c r="AS282">
        <v>0</v>
      </c>
      <c r="AT282">
        <v>0</v>
      </c>
      <c r="AU282">
        <f>IF(AS282*$H$15&gt;=AW282,1.0,(AW282/(AW282-AS282*$H$15)))</f>
        <v>0</v>
      </c>
      <c r="AV282">
        <f>(AU282-1)*100</f>
        <v>0</v>
      </c>
      <c r="AW282">
        <f>MAX(0,($B$15+$C$15*EF282)/(1+$D$15*EF282)*DY282/(EA282+273)*$E$15)</f>
        <v>0</v>
      </c>
      <c r="AX282" t="s">
        <v>439</v>
      </c>
      <c r="AY282" t="s">
        <v>439</v>
      </c>
      <c r="AZ282">
        <v>0</v>
      </c>
      <c r="BA282">
        <v>0</v>
      </c>
      <c r="BB282">
        <f>1-AZ282/BA282</f>
        <v>0</v>
      </c>
      <c r="BC282">
        <v>0</v>
      </c>
      <c r="BD282" t="s">
        <v>439</v>
      </c>
      <c r="BE282" t="s">
        <v>439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439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$B$13*EG282+$C$13*EH282+$F$13*ES282*(1-EV282)</f>
        <v>0</v>
      </c>
      <c r="DI282">
        <f>DH282*DJ282</f>
        <v>0</v>
      </c>
      <c r="DJ282">
        <f>($B$13*$D$11+$C$13*$D$11+$F$13*((FF282+EX282)/MAX(FF282+EX282+FG282, 0.1)*$I$11+FG282/MAX(FF282+EX282+FG282, 0.1)*$J$11))/($B$13+$C$13+$F$13)</f>
        <v>0</v>
      </c>
      <c r="DK282">
        <f>($B$13*$K$11+$C$13*$K$11+$F$13*((FF282+EX282)/MAX(FF282+EX282+FG282, 0.1)*$P$11+FG282/MAX(FF282+EX282+FG282, 0.1)*$Q$11))/($B$13+$C$13+$F$13)</f>
        <v>0</v>
      </c>
      <c r="DL282">
        <v>2.96</v>
      </c>
      <c r="DM282">
        <v>0.5</v>
      </c>
      <c r="DN282" t="s">
        <v>440</v>
      </c>
      <c r="DO282">
        <v>2</v>
      </c>
      <c r="DP282" t="b">
        <v>1</v>
      </c>
      <c r="DQ282">
        <v>1758646526.814285</v>
      </c>
      <c r="DR282">
        <v>1121.446428571429</v>
      </c>
      <c r="DS282">
        <v>1160.431428571429</v>
      </c>
      <c r="DT282">
        <v>21.71020357142857</v>
      </c>
      <c r="DU282">
        <v>20.587225</v>
      </c>
      <c r="DV282">
        <v>1122.367857142857</v>
      </c>
      <c r="DW282">
        <v>21.43518928571428</v>
      </c>
      <c r="DX282">
        <v>499.9855357142857</v>
      </c>
      <c r="DY282">
        <v>90.31118928571429</v>
      </c>
      <c r="DZ282">
        <v>0.06689816071428571</v>
      </c>
      <c r="EA282">
        <v>28.61302857142857</v>
      </c>
      <c r="EB282">
        <v>30.01461071428572</v>
      </c>
      <c r="EC282">
        <v>999.9000000000002</v>
      </c>
      <c r="ED282">
        <v>0</v>
      </c>
      <c r="EE282">
        <v>0</v>
      </c>
      <c r="EF282">
        <v>9986.783928571429</v>
      </c>
      <c r="EG282">
        <v>0</v>
      </c>
      <c r="EH282">
        <v>10.3821</v>
      </c>
      <c r="EI282">
        <v>-38.98436428571429</v>
      </c>
      <c r="EJ282">
        <v>1146.334285714286</v>
      </c>
      <c r="EK282">
        <v>1184.823928571428</v>
      </c>
      <c r="EL282">
        <v>1.122968928571429</v>
      </c>
      <c r="EM282">
        <v>1160.431428571429</v>
      </c>
      <c r="EN282">
        <v>20.587225</v>
      </c>
      <c r="EO282">
        <v>1.960673928571429</v>
      </c>
      <c r="EP282">
        <v>1.8592575</v>
      </c>
      <c r="EQ282">
        <v>17.130275</v>
      </c>
      <c r="ER282">
        <v>16.29409285714285</v>
      </c>
      <c r="ES282">
        <v>1999.990714285714</v>
      </c>
      <c r="ET282">
        <v>0.9799956428571426</v>
      </c>
      <c r="EU282">
        <v>0.02000413214285715</v>
      </c>
      <c r="EV282">
        <v>0</v>
      </c>
      <c r="EW282">
        <v>592.2508214285715</v>
      </c>
      <c r="EX282">
        <v>5.00078</v>
      </c>
      <c r="EY282">
        <v>11619.58214285715</v>
      </c>
      <c r="EZ282">
        <v>16379.53928571429</v>
      </c>
      <c r="FA282">
        <v>38.81896428571429</v>
      </c>
      <c r="FB282">
        <v>39.60700000000001</v>
      </c>
      <c r="FC282">
        <v>39.32792857142857</v>
      </c>
      <c r="FD282">
        <v>39.33449999999999</v>
      </c>
      <c r="FE282">
        <v>40.13585714285713</v>
      </c>
      <c r="FF282">
        <v>1955.080714285714</v>
      </c>
      <c r="FG282">
        <v>39.91</v>
      </c>
      <c r="FH282">
        <v>0</v>
      </c>
      <c r="FI282">
        <v>1758646532.4</v>
      </c>
      <c r="FJ282">
        <v>0</v>
      </c>
      <c r="FK282">
        <v>592.2681153846154</v>
      </c>
      <c r="FL282">
        <v>-2.672376076456179</v>
      </c>
      <c r="FM282">
        <v>-46.63247867804452</v>
      </c>
      <c r="FN282">
        <v>11619.59230769231</v>
      </c>
      <c r="FO282">
        <v>15</v>
      </c>
      <c r="FP282">
        <v>0</v>
      </c>
      <c r="FQ282" t="s">
        <v>441</v>
      </c>
      <c r="FR282">
        <v>1746989605.5</v>
      </c>
      <c r="FS282">
        <v>1746989593.5</v>
      </c>
      <c r="FT282">
        <v>0</v>
      </c>
      <c r="FU282">
        <v>-0.274</v>
      </c>
      <c r="FV282">
        <v>-0.002</v>
      </c>
      <c r="FW282">
        <v>2.549</v>
      </c>
      <c r="FX282">
        <v>0.129</v>
      </c>
      <c r="FY282">
        <v>420</v>
      </c>
      <c r="FZ282">
        <v>17</v>
      </c>
      <c r="GA282">
        <v>0.02</v>
      </c>
      <c r="GB282">
        <v>0.04</v>
      </c>
      <c r="GC282">
        <v>-38.95739</v>
      </c>
      <c r="GD282">
        <v>-0.2403444652907846</v>
      </c>
      <c r="GE282">
        <v>0.07657305270132565</v>
      </c>
      <c r="GF282">
        <v>1</v>
      </c>
      <c r="GG282">
        <v>592.3677647058822</v>
      </c>
      <c r="GH282">
        <v>-2.523483576525074</v>
      </c>
      <c r="GI282">
        <v>0.3369534842066951</v>
      </c>
      <c r="GJ282">
        <v>0</v>
      </c>
      <c r="GK282">
        <v>1.12757525</v>
      </c>
      <c r="GL282">
        <v>-0.08844416510319116</v>
      </c>
      <c r="GM282">
        <v>0.01320575291066358</v>
      </c>
      <c r="GN282">
        <v>1</v>
      </c>
      <c r="GO282">
        <v>2</v>
      </c>
      <c r="GP282">
        <v>3</v>
      </c>
      <c r="GQ282" t="s">
        <v>442</v>
      </c>
      <c r="GR282">
        <v>3.10239</v>
      </c>
      <c r="GS282">
        <v>2.72526</v>
      </c>
      <c r="GT282">
        <v>0.175138</v>
      </c>
      <c r="GU282">
        <v>0.178805</v>
      </c>
      <c r="GV282">
        <v>0.100372</v>
      </c>
      <c r="GW282">
        <v>0.0980437</v>
      </c>
      <c r="GX282">
        <v>21576.6</v>
      </c>
      <c r="GY282">
        <v>19512.3</v>
      </c>
      <c r="GZ282">
        <v>26720.4</v>
      </c>
      <c r="HA282">
        <v>23980.9</v>
      </c>
      <c r="HB282">
        <v>38474.8</v>
      </c>
      <c r="HC282">
        <v>31980.2</v>
      </c>
      <c r="HD282">
        <v>46660.4</v>
      </c>
      <c r="HE282">
        <v>37935.8</v>
      </c>
      <c r="HF282">
        <v>1.87388</v>
      </c>
      <c r="HG282">
        <v>1.8674</v>
      </c>
      <c r="HH282">
        <v>0.138953</v>
      </c>
      <c r="HI282">
        <v>0</v>
      </c>
      <c r="HJ282">
        <v>27.7407</v>
      </c>
      <c r="HK282">
        <v>999.9</v>
      </c>
      <c r="HL282">
        <v>48.7</v>
      </c>
      <c r="HM282">
        <v>31.2</v>
      </c>
      <c r="HN282">
        <v>24.6064</v>
      </c>
      <c r="HO282">
        <v>60.6029</v>
      </c>
      <c r="HP282">
        <v>22.3558</v>
      </c>
      <c r="HQ282">
        <v>1</v>
      </c>
      <c r="HR282">
        <v>0.0939151</v>
      </c>
      <c r="HS282">
        <v>0.123208</v>
      </c>
      <c r="HT282">
        <v>20.2811</v>
      </c>
      <c r="HU282">
        <v>5.21175</v>
      </c>
      <c r="HV282">
        <v>11.9796</v>
      </c>
      <c r="HW282">
        <v>4.96365</v>
      </c>
      <c r="HX282">
        <v>3.27458</v>
      </c>
      <c r="HY282">
        <v>9999</v>
      </c>
      <c r="HZ282">
        <v>9999</v>
      </c>
      <c r="IA282">
        <v>9999</v>
      </c>
      <c r="IB282">
        <v>999.9</v>
      </c>
      <c r="IC282">
        <v>1.86396</v>
      </c>
      <c r="ID282">
        <v>1.86011</v>
      </c>
      <c r="IE282">
        <v>1.85837</v>
      </c>
      <c r="IF282">
        <v>1.85975</v>
      </c>
      <c r="IG282">
        <v>1.85989</v>
      </c>
      <c r="IH282">
        <v>1.85837</v>
      </c>
      <c r="II282">
        <v>1.85745</v>
      </c>
      <c r="IJ282">
        <v>1.85242</v>
      </c>
      <c r="IK282">
        <v>0</v>
      </c>
      <c r="IL282">
        <v>0</v>
      </c>
      <c r="IM282">
        <v>0</v>
      </c>
      <c r="IN282">
        <v>0</v>
      </c>
      <c r="IO282" t="s">
        <v>443</v>
      </c>
      <c r="IP282" t="s">
        <v>444</v>
      </c>
      <c r="IQ282" t="s">
        <v>445</v>
      </c>
      <c r="IR282" t="s">
        <v>445</v>
      </c>
      <c r="IS282" t="s">
        <v>445</v>
      </c>
      <c r="IT282" t="s">
        <v>445</v>
      </c>
      <c r="IU282">
        <v>0</v>
      </c>
      <c r="IV282">
        <v>100</v>
      </c>
      <c r="IW282">
        <v>100</v>
      </c>
      <c r="IX282">
        <v>-0.9</v>
      </c>
      <c r="IY282">
        <v>0.2749</v>
      </c>
      <c r="IZ282">
        <v>-1.101190050776656</v>
      </c>
      <c r="JA282">
        <v>-0.0009077452495023094</v>
      </c>
      <c r="JB282">
        <v>1.260287539409167E-06</v>
      </c>
      <c r="JC282">
        <v>-2.747980142854786E-10</v>
      </c>
      <c r="JD282">
        <v>0.01164710740424388</v>
      </c>
      <c r="JE282">
        <v>0.002354074995816399</v>
      </c>
      <c r="JF282">
        <v>0.0004967520844642659</v>
      </c>
      <c r="JG282">
        <v>-1.558376616488758E-06</v>
      </c>
      <c r="JH282">
        <v>1</v>
      </c>
      <c r="JI282">
        <v>1955</v>
      </c>
      <c r="JJ282">
        <v>1</v>
      </c>
      <c r="JK282">
        <v>26</v>
      </c>
      <c r="JL282">
        <v>194282.2</v>
      </c>
      <c r="JM282">
        <v>194282.4</v>
      </c>
      <c r="JN282">
        <v>2.66479</v>
      </c>
      <c r="JO282">
        <v>2.60498</v>
      </c>
      <c r="JP282">
        <v>1.49658</v>
      </c>
      <c r="JQ282">
        <v>2.34619</v>
      </c>
      <c r="JR282">
        <v>1.54785</v>
      </c>
      <c r="JS282">
        <v>2.43286</v>
      </c>
      <c r="JT282">
        <v>35.8244</v>
      </c>
      <c r="JU282">
        <v>24.1838</v>
      </c>
      <c r="JV282">
        <v>18</v>
      </c>
      <c r="JW282">
        <v>481.778</v>
      </c>
      <c r="JX282">
        <v>492.303</v>
      </c>
      <c r="JY282">
        <v>27.1317</v>
      </c>
      <c r="JZ282">
        <v>28.4827</v>
      </c>
      <c r="KA282">
        <v>30.0002</v>
      </c>
      <c r="KB282">
        <v>28.6766</v>
      </c>
      <c r="KC282">
        <v>28.6684</v>
      </c>
      <c r="KD282">
        <v>53.5939</v>
      </c>
      <c r="KE282">
        <v>18.1417</v>
      </c>
      <c r="KF282">
        <v>67.01949999999999</v>
      </c>
      <c r="KG282">
        <v>27.1294</v>
      </c>
      <c r="KH282">
        <v>1208.83</v>
      </c>
      <c r="KI282">
        <v>20.6942</v>
      </c>
      <c r="KJ282">
        <v>102.019</v>
      </c>
      <c r="KK282">
        <v>91.49120000000001</v>
      </c>
    </row>
    <row r="283" spans="1:297">
      <c r="A283">
        <v>265</v>
      </c>
      <c r="B283">
        <v>1758646539.6</v>
      </c>
      <c r="C283">
        <v>4906.599999904633</v>
      </c>
      <c r="D283" t="s">
        <v>977</v>
      </c>
      <c r="E283" t="s">
        <v>978</v>
      </c>
      <c r="F283">
        <v>5</v>
      </c>
      <c r="G283" t="s">
        <v>834</v>
      </c>
      <c r="H283" t="s">
        <v>438</v>
      </c>
      <c r="I283">
        <v>1758646532.1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(EA283+(U283+2*0.95*5.67E-8*(((EA283+$B$9)+273)^4-(EA283+273)^4)-44100*J283)/(1.84*29.3*R283+8*0.95*5.67E-8*(EA283+273)^3))</f>
        <v>0</v>
      </c>
      <c r="W283">
        <f>($C$9*EB283+$D$9*EC283+$E$9*V283)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2*0.95*5.67E-8*(((EA283+$B$9)+273)^4-(W283+273)^4)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1218.192907241086</v>
      </c>
      <c r="AK283">
        <v>1188.467151515152</v>
      </c>
      <c r="AL283">
        <v>3.42768976108036</v>
      </c>
      <c r="AM283">
        <v>65.1806960467509</v>
      </c>
      <c r="AN283">
        <f>(AP283 - AO283 + DY283*1E3/(8.314*(EA283+273.15)) * AR283/DX283 * AQ283) * DX283/(100*DL283) * 1000/(1000 - AP283)</f>
        <v>0</v>
      </c>
      <c r="AO283">
        <v>20.61204286737816</v>
      </c>
      <c r="AP283">
        <v>21.69971272727271</v>
      </c>
      <c r="AQ283">
        <v>-0.0001081174033457191</v>
      </c>
      <c r="AR283">
        <v>105.5677355615316</v>
      </c>
      <c r="AS283">
        <v>0</v>
      </c>
      <c r="AT283">
        <v>0</v>
      </c>
      <c r="AU283">
        <f>IF(AS283*$H$15&gt;=AW283,1.0,(AW283/(AW283-AS283*$H$15)))</f>
        <v>0</v>
      </c>
      <c r="AV283">
        <f>(AU283-1)*100</f>
        <v>0</v>
      </c>
      <c r="AW283">
        <f>MAX(0,($B$15+$C$15*EF283)/(1+$D$15*EF283)*DY283/(EA283+273)*$E$15)</f>
        <v>0</v>
      </c>
      <c r="AX283" t="s">
        <v>439</v>
      </c>
      <c r="AY283" t="s">
        <v>439</v>
      </c>
      <c r="AZ283">
        <v>0</v>
      </c>
      <c r="BA283">
        <v>0</v>
      </c>
      <c r="BB283">
        <f>1-AZ283/BA283</f>
        <v>0</v>
      </c>
      <c r="BC283">
        <v>0</v>
      </c>
      <c r="BD283" t="s">
        <v>439</v>
      </c>
      <c r="BE283" t="s">
        <v>439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439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$B$13*EG283+$C$13*EH283+$F$13*ES283*(1-EV283)</f>
        <v>0</v>
      </c>
      <c r="DI283">
        <f>DH283*DJ283</f>
        <v>0</v>
      </c>
      <c r="DJ283">
        <f>($B$13*$D$11+$C$13*$D$11+$F$13*((FF283+EX283)/MAX(FF283+EX283+FG283, 0.1)*$I$11+FG283/MAX(FF283+EX283+FG283, 0.1)*$J$11))/($B$13+$C$13+$F$13)</f>
        <v>0</v>
      </c>
      <c r="DK283">
        <f>($B$13*$K$11+$C$13*$K$11+$F$13*((FF283+EX283)/MAX(FF283+EX283+FG283, 0.1)*$P$11+FG283/MAX(FF283+EX283+FG283, 0.1)*$Q$11))/($B$13+$C$13+$F$13)</f>
        <v>0</v>
      </c>
      <c r="DL283">
        <v>2.96</v>
      </c>
      <c r="DM283">
        <v>0.5</v>
      </c>
      <c r="DN283" t="s">
        <v>440</v>
      </c>
      <c r="DO283">
        <v>2</v>
      </c>
      <c r="DP283" t="b">
        <v>1</v>
      </c>
      <c r="DQ283">
        <v>1758646532.1</v>
      </c>
      <c r="DR283">
        <v>1139.197777777778</v>
      </c>
      <c r="DS283">
        <v>1178.147407407408</v>
      </c>
      <c r="DT283">
        <v>21.70874814814815</v>
      </c>
      <c r="DU283">
        <v>20.59635555555555</v>
      </c>
      <c r="DV283">
        <v>1140.102222222222</v>
      </c>
      <c r="DW283">
        <v>21.43376666666667</v>
      </c>
      <c r="DX283">
        <v>500.0248518518518</v>
      </c>
      <c r="DY283">
        <v>90.31165555555556</v>
      </c>
      <c r="DZ283">
        <v>0.06689604074074075</v>
      </c>
      <c r="EA283">
        <v>28.60391481481481</v>
      </c>
      <c r="EB283">
        <v>30.0116</v>
      </c>
      <c r="EC283">
        <v>999.9000000000001</v>
      </c>
      <c r="ED283">
        <v>0</v>
      </c>
      <c r="EE283">
        <v>0</v>
      </c>
      <c r="EF283">
        <v>9994.393333333333</v>
      </c>
      <c r="EG283">
        <v>0</v>
      </c>
      <c r="EH283">
        <v>10.3821</v>
      </c>
      <c r="EI283">
        <v>-38.94970740740741</v>
      </c>
      <c r="EJ283">
        <v>1164.477407407407</v>
      </c>
      <c r="EK283">
        <v>1202.923703703704</v>
      </c>
      <c r="EL283">
        <v>1.112390740740741</v>
      </c>
      <c r="EM283">
        <v>1178.147407407408</v>
      </c>
      <c r="EN283">
        <v>20.59635555555555</v>
      </c>
      <c r="EO283">
        <v>1.960552962962963</v>
      </c>
      <c r="EP283">
        <v>1.860091111111111</v>
      </c>
      <c r="EQ283">
        <v>17.12930740740741</v>
      </c>
      <c r="ER283">
        <v>16.30112592592593</v>
      </c>
      <c r="ES283">
        <v>1999.993703703704</v>
      </c>
      <c r="ET283">
        <v>0.9799956666666665</v>
      </c>
      <c r="EU283">
        <v>0.02000411481481482</v>
      </c>
      <c r="EV283">
        <v>0</v>
      </c>
      <c r="EW283">
        <v>592.1071111111111</v>
      </c>
      <c r="EX283">
        <v>5.00078</v>
      </c>
      <c r="EY283">
        <v>11615.33333333333</v>
      </c>
      <c r="EZ283">
        <v>16379.57407407407</v>
      </c>
      <c r="FA283">
        <v>38.81918518518518</v>
      </c>
      <c r="FB283">
        <v>39.59933333333333</v>
      </c>
      <c r="FC283">
        <v>39.35392592592592</v>
      </c>
      <c r="FD283">
        <v>39.33296296296297</v>
      </c>
      <c r="FE283">
        <v>40.15240740740741</v>
      </c>
      <c r="FF283">
        <v>1955.083703703704</v>
      </c>
      <c r="FG283">
        <v>39.91</v>
      </c>
      <c r="FH283">
        <v>0</v>
      </c>
      <c r="FI283">
        <v>1758646537.8</v>
      </c>
      <c r="FJ283">
        <v>0</v>
      </c>
      <c r="FK283">
        <v>592.08232</v>
      </c>
      <c r="FL283">
        <v>-2.207230763310826</v>
      </c>
      <c r="FM283">
        <v>-51.10769239117786</v>
      </c>
      <c r="FN283">
        <v>11615.028</v>
      </c>
      <c r="FO283">
        <v>15</v>
      </c>
      <c r="FP283">
        <v>0</v>
      </c>
      <c r="FQ283" t="s">
        <v>441</v>
      </c>
      <c r="FR283">
        <v>1746989605.5</v>
      </c>
      <c r="FS283">
        <v>1746989593.5</v>
      </c>
      <c r="FT283">
        <v>0</v>
      </c>
      <c r="FU283">
        <v>-0.274</v>
      </c>
      <c r="FV283">
        <v>-0.002</v>
      </c>
      <c r="FW283">
        <v>2.549</v>
      </c>
      <c r="FX283">
        <v>0.129</v>
      </c>
      <c r="FY283">
        <v>420</v>
      </c>
      <c r="FZ283">
        <v>17</v>
      </c>
      <c r="GA283">
        <v>0.02</v>
      </c>
      <c r="GB283">
        <v>0.04</v>
      </c>
      <c r="GC283">
        <v>-38.963825</v>
      </c>
      <c r="GD283">
        <v>0.340293433395961</v>
      </c>
      <c r="GE283">
        <v>0.07325250422340522</v>
      </c>
      <c r="GF283">
        <v>1</v>
      </c>
      <c r="GG283">
        <v>592.2502941176471</v>
      </c>
      <c r="GH283">
        <v>-2.106951872872028</v>
      </c>
      <c r="GI283">
        <v>0.3194364089723659</v>
      </c>
      <c r="GJ283">
        <v>0</v>
      </c>
      <c r="GK283">
        <v>1.11839975</v>
      </c>
      <c r="GL283">
        <v>-0.08393639774859125</v>
      </c>
      <c r="GM283">
        <v>0.01069351894548749</v>
      </c>
      <c r="GN283">
        <v>1</v>
      </c>
      <c r="GO283">
        <v>2</v>
      </c>
      <c r="GP283">
        <v>3</v>
      </c>
      <c r="GQ283" t="s">
        <v>442</v>
      </c>
      <c r="GR283">
        <v>3.10232</v>
      </c>
      <c r="GS283">
        <v>2.72487</v>
      </c>
      <c r="GT283">
        <v>0.176722</v>
      </c>
      <c r="GU283">
        <v>0.180365</v>
      </c>
      <c r="GV283">
        <v>0.100352</v>
      </c>
      <c r="GW283">
        <v>0.0981639</v>
      </c>
      <c r="GX283">
        <v>21535</v>
      </c>
      <c r="GY283">
        <v>19475.2</v>
      </c>
      <c r="GZ283">
        <v>26720.2</v>
      </c>
      <c r="HA283">
        <v>23980.8</v>
      </c>
      <c r="HB283">
        <v>38475.8</v>
      </c>
      <c r="HC283">
        <v>31975.8</v>
      </c>
      <c r="HD283">
        <v>46660.4</v>
      </c>
      <c r="HE283">
        <v>37935.5</v>
      </c>
      <c r="HF283">
        <v>1.8739</v>
      </c>
      <c r="HG283">
        <v>1.8674</v>
      </c>
      <c r="HH283">
        <v>0.14009</v>
      </c>
      <c r="HI283">
        <v>0</v>
      </c>
      <c r="HJ283">
        <v>27.7356</v>
      </c>
      <c r="HK283">
        <v>999.9</v>
      </c>
      <c r="HL283">
        <v>48.7</v>
      </c>
      <c r="HM283">
        <v>31.2</v>
      </c>
      <c r="HN283">
        <v>24.6048</v>
      </c>
      <c r="HO283">
        <v>60.5829</v>
      </c>
      <c r="HP283">
        <v>22.5561</v>
      </c>
      <c r="HQ283">
        <v>1</v>
      </c>
      <c r="HR283">
        <v>0.09368650000000001</v>
      </c>
      <c r="HS283">
        <v>0.104532</v>
      </c>
      <c r="HT283">
        <v>20.2811</v>
      </c>
      <c r="HU283">
        <v>5.2104</v>
      </c>
      <c r="HV283">
        <v>11.9791</v>
      </c>
      <c r="HW283">
        <v>4.9632</v>
      </c>
      <c r="HX283">
        <v>3.27455</v>
      </c>
      <c r="HY283">
        <v>9999</v>
      </c>
      <c r="HZ283">
        <v>9999</v>
      </c>
      <c r="IA283">
        <v>9999</v>
      </c>
      <c r="IB283">
        <v>999.9</v>
      </c>
      <c r="IC283">
        <v>1.86398</v>
      </c>
      <c r="ID283">
        <v>1.86012</v>
      </c>
      <c r="IE283">
        <v>1.85838</v>
      </c>
      <c r="IF283">
        <v>1.85976</v>
      </c>
      <c r="IG283">
        <v>1.85989</v>
      </c>
      <c r="IH283">
        <v>1.85837</v>
      </c>
      <c r="II283">
        <v>1.85745</v>
      </c>
      <c r="IJ283">
        <v>1.85242</v>
      </c>
      <c r="IK283">
        <v>0</v>
      </c>
      <c r="IL283">
        <v>0</v>
      </c>
      <c r="IM283">
        <v>0</v>
      </c>
      <c r="IN283">
        <v>0</v>
      </c>
      <c r="IO283" t="s">
        <v>443</v>
      </c>
      <c r="IP283" t="s">
        <v>444</v>
      </c>
      <c r="IQ283" t="s">
        <v>445</v>
      </c>
      <c r="IR283" t="s">
        <v>445</v>
      </c>
      <c r="IS283" t="s">
        <v>445</v>
      </c>
      <c r="IT283" t="s">
        <v>445</v>
      </c>
      <c r="IU283">
        <v>0</v>
      </c>
      <c r="IV283">
        <v>100</v>
      </c>
      <c r="IW283">
        <v>100</v>
      </c>
      <c r="IX283">
        <v>-0.88</v>
      </c>
      <c r="IY283">
        <v>0.2748</v>
      </c>
      <c r="IZ283">
        <v>-1.101190050776656</v>
      </c>
      <c r="JA283">
        <v>-0.0009077452495023094</v>
      </c>
      <c r="JB283">
        <v>1.260287539409167E-06</v>
      </c>
      <c r="JC283">
        <v>-2.747980142854786E-10</v>
      </c>
      <c r="JD283">
        <v>0.01164710740424388</v>
      </c>
      <c r="JE283">
        <v>0.002354074995816399</v>
      </c>
      <c r="JF283">
        <v>0.0004967520844642659</v>
      </c>
      <c r="JG283">
        <v>-1.558376616488758E-06</v>
      </c>
      <c r="JH283">
        <v>1</v>
      </c>
      <c r="JI283">
        <v>1955</v>
      </c>
      <c r="JJ283">
        <v>1</v>
      </c>
      <c r="JK283">
        <v>26</v>
      </c>
      <c r="JL283">
        <v>194282.2</v>
      </c>
      <c r="JM283">
        <v>194282.4</v>
      </c>
      <c r="JN283">
        <v>2.69775</v>
      </c>
      <c r="JO283">
        <v>2.61475</v>
      </c>
      <c r="JP283">
        <v>1.49658</v>
      </c>
      <c r="JQ283">
        <v>2.34619</v>
      </c>
      <c r="JR283">
        <v>1.54907</v>
      </c>
      <c r="JS283">
        <v>2.38159</v>
      </c>
      <c r="JT283">
        <v>35.8244</v>
      </c>
      <c r="JU283">
        <v>24.1751</v>
      </c>
      <c r="JV283">
        <v>18</v>
      </c>
      <c r="JW283">
        <v>481.808</v>
      </c>
      <c r="JX283">
        <v>492.302</v>
      </c>
      <c r="JY283">
        <v>27.1237</v>
      </c>
      <c r="JZ283">
        <v>28.4827</v>
      </c>
      <c r="KA283">
        <v>30.0001</v>
      </c>
      <c r="KB283">
        <v>28.6786</v>
      </c>
      <c r="KC283">
        <v>28.6684</v>
      </c>
      <c r="KD283">
        <v>54.1288</v>
      </c>
      <c r="KE283">
        <v>18.1417</v>
      </c>
      <c r="KF283">
        <v>67.01949999999999</v>
      </c>
      <c r="KG283">
        <v>27.1149</v>
      </c>
      <c r="KH283">
        <v>1222.21</v>
      </c>
      <c r="KI283">
        <v>20.7218</v>
      </c>
      <c r="KJ283">
        <v>102.018</v>
      </c>
      <c r="KK283">
        <v>91.4906</v>
      </c>
    </row>
    <row r="284" spans="1:297">
      <c r="A284">
        <v>266</v>
      </c>
      <c r="B284">
        <v>1758646544.6</v>
      </c>
      <c r="C284">
        <v>4911.599999904633</v>
      </c>
      <c r="D284" t="s">
        <v>979</v>
      </c>
      <c r="E284" t="s">
        <v>980</v>
      </c>
      <c r="F284">
        <v>5</v>
      </c>
      <c r="G284" t="s">
        <v>834</v>
      </c>
      <c r="H284" t="s">
        <v>438</v>
      </c>
      <c r="I284">
        <v>1758646536.814285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(EA284+(U284+2*0.95*5.67E-8*(((EA284+$B$9)+273)^4-(EA284+273)^4)-44100*J284)/(1.84*29.3*R284+8*0.95*5.67E-8*(EA284+273)^3))</f>
        <v>0</v>
      </c>
      <c r="W284">
        <f>($C$9*EB284+$D$9*EC284+$E$9*V284)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2*0.95*5.67E-8*(((EA284+$B$9)+273)^4-(W284+273)^4)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1235.275104981477</v>
      </c>
      <c r="AK284">
        <v>1205.665272727273</v>
      </c>
      <c r="AL284">
        <v>3.450411804008152</v>
      </c>
      <c r="AM284">
        <v>65.1806960467509</v>
      </c>
      <c r="AN284">
        <f>(AP284 - AO284 + DY284*1E3/(8.314*(EA284+273.15)) * AR284/DX284 * AQ284) * DX284/(100*DL284) * 1000/(1000 - AP284)</f>
        <v>0</v>
      </c>
      <c r="AO284">
        <v>20.6392113859527</v>
      </c>
      <c r="AP284">
        <v>21.7043193939394</v>
      </c>
      <c r="AQ284">
        <v>4.992772195327977E-05</v>
      </c>
      <c r="AR284">
        <v>105.5677355615316</v>
      </c>
      <c r="AS284">
        <v>0</v>
      </c>
      <c r="AT284">
        <v>0</v>
      </c>
      <c r="AU284">
        <f>IF(AS284*$H$15&gt;=AW284,1.0,(AW284/(AW284-AS284*$H$15)))</f>
        <v>0</v>
      </c>
      <c r="AV284">
        <f>(AU284-1)*100</f>
        <v>0</v>
      </c>
      <c r="AW284">
        <f>MAX(0,($B$15+$C$15*EF284)/(1+$D$15*EF284)*DY284/(EA284+273)*$E$15)</f>
        <v>0</v>
      </c>
      <c r="AX284" t="s">
        <v>439</v>
      </c>
      <c r="AY284" t="s">
        <v>439</v>
      </c>
      <c r="AZ284">
        <v>0</v>
      </c>
      <c r="BA284">
        <v>0</v>
      </c>
      <c r="BB284">
        <f>1-AZ284/BA284</f>
        <v>0</v>
      </c>
      <c r="BC284">
        <v>0</v>
      </c>
      <c r="BD284" t="s">
        <v>439</v>
      </c>
      <c r="BE284" t="s">
        <v>439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439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$B$13*EG284+$C$13*EH284+$F$13*ES284*(1-EV284)</f>
        <v>0</v>
      </c>
      <c r="DI284">
        <f>DH284*DJ284</f>
        <v>0</v>
      </c>
      <c r="DJ284">
        <f>($B$13*$D$11+$C$13*$D$11+$F$13*((FF284+EX284)/MAX(FF284+EX284+FG284, 0.1)*$I$11+FG284/MAX(FF284+EX284+FG284, 0.1)*$J$11))/($B$13+$C$13+$F$13)</f>
        <v>0</v>
      </c>
      <c r="DK284">
        <f>($B$13*$K$11+$C$13*$K$11+$F$13*((FF284+EX284)/MAX(FF284+EX284+FG284, 0.1)*$P$11+FG284/MAX(FF284+EX284+FG284, 0.1)*$Q$11))/($B$13+$C$13+$F$13)</f>
        <v>0</v>
      </c>
      <c r="DL284">
        <v>2.96</v>
      </c>
      <c r="DM284">
        <v>0.5</v>
      </c>
      <c r="DN284" t="s">
        <v>440</v>
      </c>
      <c r="DO284">
        <v>2</v>
      </c>
      <c r="DP284" t="b">
        <v>1</v>
      </c>
      <c r="DQ284">
        <v>1758646536.814285</v>
      </c>
      <c r="DR284">
        <v>1155.013571428572</v>
      </c>
      <c r="DS284">
        <v>1193.833571428571</v>
      </c>
      <c r="DT284">
        <v>21.70534285714286</v>
      </c>
      <c r="DU284">
        <v>20.61202857142857</v>
      </c>
      <c r="DV284">
        <v>1155.903571428571</v>
      </c>
      <c r="DW284">
        <v>21.43042857142857</v>
      </c>
      <c r="DX284">
        <v>500.0475</v>
      </c>
      <c r="DY284">
        <v>90.31096785714286</v>
      </c>
      <c r="DZ284">
        <v>0.06674623214285716</v>
      </c>
      <c r="EA284">
        <v>28.59744642857143</v>
      </c>
      <c r="EB284">
        <v>30.01282142857143</v>
      </c>
      <c r="EC284">
        <v>999.9000000000002</v>
      </c>
      <c r="ED284">
        <v>0</v>
      </c>
      <c r="EE284">
        <v>0</v>
      </c>
      <c r="EF284">
        <v>10002.5175</v>
      </c>
      <c r="EG284">
        <v>0</v>
      </c>
      <c r="EH284">
        <v>10.3821</v>
      </c>
      <c r="EI284">
        <v>-38.82065357142857</v>
      </c>
      <c r="EJ284">
        <v>1180.64</v>
      </c>
      <c r="EK284">
        <v>1218.959642857143</v>
      </c>
      <c r="EL284">
        <v>1.093304285714286</v>
      </c>
      <c r="EM284">
        <v>1193.833571428571</v>
      </c>
      <c r="EN284">
        <v>20.61202857142857</v>
      </c>
      <c r="EO284">
        <v>1.960229642857143</v>
      </c>
      <c r="EP284">
        <v>1.861492857142857</v>
      </c>
      <c r="EQ284">
        <v>17.12670714285715</v>
      </c>
      <c r="ER284">
        <v>16.31293928571429</v>
      </c>
      <c r="ES284">
        <v>2000.026428571429</v>
      </c>
      <c r="ET284">
        <v>0.979995964285714</v>
      </c>
      <c r="EU284">
        <v>0.02000380714285714</v>
      </c>
      <c r="EV284">
        <v>0</v>
      </c>
      <c r="EW284">
        <v>591.9438571428572</v>
      </c>
      <c r="EX284">
        <v>5.00078</v>
      </c>
      <c r="EY284">
        <v>11611.58571428571</v>
      </c>
      <c r="EZ284">
        <v>16379.83214285714</v>
      </c>
      <c r="FA284">
        <v>38.83014285714286</v>
      </c>
      <c r="FB284">
        <v>39.60474999999999</v>
      </c>
      <c r="FC284">
        <v>39.35467857142856</v>
      </c>
      <c r="FD284">
        <v>39.33671428571428</v>
      </c>
      <c r="FE284">
        <v>40.16928571428571</v>
      </c>
      <c r="FF284">
        <v>1955.116428571429</v>
      </c>
      <c r="FG284">
        <v>39.91</v>
      </c>
      <c r="FH284">
        <v>0</v>
      </c>
      <c r="FI284">
        <v>1758646542.6</v>
      </c>
      <c r="FJ284">
        <v>0</v>
      </c>
      <c r="FK284">
        <v>591.8806</v>
      </c>
      <c r="FL284">
        <v>-1.374615379465339</v>
      </c>
      <c r="FM284">
        <v>-49.61538463867475</v>
      </c>
      <c r="FN284">
        <v>11611.1</v>
      </c>
      <c r="FO284">
        <v>15</v>
      </c>
      <c r="FP284">
        <v>0</v>
      </c>
      <c r="FQ284" t="s">
        <v>441</v>
      </c>
      <c r="FR284">
        <v>1746989605.5</v>
      </c>
      <c r="FS284">
        <v>1746989593.5</v>
      </c>
      <c r="FT284">
        <v>0</v>
      </c>
      <c r="FU284">
        <v>-0.274</v>
      </c>
      <c r="FV284">
        <v>-0.002</v>
      </c>
      <c r="FW284">
        <v>2.549</v>
      </c>
      <c r="FX284">
        <v>0.129</v>
      </c>
      <c r="FY284">
        <v>420</v>
      </c>
      <c r="FZ284">
        <v>17</v>
      </c>
      <c r="GA284">
        <v>0.02</v>
      </c>
      <c r="GB284">
        <v>0.04</v>
      </c>
      <c r="GC284">
        <v>-38.87211</v>
      </c>
      <c r="GD284">
        <v>1.464477298311525</v>
      </c>
      <c r="GE284">
        <v>0.2239625580314711</v>
      </c>
      <c r="GF284">
        <v>0</v>
      </c>
      <c r="GG284">
        <v>592.0249705882353</v>
      </c>
      <c r="GH284">
        <v>-2.330557672133346</v>
      </c>
      <c r="GI284">
        <v>0.3443574993669338</v>
      </c>
      <c r="GJ284">
        <v>0</v>
      </c>
      <c r="GK284">
        <v>1.10135775</v>
      </c>
      <c r="GL284">
        <v>-0.2430867917448412</v>
      </c>
      <c r="GM284">
        <v>0.02448517811733254</v>
      </c>
      <c r="GN284">
        <v>0</v>
      </c>
      <c r="GO284">
        <v>0</v>
      </c>
      <c r="GP284">
        <v>3</v>
      </c>
      <c r="GQ284" t="s">
        <v>459</v>
      </c>
      <c r="GR284">
        <v>3.10236</v>
      </c>
      <c r="GS284">
        <v>2.72479</v>
      </c>
      <c r="GT284">
        <v>0.178287</v>
      </c>
      <c r="GU284">
        <v>0.181817</v>
      </c>
      <c r="GV284">
        <v>0.100362</v>
      </c>
      <c r="GW284">
        <v>0.0982426</v>
      </c>
      <c r="GX284">
        <v>21494.2</v>
      </c>
      <c r="GY284">
        <v>19440.7</v>
      </c>
      <c r="GZ284">
        <v>26720.2</v>
      </c>
      <c r="HA284">
        <v>23980.8</v>
      </c>
      <c r="HB284">
        <v>38475.5</v>
      </c>
      <c r="HC284">
        <v>31972.9</v>
      </c>
      <c r="HD284">
        <v>46660.3</v>
      </c>
      <c r="HE284">
        <v>37935.1</v>
      </c>
      <c r="HF284">
        <v>1.8736</v>
      </c>
      <c r="HG284">
        <v>1.8678</v>
      </c>
      <c r="HH284">
        <v>0.139978</v>
      </c>
      <c r="HI284">
        <v>0</v>
      </c>
      <c r="HJ284">
        <v>27.7304</v>
      </c>
      <c r="HK284">
        <v>999.9</v>
      </c>
      <c r="HL284">
        <v>48.7</v>
      </c>
      <c r="HM284">
        <v>31.2</v>
      </c>
      <c r="HN284">
        <v>24.6068</v>
      </c>
      <c r="HO284">
        <v>61.3129</v>
      </c>
      <c r="HP284">
        <v>22.4439</v>
      </c>
      <c r="HQ284">
        <v>1</v>
      </c>
      <c r="HR284">
        <v>0.09366620000000001</v>
      </c>
      <c r="HS284">
        <v>0.119886</v>
      </c>
      <c r="HT284">
        <v>20.281</v>
      </c>
      <c r="HU284">
        <v>5.2107</v>
      </c>
      <c r="HV284">
        <v>11.979</v>
      </c>
      <c r="HW284">
        <v>4.9635</v>
      </c>
      <c r="HX284">
        <v>3.27435</v>
      </c>
      <c r="HY284">
        <v>9999</v>
      </c>
      <c r="HZ284">
        <v>9999</v>
      </c>
      <c r="IA284">
        <v>9999</v>
      </c>
      <c r="IB284">
        <v>999.9</v>
      </c>
      <c r="IC284">
        <v>1.86392</v>
      </c>
      <c r="ID284">
        <v>1.86006</v>
      </c>
      <c r="IE284">
        <v>1.85837</v>
      </c>
      <c r="IF284">
        <v>1.85974</v>
      </c>
      <c r="IG284">
        <v>1.85989</v>
      </c>
      <c r="IH284">
        <v>1.85837</v>
      </c>
      <c r="II284">
        <v>1.85745</v>
      </c>
      <c r="IJ284">
        <v>1.85242</v>
      </c>
      <c r="IK284">
        <v>0</v>
      </c>
      <c r="IL284">
        <v>0</v>
      </c>
      <c r="IM284">
        <v>0</v>
      </c>
      <c r="IN284">
        <v>0</v>
      </c>
      <c r="IO284" t="s">
        <v>443</v>
      </c>
      <c r="IP284" t="s">
        <v>444</v>
      </c>
      <c r="IQ284" t="s">
        <v>445</v>
      </c>
      <c r="IR284" t="s">
        <v>445</v>
      </c>
      <c r="IS284" t="s">
        <v>445</v>
      </c>
      <c r="IT284" t="s">
        <v>445</v>
      </c>
      <c r="IU284">
        <v>0</v>
      </c>
      <c r="IV284">
        <v>100</v>
      </c>
      <c r="IW284">
        <v>100</v>
      </c>
      <c r="IX284">
        <v>-0.87</v>
      </c>
      <c r="IY284">
        <v>0.2749</v>
      </c>
      <c r="IZ284">
        <v>-1.101190050776656</v>
      </c>
      <c r="JA284">
        <v>-0.0009077452495023094</v>
      </c>
      <c r="JB284">
        <v>1.260287539409167E-06</v>
      </c>
      <c r="JC284">
        <v>-2.747980142854786E-10</v>
      </c>
      <c r="JD284">
        <v>0.01164710740424388</v>
      </c>
      <c r="JE284">
        <v>0.002354074995816399</v>
      </c>
      <c r="JF284">
        <v>0.0004967520844642659</v>
      </c>
      <c r="JG284">
        <v>-1.558376616488758E-06</v>
      </c>
      <c r="JH284">
        <v>1</v>
      </c>
      <c r="JI284">
        <v>1955</v>
      </c>
      <c r="JJ284">
        <v>1</v>
      </c>
      <c r="JK284">
        <v>26</v>
      </c>
      <c r="JL284">
        <v>194282.3</v>
      </c>
      <c r="JM284">
        <v>194282.5</v>
      </c>
      <c r="JN284">
        <v>2.72461</v>
      </c>
      <c r="JO284">
        <v>2.60742</v>
      </c>
      <c r="JP284">
        <v>1.49658</v>
      </c>
      <c r="JQ284">
        <v>2.34619</v>
      </c>
      <c r="JR284">
        <v>1.54907</v>
      </c>
      <c r="JS284">
        <v>2.46094</v>
      </c>
      <c r="JT284">
        <v>35.8244</v>
      </c>
      <c r="JU284">
        <v>24.1751</v>
      </c>
      <c r="JV284">
        <v>18</v>
      </c>
      <c r="JW284">
        <v>481.635</v>
      </c>
      <c r="JX284">
        <v>492.565</v>
      </c>
      <c r="JY284">
        <v>27.1134</v>
      </c>
      <c r="JZ284">
        <v>28.4827</v>
      </c>
      <c r="KA284">
        <v>30.0001</v>
      </c>
      <c r="KB284">
        <v>28.6786</v>
      </c>
      <c r="KC284">
        <v>28.6684</v>
      </c>
      <c r="KD284">
        <v>54.662</v>
      </c>
      <c r="KE284">
        <v>17.862</v>
      </c>
      <c r="KF284">
        <v>67.01949999999999</v>
      </c>
      <c r="KG284">
        <v>27.0983</v>
      </c>
      <c r="KH284">
        <v>1242.25</v>
      </c>
      <c r="KI284">
        <v>20.7431</v>
      </c>
      <c r="KJ284">
        <v>102.018</v>
      </c>
      <c r="KK284">
        <v>91.4901</v>
      </c>
    </row>
    <row r="285" spans="1:297">
      <c r="A285">
        <v>267</v>
      </c>
      <c r="B285">
        <v>1758646549.6</v>
      </c>
      <c r="C285">
        <v>4916.599999904633</v>
      </c>
      <c r="D285" t="s">
        <v>981</v>
      </c>
      <c r="E285" t="s">
        <v>982</v>
      </c>
      <c r="F285">
        <v>5</v>
      </c>
      <c r="G285" t="s">
        <v>834</v>
      </c>
      <c r="H285" t="s">
        <v>438</v>
      </c>
      <c r="I285">
        <v>1758646542.1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(EA285+(U285+2*0.95*5.67E-8*(((EA285+$B$9)+273)^4-(EA285+273)^4)-44100*J285)/(1.84*29.3*R285+8*0.95*5.67E-8*(EA285+273)^3))</f>
        <v>0</v>
      </c>
      <c r="W285">
        <f>($C$9*EB285+$D$9*EC285+$E$9*V285)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2*0.95*5.67E-8*(((EA285+$B$9)+273)^4-(W285+273)^4)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1251.2787532193</v>
      </c>
      <c r="AK285">
        <v>1222.090969696969</v>
      </c>
      <c r="AL285">
        <v>3.285298153829391</v>
      </c>
      <c r="AM285">
        <v>65.1806960467509</v>
      </c>
      <c r="AN285">
        <f>(AP285 - AO285 + DY285*1E3/(8.314*(EA285+273.15)) * AR285/DX285 * AQ285) * DX285/(100*DL285) * 1000/(1000 - AP285)</f>
        <v>0</v>
      </c>
      <c r="AO285">
        <v>20.70571890000918</v>
      </c>
      <c r="AP285">
        <v>21.71514242424243</v>
      </c>
      <c r="AQ285">
        <v>0.0002259216960662958</v>
      </c>
      <c r="AR285">
        <v>105.5677355615316</v>
      </c>
      <c r="AS285">
        <v>0</v>
      </c>
      <c r="AT285">
        <v>0</v>
      </c>
      <c r="AU285">
        <f>IF(AS285*$H$15&gt;=AW285,1.0,(AW285/(AW285-AS285*$H$15)))</f>
        <v>0</v>
      </c>
      <c r="AV285">
        <f>(AU285-1)*100</f>
        <v>0</v>
      </c>
      <c r="AW285">
        <f>MAX(0,($B$15+$C$15*EF285)/(1+$D$15*EF285)*DY285/(EA285+273)*$E$15)</f>
        <v>0</v>
      </c>
      <c r="AX285" t="s">
        <v>439</v>
      </c>
      <c r="AY285" t="s">
        <v>439</v>
      </c>
      <c r="AZ285">
        <v>0</v>
      </c>
      <c r="BA285">
        <v>0</v>
      </c>
      <c r="BB285">
        <f>1-AZ285/BA285</f>
        <v>0</v>
      </c>
      <c r="BC285">
        <v>0</v>
      </c>
      <c r="BD285" t="s">
        <v>439</v>
      </c>
      <c r="BE285" t="s">
        <v>439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439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$B$13*EG285+$C$13*EH285+$F$13*ES285*(1-EV285)</f>
        <v>0</v>
      </c>
      <c r="DI285">
        <f>DH285*DJ285</f>
        <v>0</v>
      </c>
      <c r="DJ285">
        <f>($B$13*$D$11+$C$13*$D$11+$F$13*((FF285+EX285)/MAX(FF285+EX285+FG285, 0.1)*$I$11+FG285/MAX(FF285+EX285+FG285, 0.1)*$J$11))/($B$13+$C$13+$F$13)</f>
        <v>0</v>
      </c>
      <c r="DK285">
        <f>($B$13*$K$11+$C$13*$K$11+$F$13*((FF285+EX285)/MAX(FF285+EX285+FG285, 0.1)*$P$11+FG285/MAX(FF285+EX285+FG285, 0.1)*$Q$11))/($B$13+$C$13+$F$13)</f>
        <v>0</v>
      </c>
      <c r="DL285">
        <v>2.96</v>
      </c>
      <c r="DM285">
        <v>0.5</v>
      </c>
      <c r="DN285" t="s">
        <v>440</v>
      </c>
      <c r="DO285">
        <v>2</v>
      </c>
      <c r="DP285" t="b">
        <v>1</v>
      </c>
      <c r="DQ285">
        <v>1758646542.1</v>
      </c>
      <c r="DR285">
        <v>1172.620740740741</v>
      </c>
      <c r="DS285">
        <v>1211.102222222222</v>
      </c>
      <c r="DT285">
        <v>21.70434074074074</v>
      </c>
      <c r="DU285">
        <v>20.6470037037037</v>
      </c>
      <c r="DV285">
        <v>1173.494814814815</v>
      </c>
      <c r="DW285">
        <v>21.42945185185186</v>
      </c>
      <c r="DX285">
        <v>500.0027037037037</v>
      </c>
      <c r="DY285">
        <v>90.31066666666665</v>
      </c>
      <c r="DZ285">
        <v>0.06691661481481483</v>
      </c>
      <c r="EA285">
        <v>28.59014814814815</v>
      </c>
      <c r="EB285">
        <v>30.01355925925925</v>
      </c>
      <c r="EC285">
        <v>999.9000000000001</v>
      </c>
      <c r="ED285">
        <v>0</v>
      </c>
      <c r="EE285">
        <v>0</v>
      </c>
      <c r="EF285">
        <v>9994.927777777779</v>
      </c>
      <c r="EG285">
        <v>0</v>
      </c>
      <c r="EH285">
        <v>10.3821</v>
      </c>
      <c r="EI285">
        <v>-38.48233333333334</v>
      </c>
      <c r="EJ285">
        <v>1198.636296296296</v>
      </c>
      <c r="EK285">
        <v>1236.636296296296</v>
      </c>
      <c r="EL285">
        <v>1.057324</v>
      </c>
      <c r="EM285">
        <v>1211.102222222222</v>
      </c>
      <c r="EN285">
        <v>20.6470037037037</v>
      </c>
      <c r="EO285">
        <v>1.960132962962963</v>
      </c>
      <c r="EP285">
        <v>1.864645185185185</v>
      </c>
      <c r="EQ285">
        <v>17.12592962962963</v>
      </c>
      <c r="ER285">
        <v>16.33948148148148</v>
      </c>
      <c r="ES285">
        <v>2000.020370370371</v>
      </c>
      <c r="ET285">
        <v>0.9799958888888888</v>
      </c>
      <c r="EU285">
        <v>0.02000388518518519</v>
      </c>
      <c r="EV285">
        <v>0</v>
      </c>
      <c r="EW285">
        <v>591.7166666666667</v>
      </c>
      <c r="EX285">
        <v>5.00078</v>
      </c>
      <c r="EY285">
        <v>11607.32222222222</v>
      </c>
      <c r="EZ285">
        <v>16379.78148148148</v>
      </c>
      <c r="FA285">
        <v>38.83074074074074</v>
      </c>
      <c r="FB285">
        <v>39.60633333333334</v>
      </c>
      <c r="FC285">
        <v>39.40251851851852</v>
      </c>
      <c r="FD285">
        <v>39.33992592592592</v>
      </c>
      <c r="FE285">
        <v>40.17562962962963</v>
      </c>
      <c r="FF285">
        <v>1955.11037037037</v>
      </c>
      <c r="FG285">
        <v>39.91</v>
      </c>
      <c r="FH285">
        <v>0</v>
      </c>
      <c r="FI285">
        <v>1758646547.4</v>
      </c>
      <c r="FJ285">
        <v>0</v>
      </c>
      <c r="FK285">
        <v>591.68724</v>
      </c>
      <c r="FL285">
        <v>-3.648999985146973</v>
      </c>
      <c r="FM285">
        <v>-48.56923068860942</v>
      </c>
      <c r="FN285">
        <v>11607.184</v>
      </c>
      <c r="FO285">
        <v>15</v>
      </c>
      <c r="FP285">
        <v>0</v>
      </c>
      <c r="FQ285" t="s">
        <v>441</v>
      </c>
      <c r="FR285">
        <v>1746989605.5</v>
      </c>
      <c r="FS285">
        <v>1746989593.5</v>
      </c>
      <c r="FT285">
        <v>0</v>
      </c>
      <c r="FU285">
        <v>-0.274</v>
      </c>
      <c r="FV285">
        <v>-0.002</v>
      </c>
      <c r="FW285">
        <v>2.549</v>
      </c>
      <c r="FX285">
        <v>0.129</v>
      </c>
      <c r="FY285">
        <v>420</v>
      </c>
      <c r="FZ285">
        <v>17</v>
      </c>
      <c r="GA285">
        <v>0.02</v>
      </c>
      <c r="GB285">
        <v>0.04</v>
      </c>
      <c r="GC285">
        <v>-38.65850500000001</v>
      </c>
      <c r="GD285">
        <v>3.44418911819895</v>
      </c>
      <c r="GE285">
        <v>0.4095576497576379</v>
      </c>
      <c r="GF285">
        <v>0</v>
      </c>
      <c r="GG285">
        <v>591.835</v>
      </c>
      <c r="GH285">
        <v>-2.591260506787053</v>
      </c>
      <c r="GI285">
        <v>0.3514920298652963</v>
      </c>
      <c r="GJ285">
        <v>0</v>
      </c>
      <c r="GK285">
        <v>1.080513275</v>
      </c>
      <c r="GL285">
        <v>-0.3687168968105083</v>
      </c>
      <c r="GM285">
        <v>0.03673856538842223</v>
      </c>
      <c r="GN285">
        <v>0</v>
      </c>
      <c r="GO285">
        <v>0</v>
      </c>
      <c r="GP285">
        <v>3</v>
      </c>
      <c r="GQ285" t="s">
        <v>459</v>
      </c>
      <c r="GR285">
        <v>3.1022</v>
      </c>
      <c r="GS285">
        <v>2.72553</v>
      </c>
      <c r="GT285">
        <v>0.179789</v>
      </c>
      <c r="GU285">
        <v>0.183294</v>
      </c>
      <c r="GV285">
        <v>0.100411</v>
      </c>
      <c r="GW285">
        <v>0.098469</v>
      </c>
      <c r="GX285">
        <v>21455</v>
      </c>
      <c r="GY285">
        <v>19405.4</v>
      </c>
      <c r="GZ285">
        <v>26720.4</v>
      </c>
      <c r="HA285">
        <v>23980.6</v>
      </c>
      <c r="HB285">
        <v>38473.8</v>
      </c>
      <c r="HC285">
        <v>31964.9</v>
      </c>
      <c r="HD285">
        <v>46660.5</v>
      </c>
      <c r="HE285">
        <v>37935.1</v>
      </c>
      <c r="HF285">
        <v>1.87335</v>
      </c>
      <c r="HG285">
        <v>1.86803</v>
      </c>
      <c r="HH285">
        <v>0.14019</v>
      </c>
      <c r="HI285">
        <v>0</v>
      </c>
      <c r="HJ285">
        <v>27.7253</v>
      </c>
      <c r="HK285">
        <v>999.9</v>
      </c>
      <c r="HL285">
        <v>48.7</v>
      </c>
      <c r="HM285">
        <v>31.2</v>
      </c>
      <c r="HN285">
        <v>24.6065</v>
      </c>
      <c r="HO285">
        <v>61.3529</v>
      </c>
      <c r="HP285">
        <v>22.6723</v>
      </c>
      <c r="HQ285">
        <v>1</v>
      </c>
      <c r="HR285">
        <v>0.094093</v>
      </c>
      <c r="HS285">
        <v>0.142211</v>
      </c>
      <c r="HT285">
        <v>20.2808</v>
      </c>
      <c r="HU285">
        <v>5.2101</v>
      </c>
      <c r="HV285">
        <v>11.9798</v>
      </c>
      <c r="HW285">
        <v>4.9632</v>
      </c>
      <c r="HX285">
        <v>3.2742</v>
      </c>
      <c r="HY285">
        <v>9999</v>
      </c>
      <c r="HZ285">
        <v>9999</v>
      </c>
      <c r="IA285">
        <v>9999</v>
      </c>
      <c r="IB285">
        <v>999.9</v>
      </c>
      <c r="IC285">
        <v>1.86396</v>
      </c>
      <c r="ID285">
        <v>1.86007</v>
      </c>
      <c r="IE285">
        <v>1.85838</v>
      </c>
      <c r="IF285">
        <v>1.85974</v>
      </c>
      <c r="IG285">
        <v>1.85989</v>
      </c>
      <c r="IH285">
        <v>1.85837</v>
      </c>
      <c r="II285">
        <v>1.85745</v>
      </c>
      <c r="IJ285">
        <v>1.85242</v>
      </c>
      <c r="IK285">
        <v>0</v>
      </c>
      <c r="IL285">
        <v>0</v>
      </c>
      <c r="IM285">
        <v>0</v>
      </c>
      <c r="IN285">
        <v>0</v>
      </c>
      <c r="IO285" t="s">
        <v>443</v>
      </c>
      <c r="IP285" t="s">
        <v>444</v>
      </c>
      <c r="IQ285" t="s">
        <v>445</v>
      </c>
      <c r="IR285" t="s">
        <v>445</v>
      </c>
      <c r="IS285" t="s">
        <v>445</v>
      </c>
      <c r="IT285" t="s">
        <v>445</v>
      </c>
      <c r="IU285">
        <v>0</v>
      </c>
      <c r="IV285">
        <v>100</v>
      </c>
      <c r="IW285">
        <v>100</v>
      </c>
      <c r="IX285">
        <v>-0.85</v>
      </c>
      <c r="IY285">
        <v>0.2752</v>
      </c>
      <c r="IZ285">
        <v>-1.101190050776656</v>
      </c>
      <c r="JA285">
        <v>-0.0009077452495023094</v>
      </c>
      <c r="JB285">
        <v>1.260287539409167E-06</v>
      </c>
      <c r="JC285">
        <v>-2.747980142854786E-10</v>
      </c>
      <c r="JD285">
        <v>0.01164710740424388</v>
      </c>
      <c r="JE285">
        <v>0.002354074995816399</v>
      </c>
      <c r="JF285">
        <v>0.0004967520844642659</v>
      </c>
      <c r="JG285">
        <v>-1.558376616488758E-06</v>
      </c>
      <c r="JH285">
        <v>1</v>
      </c>
      <c r="JI285">
        <v>1955</v>
      </c>
      <c r="JJ285">
        <v>1</v>
      </c>
      <c r="JK285">
        <v>26</v>
      </c>
      <c r="JL285">
        <v>194282.4</v>
      </c>
      <c r="JM285">
        <v>194282.6</v>
      </c>
      <c r="JN285">
        <v>2.75635</v>
      </c>
      <c r="JO285">
        <v>2.61475</v>
      </c>
      <c r="JP285">
        <v>1.49658</v>
      </c>
      <c r="JQ285">
        <v>2.34619</v>
      </c>
      <c r="JR285">
        <v>1.54907</v>
      </c>
      <c r="JS285">
        <v>2.37915</v>
      </c>
      <c r="JT285">
        <v>35.8244</v>
      </c>
      <c r="JU285">
        <v>24.1663</v>
      </c>
      <c r="JV285">
        <v>18</v>
      </c>
      <c r="JW285">
        <v>481.49</v>
      </c>
      <c r="JX285">
        <v>492.731</v>
      </c>
      <c r="JY285">
        <v>27.0985</v>
      </c>
      <c r="JZ285">
        <v>28.4833</v>
      </c>
      <c r="KA285">
        <v>30.0001</v>
      </c>
      <c r="KB285">
        <v>28.6786</v>
      </c>
      <c r="KC285">
        <v>28.6706</v>
      </c>
      <c r="KD285">
        <v>55.2887</v>
      </c>
      <c r="KE285">
        <v>17.862</v>
      </c>
      <c r="KF285">
        <v>67.01949999999999</v>
      </c>
      <c r="KG285">
        <v>27.089</v>
      </c>
      <c r="KH285">
        <v>1255.62</v>
      </c>
      <c r="KI285">
        <v>20.7495</v>
      </c>
      <c r="KJ285">
        <v>102.019</v>
      </c>
      <c r="KK285">
        <v>91.4897</v>
      </c>
    </row>
    <row r="286" spans="1:297">
      <c r="A286">
        <v>268</v>
      </c>
      <c r="B286">
        <v>1758646554.6</v>
      </c>
      <c r="C286">
        <v>4921.599999904633</v>
      </c>
      <c r="D286" t="s">
        <v>983</v>
      </c>
      <c r="E286" t="s">
        <v>984</v>
      </c>
      <c r="F286">
        <v>5</v>
      </c>
      <c r="G286" t="s">
        <v>834</v>
      </c>
      <c r="H286" t="s">
        <v>438</v>
      </c>
      <c r="I286">
        <v>1758646546.814285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(EA286+(U286+2*0.95*5.67E-8*(((EA286+$B$9)+273)^4-(EA286+273)^4)-44100*J286)/(1.84*29.3*R286+8*0.95*5.67E-8*(EA286+273)^3))</f>
        <v>0</v>
      </c>
      <c r="W286">
        <f>($C$9*EB286+$D$9*EC286+$E$9*V286)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2*0.95*5.67E-8*(((EA286+$B$9)+273)^4-(W286+273)^4)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1268.109780151252</v>
      </c>
      <c r="AK286">
        <v>1238.740181818181</v>
      </c>
      <c r="AL286">
        <v>3.345639598830263</v>
      </c>
      <c r="AM286">
        <v>65.1806960467509</v>
      </c>
      <c r="AN286">
        <f>(AP286 - AO286 + DY286*1E3/(8.314*(EA286+273.15)) * AR286/DX286 * AQ286) * DX286/(100*DL286) * 1000/(1000 - AP286)</f>
        <v>0</v>
      </c>
      <c r="AO286">
        <v>20.72724756840241</v>
      </c>
      <c r="AP286">
        <v>21.73495575757575</v>
      </c>
      <c r="AQ286">
        <v>0.001234459492613657</v>
      </c>
      <c r="AR286">
        <v>105.5677355615316</v>
      </c>
      <c r="AS286">
        <v>0</v>
      </c>
      <c r="AT286">
        <v>0</v>
      </c>
      <c r="AU286">
        <f>IF(AS286*$H$15&gt;=AW286,1.0,(AW286/(AW286-AS286*$H$15)))</f>
        <v>0</v>
      </c>
      <c r="AV286">
        <f>(AU286-1)*100</f>
        <v>0</v>
      </c>
      <c r="AW286">
        <f>MAX(0,($B$15+$C$15*EF286)/(1+$D$15*EF286)*DY286/(EA286+273)*$E$15)</f>
        <v>0</v>
      </c>
      <c r="AX286" t="s">
        <v>439</v>
      </c>
      <c r="AY286" t="s">
        <v>439</v>
      </c>
      <c r="AZ286">
        <v>0</v>
      </c>
      <c r="BA286">
        <v>0</v>
      </c>
      <c r="BB286">
        <f>1-AZ286/BA286</f>
        <v>0</v>
      </c>
      <c r="BC286">
        <v>0</v>
      </c>
      <c r="BD286" t="s">
        <v>439</v>
      </c>
      <c r="BE286" t="s">
        <v>439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439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$B$13*EG286+$C$13*EH286+$F$13*ES286*(1-EV286)</f>
        <v>0</v>
      </c>
      <c r="DI286">
        <f>DH286*DJ286</f>
        <v>0</v>
      </c>
      <c r="DJ286">
        <f>($B$13*$D$11+$C$13*$D$11+$F$13*((FF286+EX286)/MAX(FF286+EX286+FG286, 0.1)*$I$11+FG286/MAX(FF286+EX286+FG286, 0.1)*$J$11))/($B$13+$C$13+$F$13)</f>
        <v>0</v>
      </c>
      <c r="DK286">
        <f>($B$13*$K$11+$C$13*$K$11+$F$13*((FF286+EX286)/MAX(FF286+EX286+FG286, 0.1)*$P$11+FG286/MAX(FF286+EX286+FG286, 0.1)*$Q$11))/($B$13+$C$13+$F$13)</f>
        <v>0</v>
      </c>
      <c r="DL286">
        <v>2.96</v>
      </c>
      <c r="DM286">
        <v>0.5</v>
      </c>
      <c r="DN286" t="s">
        <v>440</v>
      </c>
      <c r="DO286">
        <v>2</v>
      </c>
      <c r="DP286" t="b">
        <v>1</v>
      </c>
      <c r="DQ286">
        <v>1758646546.814285</v>
      </c>
      <c r="DR286">
        <v>1188.106071428572</v>
      </c>
      <c r="DS286">
        <v>1226.410714285714</v>
      </c>
      <c r="DT286">
        <v>21.71289285714286</v>
      </c>
      <c r="DU286">
        <v>20.68402857142857</v>
      </c>
      <c r="DV286">
        <v>1188.966785714286</v>
      </c>
      <c r="DW286">
        <v>21.43782142857143</v>
      </c>
      <c r="DX286">
        <v>499.94875</v>
      </c>
      <c r="DY286">
        <v>90.31044642857141</v>
      </c>
      <c r="DZ286">
        <v>0.06707252857142856</v>
      </c>
      <c r="EA286">
        <v>28.58399285714286</v>
      </c>
      <c r="EB286">
        <v>30.01232857142858</v>
      </c>
      <c r="EC286">
        <v>999.9000000000002</v>
      </c>
      <c r="ED286">
        <v>0</v>
      </c>
      <c r="EE286">
        <v>0</v>
      </c>
      <c r="EF286">
        <v>9996.718928571428</v>
      </c>
      <c r="EG286">
        <v>0</v>
      </c>
      <c r="EH286">
        <v>10.38905</v>
      </c>
      <c r="EI286">
        <v>-38.30513928571428</v>
      </c>
      <c r="EJ286">
        <v>1214.475714285714</v>
      </c>
      <c r="EK286">
        <v>1252.315</v>
      </c>
      <c r="EL286">
        <v>1.028846892857143</v>
      </c>
      <c r="EM286">
        <v>1226.410714285714</v>
      </c>
      <c r="EN286">
        <v>20.68402857142857</v>
      </c>
      <c r="EO286">
        <v>1.960900357142857</v>
      </c>
      <c r="EP286">
        <v>1.867985</v>
      </c>
      <c r="EQ286">
        <v>17.13210357142857</v>
      </c>
      <c r="ER286">
        <v>16.36758214285714</v>
      </c>
      <c r="ES286">
        <v>2000.016785714286</v>
      </c>
      <c r="ET286">
        <v>0.9799958571428569</v>
      </c>
      <c r="EU286">
        <v>0.02000391785714286</v>
      </c>
      <c r="EV286">
        <v>0</v>
      </c>
      <c r="EW286">
        <v>591.4461428571429</v>
      </c>
      <c r="EX286">
        <v>5.00078</v>
      </c>
      <c r="EY286">
        <v>11603.825</v>
      </c>
      <c r="EZ286">
        <v>16379.74285714286</v>
      </c>
      <c r="FA286">
        <v>38.82342857142857</v>
      </c>
      <c r="FB286">
        <v>39.60917857142856</v>
      </c>
      <c r="FC286">
        <v>39.29439285714285</v>
      </c>
      <c r="FD286">
        <v>39.33224999999999</v>
      </c>
      <c r="FE286">
        <v>40.16939285714285</v>
      </c>
      <c r="FF286">
        <v>1955.106785714286</v>
      </c>
      <c r="FG286">
        <v>39.91</v>
      </c>
      <c r="FH286">
        <v>0</v>
      </c>
      <c r="FI286">
        <v>1758646552.8</v>
      </c>
      <c r="FJ286">
        <v>0</v>
      </c>
      <c r="FK286">
        <v>591.4099615384615</v>
      </c>
      <c r="FL286">
        <v>-2.930358974815837</v>
      </c>
      <c r="FM286">
        <v>-43.23760688892433</v>
      </c>
      <c r="FN286">
        <v>11603.47307692308</v>
      </c>
      <c r="FO286">
        <v>15</v>
      </c>
      <c r="FP286">
        <v>0</v>
      </c>
      <c r="FQ286" t="s">
        <v>441</v>
      </c>
      <c r="FR286">
        <v>1746989605.5</v>
      </c>
      <c r="FS286">
        <v>1746989593.5</v>
      </c>
      <c r="FT286">
        <v>0</v>
      </c>
      <c r="FU286">
        <v>-0.274</v>
      </c>
      <c r="FV286">
        <v>-0.002</v>
      </c>
      <c r="FW286">
        <v>2.549</v>
      </c>
      <c r="FX286">
        <v>0.129</v>
      </c>
      <c r="FY286">
        <v>420</v>
      </c>
      <c r="FZ286">
        <v>17</v>
      </c>
      <c r="GA286">
        <v>0.02</v>
      </c>
      <c r="GB286">
        <v>0.04</v>
      </c>
      <c r="GC286">
        <v>-38.46919756097561</v>
      </c>
      <c r="GD286">
        <v>3.32803902439021</v>
      </c>
      <c r="GE286">
        <v>0.4215804835857473</v>
      </c>
      <c r="GF286">
        <v>0</v>
      </c>
      <c r="GG286">
        <v>591.5979705882353</v>
      </c>
      <c r="GH286">
        <v>-3.172299462348368</v>
      </c>
      <c r="GI286">
        <v>0.3866264716062748</v>
      </c>
      <c r="GJ286">
        <v>0</v>
      </c>
      <c r="GK286">
        <v>1.049418756097561</v>
      </c>
      <c r="GL286">
        <v>-0.3993307317073153</v>
      </c>
      <c r="GM286">
        <v>0.04069320906836884</v>
      </c>
      <c r="GN286">
        <v>0</v>
      </c>
      <c r="GO286">
        <v>0</v>
      </c>
      <c r="GP286">
        <v>3</v>
      </c>
      <c r="GQ286" t="s">
        <v>459</v>
      </c>
      <c r="GR286">
        <v>3.10227</v>
      </c>
      <c r="GS286">
        <v>2.72572</v>
      </c>
      <c r="GT286">
        <v>0.181293</v>
      </c>
      <c r="GU286">
        <v>0.18482</v>
      </c>
      <c r="GV286">
        <v>0.100467</v>
      </c>
      <c r="GW286">
        <v>0.098495</v>
      </c>
      <c r="GX286">
        <v>21415.6</v>
      </c>
      <c r="GY286">
        <v>19369.3</v>
      </c>
      <c r="GZ286">
        <v>26720.3</v>
      </c>
      <c r="HA286">
        <v>23980.7</v>
      </c>
      <c r="HB286">
        <v>38471.5</v>
      </c>
      <c r="HC286">
        <v>31964</v>
      </c>
      <c r="HD286">
        <v>46660.4</v>
      </c>
      <c r="HE286">
        <v>37934.9</v>
      </c>
      <c r="HF286">
        <v>1.87375</v>
      </c>
      <c r="HG286">
        <v>1.8678</v>
      </c>
      <c r="HH286">
        <v>0.13981</v>
      </c>
      <c r="HI286">
        <v>0</v>
      </c>
      <c r="HJ286">
        <v>27.7196</v>
      </c>
      <c r="HK286">
        <v>999.9</v>
      </c>
      <c r="HL286">
        <v>48.7</v>
      </c>
      <c r="HM286">
        <v>31.2</v>
      </c>
      <c r="HN286">
        <v>24.6084</v>
      </c>
      <c r="HO286">
        <v>61.1829</v>
      </c>
      <c r="HP286">
        <v>22.5721</v>
      </c>
      <c r="HQ286">
        <v>1</v>
      </c>
      <c r="HR286">
        <v>0.0937983</v>
      </c>
      <c r="HS286">
        <v>0.131321</v>
      </c>
      <c r="HT286">
        <v>20.2809</v>
      </c>
      <c r="HU286">
        <v>5.2101</v>
      </c>
      <c r="HV286">
        <v>11.9796</v>
      </c>
      <c r="HW286">
        <v>4.96325</v>
      </c>
      <c r="HX286">
        <v>3.2743</v>
      </c>
      <c r="HY286">
        <v>9999</v>
      </c>
      <c r="HZ286">
        <v>9999</v>
      </c>
      <c r="IA286">
        <v>9999</v>
      </c>
      <c r="IB286">
        <v>999.9</v>
      </c>
      <c r="IC286">
        <v>1.86396</v>
      </c>
      <c r="ID286">
        <v>1.8601</v>
      </c>
      <c r="IE286">
        <v>1.85838</v>
      </c>
      <c r="IF286">
        <v>1.85975</v>
      </c>
      <c r="IG286">
        <v>1.85989</v>
      </c>
      <c r="IH286">
        <v>1.85837</v>
      </c>
      <c r="II286">
        <v>1.85745</v>
      </c>
      <c r="IJ286">
        <v>1.85242</v>
      </c>
      <c r="IK286">
        <v>0</v>
      </c>
      <c r="IL286">
        <v>0</v>
      </c>
      <c r="IM286">
        <v>0</v>
      </c>
      <c r="IN286">
        <v>0</v>
      </c>
      <c r="IO286" t="s">
        <v>443</v>
      </c>
      <c r="IP286" t="s">
        <v>444</v>
      </c>
      <c r="IQ286" t="s">
        <v>445</v>
      </c>
      <c r="IR286" t="s">
        <v>445</v>
      </c>
      <c r="IS286" t="s">
        <v>445</v>
      </c>
      <c r="IT286" t="s">
        <v>445</v>
      </c>
      <c r="IU286">
        <v>0</v>
      </c>
      <c r="IV286">
        <v>100</v>
      </c>
      <c r="IW286">
        <v>100</v>
      </c>
      <c r="IX286">
        <v>-0.84</v>
      </c>
      <c r="IY286">
        <v>0.2755</v>
      </c>
      <c r="IZ286">
        <v>-1.101190050776656</v>
      </c>
      <c r="JA286">
        <v>-0.0009077452495023094</v>
      </c>
      <c r="JB286">
        <v>1.260287539409167E-06</v>
      </c>
      <c r="JC286">
        <v>-2.747980142854786E-10</v>
      </c>
      <c r="JD286">
        <v>0.01164710740424388</v>
      </c>
      <c r="JE286">
        <v>0.002354074995816399</v>
      </c>
      <c r="JF286">
        <v>0.0004967520844642659</v>
      </c>
      <c r="JG286">
        <v>-1.558376616488758E-06</v>
      </c>
      <c r="JH286">
        <v>1</v>
      </c>
      <c r="JI286">
        <v>1955</v>
      </c>
      <c r="JJ286">
        <v>1</v>
      </c>
      <c r="JK286">
        <v>26</v>
      </c>
      <c r="JL286">
        <v>194282.5</v>
      </c>
      <c r="JM286">
        <v>194282.7</v>
      </c>
      <c r="JN286">
        <v>2.7832</v>
      </c>
      <c r="JO286">
        <v>2.60742</v>
      </c>
      <c r="JP286">
        <v>1.49658</v>
      </c>
      <c r="JQ286">
        <v>2.34619</v>
      </c>
      <c r="JR286">
        <v>1.54907</v>
      </c>
      <c r="JS286">
        <v>2.46216</v>
      </c>
      <c r="JT286">
        <v>35.8244</v>
      </c>
      <c r="JU286">
        <v>24.1751</v>
      </c>
      <c r="JV286">
        <v>18</v>
      </c>
      <c r="JW286">
        <v>481.733</v>
      </c>
      <c r="JX286">
        <v>492.586</v>
      </c>
      <c r="JY286">
        <v>27.0867</v>
      </c>
      <c r="JZ286">
        <v>28.4851</v>
      </c>
      <c r="KA286">
        <v>30</v>
      </c>
      <c r="KB286">
        <v>28.6801</v>
      </c>
      <c r="KC286">
        <v>28.6709</v>
      </c>
      <c r="KD286">
        <v>55.841</v>
      </c>
      <c r="KE286">
        <v>17.862</v>
      </c>
      <c r="KF286">
        <v>67.01949999999999</v>
      </c>
      <c r="KG286">
        <v>27.0779</v>
      </c>
      <c r="KH286">
        <v>1275.73</v>
      </c>
      <c r="KI286">
        <v>20.7574</v>
      </c>
      <c r="KJ286">
        <v>102.019</v>
      </c>
      <c r="KK286">
        <v>91.48950000000001</v>
      </c>
    </row>
    <row r="287" spans="1:297">
      <c r="A287">
        <v>269</v>
      </c>
      <c r="B287">
        <v>1758646559.6</v>
      </c>
      <c r="C287">
        <v>4926.599999904633</v>
      </c>
      <c r="D287" t="s">
        <v>985</v>
      </c>
      <c r="E287" t="s">
        <v>986</v>
      </c>
      <c r="F287">
        <v>5</v>
      </c>
      <c r="G287" t="s">
        <v>834</v>
      </c>
      <c r="H287" t="s">
        <v>438</v>
      </c>
      <c r="I287">
        <v>1758646552.1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(EA287+(U287+2*0.95*5.67E-8*(((EA287+$B$9)+273)^4-(EA287+273)^4)-44100*J287)/(1.84*29.3*R287+8*0.95*5.67E-8*(EA287+273)^3))</f>
        <v>0</v>
      </c>
      <c r="W287">
        <f>($C$9*EB287+$D$9*EC287+$E$9*V287)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2*0.95*5.67E-8*(((EA287+$B$9)+273)^4-(W287+273)^4)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1285.129854971094</v>
      </c>
      <c r="AK287">
        <v>1255.605818181818</v>
      </c>
      <c r="AL287">
        <v>3.3796818142346</v>
      </c>
      <c r="AM287">
        <v>65.1806960467509</v>
      </c>
      <c r="AN287">
        <f>(AP287 - AO287 + DY287*1E3/(8.314*(EA287+273.15)) * AR287/DX287 * AQ287) * DX287/(100*DL287) * 1000/(1000 - AP287)</f>
        <v>0</v>
      </c>
      <c r="AO287">
        <v>20.73100401591044</v>
      </c>
      <c r="AP287">
        <v>21.73876787878787</v>
      </c>
      <c r="AQ287">
        <v>6.489228024122952E-07</v>
      </c>
      <c r="AR287">
        <v>105.5677355615316</v>
      </c>
      <c r="AS287">
        <v>0</v>
      </c>
      <c r="AT287">
        <v>0</v>
      </c>
      <c r="AU287">
        <f>IF(AS287*$H$15&gt;=AW287,1.0,(AW287/(AW287-AS287*$H$15)))</f>
        <v>0</v>
      </c>
      <c r="AV287">
        <f>(AU287-1)*100</f>
        <v>0</v>
      </c>
      <c r="AW287">
        <f>MAX(0,($B$15+$C$15*EF287)/(1+$D$15*EF287)*DY287/(EA287+273)*$E$15)</f>
        <v>0</v>
      </c>
      <c r="AX287" t="s">
        <v>439</v>
      </c>
      <c r="AY287" t="s">
        <v>439</v>
      </c>
      <c r="AZ287">
        <v>0</v>
      </c>
      <c r="BA287">
        <v>0</v>
      </c>
      <c r="BB287">
        <f>1-AZ287/BA287</f>
        <v>0</v>
      </c>
      <c r="BC287">
        <v>0</v>
      </c>
      <c r="BD287" t="s">
        <v>439</v>
      </c>
      <c r="BE287" t="s">
        <v>439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439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$B$13*EG287+$C$13*EH287+$F$13*ES287*(1-EV287)</f>
        <v>0</v>
      </c>
      <c r="DI287">
        <f>DH287*DJ287</f>
        <v>0</v>
      </c>
      <c r="DJ287">
        <f>($B$13*$D$11+$C$13*$D$11+$F$13*((FF287+EX287)/MAX(FF287+EX287+FG287, 0.1)*$I$11+FG287/MAX(FF287+EX287+FG287, 0.1)*$J$11))/($B$13+$C$13+$F$13)</f>
        <v>0</v>
      </c>
      <c r="DK287">
        <f>($B$13*$K$11+$C$13*$K$11+$F$13*((FF287+EX287)/MAX(FF287+EX287+FG287, 0.1)*$P$11+FG287/MAX(FF287+EX287+FG287, 0.1)*$Q$11))/($B$13+$C$13+$F$13)</f>
        <v>0</v>
      </c>
      <c r="DL287">
        <v>2.96</v>
      </c>
      <c r="DM287">
        <v>0.5</v>
      </c>
      <c r="DN287" t="s">
        <v>440</v>
      </c>
      <c r="DO287">
        <v>2</v>
      </c>
      <c r="DP287" t="b">
        <v>1</v>
      </c>
      <c r="DQ287">
        <v>1758646552.1</v>
      </c>
      <c r="DR287">
        <v>1205.358518518519</v>
      </c>
      <c r="DS287">
        <v>1243.624074074074</v>
      </c>
      <c r="DT287">
        <v>21.72528518518518</v>
      </c>
      <c r="DU287">
        <v>20.7170037037037</v>
      </c>
      <c r="DV287">
        <v>1206.203703703704</v>
      </c>
      <c r="DW287">
        <v>21.44995925925926</v>
      </c>
      <c r="DX287">
        <v>499.9722592592593</v>
      </c>
      <c r="DY287">
        <v>90.3105888888889</v>
      </c>
      <c r="DZ287">
        <v>0.06726975185185186</v>
      </c>
      <c r="EA287">
        <v>28.57704444444445</v>
      </c>
      <c r="EB287">
        <v>30.00495925925926</v>
      </c>
      <c r="EC287">
        <v>999.9000000000001</v>
      </c>
      <c r="ED287">
        <v>0</v>
      </c>
      <c r="EE287">
        <v>0</v>
      </c>
      <c r="EF287">
        <v>10002.54259259259</v>
      </c>
      <c r="EG287">
        <v>0</v>
      </c>
      <c r="EH287">
        <v>10.39015185185185</v>
      </c>
      <c r="EI287">
        <v>-38.26578518518519</v>
      </c>
      <c r="EJ287">
        <v>1232.126666666667</v>
      </c>
      <c r="EK287">
        <v>1269.934444444444</v>
      </c>
      <c r="EL287">
        <v>1.008276037037037</v>
      </c>
      <c r="EM287">
        <v>1243.624074074074</v>
      </c>
      <c r="EN287">
        <v>20.7170037037037</v>
      </c>
      <c r="EO287">
        <v>1.962023333333333</v>
      </c>
      <c r="EP287">
        <v>1.870965185185185</v>
      </c>
      <c r="EQ287">
        <v>17.14113703703704</v>
      </c>
      <c r="ER287">
        <v>16.39262962962963</v>
      </c>
      <c r="ES287">
        <v>1999.970370370371</v>
      </c>
      <c r="ET287">
        <v>0.9799954444444443</v>
      </c>
      <c r="EU287">
        <v>0.02000432962962963</v>
      </c>
      <c r="EV287">
        <v>0</v>
      </c>
      <c r="EW287">
        <v>591.1002222222223</v>
      </c>
      <c r="EX287">
        <v>5.00078</v>
      </c>
      <c r="EY287">
        <v>11599.78148148148</v>
      </c>
      <c r="EZ287">
        <v>16379.36666666667</v>
      </c>
      <c r="FA287">
        <v>38.80985185185185</v>
      </c>
      <c r="FB287">
        <v>39.60392592592593</v>
      </c>
      <c r="FC287">
        <v>39.384</v>
      </c>
      <c r="FD287">
        <v>39.32374074074074</v>
      </c>
      <c r="FE287">
        <v>40.1432962962963</v>
      </c>
      <c r="FF287">
        <v>1955.06037037037</v>
      </c>
      <c r="FG287">
        <v>39.91</v>
      </c>
      <c r="FH287">
        <v>0</v>
      </c>
      <c r="FI287">
        <v>1758646557.6</v>
      </c>
      <c r="FJ287">
        <v>0</v>
      </c>
      <c r="FK287">
        <v>591.1420384615385</v>
      </c>
      <c r="FL287">
        <v>-3.089401715905683</v>
      </c>
      <c r="FM287">
        <v>-42.61538464385676</v>
      </c>
      <c r="FN287">
        <v>11599.83461538462</v>
      </c>
      <c r="FO287">
        <v>15</v>
      </c>
      <c r="FP287">
        <v>0</v>
      </c>
      <c r="FQ287" t="s">
        <v>441</v>
      </c>
      <c r="FR287">
        <v>1746989605.5</v>
      </c>
      <c r="FS287">
        <v>1746989593.5</v>
      </c>
      <c r="FT287">
        <v>0</v>
      </c>
      <c r="FU287">
        <v>-0.274</v>
      </c>
      <c r="FV287">
        <v>-0.002</v>
      </c>
      <c r="FW287">
        <v>2.549</v>
      </c>
      <c r="FX287">
        <v>0.129</v>
      </c>
      <c r="FY287">
        <v>420</v>
      </c>
      <c r="FZ287">
        <v>17</v>
      </c>
      <c r="GA287">
        <v>0.02</v>
      </c>
      <c r="GB287">
        <v>0.04</v>
      </c>
      <c r="GC287">
        <v>-38.37081219512196</v>
      </c>
      <c r="GD287">
        <v>0.6599121951218784</v>
      </c>
      <c r="GE287">
        <v>0.3439624598029817</v>
      </c>
      <c r="GF287">
        <v>0</v>
      </c>
      <c r="GG287">
        <v>591.3325294117648</v>
      </c>
      <c r="GH287">
        <v>-3.334392657840048</v>
      </c>
      <c r="GI287">
        <v>0.4082752989383348</v>
      </c>
      <c r="GJ287">
        <v>0</v>
      </c>
      <c r="GK287">
        <v>1.026362658536585</v>
      </c>
      <c r="GL287">
        <v>-0.2423790940766556</v>
      </c>
      <c r="GM287">
        <v>0.02864049354443406</v>
      </c>
      <c r="GN287">
        <v>0</v>
      </c>
      <c r="GO287">
        <v>0</v>
      </c>
      <c r="GP287">
        <v>3</v>
      </c>
      <c r="GQ287" t="s">
        <v>459</v>
      </c>
      <c r="GR287">
        <v>3.10257</v>
      </c>
      <c r="GS287">
        <v>2.72492</v>
      </c>
      <c r="GT287">
        <v>0.182805</v>
      </c>
      <c r="GU287">
        <v>0.186332</v>
      </c>
      <c r="GV287">
        <v>0.100474</v>
      </c>
      <c r="GW287">
        <v>0.098505</v>
      </c>
      <c r="GX287">
        <v>21376.1</v>
      </c>
      <c r="GY287">
        <v>19333.1</v>
      </c>
      <c r="GZ287">
        <v>26720.3</v>
      </c>
      <c r="HA287">
        <v>23980.4</v>
      </c>
      <c r="HB287">
        <v>38471.4</v>
      </c>
      <c r="HC287">
        <v>31963.7</v>
      </c>
      <c r="HD287">
        <v>46660.5</v>
      </c>
      <c r="HE287">
        <v>37934.8</v>
      </c>
      <c r="HF287">
        <v>1.87427</v>
      </c>
      <c r="HG287">
        <v>1.86747</v>
      </c>
      <c r="HH287">
        <v>0.140011</v>
      </c>
      <c r="HI287">
        <v>0</v>
      </c>
      <c r="HJ287">
        <v>27.7153</v>
      </c>
      <c r="HK287">
        <v>999.9</v>
      </c>
      <c r="HL287">
        <v>48.7</v>
      </c>
      <c r="HM287">
        <v>31.2</v>
      </c>
      <c r="HN287">
        <v>24.6061</v>
      </c>
      <c r="HO287">
        <v>61.2229</v>
      </c>
      <c r="HP287">
        <v>22.5881</v>
      </c>
      <c r="HQ287">
        <v>1</v>
      </c>
      <c r="HR287">
        <v>0.0940955</v>
      </c>
      <c r="HS287">
        <v>0.0480338</v>
      </c>
      <c r="HT287">
        <v>20.2807</v>
      </c>
      <c r="HU287">
        <v>5.20995</v>
      </c>
      <c r="HV287">
        <v>11.9798</v>
      </c>
      <c r="HW287">
        <v>4.96325</v>
      </c>
      <c r="HX287">
        <v>3.27425</v>
      </c>
      <c r="HY287">
        <v>9999</v>
      </c>
      <c r="HZ287">
        <v>9999</v>
      </c>
      <c r="IA287">
        <v>9999</v>
      </c>
      <c r="IB287">
        <v>999.9</v>
      </c>
      <c r="IC287">
        <v>1.86397</v>
      </c>
      <c r="ID287">
        <v>1.86007</v>
      </c>
      <c r="IE287">
        <v>1.85837</v>
      </c>
      <c r="IF287">
        <v>1.85975</v>
      </c>
      <c r="IG287">
        <v>1.85989</v>
      </c>
      <c r="IH287">
        <v>1.85837</v>
      </c>
      <c r="II287">
        <v>1.85745</v>
      </c>
      <c r="IJ287">
        <v>1.85242</v>
      </c>
      <c r="IK287">
        <v>0</v>
      </c>
      <c r="IL287">
        <v>0</v>
      </c>
      <c r="IM287">
        <v>0</v>
      </c>
      <c r="IN287">
        <v>0</v>
      </c>
      <c r="IO287" t="s">
        <v>443</v>
      </c>
      <c r="IP287" t="s">
        <v>444</v>
      </c>
      <c r="IQ287" t="s">
        <v>445</v>
      </c>
      <c r="IR287" t="s">
        <v>445</v>
      </c>
      <c r="IS287" t="s">
        <v>445</v>
      </c>
      <c r="IT287" t="s">
        <v>445</v>
      </c>
      <c r="IU287">
        <v>0</v>
      </c>
      <c r="IV287">
        <v>100</v>
      </c>
      <c r="IW287">
        <v>100</v>
      </c>
      <c r="IX287">
        <v>-0.82</v>
      </c>
      <c r="IY287">
        <v>0.2756</v>
      </c>
      <c r="IZ287">
        <v>-1.101190050776656</v>
      </c>
      <c r="JA287">
        <v>-0.0009077452495023094</v>
      </c>
      <c r="JB287">
        <v>1.260287539409167E-06</v>
      </c>
      <c r="JC287">
        <v>-2.747980142854786E-10</v>
      </c>
      <c r="JD287">
        <v>0.01164710740424388</v>
      </c>
      <c r="JE287">
        <v>0.002354074995816399</v>
      </c>
      <c r="JF287">
        <v>0.0004967520844642659</v>
      </c>
      <c r="JG287">
        <v>-1.558376616488758E-06</v>
      </c>
      <c r="JH287">
        <v>1</v>
      </c>
      <c r="JI287">
        <v>1955</v>
      </c>
      <c r="JJ287">
        <v>1</v>
      </c>
      <c r="JK287">
        <v>26</v>
      </c>
      <c r="JL287">
        <v>194282.6</v>
      </c>
      <c r="JM287">
        <v>194282.8</v>
      </c>
      <c r="JN287">
        <v>2.8125</v>
      </c>
      <c r="JO287">
        <v>2.6123</v>
      </c>
      <c r="JP287">
        <v>1.49658</v>
      </c>
      <c r="JQ287">
        <v>2.34619</v>
      </c>
      <c r="JR287">
        <v>1.54907</v>
      </c>
      <c r="JS287">
        <v>2.36572</v>
      </c>
      <c r="JT287">
        <v>35.8244</v>
      </c>
      <c r="JU287">
        <v>24.1663</v>
      </c>
      <c r="JV287">
        <v>18</v>
      </c>
      <c r="JW287">
        <v>482.045</v>
      </c>
      <c r="JX287">
        <v>492.373</v>
      </c>
      <c r="JY287">
        <v>27.0756</v>
      </c>
      <c r="JZ287">
        <v>28.4851</v>
      </c>
      <c r="KA287">
        <v>30.0001</v>
      </c>
      <c r="KB287">
        <v>28.681</v>
      </c>
      <c r="KC287">
        <v>28.6709</v>
      </c>
      <c r="KD287">
        <v>56.4697</v>
      </c>
      <c r="KE287">
        <v>17.862</v>
      </c>
      <c r="KF287">
        <v>67.01949999999999</v>
      </c>
      <c r="KG287">
        <v>27.2133</v>
      </c>
      <c r="KH287">
        <v>1289.09</v>
      </c>
      <c r="KI287">
        <v>20.7365</v>
      </c>
      <c r="KJ287">
        <v>102.019</v>
      </c>
      <c r="KK287">
        <v>91.489</v>
      </c>
    </row>
    <row r="288" spans="1:297">
      <c r="A288">
        <v>270</v>
      </c>
      <c r="B288">
        <v>1758646564.6</v>
      </c>
      <c r="C288">
        <v>4931.599999904633</v>
      </c>
      <c r="D288" t="s">
        <v>987</v>
      </c>
      <c r="E288" t="s">
        <v>988</v>
      </c>
      <c r="F288">
        <v>5</v>
      </c>
      <c r="G288" t="s">
        <v>834</v>
      </c>
      <c r="H288" t="s">
        <v>438</v>
      </c>
      <c r="I288">
        <v>1758646556.814285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(EA288+(U288+2*0.95*5.67E-8*(((EA288+$B$9)+273)^4-(EA288+273)^4)-44100*J288)/(1.84*29.3*R288+8*0.95*5.67E-8*(EA288+273)^3))</f>
        <v>0</v>
      </c>
      <c r="W288">
        <f>($C$9*EB288+$D$9*EC288+$E$9*V288)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2*0.95*5.67E-8*(((EA288+$B$9)+273)^4-(W288+273)^4)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1302.340195035841</v>
      </c>
      <c r="AK288">
        <v>1272.604848484848</v>
      </c>
      <c r="AL288">
        <v>3.395978892297618</v>
      </c>
      <c r="AM288">
        <v>65.1806960467509</v>
      </c>
      <c r="AN288">
        <f>(AP288 - AO288 + DY288*1E3/(8.314*(EA288+273.15)) * AR288/DX288 * AQ288) * DX288/(100*DL288) * 1000/(1000 - AP288)</f>
        <v>0</v>
      </c>
      <c r="AO288">
        <v>20.73343010461382</v>
      </c>
      <c r="AP288">
        <v>21.73466242424243</v>
      </c>
      <c r="AQ288">
        <v>-0.0001333105997306658</v>
      </c>
      <c r="AR288">
        <v>105.5677355615316</v>
      </c>
      <c r="AS288">
        <v>0</v>
      </c>
      <c r="AT288">
        <v>0</v>
      </c>
      <c r="AU288">
        <f>IF(AS288*$H$15&gt;=AW288,1.0,(AW288/(AW288-AS288*$H$15)))</f>
        <v>0</v>
      </c>
      <c r="AV288">
        <f>(AU288-1)*100</f>
        <v>0</v>
      </c>
      <c r="AW288">
        <f>MAX(0,($B$15+$C$15*EF288)/(1+$D$15*EF288)*DY288/(EA288+273)*$E$15)</f>
        <v>0</v>
      </c>
      <c r="AX288" t="s">
        <v>439</v>
      </c>
      <c r="AY288" t="s">
        <v>439</v>
      </c>
      <c r="AZ288">
        <v>0</v>
      </c>
      <c r="BA288">
        <v>0</v>
      </c>
      <c r="BB288">
        <f>1-AZ288/BA288</f>
        <v>0</v>
      </c>
      <c r="BC288">
        <v>0</v>
      </c>
      <c r="BD288" t="s">
        <v>439</v>
      </c>
      <c r="BE288" t="s">
        <v>439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439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$B$13*EG288+$C$13*EH288+$F$13*ES288*(1-EV288)</f>
        <v>0</v>
      </c>
      <c r="DI288">
        <f>DH288*DJ288</f>
        <v>0</v>
      </c>
      <c r="DJ288">
        <f>($B$13*$D$11+$C$13*$D$11+$F$13*((FF288+EX288)/MAX(FF288+EX288+FG288, 0.1)*$I$11+FG288/MAX(FF288+EX288+FG288, 0.1)*$J$11))/($B$13+$C$13+$F$13)</f>
        <v>0</v>
      </c>
      <c r="DK288">
        <f>($B$13*$K$11+$C$13*$K$11+$F$13*((FF288+EX288)/MAX(FF288+EX288+FG288, 0.1)*$P$11+FG288/MAX(FF288+EX288+FG288, 0.1)*$Q$11))/($B$13+$C$13+$F$13)</f>
        <v>0</v>
      </c>
      <c r="DL288">
        <v>2.96</v>
      </c>
      <c r="DM288">
        <v>0.5</v>
      </c>
      <c r="DN288" t="s">
        <v>440</v>
      </c>
      <c r="DO288">
        <v>2</v>
      </c>
      <c r="DP288" t="b">
        <v>1</v>
      </c>
      <c r="DQ288">
        <v>1758646556.814285</v>
      </c>
      <c r="DR288">
        <v>1220.8125</v>
      </c>
      <c r="DS288">
        <v>1259.329642857143</v>
      </c>
      <c r="DT288">
        <v>21.73414285714286</v>
      </c>
      <c r="DU288">
        <v>20.72950357142857</v>
      </c>
      <c r="DV288">
        <v>1221.643571428571</v>
      </c>
      <c r="DW288">
        <v>21.45863928571429</v>
      </c>
      <c r="DX288">
        <v>499.9882857142857</v>
      </c>
      <c r="DY288">
        <v>90.31117500000001</v>
      </c>
      <c r="DZ288">
        <v>0.06721727142857144</v>
      </c>
      <c r="EA288">
        <v>28.57078571428571</v>
      </c>
      <c r="EB288">
        <v>30.00100714285714</v>
      </c>
      <c r="EC288">
        <v>999.9000000000002</v>
      </c>
      <c r="ED288">
        <v>0</v>
      </c>
      <c r="EE288">
        <v>0</v>
      </c>
      <c r="EF288">
        <v>10008.165</v>
      </c>
      <c r="EG288">
        <v>0</v>
      </c>
      <c r="EH288">
        <v>10.39382857142857</v>
      </c>
      <c r="EI288">
        <v>-38.51795357142858</v>
      </c>
      <c r="EJ288">
        <v>1247.934642857143</v>
      </c>
      <c r="EK288">
        <v>1285.988214285714</v>
      </c>
      <c r="EL288">
        <v>1.004645285714286</v>
      </c>
      <c r="EM288">
        <v>1259.329642857143</v>
      </c>
      <c r="EN288">
        <v>20.72950357142857</v>
      </c>
      <c r="EO288">
        <v>1.962836428571429</v>
      </c>
      <c r="EP288">
        <v>1.872106428571429</v>
      </c>
      <c r="EQ288">
        <v>17.14768571428571</v>
      </c>
      <c r="ER288">
        <v>16.40221071428571</v>
      </c>
      <c r="ES288">
        <v>1999.987857142857</v>
      </c>
      <c r="ET288">
        <v>0.9799956428571426</v>
      </c>
      <c r="EU288">
        <v>0.02000413214285715</v>
      </c>
      <c r="EV288">
        <v>0</v>
      </c>
      <c r="EW288">
        <v>590.9153571428571</v>
      </c>
      <c r="EX288">
        <v>5.00078</v>
      </c>
      <c r="EY288">
        <v>11596.275</v>
      </c>
      <c r="EZ288">
        <v>16379.52142857143</v>
      </c>
      <c r="FA288">
        <v>38.80328571428571</v>
      </c>
      <c r="FB288">
        <v>39.60242857142857</v>
      </c>
      <c r="FC288">
        <v>39.23182142857142</v>
      </c>
      <c r="FD288">
        <v>39.30335714285714</v>
      </c>
      <c r="FE288">
        <v>40.13589285714285</v>
      </c>
      <c r="FF288">
        <v>1955.077857142857</v>
      </c>
      <c r="FG288">
        <v>39.91</v>
      </c>
      <c r="FH288">
        <v>0</v>
      </c>
      <c r="FI288">
        <v>1758646563</v>
      </c>
      <c r="FJ288">
        <v>0</v>
      </c>
      <c r="FK288">
        <v>590.8948</v>
      </c>
      <c r="FL288">
        <v>-1.657769229298398</v>
      </c>
      <c r="FM288">
        <v>-51.06153839477591</v>
      </c>
      <c r="FN288">
        <v>11595.708</v>
      </c>
      <c r="FO288">
        <v>15</v>
      </c>
      <c r="FP288">
        <v>0</v>
      </c>
      <c r="FQ288" t="s">
        <v>441</v>
      </c>
      <c r="FR288">
        <v>1746989605.5</v>
      </c>
      <c r="FS288">
        <v>1746989593.5</v>
      </c>
      <c r="FT288">
        <v>0</v>
      </c>
      <c r="FU288">
        <v>-0.274</v>
      </c>
      <c r="FV288">
        <v>-0.002</v>
      </c>
      <c r="FW288">
        <v>2.549</v>
      </c>
      <c r="FX288">
        <v>0.129</v>
      </c>
      <c r="FY288">
        <v>420</v>
      </c>
      <c r="FZ288">
        <v>17</v>
      </c>
      <c r="GA288">
        <v>0.02</v>
      </c>
      <c r="GB288">
        <v>0.04</v>
      </c>
      <c r="GC288">
        <v>-38.3818175</v>
      </c>
      <c r="GD288">
        <v>-3.203172607879783</v>
      </c>
      <c r="GE288">
        <v>0.3177406882093479</v>
      </c>
      <c r="GF288">
        <v>0</v>
      </c>
      <c r="GG288">
        <v>591.0443529411764</v>
      </c>
      <c r="GH288">
        <v>-2.709610390105062</v>
      </c>
      <c r="GI288">
        <v>0.3950252324295979</v>
      </c>
      <c r="GJ288">
        <v>0</v>
      </c>
      <c r="GK288">
        <v>1.007915725</v>
      </c>
      <c r="GL288">
        <v>-0.0502291969981257</v>
      </c>
      <c r="GM288">
        <v>0.01123161004484107</v>
      </c>
      <c r="GN288">
        <v>1</v>
      </c>
      <c r="GO288">
        <v>1</v>
      </c>
      <c r="GP288">
        <v>3</v>
      </c>
      <c r="GQ288" t="s">
        <v>448</v>
      </c>
      <c r="GR288">
        <v>3.10256</v>
      </c>
      <c r="GS288">
        <v>2.72545</v>
      </c>
      <c r="GT288">
        <v>0.184323</v>
      </c>
      <c r="GU288">
        <v>0.187828</v>
      </c>
      <c r="GV288">
        <v>0.100463</v>
      </c>
      <c r="GW288">
        <v>0.098521</v>
      </c>
      <c r="GX288">
        <v>21336.4</v>
      </c>
      <c r="GY288">
        <v>19297.5</v>
      </c>
      <c r="GZ288">
        <v>26720.3</v>
      </c>
      <c r="HA288">
        <v>23980.3</v>
      </c>
      <c r="HB288">
        <v>38472.2</v>
      </c>
      <c r="HC288">
        <v>31962.9</v>
      </c>
      <c r="HD288">
        <v>46660.6</v>
      </c>
      <c r="HE288">
        <v>37934.3</v>
      </c>
      <c r="HF288">
        <v>1.87383</v>
      </c>
      <c r="HG288">
        <v>1.8677</v>
      </c>
      <c r="HH288">
        <v>0.139885</v>
      </c>
      <c r="HI288">
        <v>0</v>
      </c>
      <c r="HJ288">
        <v>27.7108</v>
      </c>
      <c r="HK288">
        <v>999.9</v>
      </c>
      <c r="HL288">
        <v>48.7</v>
      </c>
      <c r="HM288">
        <v>31.2</v>
      </c>
      <c r="HN288">
        <v>24.6055</v>
      </c>
      <c r="HO288">
        <v>61.2029</v>
      </c>
      <c r="HP288">
        <v>22.3478</v>
      </c>
      <c r="HQ288">
        <v>1</v>
      </c>
      <c r="HR288">
        <v>0.093628</v>
      </c>
      <c r="HS288">
        <v>-0.326351</v>
      </c>
      <c r="HT288">
        <v>20.2808</v>
      </c>
      <c r="HU288">
        <v>5.21145</v>
      </c>
      <c r="HV288">
        <v>11.9798</v>
      </c>
      <c r="HW288">
        <v>4.9636</v>
      </c>
      <c r="HX288">
        <v>3.27453</v>
      </c>
      <c r="HY288">
        <v>9999</v>
      </c>
      <c r="HZ288">
        <v>9999</v>
      </c>
      <c r="IA288">
        <v>9999</v>
      </c>
      <c r="IB288">
        <v>999.9</v>
      </c>
      <c r="IC288">
        <v>1.86395</v>
      </c>
      <c r="ID288">
        <v>1.86008</v>
      </c>
      <c r="IE288">
        <v>1.85838</v>
      </c>
      <c r="IF288">
        <v>1.85974</v>
      </c>
      <c r="IG288">
        <v>1.85989</v>
      </c>
      <c r="IH288">
        <v>1.85837</v>
      </c>
      <c r="II288">
        <v>1.85745</v>
      </c>
      <c r="IJ288">
        <v>1.85242</v>
      </c>
      <c r="IK288">
        <v>0</v>
      </c>
      <c r="IL288">
        <v>0</v>
      </c>
      <c r="IM288">
        <v>0</v>
      </c>
      <c r="IN288">
        <v>0</v>
      </c>
      <c r="IO288" t="s">
        <v>443</v>
      </c>
      <c r="IP288" t="s">
        <v>444</v>
      </c>
      <c r="IQ288" t="s">
        <v>445</v>
      </c>
      <c r="IR288" t="s">
        <v>445</v>
      </c>
      <c r="IS288" t="s">
        <v>445</v>
      </c>
      <c r="IT288" t="s">
        <v>445</v>
      </c>
      <c r="IU288">
        <v>0</v>
      </c>
      <c r="IV288">
        <v>100</v>
      </c>
      <c r="IW288">
        <v>100</v>
      </c>
      <c r="IX288">
        <v>-0.8100000000000001</v>
      </c>
      <c r="IY288">
        <v>0.2755</v>
      </c>
      <c r="IZ288">
        <v>-1.101190050776656</v>
      </c>
      <c r="JA288">
        <v>-0.0009077452495023094</v>
      </c>
      <c r="JB288">
        <v>1.260287539409167E-06</v>
      </c>
      <c r="JC288">
        <v>-2.747980142854786E-10</v>
      </c>
      <c r="JD288">
        <v>0.01164710740424388</v>
      </c>
      <c r="JE288">
        <v>0.002354074995816399</v>
      </c>
      <c r="JF288">
        <v>0.0004967520844642659</v>
      </c>
      <c r="JG288">
        <v>-1.558376616488758E-06</v>
      </c>
      <c r="JH288">
        <v>1</v>
      </c>
      <c r="JI288">
        <v>1955</v>
      </c>
      <c r="JJ288">
        <v>1</v>
      </c>
      <c r="JK288">
        <v>26</v>
      </c>
      <c r="JL288">
        <v>194282.7</v>
      </c>
      <c r="JM288">
        <v>194282.9</v>
      </c>
      <c r="JN288">
        <v>2.8418</v>
      </c>
      <c r="JO288">
        <v>2.60498</v>
      </c>
      <c r="JP288">
        <v>1.49658</v>
      </c>
      <c r="JQ288">
        <v>2.34619</v>
      </c>
      <c r="JR288">
        <v>1.54907</v>
      </c>
      <c r="JS288">
        <v>2.46216</v>
      </c>
      <c r="JT288">
        <v>35.8244</v>
      </c>
      <c r="JU288">
        <v>24.1838</v>
      </c>
      <c r="JV288">
        <v>18</v>
      </c>
      <c r="JW288">
        <v>481.783</v>
      </c>
      <c r="JX288">
        <v>492.52</v>
      </c>
      <c r="JY288">
        <v>27.1709</v>
      </c>
      <c r="JZ288">
        <v>28.4851</v>
      </c>
      <c r="KA288">
        <v>30</v>
      </c>
      <c r="KB288">
        <v>28.681</v>
      </c>
      <c r="KC288">
        <v>28.6709</v>
      </c>
      <c r="KD288">
        <v>57.0257</v>
      </c>
      <c r="KE288">
        <v>17.862</v>
      </c>
      <c r="KF288">
        <v>67.01949999999999</v>
      </c>
      <c r="KG288">
        <v>27.2159</v>
      </c>
      <c r="KH288">
        <v>1309.12</v>
      </c>
      <c r="KI288">
        <v>20.7332</v>
      </c>
      <c r="KJ288">
        <v>102.019</v>
      </c>
      <c r="KK288">
        <v>91.48820000000001</v>
      </c>
    </row>
    <row r="289" spans="1:297">
      <c r="A289">
        <v>271</v>
      </c>
      <c r="B289">
        <v>1758646569.6</v>
      </c>
      <c r="C289">
        <v>4936.599999904633</v>
      </c>
      <c r="D289" t="s">
        <v>989</v>
      </c>
      <c r="E289" t="s">
        <v>990</v>
      </c>
      <c r="F289">
        <v>5</v>
      </c>
      <c r="G289" t="s">
        <v>834</v>
      </c>
      <c r="H289" t="s">
        <v>438</v>
      </c>
      <c r="I289">
        <v>1758646562.1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(EA289+(U289+2*0.95*5.67E-8*(((EA289+$B$9)+273)^4-(EA289+273)^4)-44100*J289)/(1.84*29.3*R289+8*0.95*5.67E-8*(EA289+273)^3))</f>
        <v>0</v>
      </c>
      <c r="W289">
        <f>($C$9*EB289+$D$9*EC289+$E$9*V289)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2*0.95*5.67E-8*(((EA289+$B$9)+273)^4-(W289+273)^4)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1319.418290251212</v>
      </c>
      <c r="AK289">
        <v>1289.62309090909</v>
      </c>
      <c r="AL289">
        <v>3.407422978153178</v>
      </c>
      <c r="AM289">
        <v>65.1806960467509</v>
      </c>
      <c r="AN289">
        <f>(AP289 - AO289 + DY289*1E3/(8.314*(EA289+273.15)) * AR289/DX289 * AQ289) * DX289/(100*DL289) * 1000/(1000 - AP289)</f>
        <v>0</v>
      </c>
      <c r="AO289">
        <v>20.73745534683303</v>
      </c>
      <c r="AP289">
        <v>21.73097939393939</v>
      </c>
      <c r="AQ289">
        <v>-0.0001127866609890107</v>
      </c>
      <c r="AR289">
        <v>105.5677355615316</v>
      </c>
      <c r="AS289">
        <v>0</v>
      </c>
      <c r="AT289">
        <v>0</v>
      </c>
      <c r="AU289">
        <f>IF(AS289*$H$15&gt;=AW289,1.0,(AW289/(AW289-AS289*$H$15)))</f>
        <v>0</v>
      </c>
      <c r="AV289">
        <f>(AU289-1)*100</f>
        <v>0</v>
      </c>
      <c r="AW289">
        <f>MAX(0,($B$15+$C$15*EF289)/(1+$D$15*EF289)*DY289/(EA289+273)*$E$15)</f>
        <v>0</v>
      </c>
      <c r="AX289" t="s">
        <v>439</v>
      </c>
      <c r="AY289" t="s">
        <v>439</v>
      </c>
      <c r="AZ289">
        <v>0</v>
      </c>
      <c r="BA289">
        <v>0</v>
      </c>
      <c r="BB289">
        <f>1-AZ289/BA289</f>
        <v>0</v>
      </c>
      <c r="BC289">
        <v>0</v>
      </c>
      <c r="BD289" t="s">
        <v>439</v>
      </c>
      <c r="BE289" t="s">
        <v>439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439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$B$13*EG289+$C$13*EH289+$F$13*ES289*(1-EV289)</f>
        <v>0</v>
      </c>
      <c r="DI289">
        <f>DH289*DJ289</f>
        <v>0</v>
      </c>
      <c r="DJ289">
        <f>($B$13*$D$11+$C$13*$D$11+$F$13*((FF289+EX289)/MAX(FF289+EX289+FG289, 0.1)*$I$11+FG289/MAX(FF289+EX289+FG289, 0.1)*$J$11))/($B$13+$C$13+$F$13)</f>
        <v>0</v>
      </c>
      <c r="DK289">
        <f>($B$13*$K$11+$C$13*$K$11+$F$13*((FF289+EX289)/MAX(FF289+EX289+FG289, 0.1)*$P$11+FG289/MAX(FF289+EX289+FG289, 0.1)*$Q$11))/($B$13+$C$13+$F$13)</f>
        <v>0</v>
      </c>
      <c r="DL289">
        <v>2.96</v>
      </c>
      <c r="DM289">
        <v>0.5</v>
      </c>
      <c r="DN289" t="s">
        <v>440</v>
      </c>
      <c r="DO289">
        <v>2</v>
      </c>
      <c r="DP289" t="b">
        <v>1</v>
      </c>
      <c r="DQ289">
        <v>1758646562.1</v>
      </c>
      <c r="DR289">
        <v>1238.304074074074</v>
      </c>
      <c r="DS289">
        <v>1277.033333333333</v>
      </c>
      <c r="DT289">
        <v>21.7363037037037</v>
      </c>
      <c r="DU289">
        <v>20.73365185185185</v>
      </c>
      <c r="DV289">
        <v>1239.118888888889</v>
      </c>
      <c r="DW289">
        <v>21.46075925925926</v>
      </c>
      <c r="DX289">
        <v>500.0286666666667</v>
      </c>
      <c r="DY289">
        <v>90.3115296296296</v>
      </c>
      <c r="DZ289">
        <v>0.06703951851851851</v>
      </c>
      <c r="EA289">
        <v>28.56484074074074</v>
      </c>
      <c r="EB289">
        <v>29.99223703703704</v>
      </c>
      <c r="EC289">
        <v>999.9000000000001</v>
      </c>
      <c r="ED289">
        <v>0</v>
      </c>
      <c r="EE289">
        <v>0</v>
      </c>
      <c r="EF289">
        <v>10014.90777777778</v>
      </c>
      <c r="EG289">
        <v>0</v>
      </c>
      <c r="EH289">
        <v>10.39127777777777</v>
      </c>
      <c r="EI289">
        <v>-38.72977407407407</v>
      </c>
      <c r="EJ289">
        <v>1265.817407407408</v>
      </c>
      <c r="EK289">
        <v>1304.071481481482</v>
      </c>
      <c r="EL289">
        <v>1.002668592592593</v>
      </c>
      <c r="EM289">
        <v>1277.033333333333</v>
      </c>
      <c r="EN289">
        <v>20.73365185185185</v>
      </c>
      <c r="EO289">
        <v>1.96304</v>
      </c>
      <c r="EP289">
        <v>1.872488148148148</v>
      </c>
      <c r="EQ289">
        <v>17.14931851851852</v>
      </c>
      <c r="ER289">
        <v>16.40540740740741</v>
      </c>
      <c r="ES289">
        <v>1999.984814814815</v>
      </c>
      <c r="ET289">
        <v>0.9799956666666665</v>
      </c>
      <c r="EU289">
        <v>0.02000410370370371</v>
      </c>
      <c r="EV289">
        <v>0</v>
      </c>
      <c r="EW289">
        <v>590.7653333333333</v>
      </c>
      <c r="EX289">
        <v>5.00078</v>
      </c>
      <c r="EY289">
        <v>11592.02592592592</v>
      </c>
      <c r="EZ289">
        <v>16379.50370370371</v>
      </c>
      <c r="FA289">
        <v>38.80985185185185</v>
      </c>
      <c r="FB289">
        <v>39.60859259259259</v>
      </c>
      <c r="FC289">
        <v>39.38403703703703</v>
      </c>
      <c r="FD289">
        <v>39.30774074074074</v>
      </c>
      <c r="FE289">
        <v>40.134</v>
      </c>
      <c r="FF289">
        <v>1955.074814814815</v>
      </c>
      <c r="FG289">
        <v>39.91</v>
      </c>
      <c r="FH289">
        <v>0</v>
      </c>
      <c r="FI289">
        <v>1758646567.8</v>
      </c>
      <c r="FJ289">
        <v>0</v>
      </c>
      <c r="FK289">
        <v>590.75684</v>
      </c>
      <c r="FL289">
        <v>-0.5706923048455623</v>
      </c>
      <c r="FM289">
        <v>-52.00000003422902</v>
      </c>
      <c r="FN289">
        <v>11591.612</v>
      </c>
      <c r="FO289">
        <v>15</v>
      </c>
      <c r="FP289">
        <v>0</v>
      </c>
      <c r="FQ289" t="s">
        <v>441</v>
      </c>
      <c r="FR289">
        <v>1746989605.5</v>
      </c>
      <c r="FS289">
        <v>1746989593.5</v>
      </c>
      <c r="FT289">
        <v>0</v>
      </c>
      <c r="FU289">
        <v>-0.274</v>
      </c>
      <c r="FV289">
        <v>-0.002</v>
      </c>
      <c r="FW289">
        <v>2.549</v>
      </c>
      <c r="FX289">
        <v>0.129</v>
      </c>
      <c r="FY289">
        <v>420</v>
      </c>
      <c r="FZ289">
        <v>17</v>
      </c>
      <c r="GA289">
        <v>0.02</v>
      </c>
      <c r="GB289">
        <v>0.04</v>
      </c>
      <c r="GC289">
        <v>-38.5571925</v>
      </c>
      <c r="GD289">
        <v>-2.695196622889195</v>
      </c>
      <c r="GE289">
        <v>0.2744018680580547</v>
      </c>
      <c r="GF289">
        <v>0</v>
      </c>
      <c r="GG289">
        <v>590.9138235294117</v>
      </c>
      <c r="GH289">
        <v>-1.954682963264129</v>
      </c>
      <c r="GI289">
        <v>0.3512087924824145</v>
      </c>
      <c r="GJ289">
        <v>0</v>
      </c>
      <c r="GK289">
        <v>1.002821425</v>
      </c>
      <c r="GL289">
        <v>-0.01291867542213902</v>
      </c>
      <c r="GM289">
        <v>0.004542810335505436</v>
      </c>
      <c r="GN289">
        <v>1</v>
      </c>
      <c r="GO289">
        <v>1</v>
      </c>
      <c r="GP289">
        <v>3</v>
      </c>
      <c r="GQ289" t="s">
        <v>448</v>
      </c>
      <c r="GR289">
        <v>3.10244</v>
      </c>
      <c r="GS289">
        <v>2.72546</v>
      </c>
      <c r="GT289">
        <v>0.18583</v>
      </c>
      <c r="GU289">
        <v>0.189328</v>
      </c>
      <c r="GV289">
        <v>0.100451</v>
      </c>
      <c r="GW289">
        <v>0.0985277</v>
      </c>
      <c r="GX289">
        <v>21297</v>
      </c>
      <c r="GY289">
        <v>19262</v>
      </c>
      <c r="GZ289">
        <v>26720.4</v>
      </c>
      <c r="HA289">
        <v>23980.4</v>
      </c>
      <c r="HB289">
        <v>38472.9</v>
      </c>
      <c r="HC289">
        <v>31963</v>
      </c>
      <c r="HD289">
        <v>46660.6</v>
      </c>
      <c r="HE289">
        <v>37934.5</v>
      </c>
      <c r="HF289">
        <v>1.87388</v>
      </c>
      <c r="HG289">
        <v>1.86785</v>
      </c>
      <c r="HH289">
        <v>0.139434</v>
      </c>
      <c r="HI289">
        <v>0</v>
      </c>
      <c r="HJ289">
        <v>27.7058</v>
      </c>
      <c r="HK289">
        <v>999.9</v>
      </c>
      <c r="HL289">
        <v>48.7</v>
      </c>
      <c r="HM289">
        <v>31.2</v>
      </c>
      <c r="HN289">
        <v>24.6061</v>
      </c>
      <c r="HO289">
        <v>60.6129</v>
      </c>
      <c r="HP289">
        <v>22.5441</v>
      </c>
      <c r="HQ289">
        <v>1</v>
      </c>
      <c r="HR289">
        <v>0.0939405</v>
      </c>
      <c r="HS289">
        <v>-0.144109</v>
      </c>
      <c r="HT289">
        <v>20.2812</v>
      </c>
      <c r="HU289">
        <v>5.2107</v>
      </c>
      <c r="HV289">
        <v>11.98</v>
      </c>
      <c r="HW289">
        <v>4.9634</v>
      </c>
      <c r="HX289">
        <v>3.27438</v>
      </c>
      <c r="HY289">
        <v>9999</v>
      </c>
      <c r="HZ289">
        <v>9999</v>
      </c>
      <c r="IA289">
        <v>9999</v>
      </c>
      <c r="IB289">
        <v>999.9</v>
      </c>
      <c r="IC289">
        <v>1.86393</v>
      </c>
      <c r="ID289">
        <v>1.86007</v>
      </c>
      <c r="IE289">
        <v>1.85839</v>
      </c>
      <c r="IF289">
        <v>1.85975</v>
      </c>
      <c r="IG289">
        <v>1.85989</v>
      </c>
      <c r="IH289">
        <v>1.85838</v>
      </c>
      <c r="II289">
        <v>1.85745</v>
      </c>
      <c r="IJ289">
        <v>1.85242</v>
      </c>
      <c r="IK289">
        <v>0</v>
      </c>
      <c r="IL289">
        <v>0</v>
      </c>
      <c r="IM289">
        <v>0</v>
      </c>
      <c r="IN289">
        <v>0</v>
      </c>
      <c r="IO289" t="s">
        <v>443</v>
      </c>
      <c r="IP289" t="s">
        <v>444</v>
      </c>
      <c r="IQ289" t="s">
        <v>445</v>
      </c>
      <c r="IR289" t="s">
        <v>445</v>
      </c>
      <c r="IS289" t="s">
        <v>445</v>
      </c>
      <c r="IT289" t="s">
        <v>445</v>
      </c>
      <c r="IU289">
        <v>0</v>
      </c>
      <c r="IV289">
        <v>100</v>
      </c>
      <c r="IW289">
        <v>100</v>
      </c>
      <c r="IX289">
        <v>-0.79</v>
      </c>
      <c r="IY289">
        <v>0.2754</v>
      </c>
      <c r="IZ289">
        <v>-1.101190050776656</v>
      </c>
      <c r="JA289">
        <v>-0.0009077452495023094</v>
      </c>
      <c r="JB289">
        <v>1.260287539409167E-06</v>
      </c>
      <c r="JC289">
        <v>-2.747980142854786E-10</v>
      </c>
      <c r="JD289">
        <v>0.01164710740424388</v>
      </c>
      <c r="JE289">
        <v>0.002354074995816399</v>
      </c>
      <c r="JF289">
        <v>0.0004967520844642659</v>
      </c>
      <c r="JG289">
        <v>-1.558376616488758E-06</v>
      </c>
      <c r="JH289">
        <v>1</v>
      </c>
      <c r="JI289">
        <v>1955</v>
      </c>
      <c r="JJ289">
        <v>1</v>
      </c>
      <c r="JK289">
        <v>26</v>
      </c>
      <c r="JL289">
        <v>194282.7</v>
      </c>
      <c r="JM289">
        <v>194282.9</v>
      </c>
      <c r="JN289">
        <v>2.87354</v>
      </c>
      <c r="JO289">
        <v>2.61841</v>
      </c>
      <c r="JP289">
        <v>1.49658</v>
      </c>
      <c r="JQ289">
        <v>2.34619</v>
      </c>
      <c r="JR289">
        <v>1.54907</v>
      </c>
      <c r="JS289">
        <v>2.36328</v>
      </c>
      <c r="JT289">
        <v>35.8244</v>
      </c>
      <c r="JU289">
        <v>24.1751</v>
      </c>
      <c r="JV289">
        <v>18</v>
      </c>
      <c r="JW289">
        <v>481.812</v>
      </c>
      <c r="JX289">
        <v>492.631</v>
      </c>
      <c r="JY289">
        <v>27.2233</v>
      </c>
      <c r="JZ289">
        <v>28.4851</v>
      </c>
      <c r="KA289">
        <v>30</v>
      </c>
      <c r="KB289">
        <v>28.681</v>
      </c>
      <c r="KC289">
        <v>28.6724</v>
      </c>
      <c r="KD289">
        <v>57.6485</v>
      </c>
      <c r="KE289">
        <v>17.862</v>
      </c>
      <c r="KF289">
        <v>67.01949999999999</v>
      </c>
      <c r="KG289">
        <v>27.2254</v>
      </c>
      <c r="KH289">
        <v>1322.6</v>
      </c>
      <c r="KI289">
        <v>20.7379</v>
      </c>
      <c r="KJ289">
        <v>102.019</v>
      </c>
      <c r="KK289">
        <v>91.48860000000001</v>
      </c>
    </row>
    <row r="290" spans="1:297">
      <c r="A290">
        <v>272</v>
      </c>
      <c r="B290">
        <v>1758646574.6</v>
      </c>
      <c r="C290">
        <v>4941.599999904633</v>
      </c>
      <c r="D290" t="s">
        <v>991</v>
      </c>
      <c r="E290" t="s">
        <v>992</v>
      </c>
      <c r="F290">
        <v>5</v>
      </c>
      <c r="G290" t="s">
        <v>834</v>
      </c>
      <c r="H290" t="s">
        <v>438</v>
      </c>
      <c r="I290">
        <v>1758646566.814285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(EA290+(U290+2*0.95*5.67E-8*(((EA290+$B$9)+273)^4-(EA290+273)^4)-44100*J290)/(1.84*29.3*R290+8*0.95*5.67E-8*(EA290+273)^3))</f>
        <v>0</v>
      </c>
      <c r="W290">
        <f>($C$9*EB290+$D$9*EC290+$E$9*V290)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2*0.95*5.67E-8*(((EA290+$B$9)+273)^4-(W290+273)^4)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1336.718921369204</v>
      </c>
      <c r="AK290">
        <v>1306.775151515151</v>
      </c>
      <c r="AL290">
        <v>3.423878238154203</v>
      </c>
      <c r="AM290">
        <v>65.1806960467509</v>
      </c>
      <c r="AN290">
        <f>(AP290 - AO290 + DY290*1E3/(8.314*(EA290+273.15)) * AR290/DX290 * AQ290) * DX290/(100*DL290) * 1000/(1000 - AP290)</f>
        <v>0</v>
      </c>
      <c r="AO290">
        <v>20.73969537298432</v>
      </c>
      <c r="AP290">
        <v>21.72038848484848</v>
      </c>
      <c r="AQ290">
        <v>-0.0001777505290353462</v>
      </c>
      <c r="AR290">
        <v>105.5677355615316</v>
      </c>
      <c r="AS290">
        <v>0</v>
      </c>
      <c r="AT290">
        <v>0</v>
      </c>
      <c r="AU290">
        <f>IF(AS290*$H$15&gt;=AW290,1.0,(AW290/(AW290-AS290*$H$15)))</f>
        <v>0</v>
      </c>
      <c r="AV290">
        <f>(AU290-1)*100</f>
        <v>0</v>
      </c>
      <c r="AW290">
        <f>MAX(0,($B$15+$C$15*EF290)/(1+$D$15*EF290)*DY290/(EA290+273)*$E$15)</f>
        <v>0</v>
      </c>
      <c r="AX290" t="s">
        <v>439</v>
      </c>
      <c r="AY290" t="s">
        <v>439</v>
      </c>
      <c r="AZ290">
        <v>0</v>
      </c>
      <c r="BA290">
        <v>0</v>
      </c>
      <c r="BB290">
        <f>1-AZ290/BA290</f>
        <v>0</v>
      </c>
      <c r="BC290">
        <v>0</v>
      </c>
      <c r="BD290" t="s">
        <v>439</v>
      </c>
      <c r="BE290" t="s">
        <v>439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439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$B$13*EG290+$C$13*EH290+$F$13*ES290*(1-EV290)</f>
        <v>0</v>
      </c>
      <c r="DI290">
        <f>DH290*DJ290</f>
        <v>0</v>
      </c>
      <c r="DJ290">
        <f>($B$13*$D$11+$C$13*$D$11+$F$13*((FF290+EX290)/MAX(FF290+EX290+FG290, 0.1)*$I$11+FG290/MAX(FF290+EX290+FG290, 0.1)*$J$11))/($B$13+$C$13+$F$13)</f>
        <v>0</v>
      </c>
      <c r="DK290">
        <f>($B$13*$K$11+$C$13*$K$11+$F$13*((FF290+EX290)/MAX(FF290+EX290+FG290, 0.1)*$P$11+FG290/MAX(FF290+EX290+FG290, 0.1)*$Q$11))/($B$13+$C$13+$F$13)</f>
        <v>0</v>
      </c>
      <c r="DL290">
        <v>2.96</v>
      </c>
      <c r="DM290">
        <v>0.5</v>
      </c>
      <c r="DN290" t="s">
        <v>440</v>
      </c>
      <c r="DO290">
        <v>2</v>
      </c>
      <c r="DP290" t="b">
        <v>1</v>
      </c>
      <c r="DQ290">
        <v>1758646566.814285</v>
      </c>
      <c r="DR290">
        <v>1254.012857142857</v>
      </c>
      <c r="DS290">
        <v>1292.916071428572</v>
      </c>
      <c r="DT290">
        <v>21.73187857142857</v>
      </c>
      <c r="DU290">
        <v>20.73639285714285</v>
      </c>
      <c r="DV290">
        <v>1254.811428571429</v>
      </c>
      <c r="DW290">
        <v>21.456425</v>
      </c>
      <c r="DX290">
        <v>500.0460357142857</v>
      </c>
      <c r="DY290">
        <v>90.31217142857142</v>
      </c>
      <c r="DZ290">
        <v>0.06694593214285714</v>
      </c>
      <c r="EA290">
        <v>28.56010000000001</v>
      </c>
      <c r="EB290">
        <v>29.99027857142857</v>
      </c>
      <c r="EC290">
        <v>999.9000000000002</v>
      </c>
      <c r="ED290">
        <v>0</v>
      </c>
      <c r="EE290">
        <v>0</v>
      </c>
      <c r="EF290">
        <v>10012.77464285714</v>
      </c>
      <c r="EG290">
        <v>0</v>
      </c>
      <c r="EH290">
        <v>10.395075</v>
      </c>
      <c r="EI290">
        <v>-38.90410357142857</v>
      </c>
      <c r="EJ290">
        <v>1281.868928571428</v>
      </c>
      <c r="EK290">
        <v>1320.293571428572</v>
      </c>
      <c r="EL290">
        <v>0.9954942142857142</v>
      </c>
      <c r="EM290">
        <v>1292.916071428572</v>
      </c>
      <c r="EN290">
        <v>20.73639285714285</v>
      </c>
      <c r="EO290">
        <v>1.962653928571429</v>
      </c>
      <c r="EP290">
        <v>1.872749285714286</v>
      </c>
      <c r="EQ290">
        <v>17.14621428571428</v>
      </c>
      <c r="ER290">
        <v>16.40760357142857</v>
      </c>
      <c r="ES290">
        <v>1999.988928571429</v>
      </c>
      <c r="ET290">
        <v>0.9799957499999997</v>
      </c>
      <c r="EU290">
        <v>0.02000402500000001</v>
      </c>
      <c r="EV290">
        <v>0</v>
      </c>
      <c r="EW290">
        <v>590.6134285714286</v>
      </c>
      <c r="EX290">
        <v>5.00078</v>
      </c>
      <c r="EY290">
        <v>11587.86071428571</v>
      </c>
      <c r="EZ290">
        <v>16379.53571428571</v>
      </c>
      <c r="FA290">
        <v>38.81446428571428</v>
      </c>
      <c r="FB290">
        <v>39.61810714285713</v>
      </c>
      <c r="FC290">
        <v>39.28321428571428</v>
      </c>
      <c r="FD290">
        <v>39.32353571428572</v>
      </c>
      <c r="FE290">
        <v>40.136</v>
      </c>
      <c r="FF290">
        <v>1955.078928571429</v>
      </c>
      <c r="FG290">
        <v>39.91</v>
      </c>
      <c r="FH290">
        <v>0</v>
      </c>
      <c r="FI290">
        <v>1758646572.6</v>
      </c>
      <c r="FJ290">
        <v>0</v>
      </c>
      <c r="FK290">
        <v>590.6102399999999</v>
      </c>
      <c r="FL290">
        <v>-2.478307689105831</v>
      </c>
      <c r="FM290">
        <v>-54.00000009232759</v>
      </c>
      <c r="FN290">
        <v>11587.468</v>
      </c>
      <c r="FO290">
        <v>15</v>
      </c>
      <c r="FP290">
        <v>0</v>
      </c>
      <c r="FQ290" t="s">
        <v>441</v>
      </c>
      <c r="FR290">
        <v>1746989605.5</v>
      </c>
      <c r="FS290">
        <v>1746989593.5</v>
      </c>
      <c r="FT290">
        <v>0</v>
      </c>
      <c r="FU290">
        <v>-0.274</v>
      </c>
      <c r="FV290">
        <v>-0.002</v>
      </c>
      <c r="FW290">
        <v>2.549</v>
      </c>
      <c r="FX290">
        <v>0.129</v>
      </c>
      <c r="FY290">
        <v>420</v>
      </c>
      <c r="FZ290">
        <v>17</v>
      </c>
      <c r="GA290">
        <v>0.02</v>
      </c>
      <c r="GB290">
        <v>0.04</v>
      </c>
      <c r="GC290">
        <v>-38.81103</v>
      </c>
      <c r="GD290">
        <v>-2.09431519699807</v>
      </c>
      <c r="GE290">
        <v>0.2107165527432525</v>
      </c>
      <c r="GF290">
        <v>0</v>
      </c>
      <c r="GG290">
        <v>590.7077058823529</v>
      </c>
      <c r="GH290">
        <v>-1.725683727341139</v>
      </c>
      <c r="GI290">
        <v>0.3726207289087161</v>
      </c>
      <c r="GJ290">
        <v>0</v>
      </c>
      <c r="GK290">
        <v>0.9986984</v>
      </c>
      <c r="GL290">
        <v>-0.08725785365853971</v>
      </c>
      <c r="GM290">
        <v>0.008619491478039747</v>
      </c>
      <c r="GN290">
        <v>1</v>
      </c>
      <c r="GO290">
        <v>1</v>
      </c>
      <c r="GP290">
        <v>3</v>
      </c>
      <c r="GQ290" t="s">
        <v>448</v>
      </c>
      <c r="GR290">
        <v>3.10223</v>
      </c>
      <c r="GS290">
        <v>2.72514</v>
      </c>
      <c r="GT290">
        <v>0.187335</v>
      </c>
      <c r="GU290">
        <v>0.190835</v>
      </c>
      <c r="GV290">
        <v>0.100417</v>
      </c>
      <c r="GW290">
        <v>0.0985359</v>
      </c>
      <c r="GX290">
        <v>21257.5</v>
      </c>
      <c r="GY290">
        <v>19226.2</v>
      </c>
      <c r="GZ290">
        <v>26720.2</v>
      </c>
      <c r="HA290">
        <v>23980.5</v>
      </c>
      <c r="HB290">
        <v>38474.4</v>
      </c>
      <c r="HC290">
        <v>31962.6</v>
      </c>
      <c r="HD290">
        <v>46660.4</v>
      </c>
      <c r="HE290">
        <v>37934.2</v>
      </c>
      <c r="HF290">
        <v>1.87367</v>
      </c>
      <c r="HG290">
        <v>1.86795</v>
      </c>
      <c r="HH290">
        <v>0.140332</v>
      </c>
      <c r="HI290">
        <v>0</v>
      </c>
      <c r="HJ290">
        <v>27.7018</v>
      </c>
      <c r="HK290">
        <v>999.9</v>
      </c>
      <c r="HL290">
        <v>48.7</v>
      </c>
      <c r="HM290">
        <v>31.2</v>
      </c>
      <c r="HN290">
        <v>24.6038</v>
      </c>
      <c r="HO290">
        <v>60.8329</v>
      </c>
      <c r="HP290">
        <v>22.5321</v>
      </c>
      <c r="HQ290">
        <v>1</v>
      </c>
      <c r="HR290">
        <v>0.09395829999999999</v>
      </c>
      <c r="HS290">
        <v>-0.0973039</v>
      </c>
      <c r="HT290">
        <v>20.2812</v>
      </c>
      <c r="HU290">
        <v>5.2107</v>
      </c>
      <c r="HV290">
        <v>11.9798</v>
      </c>
      <c r="HW290">
        <v>4.96355</v>
      </c>
      <c r="HX290">
        <v>3.27443</v>
      </c>
      <c r="HY290">
        <v>9999</v>
      </c>
      <c r="HZ290">
        <v>9999</v>
      </c>
      <c r="IA290">
        <v>9999</v>
      </c>
      <c r="IB290">
        <v>999.9</v>
      </c>
      <c r="IC290">
        <v>1.8639</v>
      </c>
      <c r="ID290">
        <v>1.86005</v>
      </c>
      <c r="IE290">
        <v>1.85838</v>
      </c>
      <c r="IF290">
        <v>1.85974</v>
      </c>
      <c r="IG290">
        <v>1.85989</v>
      </c>
      <c r="IH290">
        <v>1.85837</v>
      </c>
      <c r="II290">
        <v>1.85745</v>
      </c>
      <c r="IJ290">
        <v>1.85242</v>
      </c>
      <c r="IK290">
        <v>0</v>
      </c>
      <c r="IL290">
        <v>0</v>
      </c>
      <c r="IM290">
        <v>0</v>
      </c>
      <c r="IN290">
        <v>0</v>
      </c>
      <c r="IO290" t="s">
        <v>443</v>
      </c>
      <c r="IP290" t="s">
        <v>444</v>
      </c>
      <c r="IQ290" t="s">
        <v>445</v>
      </c>
      <c r="IR290" t="s">
        <v>445</v>
      </c>
      <c r="IS290" t="s">
        <v>445</v>
      </c>
      <c r="IT290" t="s">
        <v>445</v>
      </c>
      <c r="IU290">
        <v>0</v>
      </c>
      <c r="IV290">
        <v>100</v>
      </c>
      <c r="IW290">
        <v>100</v>
      </c>
      <c r="IX290">
        <v>-0.78</v>
      </c>
      <c r="IY290">
        <v>0.2752</v>
      </c>
      <c r="IZ290">
        <v>-1.101190050776656</v>
      </c>
      <c r="JA290">
        <v>-0.0009077452495023094</v>
      </c>
      <c r="JB290">
        <v>1.260287539409167E-06</v>
      </c>
      <c r="JC290">
        <v>-2.747980142854786E-10</v>
      </c>
      <c r="JD290">
        <v>0.01164710740424388</v>
      </c>
      <c r="JE290">
        <v>0.002354074995816399</v>
      </c>
      <c r="JF290">
        <v>0.0004967520844642659</v>
      </c>
      <c r="JG290">
        <v>-1.558376616488758E-06</v>
      </c>
      <c r="JH290">
        <v>1</v>
      </c>
      <c r="JI290">
        <v>1955</v>
      </c>
      <c r="JJ290">
        <v>1</v>
      </c>
      <c r="JK290">
        <v>26</v>
      </c>
      <c r="JL290">
        <v>194282.8</v>
      </c>
      <c r="JM290">
        <v>194283</v>
      </c>
      <c r="JN290">
        <v>2.90039</v>
      </c>
      <c r="JO290">
        <v>2.60864</v>
      </c>
      <c r="JP290">
        <v>1.49658</v>
      </c>
      <c r="JQ290">
        <v>2.34619</v>
      </c>
      <c r="JR290">
        <v>1.54785</v>
      </c>
      <c r="JS290">
        <v>2.47437</v>
      </c>
      <c r="JT290">
        <v>35.8244</v>
      </c>
      <c r="JU290">
        <v>24.1751</v>
      </c>
      <c r="JV290">
        <v>18</v>
      </c>
      <c r="JW290">
        <v>481.699</v>
      </c>
      <c r="JX290">
        <v>492.705</v>
      </c>
      <c r="JY290">
        <v>27.2352</v>
      </c>
      <c r="JZ290">
        <v>28.4851</v>
      </c>
      <c r="KA290">
        <v>30.0001</v>
      </c>
      <c r="KB290">
        <v>28.6814</v>
      </c>
      <c r="KC290">
        <v>28.6733</v>
      </c>
      <c r="KD290">
        <v>58.1784</v>
      </c>
      <c r="KE290">
        <v>17.862</v>
      </c>
      <c r="KF290">
        <v>67.01949999999999</v>
      </c>
      <c r="KG290">
        <v>27.2344</v>
      </c>
      <c r="KH290">
        <v>1342.63</v>
      </c>
      <c r="KI290">
        <v>20.7379</v>
      </c>
      <c r="KJ290">
        <v>102.018</v>
      </c>
      <c r="KK290">
        <v>91.4883</v>
      </c>
    </row>
    <row r="291" spans="1:297">
      <c r="A291">
        <v>273</v>
      </c>
      <c r="B291">
        <v>1758646579.6</v>
      </c>
      <c r="C291">
        <v>4946.599999904633</v>
      </c>
      <c r="D291" t="s">
        <v>993</v>
      </c>
      <c r="E291" t="s">
        <v>994</v>
      </c>
      <c r="F291">
        <v>5</v>
      </c>
      <c r="G291" t="s">
        <v>834</v>
      </c>
      <c r="H291" t="s">
        <v>438</v>
      </c>
      <c r="I291">
        <v>1758646572.1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(EA291+(U291+2*0.95*5.67E-8*(((EA291+$B$9)+273)^4-(EA291+273)^4)-44100*J291)/(1.84*29.3*R291+8*0.95*5.67E-8*(EA291+273)^3))</f>
        <v>0</v>
      </c>
      <c r="W291">
        <f>($C$9*EB291+$D$9*EC291+$E$9*V291)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2*0.95*5.67E-8*(((EA291+$B$9)+273)^4-(W291+273)^4)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1353.888388290077</v>
      </c>
      <c r="AK291">
        <v>1323.912909090909</v>
      </c>
      <c r="AL291">
        <v>3.41431909670975</v>
      </c>
      <c r="AM291">
        <v>65.1806960467509</v>
      </c>
      <c r="AN291">
        <f>(AP291 - AO291 + DY291*1E3/(8.314*(EA291+273.15)) * AR291/DX291 * AQ291) * DX291/(100*DL291) * 1000/(1000 - AP291)</f>
        <v>0</v>
      </c>
      <c r="AO291">
        <v>20.74264748889316</v>
      </c>
      <c r="AP291">
        <v>21.71081939393939</v>
      </c>
      <c r="AQ291">
        <v>-0.0001294130814091833</v>
      </c>
      <c r="AR291">
        <v>105.5677355615316</v>
      </c>
      <c r="AS291">
        <v>0</v>
      </c>
      <c r="AT291">
        <v>0</v>
      </c>
      <c r="AU291">
        <f>IF(AS291*$H$15&gt;=AW291,1.0,(AW291/(AW291-AS291*$H$15)))</f>
        <v>0</v>
      </c>
      <c r="AV291">
        <f>(AU291-1)*100</f>
        <v>0</v>
      </c>
      <c r="AW291">
        <f>MAX(0,($B$15+$C$15*EF291)/(1+$D$15*EF291)*DY291/(EA291+273)*$E$15)</f>
        <v>0</v>
      </c>
      <c r="AX291" t="s">
        <v>439</v>
      </c>
      <c r="AY291" t="s">
        <v>439</v>
      </c>
      <c r="AZ291">
        <v>0</v>
      </c>
      <c r="BA291">
        <v>0</v>
      </c>
      <c r="BB291">
        <f>1-AZ291/BA291</f>
        <v>0</v>
      </c>
      <c r="BC291">
        <v>0</v>
      </c>
      <c r="BD291" t="s">
        <v>439</v>
      </c>
      <c r="BE291" t="s">
        <v>439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439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$B$13*EG291+$C$13*EH291+$F$13*ES291*(1-EV291)</f>
        <v>0</v>
      </c>
      <c r="DI291">
        <f>DH291*DJ291</f>
        <v>0</v>
      </c>
      <c r="DJ291">
        <f>($B$13*$D$11+$C$13*$D$11+$F$13*((FF291+EX291)/MAX(FF291+EX291+FG291, 0.1)*$I$11+FG291/MAX(FF291+EX291+FG291, 0.1)*$J$11))/($B$13+$C$13+$F$13)</f>
        <v>0</v>
      </c>
      <c r="DK291">
        <f>($B$13*$K$11+$C$13*$K$11+$F$13*((FF291+EX291)/MAX(FF291+EX291+FG291, 0.1)*$P$11+FG291/MAX(FF291+EX291+FG291, 0.1)*$Q$11))/($B$13+$C$13+$F$13)</f>
        <v>0</v>
      </c>
      <c r="DL291">
        <v>2.96</v>
      </c>
      <c r="DM291">
        <v>0.5</v>
      </c>
      <c r="DN291" t="s">
        <v>440</v>
      </c>
      <c r="DO291">
        <v>2</v>
      </c>
      <c r="DP291" t="b">
        <v>1</v>
      </c>
      <c r="DQ291">
        <v>1758646572.1</v>
      </c>
      <c r="DR291">
        <v>1271.702222222222</v>
      </c>
      <c r="DS291">
        <v>1310.698148148148</v>
      </c>
      <c r="DT291">
        <v>21.72430740740741</v>
      </c>
      <c r="DU291">
        <v>20.73950740740741</v>
      </c>
      <c r="DV291">
        <v>1272.483703703704</v>
      </c>
      <c r="DW291">
        <v>21.44901481481482</v>
      </c>
      <c r="DX291">
        <v>500.0394444444445</v>
      </c>
      <c r="DY291">
        <v>90.31248148148148</v>
      </c>
      <c r="DZ291">
        <v>0.06699460370370371</v>
      </c>
      <c r="EA291">
        <v>28.55787777777777</v>
      </c>
      <c r="EB291">
        <v>29.98792592592593</v>
      </c>
      <c r="EC291">
        <v>999.9000000000001</v>
      </c>
      <c r="ED291">
        <v>0</v>
      </c>
      <c r="EE291">
        <v>0</v>
      </c>
      <c r="EF291">
        <v>10010.53703703704</v>
      </c>
      <c r="EG291">
        <v>0</v>
      </c>
      <c r="EH291">
        <v>10.39876296296296</v>
      </c>
      <c r="EI291">
        <v>-38.99555925925926</v>
      </c>
      <c r="EJ291">
        <v>1299.941481481482</v>
      </c>
      <c r="EK291">
        <v>1338.456296296296</v>
      </c>
      <c r="EL291">
        <v>0.9848081481481481</v>
      </c>
      <c r="EM291">
        <v>1310.698148148148</v>
      </c>
      <c r="EN291">
        <v>20.73950740740741</v>
      </c>
      <c r="EO291">
        <v>1.961977037037037</v>
      </c>
      <c r="EP291">
        <v>1.873036296296296</v>
      </c>
      <c r="EQ291">
        <v>17.14076666666667</v>
      </c>
      <c r="ER291">
        <v>16.41001111111111</v>
      </c>
      <c r="ES291">
        <v>1999.974444444445</v>
      </c>
      <c r="ET291">
        <v>0.9799956666666665</v>
      </c>
      <c r="EU291">
        <v>0.02000410370370371</v>
      </c>
      <c r="EV291">
        <v>0</v>
      </c>
      <c r="EW291">
        <v>590.4478888888889</v>
      </c>
      <c r="EX291">
        <v>5.00078</v>
      </c>
      <c r="EY291">
        <v>11583.01481481481</v>
      </c>
      <c r="EZ291">
        <v>16379.41111111111</v>
      </c>
      <c r="FA291">
        <v>38.81914814814814</v>
      </c>
      <c r="FB291">
        <v>39.61551851851852</v>
      </c>
      <c r="FC291">
        <v>39.435</v>
      </c>
      <c r="FD291">
        <v>39.33088888888889</v>
      </c>
      <c r="FE291">
        <v>40.14340740740741</v>
      </c>
      <c r="FF291">
        <v>1955.064444444444</v>
      </c>
      <c r="FG291">
        <v>39.91</v>
      </c>
      <c r="FH291">
        <v>0</v>
      </c>
      <c r="FI291">
        <v>1758646577.4</v>
      </c>
      <c r="FJ291">
        <v>0</v>
      </c>
      <c r="FK291">
        <v>590.4358799999999</v>
      </c>
      <c r="FL291">
        <v>-3.766615371244277</v>
      </c>
      <c r="FM291">
        <v>-52.56923065190597</v>
      </c>
      <c r="FN291">
        <v>11583.084</v>
      </c>
      <c r="FO291">
        <v>15</v>
      </c>
      <c r="FP291">
        <v>0</v>
      </c>
      <c r="FQ291" t="s">
        <v>441</v>
      </c>
      <c r="FR291">
        <v>1746989605.5</v>
      </c>
      <c r="FS291">
        <v>1746989593.5</v>
      </c>
      <c r="FT291">
        <v>0</v>
      </c>
      <c r="FU291">
        <v>-0.274</v>
      </c>
      <c r="FV291">
        <v>-0.002</v>
      </c>
      <c r="FW291">
        <v>2.549</v>
      </c>
      <c r="FX291">
        <v>0.129</v>
      </c>
      <c r="FY291">
        <v>420</v>
      </c>
      <c r="FZ291">
        <v>17</v>
      </c>
      <c r="GA291">
        <v>0.02</v>
      </c>
      <c r="GB291">
        <v>0.04</v>
      </c>
      <c r="GC291">
        <v>-38.9178275</v>
      </c>
      <c r="GD291">
        <v>-1.444199999999907</v>
      </c>
      <c r="GE291">
        <v>0.1627196100466999</v>
      </c>
      <c r="GF291">
        <v>0</v>
      </c>
      <c r="GG291">
        <v>590.5751176470587</v>
      </c>
      <c r="GH291">
        <v>-2.595905272512347</v>
      </c>
      <c r="GI291">
        <v>0.4105364327678654</v>
      </c>
      <c r="GJ291">
        <v>0</v>
      </c>
      <c r="GK291">
        <v>0.99196045</v>
      </c>
      <c r="GL291">
        <v>-0.1149105140712969</v>
      </c>
      <c r="GM291">
        <v>0.01120512809821914</v>
      </c>
      <c r="GN291">
        <v>0</v>
      </c>
      <c r="GO291">
        <v>0</v>
      </c>
      <c r="GP291">
        <v>3</v>
      </c>
      <c r="GQ291" t="s">
        <v>459</v>
      </c>
      <c r="GR291">
        <v>3.1024</v>
      </c>
      <c r="GS291">
        <v>2.72536</v>
      </c>
      <c r="GT291">
        <v>0.188826</v>
      </c>
      <c r="GU291">
        <v>0.192288</v>
      </c>
      <c r="GV291">
        <v>0.100384</v>
      </c>
      <c r="GW291">
        <v>0.0985535</v>
      </c>
      <c r="GX291">
        <v>21218.4</v>
      </c>
      <c r="GY291">
        <v>19191.8</v>
      </c>
      <c r="GZ291">
        <v>26720.1</v>
      </c>
      <c r="HA291">
        <v>23980.6</v>
      </c>
      <c r="HB291">
        <v>38475.8</v>
      </c>
      <c r="HC291">
        <v>31962.3</v>
      </c>
      <c r="HD291">
        <v>46660.2</v>
      </c>
      <c r="HE291">
        <v>37934.5</v>
      </c>
      <c r="HF291">
        <v>1.87407</v>
      </c>
      <c r="HG291">
        <v>1.86803</v>
      </c>
      <c r="HH291">
        <v>0.141338</v>
      </c>
      <c r="HI291">
        <v>0</v>
      </c>
      <c r="HJ291">
        <v>27.6973</v>
      </c>
      <c r="HK291">
        <v>999.9</v>
      </c>
      <c r="HL291">
        <v>48.7</v>
      </c>
      <c r="HM291">
        <v>31.2</v>
      </c>
      <c r="HN291">
        <v>24.6063</v>
      </c>
      <c r="HO291">
        <v>60.5129</v>
      </c>
      <c r="HP291">
        <v>22.504</v>
      </c>
      <c r="HQ291">
        <v>1</v>
      </c>
      <c r="HR291">
        <v>0.09384149999999999</v>
      </c>
      <c r="HS291">
        <v>-0.0770125</v>
      </c>
      <c r="HT291">
        <v>20.2811</v>
      </c>
      <c r="HU291">
        <v>5.2104</v>
      </c>
      <c r="HV291">
        <v>11.9798</v>
      </c>
      <c r="HW291">
        <v>4.96345</v>
      </c>
      <c r="HX291">
        <v>3.27435</v>
      </c>
      <c r="HY291">
        <v>9999</v>
      </c>
      <c r="HZ291">
        <v>9999</v>
      </c>
      <c r="IA291">
        <v>9999</v>
      </c>
      <c r="IB291">
        <v>999.9</v>
      </c>
      <c r="IC291">
        <v>1.86387</v>
      </c>
      <c r="ID291">
        <v>1.86006</v>
      </c>
      <c r="IE291">
        <v>1.85837</v>
      </c>
      <c r="IF291">
        <v>1.85974</v>
      </c>
      <c r="IG291">
        <v>1.85988</v>
      </c>
      <c r="IH291">
        <v>1.85837</v>
      </c>
      <c r="II291">
        <v>1.85745</v>
      </c>
      <c r="IJ291">
        <v>1.85241</v>
      </c>
      <c r="IK291">
        <v>0</v>
      </c>
      <c r="IL291">
        <v>0</v>
      </c>
      <c r="IM291">
        <v>0</v>
      </c>
      <c r="IN291">
        <v>0</v>
      </c>
      <c r="IO291" t="s">
        <v>443</v>
      </c>
      <c r="IP291" t="s">
        <v>444</v>
      </c>
      <c r="IQ291" t="s">
        <v>445</v>
      </c>
      <c r="IR291" t="s">
        <v>445</v>
      </c>
      <c r="IS291" t="s">
        <v>445</v>
      </c>
      <c r="IT291" t="s">
        <v>445</v>
      </c>
      <c r="IU291">
        <v>0</v>
      </c>
      <c r="IV291">
        <v>100</v>
      </c>
      <c r="IW291">
        <v>100</v>
      </c>
      <c r="IX291">
        <v>-0.75</v>
      </c>
      <c r="IY291">
        <v>0.275</v>
      </c>
      <c r="IZ291">
        <v>-1.101190050776656</v>
      </c>
      <c r="JA291">
        <v>-0.0009077452495023094</v>
      </c>
      <c r="JB291">
        <v>1.260287539409167E-06</v>
      </c>
      <c r="JC291">
        <v>-2.747980142854786E-10</v>
      </c>
      <c r="JD291">
        <v>0.01164710740424388</v>
      </c>
      <c r="JE291">
        <v>0.002354074995816399</v>
      </c>
      <c r="JF291">
        <v>0.0004967520844642659</v>
      </c>
      <c r="JG291">
        <v>-1.558376616488758E-06</v>
      </c>
      <c r="JH291">
        <v>1</v>
      </c>
      <c r="JI291">
        <v>1955</v>
      </c>
      <c r="JJ291">
        <v>1</v>
      </c>
      <c r="JK291">
        <v>26</v>
      </c>
      <c r="JL291">
        <v>194282.9</v>
      </c>
      <c r="JM291">
        <v>194283.1</v>
      </c>
      <c r="JN291">
        <v>2.93091</v>
      </c>
      <c r="JO291">
        <v>2.61475</v>
      </c>
      <c r="JP291">
        <v>1.49658</v>
      </c>
      <c r="JQ291">
        <v>2.34619</v>
      </c>
      <c r="JR291">
        <v>1.54907</v>
      </c>
      <c r="JS291">
        <v>2.33154</v>
      </c>
      <c r="JT291">
        <v>35.8244</v>
      </c>
      <c r="JU291">
        <v>24.1751</v>
      </c>
      <c r="JV291">
        <v>18</v>
      </c>
      <c r="JW291">
        <v>481.947</v>
      </c>
      <c r="JX291">
        <v>492.754</v>
      </c>
      <c r="JY291">
        <v>27.2416</v>
      </c>
      <c r="JZ291">
        <v>28.4868</v>
      </c>
      <c r="KA291">
        <v>30</v>
      </c>
      <c r="KB291">
        <v>28.6835</v>
      </c>
      <c r="KC291">
        <v>28.6733</v>
      </c>
      <c r="KD291">
        <v>58.8002</v>
      </c>
      <c r="KE291">
        <v>17.862</v>
      </c>
      <c r="KF291">
        <v>67.01949999999999</v>
      </c>
      <c r="KG291">
        <v>27.2414</v>
      </c>
      <c r="KH291">
        <v>1356</v>
      </c>
      <c r="KI291">
        <v>20.7379</v>
      </c>
      <c r="KJ291">
        <v>102.018</v>
      </c>
      <c r="KK291">
        <v>91.4888</v>
      </c>
    </row>
    <row r="292" spans="1:297">
      <c r="A292">
        <v>274</v>
      </c>
      <c r="B292">
        <v>1758646584.6</v>
      </c>
      <c r="C292">
        <v>4951.599999904633</v>
      </c>
      <c r="D292" t="s">
        <v>995</v>
      </c>
      <c r="E292" t="s">
        <v>996</v>
      </c>
      <c r="F292">
        <v>5</v>
      </c>
      <c r="G292" t="s">
        <v>834</v>
      </c>
      <c r="H292" t="s">
        <v>438</v>
      </c>
      <c r="I292">
        <v>1758646576.814285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(EA292+(U292+2*0.95*5.67E-8*(((EA292+$B$9)+273)^4-(EA292+273)^4)-44100*J292)/(1.84*29.3*R292+8*0.95*5.67E-8*(EA292+273)^3))</f>
        <v>0</v>
      </c>
      <c r="W292">
        <f>($C$9*EB292+$D$9*EC292+$E$9*V292)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2*0.95*5.67E-8*(((EA292+$B$9)+273)^4-(W292+273)^4)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1370.791610424796</v>
      </c>
      <c r="AK292">
        <v>1340.944181818182</v>
      </c>
      <c r="AL292">
        <v>3.388784455089492</v>
      </c>
      <c r="AM292">
        <v>65.1806960467509</v>
      </c>
      <c r="AN292">
        <f>(AP292 - AO292 + DY292*1E3/(8.314*(EA292+273.15)) * AR292/DX292 * AQ292) * DX292/(100*DL292) * 1000/(1000 - AP292)</f>
        <v>0</v>
      </c>
      <c r="AO292">
        <v>20.74476863423229</v>
      </c>
      <c r="AP292">
        <v>21.70092060606061</v>
      </c>
      <c r="AQ292">
        <v>-0.0001212894851219246</v>
      </c>
      <c r="AR292">
        <v>105.5677355615316</v>
      </c>
      <c r="AS292">
        <v>0</v>
      </c>
      <c r="AT292">
        <v>0</v>
      </c>
      <c r="AU292">
        <f>IF(AS292*$H$15&gt;=AW292,1.0,(AW292/(AW292-AS292*$H$15)))</f>
        <v>0</v>
      </c>
      <c r="AV292">
        <f>(AU292-1)*100</f>
        <v>0</v>
      </c>
      <c r="AW292">
        <f>MAX(0,($B$15+$C$15*EF292)/(1+$D$15*EF292)*DY292/(EA292+273)*$E$15)</f>
        <v>0</v>
      </c>
      <c r="AX292" t="s">
        <v>439</v>
      </c>
      <c r="AY292" t="s">
        <v>439</v>
      </c>
      <c r="AZ292">
        <v>0</v>
      </c>
      <c r="BA292">
        <v>0</v>
      </c>
      <c r="BB292">
        <f>1-AZ292/BA292</f>
        <v>0</v>
      </c>
      <c r="BC292">
        <v>0</v>
      </c>
      <c r="BD292" t="s">
        <v>439</v>
      </c>
      <c r="BE292" t="s">
        <v>439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439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$B$13*EG292+$C$13*EH292+$F$13*ES292*(1-EV292)</f>
        <v>0</v>
      </c>
      <c r="DI292">
        <f>DH292*DJ292</f>
        <v>0</v>
      </c>
      <c r="DJ292">
        <f>($B$13*$D$11+$C$13*$D$11+$F$13*((FF292+EX292)/MAX(FF292+EX292+FG292, 0.1)*$I$11+FG292/MAX(FF292+EX292+FG292, 0.1)*$J$11))/($B$13+$C$13+$F$13)</f>
        <v>0</v>
      </c>
      <c r="DK292">
        <f>($B$13*$K$11+$C$13*$K$11+$F$13*((FF292+EX292)/MAX(FF292+EX292+FG292, 0.1)*$P$11+FG292/MAX(FF292+EX292+FG292, 0.1)*$Q$11))/($B$13+$C$13+$F$13)</f>
        <v>0</v>
      </c>
      <c r="DL292">
        <v>2.96</v>
      </c>
      <c r="DM292">
        <v>0.5</v>
      </c>
      <c r="DN292" t="s">
        <v>440</v>
      </c>
      <c r="DO292">
        <v>2</v>
      </c>
      <c r="DP292" t="b">
        <v>1</v>
      </c>
      <c r="DQ292">
        <v>1758646576.814285</v>
      </c>
      <c r="DR292">
        <v>1287.505357142857</v>
      </c>
      <c r="DS292">
        <v>1326.498928571429</v>
      </c>
      <c r="DT292">
        <v>21.71551785714286</v>
      </c>
      <c r="DU292">
        <v>20.74183928571428</v>
      </c>
      <c r="DV292">
        <v>1288.271071428572</v>
      </c>
      <c r="DW292">
        <v>21.44041071428571</v>
      </c>
      <c r="DX292">
        <v>500.0728214285714</v>
      </c>
      <c r="DY292">
        <v>90.3124142857143</v>
      </c>
      <c r="DZ292">
        <v>0.06699158928571429</v>
      </c>
      <c r="EA292">
        <v>28.55687857142857</v>
      </c>
      <c r="EB292">
        <v>29.99270714285714</v>
      </c>
      <c r="EC292">
        <v>999.9000000000002</v>
      </c>
      <c r="ED292">
        <v>0</v>
      </c>
      <c r="EE292">
        <v>0</v>
      </c>
      <c r="EF292">
        <v>10003.90714285714</v>
      </c>
      <c r="EG292">
        <v>0</v>
      </c>
      <c r="EH292">
        <v>10.40651071428571</v>
      </c>
      <c r="EI292">
        <v>-38.99346071428572</v>
      </c>
      <c r="EJ292">
        <v>1316.083571428571</v>
      </c>
      <c r="EK292">
        <v>1354.595357142857</v>
      </c>
      <c r="EL292">
        <v>0.973683142857143</v>
      </c>
      <c r="EM292">
        <v>1326.498928571429</v>
      </c>
      <c r="EN292">
        <v>20.74183928571428</v>
      </c>
      <c r="EO292">
        <v>1.961182142857143</v>
      </c>
      <c r="EP292">
        <v>1.873245</v>
      </c>
      <c r="EQ292">
        <v>17.13437142857143</v>
      </c>
      <c r="ER292">
        <v>16.411775</v>
      </c>
      <c r="ES292">
        <v>2000.000357142857</v>
      </c>
      <c r="ET292">
        <v>0.979995964285714</v>
      </c>
      <c r="EU292">
        <v>0.02000380357142858</v>
      </c>
      <c r="EV292">
        <v>0</v>
      </c>
      <c r="EW292">
        <v>590.1731071428572</v>
      </c>
      <c r="EX292">
        <v>5.00078</v>
      </c>
      <c r="EY292">
        <v>11579.1</v>
      </c>
      <c r="EZ292">
        <v>16379.62142857143</v>
      </c>
      <c r="FA292">
        <v>38.82117857142857</v>
      </c>
      <c r="FB292">
        <v>39.61592857142858</v>
      </c>
      <c r="FC292">
        <v>39.37925</v>
      </c>
      <c r="FD292">
        <v>39.328</v>
      </c>
      <c r="FE292">
        <v>40.13385714285714</v>
      </c>
      <c r="FF292">
        <v>1955.090357142857</v>
      </c>
      <c r="FG292">
        <v>39.91</v>
      </c>
      <c r="FH292">
        <v>0</v>
      </c>
      <c r="FI292">
        <v>1758646582.8</v>
      </c>
      <c r="FJ292">
        <v>0</v>
      </c>
      <c r="FK292">
        <v>590.1357692307691</v>
      </c>
      <c r="FL292">
        <v>-3.482940171724159</v>
      </c>
      <c r="FM292">
        <v>-44.6529914609904</v>
      </c>
      <c r="FN292">
        <v>11578.89615384616</v>
      </c>
      <c r="FO292">
        <v>15</v>
      </c>
      <c r="FP292">
        <v>0</v>
      </c>
      <c r="FQ292" t="s">
        <v>441</v>
      </c>
      <c r="FR292">
        <v>1746989605.5</v>
      </c>
      <c r="FS292">
        <v>1746989593.5</v>
      </c>
      <c r="FT292">
        <v>0</v>
      </c>
      <c r="FU292">
        <v>-0.274</v>
      </c>
      <c r="FV292">
        <v>-0.002</v>
      </c>
      <c r="FW292">
        <v>2.549</v>
      </c>
      <c r="FX292">
        <v>0.129</v>
      </c>
      <c r="FY292">
        <v>420</v>
      </c>
      <c r="FZ292">
        <v>17</v>
      </c>
      <c r="GA292">
        <v>0.02</v>
      </c>
      <c r="GB292">
        <v>0.04</v>
      </c>
      <c r="GC292">
        <v>-38.95607317073171</v>
      </c>
      <c r="GD292">
        <v>-0.2997700348432936</v>
      </c>
      <c r="GE292">
        <v>0.1322270719197965</v>
      </c>
      <c r="GF292">
        <v>1</v>
      </c>
      <c r="GG292">
        <v>590.3344117647058</v>
      </c>
      <c r="GH292">
        <v>-3.447608862470158</v>
      </c>
      <c r="GI292">
        <v>0.4115434447545238</v>
      </c>
      <c r="GJ292">
        <v>0</v>
      </c>
      <c r="GK292">
        <v>0.980800756097561</v>
      </c>
      <c r="GL292">
        <v>-0.1396087944250869</v>
      </c>
      <c r="GM292">
        <v>0.01386651801789157</v>
      </c>
      <c r="GN292">
        <v>0</v>
      </c>
      <c r="GO292">
        <v>1</v>
      </c>
      <c r="GP292">
        <v>3</v>
      </c>
      <c r="GQ292" t="s">
        <v>448</v>
      </c>
      <c r="GR292">
        <v>3.10233</v>
      </c>
      <c r="GS292">
        <v>2.72484</v>
      </c>
      <c r="GT292">
        <v>0.190289</v>
      </c>
      <c r="GU292">
        <v>0.193721</v>
      </c>
      <c r="GV292">
        <v>0.10035</v>
      </c>
      <c r="GW292">
        <v>0.09854739999999999</v>
      </c>
      <c r="GX292">
        <v>21180.2</v>
      </c>
      <c r="GY292">
        <v>19157.6</v>
      </c>
      <c r="GZ292">
        <v>26720.1</v>
      </c>
      <c r="HA292">
        <v>23980.4</v>
      </c>
      <c r="HB292">
        <v>38477.6</v>
      </c>
      <c r="HC292">
        <v>31962.5</v>
      </c>
      <c r="HD292">
        <v>46660.4</v>
      </c>
      <c r="HE292">
        <v>37934.3</v>
      </c>
      <c r="HF292">
        <v>1.8738</v>
      </c>
      <c r="HG292">
        <v>1.86825</v>
      </c>
      <c r="HH292">
        <v>0.141457</v>
      </c>
      <c r="HI292">
        <v>0</v>
      </c>
      <c r="HJ292">
        <v>27.6927</v>
      </c>
      <c r="HK292">
        <v>999.9</v>
      </c>
      <c r="HL292">
        <v>48.7</v>
      </c>
      <c r="HM292">
        <v>31.2</v>
      </c>
      <c r="HN292">
        <v>24.6057</v>
      </c>
      <c r="HO292">
        <v>61.3329</v>
      </c>
      <c r="HP292">
        <v>22.4479</v>
      </c>
      <c r="HQ292">
        <v>1</v>
      </c>
      <c r="HR292">
        <v>0.094065</v>
      </c>
      <c r="HS292">
        <v>-0.0596405</v>
      </c>
      <c r="HT292">
        <v>20.2811</v>
      </c>
      <c r="HU292">
        <v>5.2104</v>
      </c>
      <c r="HV292">
        <v>11.9796</v>
      </c>
      <c r="HW292">
        <v>4.96305</v>
      </c>
      <c r="HX292">
        <v>3.27433</v>
      </c>
      <c r="HY292">
        <v>9999</v>
      </c>
      <c r="HZ292">
        <v>9999</v>
      </c>
      <c r="IA292">
        <v>9999</v>
      </c>
      <c r="IB292">
        <v>999.9</v>
      </c>
      <c r="IC292">
        <v>1.8639</v>
      </c>
      <c r="ID292">
        <v>1.86005</v>
      </c>
      <c r="IE292">
        <v>1.85837</v>
      </c>
      <c r="IF292">
        <v>1.85974</v>
      </c>
      <c r="IG292">
        <v>1.85988</v>
      </c>
      <c r="IH292">
        <v>1.85837</v>
      </c>
      <c r="II292">
        <v>1.85745</v>
      </c>
      <c r="IJ292">
        <v>1.85241</v>
      </c>
      <c r="IK292">
        <v>0</v>
      </c>
      <c r="IL292">
        <v>0</v>
      </c>
      <c r="IM292">
        <v>0</v>
      </c>
      <c r="IN292">
        <v>0</v>
      </c>
      <c r="IO292" t="s">
        <v>443</v>
      </c>
      <c r="IP292" t="s">
        <v>444</v>
      </c>
      <c r="IQ292" t="s">
        <v>445</v>
      </c>
      <c r="IR292" t="s">
        <v>445</v>
      </c>
      <c r="IS292" t="s">
        <v>445</v>
      </c>
      <c r="IT292" t="s">
        <v>445</v>
      </c>
      <c r="IU292">
        <v>0</v>
      </c>
      <c r="IV292">
        <v>100</v>
      </c>
      <c r="IW292">
        <v>100</v>
      </c>
      <c r="IX292">
        <v>-0.74</v>
      </c>
      <c r="IY292">
        <v>0.2748</v>
      </c>
      <c r="IZ292">
        <v>-1.101190050776656</v>
      </c>
      <c r="JA292">
        <v>-0.0009077452495023094</v>
      </c>
      <c r="JB292">
        <v>1.260287539409167E-06</v>
      </c>
      <c r="JC292">
        <v>-2.747980142854786E-10</v>
      </c>
      <c r="JD292">
        <v>0.01164710740424388</v>
      </c>
      <c r="JE292">
        <v>0.002354074995816399</v>
      </c>
      <c r="JF292">
        <v>0.0004967520844642659</v>
      </c>
      <c r="JG292">
        <v>-1.558376616488758E-06</v>
      </c>
      <c r="JH292">
        <v>1</v>
      </c>
      <c r="JI292">
        <v>1955</v>
      </c>
      <c r="JJ292">
        <v>1</v>
      </c>
      <c r="JK292">
        <v>26</v>
      </c>
      <c r="JL292">
        <v>194283</v>
      </c>
      <c r="JM292">
        <v>194283.2</v>
      </c>
      <c r="JN292">
        <v>2.95898</v>
      </c>
      <c r="JO292">
        <v>2.60742</v>
      </c>
      <c r="JP292">
        <v>1.49658</v>
      </c>
      <c r="JQ292">
        <v>2.34619</v>
      </c>
      <c r="JR292">
        <v>1.54907</v>
      </c>
      <c r="JS292">
        <v>2.47314</v>
      </c>
      <c r="JT292">
        <v>35.8244</v>
      </c>
      <c r="JU292">
        <v>24.1838</v>
      </c>
      <c r="JV292">
        <v>18</v>
      </c>
      <c r="JW292">
        <v>481.787</v>
      </c>
      <c r="JX292">
        <v>492.902</v>
      </c>
      <c r="JY292">
        <v>27.2455</v>
      </c>
      <c r="JZ292">
        <v>28.4875</v>
      </c>
      <c r="KA292">
        <v>30.0002</v>
      </c>
      <c r="KB292">
        <v>28.6835</v>
      </c>
      <c r="KC292">
        <v>28.6733</v>
      </c>
      <c r="KD292">
        <v>59.3501</v>
      </c>
      <c r="KE292">
        <v>17.862</v>
      </c>
      <c r="KF292">
        <v>67.01949999999999</v>
      </c>
      <c r="KG292">
        <v>27.2292</v>
      </c>
      <c r="KH292">
        <v>1376.03</v>
      </c>
      <c r="KI292">
        <v>20.7379</v>
      </c>
      <c r="KJ292">
        <v>102.018</v>
      </c>
      <c r="KK292">
        <v>91.4883</v>
      </c>
    </row>
    <row r="293" spans="1:297">
      <c r="A293">
        <v>275</v>
      </c>
      <c r="B293">
        <v>1758646589.6</v>
      </c>
      <c r="C293">
        <v>4956.599999904633</v>
      </c>
      <c r="D293" t="s">
        <v>997</v>
      </c>
      <c r="E293" t="s">
        <v>998</v>
      </c>
      <c r="F293">
        <v>5</v>
      </c>
      <c r="G293" t="s">
        <v>834</v>
      </c>
      <c r="H293" t="s">
        <v>438</v>
      </c>
      <c r="I293">
        <v>1758646582.1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(EA293+(U293+2*0.95*5.67E-8*(((EA293+$B$9)+273)^4-(EA293+273)^4)-44100*J293)/(1.84*29.3*R293+8*0.95*5.67E-8*(EA293+273)^3))</f>
        <v>0</v>
      </c>
      <c r="W293">
        <f>($C$9*EB293+$D$9*EC293+$E$9*V293)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2*0.95*5.67E-8*(((EA293+$B$9)+273)^4-(W293+273)^4)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1387.964811027193</v>
      </c>
      <c r="AK293">
        <v>1358.040545454545</v>
      </c>
      <c r="AL293">
        <v>3.435670804911261</v>
      </c>
      <c r="AM293">
        <v>65.1806960467509</v>
      </c>
      <c r="AN293">
        <f>(AP293 - AO293 + DY293*1E3/(8.314*(EA293+273.15)) * AR293/DX293 * AQ293) * DX293/(100*DL293) * 1000/(1000 - AP293)</f>
        <v>0</v>
      </c>
      <c r="AO293">
        <v>20.74592835315528</v>
      </c>
      <c r="AP293">
        <v>21.68951696969695</v>
      </c>
      <c r="AQ293">
        <v>-0.0001010170755805281</v>
      </c>
      <c r="AR293">
        <v>105.5677355615316</v>
      </c>
      <c r="AS293">
        <v>0</v>
      </c>
      <c r="AT293">
        <v>0</v>
      </c>
      <c r="AU293">
        <f>IF(AS293*$H$15&gt;=AW293,1.0,(AW293/(AW293-AS293*$H$15)))</f>
        <v>0</v>
      </c>
      <c r="AV293">
        <f>(AU293-1)*100</f>
        <v>0</v>
      </c>
      <c r="AW293">
        <f>MAX(0,($B$15+$C$15*EF293)/(1+$D$15*EF293)*DY293/(EA293+273)*$E$15)</f>
        <v>0</v>
      </c>
      <c r="AX293" t="s">
        <v>439</v>
      </c>
      <c r="AY293" t="s">
        <v>439</v>
      </c>
      <c r="AZ293">
        <v>0</v>
      </c>
      <c r="BA293">
        <v>0</v>
      </c>
      <c r="BB293">
        <f>1-AZ293/BA293</f>
        <v>0</v>
      </c>
      <c r="BC293">
        <v>0</v>
      </c>
      <c r="BD293" t="s">
        <v>439</v>
      </c>
      <c r="BE293" t="s">
        <v>439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439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$B$13*EG293+$C$13*EH293+$F$13*ES293*(1-EV293)</f>
        <v>0</v>
      </c>
      <c r="DI293">
        <f>DH293*DJ293</f>
        <v>0</v>
      </c>
      <c r="DJ293">
        <f>($B$13*$D$11+$C$13*$D$11+$F$13*((FF293+EX293)/MAX(FF293+EX293+FG293, 0.1)*$I$11+FG293/MAX(FF293+EX293+FG293, 0.1)*$J$11))/($B$13+$C$13+$F$13)</f>
        <v>0</v>
      </c>
      <c r="DK293">
        <f>($B$13*$K$11+$C$13*$K$11+$F$13*((FF293+EX293)/MAX(FF293+EX293+FG293, 0.1)*$P$11+FG293/MAX(FF293+EX293+FG293, 0.1)*$Q$11))/($B$13+$C$13+$F$13)</f>
        <v>0</v>
      </c>
      <c r="DL293">
        <v>2.96</v>
      </c>
      <c r="DM293">
        <v>0.5</v>
      </c>
      <c r="DN293" t="s">
        <v>440</v>
      </c>
      <c r="DO293">
        <v>2</v>
      </c>
      <c r="DP293" t="b">
        <v>1</v>
      </c>
      <c r="DQ293">
        <v>1758646582.1</v>
      </c>
      <c r="DR293">
        <v>1305.187777777777</v>
      </c>
      <c r="DS293">
        <v>1344.183333333333</v>
      </c>
      <c r="DT293">
        <v>21.70448888888889</v>
      </c>
      <c r="DU293">
        <v>20.74422592592593</v>
      </c>
      <c r="DV293">
        <v>1305.937037037037</v>
      </c>
      <c r="DW293">
        <v>21.42961111111111</v>
      </c>
      <c r="DX293">
        <v>499.9454814814815</v>
      </c>
      <c r="DY293">
        <v>90.31224444444445</v>
      </c>
      <c r="DZ293">
        <v>0.06719853703703703</v>
      </c>
      <c r="EA293">
        <v>28.5568</v>
      </c>
      <c r="EB293">
        <v>29.99736296296296</v>
      </c>
      <c r="EC293">
        <v>999.9000000000001</v>
      </c>
      <c r="ED293">
        <v>0</v>
      </c>
      <c r="EE293">
        <v>0</v>
      </c>
      <c r="EF293">
        <v>9991.710370370371</v>
      </c>
      <c r="EG293">
        <v>0</v>
      </c>
      <c r="EH293">
        <v>10.41186296296296</v>
      </c>
      <c r="EI293">
        <v>-38.99494814814815</v>
      </c>
      <c r="EJ293">
        <v>1334.143333333333</v>
      </c>
      <c r="EK293">
        <v>1372.657777777777</v>
      </c>
      <c r="EL293">
        <v>0.9602665185185186</v>
      </c>
      <c r="EM293">
        <v>1344.183333333333</v>
      </c>
      <c r="EN293">
        <v>20.74422592592593</v>
      </c>
      <c r="EO293">
        <v>1.960182592592592</v>
      </c>
      <c r="EP293">
        <v>1.873457407407407</v>
      </c>
      <c r="EQ293">
        <v>17.12631111111111</v>
      </c>
      <c r="ER293">
        <v>16.41354814814815</v>
      </c>
      <c r="ES293">
        <v>1999.999259259259</v>
      </c>
      <c r="ET293">
        <v>0.9799959999999998</v>
      </c>
      <c r="EU293">
        <v>0.02000376666666667</v>
      </c>
      <c r="EV293">
        <v>0</v>
      </c>
      <c r="EW293">
        <v>589.9480740740742</v>
      </c>
      <c r="EX293">
        <v>5.00078</v>
      </c>
      <c r="EY293">
        <v>11575.07037037037</v>
      </c>
      <c r="EZ293">
        <v>16379.60740740741</v>
      </c>
      <c r="FA293">
        <v>38.83081481481481</v>
      </c>
      <c r="FB293">
        <v>39.62255555555556</v>
      </c>
      <c r="FC293">
        <v>39.51825925925925</v>
      </c>
      <c r="FD293">
        <v>39.32859259259259</v>
      </c>
      <c r="FE293">
        <v>40.15262962962962</v>
      </c>
      <c r="FF293">
        <v>1955.089259259259</v>
      </c>
      <c r="FG293">
        <v>39.91</v>
      </c>
      <c r="FH293">
        <v>0</v>
      </c>
      <c r="FI293">
        <v>1758646587.6</v>
      </c>
      <c r="FJ293">
        <v>0</v>
      </c>
      <c r="FK293">
        <v>589.9551153846155</v>
      </c>
      <c r="FL293">
        <v>-2.055213672884897</v>
      </c>
      <c r="FM293">
        <v>-41.10427345689649</v>
      </c>
      <c r="FN293">
        <v>11575.31153846154</v>
      </c>
      <c r="FO293">
        <v>15</v>
      </c>
      <c r="FP293">
        <v>0</v>
      </c>
      <c r="FQ293" t="s">
        <v>441</v>
      </c>
      <c r="FR293">
        <v>1746989605.5</v>
      </c>
      <c r="FS293">
        <v>1746989593.5</v>
      </c>
      <c r="FT293">
        <v>0</v>
      </c>
      <c r="FU293">
        <v>-0.274</v>
      </c>
      <c r="FV293">
        <v>-0.002</v>
      </c>
      <c r="FW293">
        <v>2.549</v>
      </c>
      <c r="FX293">
        <v>0.129</v>
      </c>
      <c r="FY293">
        <v>420</v>
      </c>
      <c r="FZ293">
        <v>17</v>
      </c>
      <c r="GA293">
        <v>0.02</v>
      </c>
      <c r="GB293">
        <v>0.04</v>
      </c>
      <c r="GC293">
        <v>-39.00995853658537</v>
      </c>
      <c r="GD293">
        <v>0.1012724738675491</v>
      </c>
      <c r="GE293">
        <v>0.1199119757960888</v>
      </c>
      <c r="GF293">
        <v>1</v>
      </c>
      <c r="GG293">
        <v>590.0969705882353</v>
      </c>
      <c r="GH293">
        <v>-2.845026733767249</v>
      </c>
      <c r="GI293">
        <v>0.3717156159417419</v>
      </c>
      <c r="GJ293">
        <v>0</v>
      </c>
      <c r="GK293">
        <v>0.9692163170731707</v>
      </c>
      <c r="GL293">
        <v>-0.1514007386759602</v>
      </c>
      <c r="GM293">
        <v>0.0149560779821042</v>
      </c>
      <c r="GN293">
        <v>0</v>
      </c>
      <c r="GO293">
        <v>1</v>
      </c>
      <c r="GP293">
        <v>3</v>
      </c>
      <c r="GQ293" t="s">
        <v>448</v>
      </c>
      <c r="GR293">
        <v>3.10242</v>
      </c>
      <c r="GS293">
        <v>2.72583</v>
      </c>
      <c r="GT293">
        <v>0.191757</v>
      </c>
      <c r="GU293">
        <v>0.195191</v>
      </c>
      <c r="GV293">
        <v>0.100312</v>
      </c>
      <c r="GW293">
        <v>0.0985613</v>
      </c>
      <c r="GX293">
        <v>21142</v>
      </c>
      <c r="GY293">
        <v>19122.6</v>
      </c>
      <c r="GZ293">
        <v>26720.3</v>
      </c>
      <c r="HA293">
        <v>23980.3</v>
      </c>
      <c r="HB293">
        <v>38479.5</v>
      </c>
      <c r="HC293">
        <v>31962.2</v>
      </c>
      <c r="HD293">
        <v>46660.5</v>
      </c>
      <c r="HE293">
        <v>37934.3</v>
      </c>
      <c r="HF293">
        <v>1.87395</v>
      </c>
      <c r="HG293">
        <v>1.86832</v>
      </c>
      <c r="HH293">
        <v>0.142451</v>
      </c>
      <c r="HI293">
        <v>0</v>
      </c>
      <c r="HJ293">
        <v>27.6885</v>
      </c>
      <c r="HK293">
        <v>999.9</v>
      </c>
      <c r="HL293">
        <v>48.7</v>
      </c>
      <c r="HM293">
        <v>31.2</v>
      </c>
      <c r="HN293">
        <v>24.6055</v>
      </c>
      <c r="HO293">
        <v>60.8929</v>
      </c>
      <c r="HP293">
        <v>22.484</v>
      </c>
      <c r="HQ293">
        <v>1</v>
      </c>
      <c r="HR293">
        <v>0.09370680000000001</v>
      </c>
      <c r="HS293">
        <v>-0.0156509</v>
      </c>
      <c r="HT293">
        <v>20.2811</v>
      </c>
      <c r="HU293">
        <v>5.21085</v>
      </c>
      <c r="HV293">
        <v>11.9796</v>
      </c>
      <c r="HW293">
        <v>4.963</v>
      </c>
      <c r="HX293">
        <v>3.2744</v>
      </c>
      <c r="HY293">
        <v>9999</v>
      </c>
      <c r="HZ293">
        <v>9999</v>
      </c>
      <c r="IA293">
        <v>9999</v>
      </c>
      <c r="IB293">
        <v>999.9</v>
      </c>
      <c r="IC293">
        <v>1.8639</v>
      </c>
      <c r="ID293">
        <v>1.86005</v>
      </c>
      <c r="IE293">
        <v>1.85838</v>
      </c>
      <c r="IF293">
        <v>1.85975</v>
      </c>
      <c r="IG293">
        <v>1.85988</v>
      </c>
      <c r="IH293">
        <v>1.85837</v>
      </c>
      <c r="II293">
        <v>1.85745</v>
      </c>
      <c r="IJ293">
        <v>1.85242</v>
      </c>
      <c r="IK293">
        <v>0</v>
      </c>
      <c r="IL293">
        <v>0</v>
      </c>
      <c r="IM293">
        <v>0</v>
      </c>
      <c r="IN293">
        <v>0</v>
      </c>
      <c r="IO293" t="s">
        <v>443</v>
      </c>
      <c r="IP293" t="s">
        <v>444</v>
      </c>
      <c r="IQ293" t="s">
        <v>445</v>
      </c>
      <c r="IR293" t="s">
        <v>445</v>
      </c>
      <c r="IS293" t="s">
        <v>445</v>
      </c>
      <c r="IT293" t="s">
        <v>445</v>
      </c>
      <c r="IU293">
        <v>0</v>
      </c>
      <c r="IV293">
        <v>100</v>
      </c>
      <c r="IW293">
        <v>100</v>
      </c>
      <c r="IX293">
        <v>-0.72</v>
      </c>
      <c r="IY293">
        <v>0.2745</v>
      </c>
      <c r="IZ293">
        <v>-1.101190050776656</v>
      </c>
      <c r="JA293">
        <v>-0.0009077452495023094</v>
      </c>
      <c r="JB293">
        <v>1.260287539409167E-06</v>
      </c>
      <c r="JC293">
        <v>-2.747980142854786E-10</v>
      </c>
      <c r="JD293">
        <v>0.01164710740424388</v>
      </c>
      <c r="JE293">
        <v>0.002354074995816399</v>
      </c>
      <c r="JF293">
        <v>0.0004967520844642659</v>
      </c>
      <c r="JG293">
        <v>-1.558376616488758E-06</v>
      </c>
      <c r="JH293">
        <v>1</v>
      </c>
      <c r="JI293">
        <v>1955</v>
      </c>
      <c r="JJ293">
        <v>1</v>
      </c>
      <c r="JK293">
        <v>26</v>
      </c>
      <c r="JL293">
        <v>194283.1</v>
      </c>
      <c r="JM293">
        <v>194283.3</v>
      </c>
      <c r="JN293">
        <v>2.98828</v>
      </c>
      <c r="JO293">
        <v>2.6062</v>
      </c>
      <c r="JP293">
        <v>1.49658</v>
      </c>
      <c r="JQ293">
        <v>2.34619</v>
      </c>
      <c r="JR293">
        <v>1.54907</v>
      </c>
      <c r="JS293">
        <v>2.36938</v>
      </c>
      <c r="JT293">
        <v>35.8244</v>
      </c>
      <c r="JU293">
        <v>24.1751</v>
      </c>
      <c r="JV293">
        <v>18</v>
      </c>
      <c r="JW293">
        <v>481.874</v>
      </c>
      <c r="JX293">
        <v>492.952</v>
      </c>
      <c r="JY293">
        <v>27.2356</v>
      </c>
      <c r="JZ293">
        <v>28.4875</v>
      </c>
      <c r="KA293">
        <v>30</v>
      </c>
      <c r="KB293">
        <v>28.6835</v>
      </c>
      <c r="KC293">
        <v>28.6733</v>
      </c>
      <c r="KD293">
        <v>59.9506</v>
      </c>
      <c r="KE293">
        <v>17.862</v>
      </c>
      <c r="KF293">
        <v>67.01949999999999</v>
      </c>
      <c r="KG293">
        <v>27.2286</v>
      </c>
      <c r="KH293">
        <v>1389.39</v>
      </c>
      <c r="KI293">
        <v>20.7379</v>
      </c>
      <c r="KJ293">
        <v>102.019</v>
      </c>
      <c r="KK293">
        <v>91.48820000000001</v>
      </c>
    </row>
    <row r="294" spans="1:297">
      <c r="A294">
        <v>276</v>
      </c>
      <c r="B294">
        <v>1758646594.6</v>
      </c>
      <c r="C294">
        <v>4961.599999904633</v>
      </c>
      <c r="D294" t="s">
        <v>999</v>
      </c>
      <c r="E294" t="s">
        <v>1000</v>
      </c>
      <c r="F294">
        <v>5</v>
      </c>
      <c r="G294" t="s">
        <v>834</v>
      </c>
      <c r="H294" t="s">
        <v>438</v>
      </c>
      <c r="I294">
        <v>1758646586.814285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(EA294+(U294+2*0.95*5.67E-8*(((EA294+$B$9)+273)^4-(EA294+273)^4)-44100*J294)/(1.84*29.3*R294+8*0.95*5.67E-8*(EA294+273)^3))</f>
        <v>0</v>
      </c>
      <c r="W294">
        <f>($C$9*EB294+$D$9*EC294+$E$9*V294)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2*0.95*5.67E-8*(((EA294+$B$9)+273)^4-(W294+273)^4)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1405.254258658381</v>
      </c>
      <c r="AK294">
        <v>1375.155575757575</v>
      </c>
      <c r="AL294">
        <v>3.411582981980644</v>
      </c>
      <c r="AM294">
        <v>65.1806960467509</v>
      </c>
      <c r="AN294">
        <f>(AP294 - AO294 + DY294*1E3/(8.314*(EA294+273.15)) * AR294/DX294 * AQ294) * DX294/(100*DL294) * 1000/(1000 - AP294)</f>
        <v>0</v>
      </c>
      <c r="AO294">
        <v>20.75086955035587</v>
      </c>
      <c r="AP294">
        <v>21.67654848484849</v>
      </c>
      <c r="AQ294">
        <v>-0.0001040455048031168</v>
      </c>
      <c r="AR294">
        <v>105.5677355615316</v>
      </c>
      <c r="AS294">
        <v>0</v>
      </c>
      <c r="AT294">
        <v>0</v>
      </c>
      <c r="AU294">
        <f>IF(AS294*$H$15&gt;=AW294,1.0,(AW294/(AW294-AS294*$H$15)))</f>
        <v>0</v>
      </c>
      <c r="AV294">
        <f>(AU294-1)*100</f>
        <v>0</v>
      </c>
      <c r="AW294">
        <f>MAX(0,($B$15+$C$15*EF294)/(1+$D$15*EF294)*DY294/(EA294+273)*$E$15)</f>
        <v>0</v>
      </c>
      <c r="AX294" t="s">
        <v>439</v>
      </c>
      <c r="AY294" t="s">
        <v>439</v>
      </c>
      <c r="AZ294">
        <v>0</v>
      </c>
      <c r="BA294">
        <v>0</v>
      </c>
      <c r="BB294">
        <f>1-AZ294/BA294</f>
        <v>0</v>
      </c>
      <c r="BC294">
        <v>0</v>
      </c>
      <c r="BD294" t="s">
        <v>439</v>
      </c>
      <c r="BE294" t="s">
        <v>439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439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$B$13*EG294+$C$13*EH294+$F$13*ES294*(1-EV294)</f>
        <v>0</v>
      </c>
      <c r="DI294">
        <f>DH294*DJ294</f>
        <v>0</v>
      </c>
      <c r="DJ294">
        <f>($B$13*$D$11+$C$13*$D$11+$F$13*((FF294+EX294)/MAX(FF294+EX294+FG294, 0.1)*$I$11+FG294/MAX(FF294+EX294+FG294, 0.1)*$J$11))/($B$13+$C$13+$F$13)</f>
        <v>0</v>
      </c>
      <c r="DK294">
        <f>($B$13*$K$11+$C$13*$K$11+$F$13*((FF294+EX294)/MAX(FF294+EX294+FG294, 0.1)*$P$11+FG294/MAX(FF294+EX294+FG294, 0.1)*$Q$11))/($B$13+$C$13+$F$13)</f>
        <v>0</v>
      </c>
      <c r="DL294">
        <v>2.96</v>
      </c>
      <c r="DM294">
        <v>0.5</v>
      </c>
      <c r="DN294" t="s">
        <v>440</v>
      </c>
      <c r="DO294">
        <v>2</v>
      </c>
      <c r="DP294" t="b">
        <v>1</v>
      </c>
      <c r="DQ294">
        <v>1758646586.814285</v>
      </c>
      <c r="DR294">
        <v>1320.957857142857</v>
      </c>
      <c r="DS294">
        <v>1359.984285714286</v>
      </c>
      <c r="DT294">
        <v>21.69394285714286</v>
      </c>
      <c r="DU294">
        <v>20.74685357142857</v>
      </c>
      <c r="DV294">
        <v>1321.691785714286</v>
      </c>
      <c r="DW294">
        <v>21.41928928571429</v>
      </c>
      <c r="DX294">
        <v>500.0151785714286</v>
      </c>
      <c r="DY294">
        <v>90.31143214285714</v>
      </c>
      <c r="DZ294">
        <v>0.06717472142857144</v>
      </c>
      <c r="EA294">
        <v>28.55417857142857</v>
      </c>
      <c r="EB294">
        <v>30.004175</v>
      </c>
      <c r="EC294">
        <v>999.9000000000002</v>
      </c>
      <c r="ED294">
        <v>0</v>
      </c>
      <c r="EE294">
        <v>0</v>
      </c>
      <c r="EF294">
        <v>10002.72571428571</v>
      </c>
      <c r="EG294">
        <v>0</v>
      </c>
      <c r="EH294">
        <v>10.41405714285715</v>
      </c>
      <c r="EI294">
        <v>-39.02602142857143</v>
      </c>
      <c r="EJ294">
        <v>1350.248571428571</v>
      </c>
      <c r="EK294">
        <v>1388.797142857143</v>
      </c>
      <c r="EL294">
        <v>0.9470958571428573</v>
      </c>
      <c r="EM294">
        <v>1359.984285714286</v>
      </c>
      <c r="EN294">
        <v>20.74685357142857</v>
      </c>
      <c r="EO294">
        <v>1.959212142857143</v>
      </c>
      <c r="EP294">
        <v>1.873677142857143</v>
      </c>
      <c r="EQ294">
        <v>17.11848928571429</v>
      </c>
      <c r="ER294">
        <v>16.41539285714286</v>
      </c>
      <c r="ES294">
        <v>1999.996785714286</v>
      </c>
      <c r="ET294">
        <v>0.9799960714285713</v>
      </c>
      <c r="EU294">
        <v>0.02000369285714286</v>
      </c>
      <c r="EV294">
        <v>0</v>
      </c>
      <c r="EW294">
        <v>589.79175</v>
      </c>
      <c r="EX294">
        <v>5.00078</v>
      </c>
      <c r="EY294">
        <v>11571.925</v>
      </c>
      <c r="EZ294">
        <v>16379.58571428571</v>
      </c>
      <c r="FA294">
        <v>38.82117857142857</v>
      </c>
      <c r="FB294">
        <v>39.62714285714286</v>
      </c>
      <c r="FC294">
        <v>39.53992857142857</v>
      </c>
      <c r="FD294">
        <v>39.328</v>
      </c>
      <c r="FE294">
        <v>40.14935714285713</v>
      </c>
      <c r="FF294">
        <v>1955.086785714285</v>
      </c>
      <c r="FG294">
        <v>39.91</v>
      </c>
      <c r="FH294">
        <v>0</v>
      </c>
      <c r="FI294">
        <v>1758646593</v>
      </c>
      <c r="FJ294">
        <v>0</v>
      </c>
      <c r="FK294">
        <v>589.7582</v>
      </c>
      <c r="FL294">
        <v>-1.034846144381948</v>
      </c>
      <c r="FM294">
        <v>-40.79230765569174</v>
      </c>
      <c r="FN294">
        <v>11571.4</v>
      </c>
      <c r="FO294">
        <v>15</v>
      </c>
      <c r="FP294">
        <v>0</v>
      </c>
      <c r="FQ294" t="s">
        <v>441</v>
      </c>
      <c r="FR294">
        <v>1746989605.5</v>
      </c>
      <c r="FS294">
        <v>1746989593.5</v>
      </c>
      <c r="FT294">
        <v>0</v>
      </c>
      <c r="FU294">
        <v>-0.274</v>
      </c>
      <c r="FV294">
        <v>-0.002</v>
      </c>
      <c r="FW294">
        <v>2.549</v>
      </c>
      <c r="FX294">
        <v>0.129</v>
      </c>
      <c r="FY294">
        <v>420</v>
      </c>
      <c r="FZ294">
        <v>17</v>
      </c>
      <c r="GA294">
        <v>0.02</v>
      </c>
      <c r="GB294">
        <v>0.04</v>
      </c>
      <c r="GC294">
        <v>-39.0277475</v>
      </c>
      <c r="GD294">
        <v>-0.4992799249529692</v>
      </c>
      <c r="GE294">
        <v>0.1130917370710611</v>
      </c>
      <c r="GF294">
        <v>1</v>
      </c>
      <c r="GG294">
        <v>589.8808529411764</v>
      </c>
      <c r="GH294">
        <v>-1.894102362925595</v>
      </c>
      <c r="GI294">
        <v>0.2711208903740844</v>
      </c>
      <c r="GJ294">
        <v>0</v>
      </c>
      <c r="GK294">
        <v>0.9536468000000001</v>
      </c>
      <c r="GL294">
        <v>-0.1640589793621015</v>
      </c>
      <c r="GM294">
        <v>0.0158572690400964</v>
      </c>
      <c r="GN294">
        <v>0</v>
      </c>
      <c r="GO294">
        <v>1</v>
      </c>
      <c r="GP294">
        <v>3</v>
      </c>
      <c r="GQ294" t="s">
        <v>448</v>
      </c>
      <c r="GR294">
        <v>3.10264</v>
      </c>
      <c r="GS294">
        <v>2.72524</v>
      </c>
      <c r="GT294">
        <v>0.193212</v>
      </c>
      <c r="GU294">
        <v>0.196611</v>
      </c>
      <c r="GV294">
        <v>0.100269</v>
      </c>
      <c r="GW294">
        <v>0.0985714</v>
      </c>
      <c r="GX294">
        <v>21103.8</v>
      </c>
      <c r="GY294">
        <v>19088.8</v>
      </c>
      <c r="GZ294">
        <v>26720.2</v>
      </c>
      <c r="HA294">
        <v>23980.2</v>
      </c>
      <c r="HB294">
        <v>38481.6</v>
      </c>
      <c r="HC294">
        <v>31961.9</v>
      </c>
      <c r="HD294">
        <v>46660.5</v>
      </c>
      <c r="HE294">
        <v>37934.2</v>
      </c>
      <c r="HF294">
        <v>1.87383</v>
      </c>
      <c r="HG294">
        <v>1.86805</v>
      </c>
      <c r="HH294">
        <v>0.1425</v>
      </c>
      <c r="HI294">
        <v>0</v>
      </c>
      <c r="HJ294">
        <v>27.6824</v>
      </c>
      <c r="HK294">
        <v>999.9</v>
      </c>
      <c r="HL294">
        <v>48.7</v>
      </c>
      <c r="HM294">
        <v>31.2</v>
      </c>
      <c r="HN294">
        <v>24.6065</v>
      </c>
      <c r="HO294">
        <v>60.9029</v>
      </c>
      <c r="HP294">
        <v>22.2756</v>
      </c>
      <c r="HQ294">
        <v>1</v>
      </c>
      <c r="HR294">
        <v>0.0940549</v>
      </c>
      <c r="HS294">
        <v>-0.0259287</v>
      </c>
      <c r="HT294">
        <v>20.2811</v>
      </c>
      <c r="HU294">
        <v>5.2107</v>
      </c>
      <c r="HV294">
        <v>11.9794</v>
      </c>
      <c r="HW294">
        <v>4.963</v>
      </c>
      <c r="HX294">
        <v>3.27438</v>
      </c>
      <c r="HY294">
        <v>9999</v>
      </c>
      <c r="HZ294">
        <v>9999</v>
      </c>
      <c r="IA294">
        <v>9999</v>
      </c>
      <c r="IB294">
        <v>999.9</v>
      </c>
      <c r="IC294">
        <v>1.86392</v>
      </c>
      <c r="ID294">
        <v>1.86006</v>
      </c>
      <c r="IE294">
        <v>1.85838</v>
      </c>
      <c r="IF294">
        <v>1.85974</v>
      </c>
      <c r="IG294">
        <v>1.85989</v>
      </c>
      <c r="IH294">
        <v>1.85837</v>
      </c>
      <c r="II294">
        <v>1.85745</v>
      </c>
      <c r="IJ294">
        <v>1.85242</v>
      </c>
      <c r="IK294">
        <v>0</v>
      </c>
      <c r="IL294">
        <v>0</v>
      </c>
      <c r="IM294">
        <v>0</v>
      </c>
      <c r="IN294">
        <v>0</v>
      </c>
      <c r="IO294" t="s">
        <v>443</v>
      </c>
      <c r="IP294" t="s">
        <v>444</v>
      </c>
      <c r="IQ294" t="s">
        <v>445</v>
      </c>
      <c r="IR294" t="s">
        <v>445</v>
      </c>
      <c r="IS294" t="s">
        <v>445</v>
      </c>
      <c r="IT294" t="s">
        <v>445</v>
      </c>
      <c r="IU294">
        <v>0</v>
      </c>
      <c r="IV294">
        <v>100</v>
      </c>
      <c r="IW294">
        <v>100</v>
      </c>
      <c r="IX294">
        <v>-0.71</v>
      </c>
      <c r="IY294">
        <v>0.2742</v>
      </c>
      <c r="IZ294">
        <v>-1.101190050776656</v>
      </c>
      <c r="JA294">
        <v>-0.0009077452495023094</v>
      </c>
      <c r="JB294">
        <v>1.260287539409167E-06</v>
      </c>
      <c r="JC294">
        <v>-2.747980142854786E-10</v>
      </c>
      <c r="JD294">
        <v>0.01164710740424388</v>
      </c>
      <c r="JE294">
        <v>0.002354074995816399</v>
      </c>
      <c r="JF294">
        <v>0.0004967520844642659</v>
      </c>
      <c r="JG294">
        <v>-1.558376616488758E-06</v>
      </c>
      <c r="JH294">
        <v>1</v>
      </c>
      <c r="JI294">
        <v>1955</v>
      </c>
      <c r="JJ294">
        <v>1</v>
      </c>
      <c r="JK294">
        <v>26</v>
      </c>
      <c r="JL294">
        <v>194283.2</v>
      </c>
      <c r="JM294">
        <v>194283.4</v>
      </c>
      <c r="JN294">
        <v>3.01514</v>
      </c>
      <c r="JO294">
        <v>2.60498</v>
      </c>
      <c r="JP294">
        <v>1.49658</v>
      </c>
      <c r="JQ294">
        <v>2.34619</v>
      </c>
      <c r="JR294">
        <v>1.54907</v>
      </c>
      <c r="JS294">
        <v>2.41821</v>
      </c>
      <c r="JT294">
        <v>35.8244</v>
      </c>
      <c r="JU294">
        <v>24.1751</v>
      </c>
      <c r="JV294">
        <v>18</v>
      </c>
      <c r="JW294">
        <v>481.802</v>
      </c>
      <c r="JX294">
        <v>492.778</v>
      </c>
      <c r="JY294">
        <v>27.229</v>
      </c>
      <c r="JZ294">
        <v>28.4875</v>
      </c>
      <c r="KA294">
        <v>30.0001</v>
      </c>
      <c r="KB294">
        <v>28.6835</v>
      </c>
      <c r="KC294">
        <v>28.6741</v>
      </c>
      <c r="KD294">
        <v>60.4911</v>
      </c>
      <c r="KE294">
        <v>17.862</v>
      </c>
      <c r="KF294">
        <v>67.01949999999999</v>
      </c>
      <c r="KG294">
        <v>27.2177</v>
      </c>
      <c r="KH294">
        <v>1409.43</v>
      </c>
      <c r="KI294">
        <v>20.7379</v>
      </c>
      <c r="KJ294">
        <v>102.019</v>
      </c>
      <c r="KK294">
        <v>91.48779999999999</v>
      </c>
    </row>
    <row r="295" spans="1:297">
      <c r="A295">
        <v>277</v>
      </c>
      <c r="B295">
        <v>1758646599.6</v>
      </c>
      <c r="C295">
        <v>4966.599999904633</v>
      </c>
      <c r="D295" t="s">
        <v>1001</v>
      </c>
      <c r="E295" t="s">
        <v>1002</v>
      </c>
      <c r="F295">
        <v>5</v>
      </c>
      <c r="G295" t="s">
        <v>834</v>
      </c>
      <c r="H295" t="s">
        <v>438</v>
      </c>
      <c r="I295">
        <v>1758646592.1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(EA295+(U295+2*0.95*5.67E-8*(((EA295+$B$9)+273)^4-(EA295+273)^4)-44100*J295)/(1.84*29.3*R295+8*0.95*5.67E-8*(EA295+273)^3))</f>
        <v>0</v>
      </c>
      <c r="W295">
        <f>($C$9*EB295+$D$9*EC295+$E$9*V295)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2*0.95*5.67E-8*(((EA295+$B$9)+273)^4-(W295+273)^4)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1422.248850787455</v>
      </c>
      <c r="AK295">
        <v>1392.309878787878</v>
      </c>
      <c r="AL295">
        <v>3.441871202253383</v>
      </c>
      <c r="AM295">
        <v>65.1806960467509</v>
      </c>
      <c r="AN295">
        <f>(AP295 - AO295 + DY295*1E3/(8.314*(EA295+273.15)) * AR295/DX295 * AQ295) * DX295/(100*DL295) * 1000/(1000 - AP295)</f>
        <v>0</v>
      </c>
      <c r="AO295">
        <v>20.7521469515508</v>
      </c>
      <c r="AP295">
        <v>21.66506181818181</v>
      </c>
      <c r="AQ295">
        <v>-8.448542358109475E-05</v>
      </c>
      <c r="AR295">
        <v>105.5677355615316</v>
      </c>
      <c r="AS295">
        <v>0</v>
      </c>
      <c r="AT295">
        <v>0</v>
      </c>
      <c r="AU295">
        <f>IF(AS295*$H$15&gt;=AW295,1.0,(AW295/(AW295-AS295*$H$15)))</f>
        <v>0</v>
      </c>
      <c r="AV295">
        <f>(AU295-1)*100</f>
        <v>0</v>
      </c>
      <c r="AW295">
        <f>MAX(0,($B$15+$C$15*EF295)/(1+$D$15*EF295)*DY295/(EA295+273)*$E$15)</f>
        <v>0</v>
      </c>
      <c r="AX295" t="s">
        <v>439</v>
      </c>
      <c r="AY295" t="s">
        <v>439</v>
      </c>
      <c r="AZ295">
        <v>0</v>
      </c>
      <c r="BA295">
        <v>0</v>
      </c>
      <c r="BB295">
        <f>1-AZ295/BA295</f>
        <v>0</v>
      </c>
      <c r="BC295">
        <v>0</v>
      </c>
      <c r="BD295" t="s">
        <v>439</v>
      </c>
      <c r="BE295" t="s">
        <v>439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439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$B$13*EG295+$C$13*EH295+$F$13*ES295*(1-EV295)</f>
        <v>0</v>
      </c>
      <c r="DI295">
        <f>DH295*DJ295</f>
        <v>0</v>
      </c>
      <c r="DJ295">
        <f>($B$13*$D$11+$C$13*$D$11+$F$13*((FF295+EX295)/MAX(FF295+EX295+FG295, 0.1)*$I$11+FG295/MAX(FF295+EX295+FG295, 0.1)*$J$11))/($B$13+$C$13+$F$13)</f>
        <v>0</v>
      </c>
      <c r="DK295">
        <f>($B$13*$K$11+$C$13*$K$11+$F$13*((FF295+EX295)/MAX(FF295+EX295+FG295, 0.1)*$P$11+FG295/MAX(FF295+EX295+FG295, 0.1)*$Q$11))/($B$13+$C$13+$F$13)</f>
        <v>0</v>
      </c>
      <c r="DL295">
        <v>2.96</v>
      </c>
      <c r="DM295">
        <v>0.5</v>
      </c>
      <c r="DN295" t="s">
        <v>440</v>
      </c>
      <c r="DO295">
        <v>2</v>
      </c>
      <c r="DP295" t="b">
        <v>1</v>
      </c>
      <c r="DQ295">
        <v>1758646592.1</v>
      </c>
      <c r="DR295">
        <v>1338.638888888889</v>
      </c>
      <c r="DS295">
        <v>1377.737407407407</v>
      </c>
      <c r="DT295">
        <v>21.68131851851852</v>
      </c>
      <c r="DU295">
        <v>20.74932962962963</v>
      </c>
      <c r="DV295">
        <v>1339.355185185185</v>
      </c>
      <c r="DW295">
        <v>21.40692962962963</v>
      </c>
      <c r="DX295">
        <v>499.9733333333334</v>
      </c>
      <c r="DY295">
        <v>90.31063703703703</v>
      </c>
      <c r="DZ295">
        <v>0.06728945555555556</v>
      </c>
      <c r="EA295">
        <v>28.5524074074074</v>
      </c>
      <c r="EB295">
        <v>30.00635555555555</v>
      </c>
      <c r="EC295">
        <v>999.9000000000001</v>
      </c>
      <c r="ED295">
        <v>0</v>
      </c>
      <c r="EE295">
        <v>0</v>
      </c>
      <c r="EF295">
        <v>9994.101851851852</v>
      </c>
      <c r="EG295">
        <v>0</v>
      </c>
      <c r="EH295">
        <v>10.4125</v>
      </c>
      <c r="EI295">
        <v>-39.09824444444445</v>
      </c>
      <c r="EJ295">
        <v>1368.303333333334</v>
      </c>
      <c r="EK295">
        <v>1406.929259259259</v>
      </c>
      <c r="EL295">
        <v>0.9319956666666668</v>
      </c>
      <c r="EM295">
        <v>1377.737407407407</v>
      </c>
      <c r="EN295">
        <v>20.74932962962963</v>
      </c>
      <c r="EO295">
        <v>1.958054814814814</v>
      </c>
      <c r="EP295">
        <v>1.873884814814815</v>
      </c>
      <c r="EQ295">
        <v>17.10915185185185</v>
      </c>
      <c r="ER295">
        <v>16.41712962962963</v>
      </c>
      <c r="ES295">
        <v>1999.97962962963</v>
      </c>
      <c r="ET295">
        <v>0.9799959999999999</v>
      </c>
      <c r="EU295">
        <v>0.02000375555555556</v>
      </c>
      <c r="EV295">
        <v>0</v>
      </c>
      <c r="EW295">
        <v>589.6271481481481</v>
      </c>
      <c r="EX295">
        <v>5.00078</v>
      </c>
      <c r="EY295">
        <v>11568.31481481482</v>
      </c>
      <c r="EZ295">
        <v>16379.44074074074</v>
      </c>
      <c r="FA295">
        <v>38.81922222222222</v>
      </c>
      <c r="FB295">
        <v>39.62714814814814</v>
      </c>
      <c r="FC295">
        <v>39.5784074074074</v>
      </c>
      <c r="FD295">
        <v>39.33311111111111</v>
      </c>
      <c r="FE295">
        <v>40.17803703703704</v>
      </c>
      <c r="FF295">
        <v>1955.06962962963</v>
      </c>
      <c r="FG295">
        <v>39.91</v>
      </c>
      <c r="FH295">
        <v>0</v>
      </c>
      <c r="FI295">
        <v>1758646597.8</v>
      </c>
      <c r="FJ295">
        <v>0</v>
      </c>
      <c r="FK295">
        <v>589.61132</v>
      </c>
      <c r="FL295">
        <v>-2.481692302513338</v>
      </c>
      <c r="FM295">
        <v>-42.27692318288262</v>
      </c>
      <c r="FN295">
        <v>11568.088</v>
      </c>
      <c r="FO295">
        <v>15</v>
      </c>
      <c r="FP295">
        <v>0</v>
      </c>
      <c r="FQ295" t="s">
        <v>441</v>
      </c>
      <c r="FR295">
        <v>1746989605.5</v>
      </c>
      <c r="FS295">
        <v>1746989593.5</v>
      </c>
      <c r="FT295">
        <v>0</v>
      </c>
      <c r="FU295">
        <v>-0.274</v>
      </c>
      <c r="FV295">
        <v>-0.002</v>
      </c>
      <c r="FW295">
        <v>2.549</v>
      </c>
      <c r="FX295">
        <v>0.129</v>
      </c>
      <c r="FY295">
        <v>420</v>
      </c>
      <c r="FZ295">
        <v>17</v>
      </c>
      <c r="GA295">
        <v>0.02</v>
      </c>
      <c r="GB295">
        <v>0.04</v>
      </c>
      <c r="GC295">
        <v>-39.0369775</v>
      </c>
      <c r="GD295">
        <v>-0.7404011257034518</v>
      </c>
      <c r="GE295">
        <v>0.113220750058238</v>
      </c>
      <c r="GF295">
        <v>0</v>
      </c>
      <c r="GG295">
        <v>589.6948529411765</v>
      </c>
      <c r="GH295">
        <v>-1.937280363687057</v>
      </c>
      <c r="GI295">
        <v>0.2630533531605328</v>
      </c>
      <c r="GJ295">
        <v>0</v>
      </c>
      <c r="GK295">
        <v>0.9397933249999999</v>
      </c>
      <c r="GL295">
        <v>-0.1734132720450282</v>
      </c>
      <c r="GM295">
        <v>0.01673993614293002</v>
      </c>
      <c r="GN295">
        <v>0</v>
      </c>
      <c r="GO295">
        <v>0</v>
      </c>
      <c r="GP295">
        <v>3</v>
      </c>
      <c r="GQ295" t="s">
        <v>459</v>
      </c>
      <c r="GR295">
        <v>3.10229</v>
      </c>
      <c r="GS295">
        <v>2.72531</v>
      </c>
      <c r="GT295">
        <v>0.194658</v>
      </c>
      <c r="GU295">
        <v>0.198037</v>
      </c>
      <c r="GV295">
        <v>0.100228</v>
      </c>
      <c r="GW295">
        <v>0.0985721</v>
      </c>
      <c r="GX295">
        <v>21066</v>
      </c>
      <c r="GY295">
        <v>19054.9</v>
      </c>
      <c r="GZ295">
        <v>26720.2</v>
      </c>
      <c r="HA295">
        <v>23980.2</v>
      </c>
      <c r="HB295">
        <v>38483.5</v>
      </c>
      <c r="HC295">
        <v>31961.8</v>
      </c>
      <c r="HD295">
        <v>46660.5</v>
      </c>
      <c r="HE295">
        <v>37934</v>
      </c>
      <c r="HF295">
        <v>1.87337</v>
      </c>
      <c r="HG295">
        <v>1.8684</v>
      </c>
      <c r="HH295">
        <v>0.143092</v>
      </c>
      <c r="HI295">
        <v>0</v>
      </c>
      <c r="HJ295">
        <v>27.6743</v>
      </c>
      <c r="HK295">
        <v>999.9</v>
      </c>
      <c r="HL295">
        <v>48.7</v>
      </c>
      <c r="HM295">
        <v>31.2</v>
      </c>
      <c r="HN295">
        <v>24.605</v>
      </c>
      <c r="HO295">
        <v>60.5529</v>
      </c>
      <c r="HP295">
        <v>22.3518</v>
      </c>
      <c r="HQ295">
        <v>1</v>
      </c>
      <c r="HR295">
        <v>0.093905</v>
      </c>
      <c r="HS295">
        <v>-0.00703159</v>
      </c>
      <c r="HT295">
        <v>20.281</v>
      </c>
      <c r="HU295">
        <v>5.21145</v>
      </c>
      <c r="HV295">
        <v>11.9796</v>
      </c>
      <c r="HW295">
        <v>4.963</v>
      </c>
      <c r="HX295">
        <v>3.27455</v>
      </c>
      <c r="HY295">
        <v>9999</v>
      </c>
      <c r="HZ295">
        <v>9999</v>
      </c>
      <c r="IA295">
        <v>9999</v>
      </c>
      <c r="IB295">
        <v>999.9</v>
      </c>
      <c r="IC295">
        <v>1.86392</v>
      </c>
      <c r="ID295">
        <v>1.86006</v>
      </c>
      <c r="IE295">
        <v>1.85838</v>
      </c>
      <c r="IF295">
        <v>1.85974</v>
      </c>
      <c r="IG295">
        <v>1.85989</v>
      </c>
      <c r="IH295">
        <v>1.85837</v>
      </c>
      <c r="II295">
        <v>1.85745</v>
      </c>
      <c r="IJ295">
        <v>1.85242</v>
      </c>
      <c r="IK295">
        <v>0</v>
      </c>
      <c r="IL295">
        <v>0</v>
      </c>
      <c r="IM295">
        <v>0</v>
      </c>
      <c r="IN295">
        <v>0</v>
      </c>
      <c r="IO295" t="s">
        <v>443</v>
      </c>
      <c r="IP295" t="s">
        <v>444</v>
      </c>
      <c r="IQ295" t="s">
        <v>445</v>
      </c>
      <c r="IR295" t="s">
        <v>445</v>
      </c>
      <c r="IS295" t="s">
        <v>445</v>
      </c>
      <c r="IT295" t="s">
        <v>445</v>
      </c>
      <c r="IU295">
        <v>0</v>
      </c>
      <c r="IV295">
        <v>100</v>
      </c>
      <c r="IW295">
        <v>100</v>
      </c>
      <c r="IX295">
        <v>-0.6899999999999999</v>
      </c>
      <c r="IY295">
        <v>0.274</v>
      </c>
      <c r="IZ295">
        <v>-1.101190050776656</v>
      </c>
      <c r="JA295">
        <v>-0.0009077452495023094</v>
      </c>
      <c r="JB295">
        <v>1.260287539409167E-06</v>
      </c>
      <c r="JC295">
        <v>-2.747980142854786E-10</v>
      </c>
      <c r="JD295">
        <v>0.01164710740424388</v>
      </c>
      <c r="JE295">
        <v>0.002354074995816399</v>
      </c>
      <c r="JF295">
        <v>0.0004967520844642659</v>
      </c>
      <c r="JG295">
        <v>-1.558376616488758E-06</v>
      </c>
      <c r="JH295">
        <v>1</v>
      </c>
      <c r="JI295">
        <v>1955</v>
      </c>
      <c r="JJ295">
        <v>1</v>
      </c>
      <c r="JK295">
        <v>26</v>
      </c>
      <c r="JL295">
        <v>194283.2</v>
      </c>
      <c r="JM295">
        <v>194283.4</v>
      </c>
      <c r="JN295">
        <v>3.04565</v>
      </c>
      <c r="JO295">
        <v>2.60132</v>
      </c>
      <c r="JP295">
        <v>1.49658</v>
      </c>
      <c r="JQ295">
        <v>2.34619</v>
      </c>
      <c r="JR295">
        <v>1.54907</v>
      </c>
      <c r="JS295">
        <v>2.41333</v>
      </c>
      <c r="JT295">
        <v>35.8244</v>
      </c>
      <c r="JU295">
        <v>24.1751</v>
      </c>
      <c r="JV295">
        <v>18</v>
      </c>
      <c r="JW295">
        <v>481.54</v>
      </c>
      <c r="JX295">
        <v>493.022</v>
      </c>
      <c r="JY295">
        <v>27.2187</v>
      </c>
      <c r="JZ295">
        <v>28.4875</v>
      </c>
      <c r="KA295">
        <v>30.0001</v>
      </c>
      <c r="KB295">
        <v>28.6835</v>
      </c>
      <c r="KC295">
        <v>28.6757</v>
      </c>
      <c r="KD295">
        <v>61.0976</v>
      </c>
      <c r="KE295">
        <v>17.862</v>
      </c>
      <c r="KF295">
        <v>67.01949999999999</v>
      </c>
      <c r="KG295">
        <v>27.2104</v>
      </c>
      <c r="KH295">
        <v>1422.79</v>
      </c>
      <c r="KI295">
        <v>20.7435</v>
      </c>
      <c r="KJ295">
        <v>102.018</v>
      </c>
      <c r="KK295">
        <v>91.4875</v>
      </c>
    </row>
    <row r="296" spans="1:297">
      <c r="A296">
        <v>278</v>
      </c>
      <c r="B296">
        <v>1758646604.6</v>
      </c>
      <c r="C296">
        <v>4971.599999904633</v>
      </c>
      <c r="D296" t="s">
        <v>1003</v>
      </c>
      <c r="E296" t="s">
        <v>1004</v>
      </c>
      <c r="F296">
        <v>5</v>
      </c>
      <c r="G296" t="s">
        <v>834</v>
      </c>
      <c r="H296" t="s">
        <v>438</v>
      </c>
      <c r="I296">
        <v>1758646596.814285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(EA296+(U296+2*0.95*5.67E-8*(((EA296+$B$9)+273)^4-(EA296+273)^4)-44100*J296)/(1.84*29.3*R296+8*0.95*5.67E-8*(EA296+273)^3))</f>
        <v>0</v>
      </c>
      <c r="W296">
        <f>($C$9*EB296+$D$9*EC296+$E$9*V296)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2*0.95*5.67E-8*(((EA296+$B$9)+273)^4-(W296+273)^4)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1439.303750624425</v>
      </c>
      <c r="AK296">
        <v>1409.370242424243</v>
      </c>
      <c r="AL296">
        <v>3.403047264593805</v>
      </c>
      <c r="AM296">
        <v>65.1806960467509</v>
      </c>
      <c r="AN296">
        <f>(AP296 - AO296 + DY296*1E3/(8.314*(EA296+273.15)) * AR296/DX296 * AQ296) * DX296/(100*DL296) * 1000/(1000 - AP296)</f>
        <v>0</v>
      </c>
      <c r="AO296">
        <v>20.75410147384407</v>
      </c>
      <c r="AP296">
        <v>21.65386484848484</v>
      </c>
      <c r="AQ296">
        <v>-7.839002205156443E-05</v>
      </c>
      <c r="AR296">
        <v>105.5677355615316</v>
      </c>
      <c r="AS296">
        <v>0</v>
      </c>
      <c r="AT296">
        <v>0</v>
      </c>
      <c r="AU296">
        <f>IF(AS296*$H$15&gt;=AW296,1.0,(AW296/(AW296-AS296*$H$15)))</f>
        <v>0</v>
      </c>
      <c r="AV296">
        <f>(AU296-1)*100</f>
        <v>0</v>
      </c>
      <c r="AW296">
        <f>MAX(0,($B$15+$C$15*EF296)/(1+$D$15*EF296)*DY296/(EA296+273)*$E$15)</f>
        <v>0</v>
      </c>
      <c r="AX296" t="s">
        <v>439</v>
      </c>
      <c r="AY296" t="s">
        <v>439</v>
      </c>
      <c r="AZ296">
        <v>0</v>
      </c>
      <c r="BA296">
        <v>0</v>
      </c>
      <c r="BB296">
        <f>1-AZ296/BA296</f>
        <v>0</v>
      </c>
      <c r="BC296">
        <v>0</v>
      </c>
      <c r="BD296" t="s">
        <v>439</v>
      </c>
      <c r="BE296" t="s">
        <v>439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439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$B$13*EG296+$C$13*EH296+$F$13*ES296*(1-EV296)</f>
        <v>0</v>
      </c>
      <c r="DI296">
        <f>DH296*DJ296</f>
        <v>0</v>
      </c>
      <c r="DJ296">
        <f>($B$13*$D$11+$C$13*$D$11+$F$13*((FF296+EX296)/MAX(FF296+EX296+FG296, 0.1)*$I$11+FG296/MAX(FF296+EX296+FG296, 0.1)*$J$11))/($B$13+$C$13+$F$13)</f>
        <v>0</v>
      </c>
      <c r="DK296">
        <f>($B$13*$K$11+$C$13*$K$11+$F$13*((FF296+EX296)/MAX(FF296+EX296+FG296, 0.1)*$P$11+FG296/MAX(FF296+EX296+FG296, 0.1)*$Q$11))/($B$13+$C$13+$F$13)</f>
        <v>0</v>
      </c>
      <c r="DL296">
        <v>2.96</v>
      </c>
      <c r="DM296">
        <v>0.5</v>
      </c>
      <c r="DN296" t="s">
        <v>440</v>
      </c>
      <c r="DO296">
        <v>2</v>
      </c>
      <c r="DP296" t="b">
        <v>1</v>
      </c>
      <c r="DQ296">
        <v>1758646596.814285</v>
      </c>
      <c r="DR296">
        <v>1354.465357142857</v>
      </c>
      <c r="DS296">
        <v>1393.534642857143</v>
      </c>
      <c r="DT296">
        <v>21.67023571428571</v>
      </c>
      <c r="DU296">
        <v>20.75186785714286</v>
      </c>
      <c r="DV296">
        <v>1355.165714285715</v>
      </c>
      <c r="DW296">
        <v>21.39608214285714</v>
      </c>
      <c r="DX296">
        <v>500.05825</v>
      </c>
      <c r="DY296">
        <v>90.30951071428571</v>
      </c>
      <c r="DZ296">
        <v>0.06718690000000001</v>
      </c>
      <c r="EA296">
        <v>28.54964285714286</v>
      </c>
      <c r="EB296">
        <v>30.010325</v>
      </c>
      <c r="EC296">
        <v>999.9000000000002</v>
      </c>
      <c r="ED296">
        <v>0</v>
      </c>
      <c r="EE296">
        <v>0</v>
      </c>
      <c r="EF296">
        <v>9997.886071428571</v>
      </c>
      <c r="EG296">
        <v>0</v>
      </c>
      <c r="EH296">
        <v>10.4125</v>
      </c>
      <c r="EI296">
        <v>-39.06995357142858</v>
      </c>
      <c r="EJ296">
        <v>1384.465357142857</v>
      </c>
      <c r="EK296">
        <v>1423.065714285714</v>
      </c>
      <c r="EL296">
        <v>0.9183804642857144</v>
      </c>
      <c r="EM296">
        <v>1393.534642857143</v>
      </c>
      <c r="EN296">
        <v>20.75186785714286</v>
      </c>
      <c r="EO296">
        <v>1.95703</v>
      </c>
      <c r="EP296">
        <v>1.874090357142857</v>
      </c>
      <c r="EQ296">
        <v>17.10089285714286</v>
      </c>
      <c r="ER296">
        <v>16.41885714285714</v>
      </c>
      <c r="ES296">
        <v>1999.96</v>
      </c>
      <c r="ET296">
        <v>0.9799958571428569</v>
      </c>
      <c r="EU296">
        <v>0.02000389642857143</v>
      </c>
      <c r="EV296">
        <v>0</v>
      </c>
      <c r="EW296">
        <v>589.458</v>
      </c>
      <c r="EX296">
        <v>5.00078</v>
      </c>
      <c r="EY296">
        <v>11564.98214285714</v>
      </c>
      <c r="EZ296">
        <v>16379.28571428571</v>
      </c>
      <c r="FA296">
        <v>38.81</v>
      </c>
      <c r="FB296">
        <v>39.61814285714286</v>
      </c>
      <c r="FC296">
        <v>39.48860714285713</v>
      </c>
      <c r="FD296">
        <v>39.33235714285714</v>
      </c>
      <c r="FE296">
        <v>40.16946428571428</v>
      </c>
      <c r="FF296">
        <v>1955.05</v>
      </c>
      <c r="FG296">
        <v>39.91</v>
      </c>
      <c r="FH296">
        <v>0</v>
      </c>
      <c r="FI296">
        <v>1758646602.6</v>
      </c>
      <c r="FJ296">
        <v>0</v>
      </c>
      <c r="FK296">
        <v>589.40824</v>
      </c>
      <c r="FL296">
        <v>-2.754307679399451</v>
      </c>
      <c r="FM296">
        <v>-40.32307703963505</v>
      </c>
      <c r="FN296">
        <v>11564.864</v>
      </c>
      <c r="FO296">
        <v>15</v>
      </c>
      <c r="FP296">
        <v>0</v>
      </c>
      <c r="FQ296" t="s">
        <v>441</v>
      </c>
      <c r="FR296">
        <v>1746989605.5</v>
      </c>
      <c r="FS296">
        <v>1746989593.5</v>
      </c>
      <c r="FT296">
        <v>0</v>
      </c>
      <c r="FU296">
        <v>-0.274</v>
      </c>
      <c r="FV296">
        <v>-0.002</v>
      </c>
      <c r="FW296">
        <v>2.549</v>
      </c>
      <c r="FX296">
        <v>0.129</v>
      </c>
      <c r="FY296">
        <v>420</v>
      </c>
      <c r="FZ296">
        <v>17</v>
      </c>
      <c r="GA296">
        <v>0.02</v>
      </c>
      <c r="GB296">
        <v>0.04</v>
      </c>
      <c r="GC296">
        <v>-39.05536585365854</v>
      </c>
      <c r="GD296">
        <v>0.06589965156793423</v>
      </c>
      <c r="GE296">
        <v>0.09012600287931875</v>
      </c>
      <c r="GF296">
        <v>1</v>
      </c>
      <c r="GG296">
        <v>589.5678235294117</v>
      </c>
      <c r="GH296">
        <v>-2.1279144286152</v>
      </c>
      <c r="GI296">
        <v>0.2817361584457703</v>
      </c>
      <c r="GJ296">
        <v>0</v>
      </c>
      <c r="GK296">
        <v>0.927988926829268</v>
      </c>
      <c r="GL296">
        <v>-0.1749118118466888</v>
      </c>
      <c r="GM296">
        <v>0.01728449699754264</v>
      </c>
      <c r="GN296">
        <v>0</v>
      </c>
      <c r="GO296">
        <v>1</v>
      </c>
      <c r="GP296">
        <v>3</v>
      </c>
      <c r="GQ296" t="s">
        <v>448</v>
      </c>
      <c r="GR296">
        <v>3.10226</v>
      </c>
      <c r="GS296">
        <v>2.72519</v>
      </c>
      <c r="GT296">
        <v>0.196089</v>
      </c>
      <c r="GU296">
        <v>0.199456</v>
      </c>
      <c r="GV296">
        <v>0.100193</v>
      </c>
      <c r="GW296">
        <v>0.0985798</v>
      </c>
      <c r="GX296">
        <v>21028.5</v>
      </c>
      <c r="GY296">
        <v>19021.2</v>
      </c>
      <c r="GZ296">
        <v>26720</v>
      </c>
      <c r="HA296">
        <v>23980.1</v>
      </c>
      <c r="HB296">
        <v>38485</v>
      </c>
      <c r="HC296">
        <v>31961.5</v>
      </c>
      <c r="HD296">
        <v>46660.2</v>
      </c>
      <c r="HE296">
        <v>37933.7</v>
      </c>
      <c r="HF296">
        <v>1.87345</v>
      </c>
      <c r="HG296">
        <v>1.86852</v>
      </c>
      <c r="HH296">
        <v>0.14355</v>
      </c>
      <c r="HI296">
        <v>0</v>
      </c>
      <c r="HJ296">
        <v>27.6659</v>
      </c>
      <c r="HK296">
        <v>999.9</v>
      </c>
      <c r="HL296">
        <v>48.7</v>
      </c>
      <c r="HM296">
        <v>31.2</v>
      </c>
      <c r="HN296">
        <v>24.6074</v>
      </c>
      <c r="HO296">
        <v>60.8629</v>
      </c>
      <c r="HP296">
        <v>22.4479</v>
      </c>
      <c r="HQ296">
        <v>1</v>
      </c>
      <c r="HR296">
        <v>0.0937424</v>
      </c>
      <c r="HS296">
        <v>-0.00611383</v>
      </c>
      <c r="HT296">
        <v>20.281</v>
      </c>
      <c r="HU296">
        <v>5.21115</v>
      </c>
      <c r="HV296">
        <v>11.9794</v>
      </c>
      <c r="HW296">
        <v>4.96255</v>
      </c>
      <c r="HX296">
        <v>3.27445</v>
      </c>
      <c r="HY296">
        <v>9999</v>
      </c>
      <c r="HZ296">
        <v>9999</v>
      </c>
      <c r="IA296">
        <v>9999</v>
      </c>
      <c r="IB296">
        <v>999.9</v>
      </c>
      <c r="IC296">
        <v>1.86392</v>
      </c>
      <c r="ID296">
        <v>1.86006</v>
      </c>
      <c r="IE296">
        <v>1.85837</v>
      </c>
      <c r="IF296">
        <v>1.85974</v>
      </c>
      <c r="IG296">
        <v>1.85989</v>
      </c>
      <c r="IH296">
        <v>1.85837</v>
      </c>
      <c r="II296">
        <v>1.85745</v>
      </c>
      <c r="IJ296">
        <v>1.85242</v>
      </c>
      <c r="IK296">
        <v>0</v>
      </c>
      <c r="IL296">
        <v>0</v>
      </c>
      <c r="IM296">
        <v>0</v>
      </c>
      <c r="IN296">
        <v>0</v>
      </c>
      <c r="IO296" t="s">
        <v>443</v>
      </c>
      <c r="IP296" t="s">
        <v>444</v>
      </c>
      <c r="IQ296" t="s">
        <v>445</v>
      </c>
      <c r="IR296" t="s">
        <v>445</v>
      </c>
      <c r="IS296" t="s">
        <v>445</v>
      </c>
      <c r="IT296" t="s">
        <v>445</v>
      </c>
      <c r="IU296">
        <v>0</v>
      </c>
      <c r="IV296">
        <v>100</v>
      </c>
      <c r="IW296">
        <v>100</v>
      </c>
      <c r="IX296">
        <v>-0.67</v>
      </c>
      <c r="IY296">
        <v>0.2738</v>
      </c>
      <c r="IZ296">
        <v>-1.101190050776656</v>
      </c>
      <c r="JA296">
        <v>-0.0009077452495023094</v>
      </c>
      <c r="JB296">
        <v>1.260287539409167E-06</v>
      </c>
      <c r="JC296">
        <v>-2.747980142854786E-10</v>
      </c>
      <c r="JD296">
        <v>0.01164710740424388</v>
      </c>
      <c r="JE296">
        <v>0.002354074995816399</v>
      </c>
      <c r="JF296">
        <v>0.0004967520844642659</v>
      </c>
      <c r="JG296">
        <v>-1.558376616488758E-06</v>
      </c>
      <c r="JH296">
        <v>1</v>
      </c>
      <c r="JI296">
        <v>1955</v>
      </c>
      <c r="JJ296">
        <v>1</v>
      </c>
      <c r="JK296">
        <v>26</v>
      </c>
      <c r="JL296">
        <v>194283.3</v>
      </c>
      <c r="JM296">
        <v>194283.5</v>
      </c>
      <c r="JN296">
        <v>3.07251</v>
      </c>
      <c r="JO296">
        <v>2.61108</v>
      </c>
      <c r="JP296">
        <v>1.49658</v>
      </c>
      <c r="JQ296">
        <v>2.34619</v>
      </c>
      <c r="JR296">
        <v>1.54907</v>
      </c>
      <c r="JS296">
        <v>2.39746</v>
      </c>
      <c r="JT296">
        <v>35.8477</v>
      </c>
      <c r="JU296">
        <v>24.1751</v>
      </c>
      <c r="JV296">
        <v>18</v>
      </c>
      <c r="JW296">
        <v>481.602</v>
      </c>
      <c r="JX296">
        <v>493.104</v>
      </c>
      <c r="JY296">
        <v>27.2096</v>
      </c>
      <c r="JZ296">
        <v>28.4875</v>
      </c>
      <c r="KA296">
        <v>30.0001</v>
      </c>
      <c r="KB296">
        <v>28.6859</v>
      </c>
      <c r="KC296">
        <v>28.6757</v>
      </c>
      <c r="KD296">
        <v>61.627</v>
      </c>
      <c r="KE296">
        <v>17.862</v>
      </c>
      <c r="KF296">
        <v>67.01949999999999</v>
      </c>
      <c r="KG296">
        <v>27.1982</v>
      </c>
      <c r="KH296">
        <v>1442.83</v>
      </c>
      <c r="KI296">
        <v>20.7573</v>
      </c>
      <c r="KJ296">
        <v>102.018</v>
      </c>
      <c r="KK296">
        <v>91.48699999999999</v>
      </c>
    </row>
    <row r="297" spans="1:297">
      <c r="A297">
        <v>279</v>
      </c>
      <c r="B297">
        <v>1758646609.6</v>
      </c>
      <c r="C297">
        <v>4976.599999904633</v>
      </c>
      <c r="D297" t="s">
        <v>1005</v>
      </c>
      <c r="E297" t="s">
        <v>1006</v>
      </c>
      <c r="F297">
        <v>5</v>
      </c>
      <c r="G297" t="s">
        <v>834</v>
      </c>
      <c r="H297" t="s">
        <v>438</v>
      </c>
      <c r="I297">
        <v>1758646602.1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(EA297+(U297+2*0.95*5.67E-8*(((EA297+$B$9)+273)^4-(EA297+273)^4)-44100*J297)/(1.84*29.3*R297+8*0.95*5.67E-8*(EA297+273)^3))</f>
        <v>0</v>
      </c>
      <c r="W297">
        <f>($C$9*EB297+$D$9*EC297+$E$9*V297)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2*0.95*5.67E-8*(((EA297+$B$9)+273)^4-(W297+273)^4)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1456.470949742467</v>
      </c>
      <c r="AK297">
        <v>1426.56696969697</v>
      </c>
      <c r="AL297">
        <v>3.443502524594647</v>
      </c>
      <c r="AM297">
        <v>65.1806960467509</v>
      </c>
      <c r="AN297">
        <f>(AP297 - AO297 + DY297*1E3/(8.314*(EA297+273.15)) * AR297/DX297 * AQ297) * DX297/(100*DL297) * 1000/(1000 - AP297)</f>
        <v>0</v>
      </c>
      <c r="AO297">
        <v>20.75790346238998</v>
      </c>
      <c r="AP297">
        <v>21.64491939393939</v>
      </c>
      <c r="AQ297">
        <v>-5.912251738937807E-05</v>
      </c>
      <c r="AR297">
        <v>105.5677355615316</v>
      </c>
      <c r="AS297">
        <v>0</v>
      </c>
      <c r="AT297">
        <v>0</v>
      </c>
      <c r="AU297">
        <f>IF(AS297*$H$15&gt;=AW297,1.0,(AW297/(AW297-AS297*$H$15)))</f>
        <v>0</v>
      </c>
      <c r="AV297">
        <f>(AU297-1)*100</f>
        <v>0</v>
      </c>
      <c r="AW297">
        <f>MAX(0,($B$15+$C$15*EF297)/(1+$D$15*EF297)*DY297/(EA297+273)*$E$15)</f>
        <v>0</v>
      </c>
      <c r="AX297" t="s">
        <v>439</v>
      </c>
      <c r="AY297" t="s">
        <v>439</v>
      </c>
      <c r="AZ297">
        <v>0</v>
      </c>
      <c r="BA297">
        <v>0</v>
      </c>
      <c r="BB297">
        <f>1-AZ297/BA297</f>
        <v>0</v>
      </c>
      <c r="BC297">
        <v>0</v>
      </c>
      <c r="BD297" t="s">
        <v>439</v>
      </c>
      <c r="BE297" t="s">
        <v>439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439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$B$13*EG297+$C$13*EH297+$F$13*ES297*(1-EV297)</f>
        <v>0</v>
      </c>
      <c r="DI297">
        <f>DH297*DJ297</f>
        <v>0</v>
      </c>
      <c r="DJ297">
        <f>($B$13*$D$11+$C$13*$D$11+$F$13*((FF297+EX297)/MAX(FF297+EX297+FG297, 0.1)*$I$11+FG297/MAX(FF297+EX297+FG297, 0.1)*$J$11))/($B$13+$C$13+$F$13)</f>
        <v>0</v>
      </c>
      <c r="DK297">
        <f>($B$13*$K$11+$C$13*$K$11+$F$13*((FF297+EX297)/MAX(FF297+EX297+FG297, 0.1)*$P$11+FG297/MAX(FF297+EX297+FG297, 0.1)*$Q$11))/($B$13+$C$13+$F$13)</f>
        <v>0</v>
      </c>
      <c r="DL297">
        <v>2.96</v>
      </c>
      <c r="DM297">
        <v>0.5</v>
      </c>
      <c r="DN297" t="s">
        <v>440</v>
      </c>
      <c r="DO297">
        <v>2</v>
      </c>
      <c r="DP297" t="b">
        <v>1</v>
      </c>
      <c r="DQ297">
        <v>1758646602.1</v>
      </c>
      <c r="DR297">
        <v>1372.177777777778</v>
      </c>
      <c r="DS297">
        <v>1411.207407407407</v>
      </c>
      <c r="DT297">
        <v>21.65862222222222</v>
      </c>
      <c r="DU297">
        <v>20.75435555555556</v>
      </c>
      <c r="DV297">
        <v>1372.86037037037</v>
      </c>
      <c r="DW297">
        <v>21.38471851851852</v>
      </c>
      <c r="DX297">
        <v>500.0081481481482</v>
      </c>
      <c r="DY297">
        <v>90.30864074074076</v>
      </c>
      <c r="DZ297">
        <v>0.06729067407407407</v>
      </c>
      <c r="EA297">
        <v>28.54595185185185</v>
      </c>
      <c r="EB297">
        <v>30.00467407407407</v>
      </c>
      <c r="EC297">
        <v>999.9000000000001</v>
      </c>
      <c r="ED297">
        <v>0</v>
      </c>
      <c r="EE297">
        <v>0</v>
      </c>
      <c r="EF297">
        <v>9979.308888888887</v>
      </c>
      <c r="EG297">
        <v>0</v>
      </c>
      <c r="EH297">
        <v>10.4125</v>
      </c>
      <c r="EI297">
        <v>-39.03057407407408</v>
      </c>
      <c r="EJ297">
        <v>1402.554444444444</v>
      </c>
      <c r="EK297">
        <v>1441.117407407408</v>
      </c>
      <c r="EL297">
        <v>0.904273</v>
      </c>
      <c r="EM297">
        <v>1411.207407407407</v>
      </c>
      <c r="EN297">
        <v>20.75435555555556</v>
      </c>
      <c r="EO297">
        <v>1.955962962962963</v>
      </c>
      <c r="EP297">
        <v>1.874298518518518</v>
      </c>
      <c r="EQ297">
        <v>17.09228148148148</v>
      </c>
      <c r="ER297">
        <v>16.4206037037037</v>
      </c>
      <c r="ES297">
        <v>1999.987777777778</v>
      </c>
      <c r="ET297">
        <v>0.9799961111111108</v>
      </c>
      <c r="EU297">
        <v>0.02000365185185185</v>
      </c>
      <c r="EV297">
        <v>0</v>
      </c>
      <c r="EW297">
        <v>589.2965185185185</v>
      </c>
      <c r="EX297">
        <v>5.00078</v>
      </c>
      <c r="EY297">
        <v>11561.65185185185</v>
      </c>
      <c r="EZ297">
        <v>16379.51481481482</v>
      </c>
      <c r="FA297">
        <v>38.8261111111111</v>
      </c>
      <c r="FB297">
        <v>39.6155925925926</v>
      </c>
      <c r="FC297">
        <v>39.37937037037037</v>
      </c>
      <c r="FD297">
        <v>39.3422962962963</v>
      </c>
      <c r="FE297">
        <v>40.17811111111111</v>
      </c>
      <c r="FF297">
        <v>1955.077777777778</v>
      </c>
      <c r="FG297">
        <v>39.91</v>
      </c>
      <c r="FH297">
        <v>0</v>
      </c>
      <c r="FI297">
        <v>1758646607.4</v>
      </c>
      <c r="FJ297">
        <v>0</v>
      </c>
      <c r="FK297">
        <v>589.27612</v>
      </c>
      <c r="FL297">
        <v>-1.423692301205196</v>
      </c>
      <c r="FM297">
        <v>-36.33076917774818</v>
      </c>
      <c r="FN297">
        <v>11561.856</v>
      </c>
      <c r="FO297">
        <v>15</v>
      </c>
      <c r="FP297">
        <v>0</v>
      </c>
      <c r="FQ297" t="s">
        <v>441</v>
      </c>
      <c r="FR297">
        <v>1746989605.5</v>
      </c>
      <c r="FS297">
        <v>1746989593.5</v>
      </c>
      <c r="FT297">
        <v>0</v>
      </c>
      <c r="FU297">
        <v>-0.274</v>
      </c>
      <c r="FV297">
        <v>-0.002</v>
      </c>
      <c r="FW297">
        <v>2.549</v>
      </c>
      <c r="FX297">
        <v>0.129</v>
      </c>
      <c r="FY297">
        <v>420</v>
      </c>
      <c r="FZ297">
        <v>17</v>
      </c>
      <c r="GA297">
        <v>0.02</v>
      </c>
      <c r="GB297">
        <v>0.04</v>
      </c>
      <c r="GC297">
        <v>-39.06130243902439</v>
      </c>
      <c r="GD297">
        <v>0.4652801393728108</v>
      </c>
      <c r="GE297">
        <v>0.07551493306626442</v>
      </c>
      <c r="GF297">
        <v>1</v>
      </c>
      <c r="GG297">
        <v>589.4063235294117</v>
      </c>
      <c r="GH297">
        <v>-1.842398772660772</v>
      </c>
      <c r="GI297">
        <v>0.2790108284413749</v>
      </c>
      <c r="GJ297">
        <v>0</v>
      </c>
      <c r="GK297">
        <v>0.9138100975609756</v>
      </c>
      <c r="GL297">
        <v>-0.1617029477351905</v>
      </c>
      <c r="GM297">
        <v>0.01596741926519379</v>
      </c>
      <c r="GN297">
        <v>0</v>
      </c>
      <c r="GO297">
        <v>1</v>
      </c>
      <c r="GP297">
        <v>3</v>
      </c>
      <c r="GQ297" t="s">
        <v>448</v>
      </c>
      <c r="GR297">
        <v>3.10254</v>
      </c>
      <c r="GS297">
        <v>2.72517</v>
      </c>
      <c r="GT297">
        <v>0.197516</v>
      </c>
      <c r="GU297">
        <v>0.200849</v>
      </c>
      <c r="GV297">
        <v>0.100162</v>
      </c>
      <c r="GW297">
        <v>0.0985978</v>
      </c>
      <c r="GX297">
        <v>20991.3</v>
      </c>
      <c r="GY297">
        <v>18988.2</v>
      </c>
      <c r="GZ297">
        <v>26720.2</v>
      </c>
      <c r="HA297">
        <v>23980.3</v>
      </c>
      <c r="HB297">
        <v>38486.6</v>
      </c>
      <c r="HC297">
        <v>31961.1</v>
      </c>
      <c r="HD297">
        <v>46660.3</v>
      </c>
      <c r="HE297">
        <v>37933.9</v>
      </c>
      <c r="HF297">
        <v>1.87405</v>
      </c>
      <c r="HG297">
        <v>1.8682</v>
      </c>
      <c r="HH297">
        <v>0.142753</v>
      </c>
      <c r="HI297">
        <v>0</v>
      </c>
      <c r="HJ297">
        <v>27.6579</v>
      </c>
      <c r="HK297">
        <v>999.9</v>
      </c>
      <c r="HL297">
        <v>48.7</v>
      </c>
      <c r="HM297">
        <v>31.2</v>
      </c>
      <c r="HN297">
        <v>24.6062</v>
      </c>
      <c r="HO297">
        <v>61.3229</v>
      </c>
      <c r="HP297">
        <v>22.2877</v>
      </c>
      <c r="HQ297">
        <v>1</v>
      </c>
      <c r="HR297">
        <v>0.0939024</v>
      </c>
      <c r="HS297">
        <v>-0.00656046</v>
      </c>
      <c r="HT297">
        <v>20.281</v>
      </c>
      <c r="HU297">
        <v>5.2116</v>
      </c>
      <c r="HV297">
        <v>11.9796</v>
      </c>
      <c r="HW297">
        <v>4.96285</v>
      </c>
      <c r="HX297">
        <v>3.27445</v>
      </c>
      <c r="HY297">
        <v>9999</v>
      </c>
      <c r="HZ297">
        <v>9999</v>
      </c>
      <c r="IA297">
        <v>9999</v>
      </c>
      <c r="IB297">
        <v>999.9</v>
      </c>
      <c r="IC297">
        <v>1.8639</v>
      </c>
      <c r="ID297">
        <v>1.86006</v>
      </c>
      <c r="IE297">
        <v>1.85837</v>
      </c>
      <c r="IF297">
        <v>1.85974</v>
      </c>
      <c r="IG297">
        <v>1.85989</v>
      </c>
      <c r="IH297">
        <v>1.85837</v>
      </c>
      <c r="II297">
        <v>1.85745</v>
      </c>
      <c r="IJ297">
        <v>1.85242</v>
      </c>
      <c r="IK297">
        <v>0</v>
      </c>
      <c r="IL297">
        <v>0</v>
      </c>
      <c r="IM297">
        <v>0</v>
      </c>
      <c r="IN297">
        <v>0</v>
      </c>
      <c r="IO297" t="s">
        <v>443</v>
      </c>
      <c r="IP297" t="s">
        <v>444</v>
      </c>
      <c r="IQ297" t="s">
        <v>445</v>
      </c>
      <c r="IR297" t="s">
        <v>445</v>
      </c>
      <c r="IS297" t="s">
        <v>445</v>
      </c>
      <c r="IT297" t="s">
        <v>445</v>
      </c>
      <c r="IU297">
        <v>0</v>
      </c>
      <c r="IV297">
        <v>100</v>
      </c>
      <c r="IW297">
        <v>100</v>
      </c>
      <c r="IX297">
        <v>-0.66</v>
      </c>
      <c r="IY297">
        <v>0.2736</v>
      </c>
      <c r="IZ297">
        <v>-1.101190050776656</v>
      </c>
      <c r="JA297">
        <v>-0.0009077452495023094</v>
      </c>
      <c r="JB297">
        <v>1.260287539409167E-06</v>
      </c>
      <c r="JC297">
        <v>-2.747980142854786E-10</v>
      </c>
      <c r="JD297">
        <v>0.01164710740424388</v>
      </c>
      <c r="JE297">
        <v>0.002354074995816399</v>
      </c>
      <c r="JF297">
        <v>0.0004967520844642659</v>
      </c>
      <c r="JG297">
        <v>-1.558376616488758E-06</v>
      </c>
      <c r="JH297">
        <v>1</v>
      </c>
      <c r="JI297">
        <v>1955</v>
      </c>
      <c r="JJ297">
        <v>1</v>
      </c>
      <c r="JK297">
        <v>26</v>
      </c>
      <c r="JL297">
        <v>194283.4</v>
      </c>
      <c r="JM297">
        <v>194283.6</v>
      </c>
      <c r="JN297">
        <v>3.10181</v>
      </c>
      <c r="JO297">
        <v>2.60376</v>
      </c>
      <c r="JP297">
        <v>1.49658</v>
      </c>
      <c r="JQ297">
        <v>2.34619</v>
      </c>
      <c r="JR297">
        <v>1.54907</v>
      </c>
      <c r="JS297">
        <v>2.45483</v>
      </c>
      <c r="JT297">
        <v>35.8244</v>
      </c>
      <c r="JU297">
        <v>24.1751</v>
      </c>
      <c r="JV297">
        <v>18</v>
      </c>
      <c r="JW297">
        <v>481.951</v>
      </c>
      <c r="JX297">
        <v>492.89</v>
      </c>
      <c r="JY297">
        <v>27.1981</v>
      </c>
      <c r="JZ297">
        <v>28.4875</v>
      </c>
      <c r="KA297">
        <v>30</v>
      </c>
      <c r="KB297">
        <v>28.6859</v>
      </c>
      <c r="KC297">
        <v>28.6757</v>
      </c>
      <c r="KD297">
        <v>62.2371</v>
      </c>
      <c r="KE297">
        <v>17.862</v>
      </c>
      <c r="KF297">
        <v>67.01949999999999</v>
      </c>
      <c r="KG297">
        <v>27.2142</v>
      </c>
      <c r="KH297">
        <v>1456.2</v>
      </c>
      <c r="KI297">
        <v>20.7731</v>
      </c>
      <c r="KJ297">
        <v>102.018</v>
      </c>
      <c r="KK297">
        <v>91.48739999999999</v>
      </c>
    </row>
    <row r="298" spans="1:297">
      <c r="A298">
        <v>280</v>
      </c>
      <c r="B298">
        <v>1758646614.6</v>
      </c>
      <c r="C298">
        <v>4981.599999904633</v>
      </c>
      <c r="D298" t="s">
        <v>1007</v>
      </c>
      <c r="E298" t="s">
        <v>1008</v>
      </c>
      <c r="F298">
        <v>5</v>
      </c>
      <c r="G298" t="s">
        <v>834</v>
      </c>
      <c r="H298" t="s">
        <v>438</v>
      </c>
      <c r="I298">
        <v>1758646606.814285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(EA298+(U298+2*0.95*5.67E-8*(((EA298+$B$9)+273)^4-(EA298+273)^4)-44100*J298)/(1.84*29.3*R298+8*0.95*5.67E-8*(EA298+273)^3))</f>
        <v>0</v>
      </c>
      <c r="W298">
        <f>($C$9*EB298+$D$9*EC298+$E$9*V298)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2*0.95*5.67E-8*(((EA298+$B$9)+273)^4-(W298+273)^4)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1473.435664331503</v>
      </c>
      <c r="AK298">
        <v>1443.558303030302</v>
      </c>
      <c r="AL298">
        <v>3.398300140540813</v>
      </c>
      <c r="AM298">
        <v>65.1806960467509</v>
      </c>
      <c r="AN298">
        <f>(AP298 - AO298 + DY298*1E3/(8.314*(EA298+273.15)) * AR298/DX298 * AQ298) * DX298/(100*DL298) * 1000/(1000 - AP298)</f>
        <v>0</v>
      </c>
      <c r="AO298">
        <v>20.76123435725762</v>
      </c>
      <c r="AP298">
        <v>21.63684969696969</v>
      </c>
      <c r="AQ298">
        <v>-4.402890884863763E-05</v>
      </c>
      <c r="AR298">
        <v>105.5677355615316</v>
      </c>
      <c r="AS298">
        <v>0</v>
      </c>
      <c r="AT298">
        <v>0</v>
      </c>
      <c r="AU298">
        <f>IF(AS298*$H$15&gt;=AW298,1.0,(AW298/(AW298-AS298*$H$15)))</f>
        <v>0</v>
      </c>
      <c r="AV298">
        <f>(AU298-1)*100</f>
        <v>0</v>
      </c>
      <c r="AW298">
        <f>MAX(0,($B$15+$C$15*EF298)/(1+$D$15*EF298)*DY298/(EA298+273)*$E$15)</f>
        <v>0</v>
      </c>
      <c r="AX298" t="s">
        <v>439</v>
      </c>
      <c r="AY298" t="s">
        <v>439</v>
      </c>
      <c r="AZ298">
        <v>0</v>
      </c>
      <c r="BA298">
        <v>0</v>
      </c>
      <c r="BB298">
        <f>1-AZ298/BA298</f>
        <v>0</v>
      </c>
      <c r="BC298">
        <v>0</v>
      </c>
      <c r="BD298" t="s">
        <v>439</v>
      </c>
      <c r="BE298" t="s">
        <v>439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439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$B$13*EG298+$C$13*EH298+$F$13*ES298*(1-EV298)</f>
        <v>0</v>
      </c>
      <c r="DI298">
        <f>DH298*DJ298</f>
        <v>0</v>
      </c>
      <c r="DJ298">
        <f>($B$13*$D$11+$C$13*$D$11+$F$13*((FF298+EX298)/MAX(FF298+EX298+FG298, 0.1)*$I$11+FG298/MAX(FF298+EX298+FG298, 0.1)*$J$11))/($B$13+$C$13+$F$13)</f>
        <v>0</v>
      </c>
      <c r="DK298">
        <f>($B$13*$K$11+$C$13*$K$11+$F$13*((FF298+EX298)/MAX(FF298+EX298+FG298, 0.1)*$P$11+FG298/MAX(FF298+EX298+FG298, 0.1)*$Q$11))/($B$13+$C$13+$F$13)</f>
        <v>0</v>
      </c>
      <c r="DL298">
        <v>2.96</v>
      </c>
      <c r="DM298">
        <v>0.5</v>
      </c>
      <c r="DN298" t="s">
        <v>440</v>
      </c>
      <c r="DO298">
        <v>2</v>
      </c>
      <c r="DP298" t="b">
        <v>1</v>
      </c>
      <c r="DQ298">
        <v>1758646606.814285</v>
      </c>
      <c r="DR298">
        <v>1387.978571428572</v>
      </c>
      <c r="DS298">
        <v>1426.958571428571</v>
      </c>
      <c r="DT298">
        <v>21.64936071428571</v>
      </c>
      <c r="DU298">
        <v>20.75726785714286</v>
      </c>
      <c r="DV298">
        <v>1388.646428571428</v>
      </c>
      <c r="DW298">
        <v>21.37564642857143</v>
      </c>
      <c r="DX298">
        <v>499.9949642857142</v>
      </c>
      <c r="DY298">
        <v>90.30838928571427</v>
      </c>
      <c r="DZ298">
        <v>0.06723398928571428</v>
      </c>
      <c r="EA298">
        <v>28.54111071428571</v>
      </c>
      <c r="EB298">
        <v>29.99697857142857</v>
      </c>
      <c r="EC298">
        <v>999.9000000000002</v>
      </c>
      <c r="ED298">
        <v>0</v>
      </c>
      <c r="EE298">
        <v>0</v>
      </c>
      <c r="EF298">
        <v>9986.719285714285</v>
      </c>
      <c r="EG298">
        <v>0</v>
      </c>
      <c r="EH298">
        <v>10.40951428571428</v>
      </c>
      <c r="EI298">
        <v>-38.97967857142856</v>
      </c>
      <c r="EJ298">
        <v>1418.693214285714</v>
      </c>
      <c r="EK298">
        <v>1457.206428571429</v>
      </c>
      <c r="EL298">
        <v>0.8920949285714287</v>
      </c>
      <c r="EM298">
        <v>1426.958571428571</v>
      </c>
      <c r="EN298">
        <v>20.75726785714286</v>
      </c>
      <c r="EO298">
        <v>1.955120357142857</v>
      </c>
      <c r="EP298">
        <v>1.874556428571428</v>
      </c>
      <c r="EQ298">
        <v>17.08547857142857</v>
      </c>
      <c r="ER298">
        <v>16.42275357142857</v>
      </c>
      <c r="ES298">
        <v>1999.968928571429</v>
      </c>
      <c r="ET298">
        <v>0.979995857142857</v>
      </c>
      <c r="EU298">
        <v>0.02000390357142857</v>
      </c>
      <c r="EV298">
        <v>0</v>
      </c>
      <c r="EW298">
        <v>589.0966785714287</v>
      </c>
      <c r="EX298">
        <v>5.00078</v>
      </c>
      <c r="EY298">
        <v>11558.68928571428</v>
      </c>
      <c r="EZ298">
        <v>16379.36071428571</v>
      </c>
      <c r="FA298">
        <v>38.81660714285714</v>
      </c>
      <c r="FB298">
        <v>39.61146428571428</v>
      </c>
      <c r="FC298">
        <v>39.41714285714285</v>
      </c>
      <c r="FD298">
        <v>39.34346428571428</v>
      </c>
      <c r="FE298">
        <v>40.14046428571429</v>
      </c>
      <c r="FF298">
        <v>1955.058928571428</v>
      </c>
      <c r="FG298">
        <v>39.91</v>
      </c>
      <c r="FH298">
        <v>0</v>
      </c>
      <c r="FI298">
        <v>1758646612.8</v>
      </c>
      <c r="FJ298">
        <v>0</v>
      </c>
      <c r="FK298">
        <v>589.070076923077</v>
      </c>
      <c r="FL298">
        <v>-2.554324787693857</v>
      </c>
      <c r="FM298">
        <v>-34.08547009355361</v>
      </c>
      <c r="FN298">
        <v>11558.73846153846</v>
      </c>
      <c r="FO298">
        <v>15</v>
      </c>
      <c r="FP298">
        <v>0</v>
      </c>
      <c r="FQ298" t="s">
        <v>441</v>
      </c>
      <c r="FR298">
        <v>1746989605.5</v>
      </c>
      <c r="FS298">
        <v>1746989593.5</v>
      </c>
      <c r="FT298">
        <v>0</v>
      </c>
      <c r="FU298">
        <v>-0.274</v>
      </c>
      <c r="FV298">
        <v>-0.002</v>
      </c>
      <c r="FW298">
        <v>2.549</v>
      </c>
      <c r="FX298">
        <v>0.129</v>
      </c>
      <c r="FY298">
        <v>420</v>
      </c>
      <c r="FZ298">
        <v>17</v>
      </c>
      <c r="GA298">
        <v>0.02</v>
      </c>
      <c r="GB298">
        <v>0.04</v>
      </c>
      <c r="GC298">
        <v>-39.0009875</v>
      </c>
      <c r="GD298">
        <v>0.5039313320826023</v>
      </c>
      <c r="GE298">
        <v>0.07951354346116146</v>
      </c>
      <c r="GF298">
        <v>0</v>
      </c>
      <c r="GG298">
        <v>589.1670588235294</v>
      </c>
      <c r="GH298">
        <v>-2.463468295996639</v>
      </c>
      <c r="GI298">
        <v>0.3291854422105</v>
      </c>
      <c r="GJ298">
        <v>0</v>
      </c>
      <c r="GK298">
        <v>0.8984352000000001</v>
      </c>
      <c r="GL298">
        <v>-0.1554787992495333</v>
      </c>
      <c r="GM298">
        <v>0.01497307650284337</v>
      </c>
      <c r="GN298">
        <v>0</v>
      </c>
      <c r="GO298">
        <v>0</v>
      </c>
      <c r="GP298">
        <v>3</v>
      </c>
      <c r="GQ298" t="s">
        <v>459</v>
      </c>
      <c r="GR298">
        <v>3.10263</v>
      </c>
      <c r="GS298">
        <v>2.725</v>
      </c>
      <c r="GT298">
        <v>0.198923</v>
      </c>
      <c r="GU298">
        <v>0.202242</v>
      </c>
      <c r="GV298">
        <v>0.100139</v>
      </c>
      <c r="GW298">
        <v>0.09860919999999999</v>
      </c>
      <c r="GX298">
        <v>20954.4</v>
      </c>
      <c r="GY298">
        <v>18955</v>
      </c>
      <c r="GZ298">
        <v>26720</v>
      </c>
      <c r="HA298">
        <v>23980.1</v>
      </c>
      <c r="HB298">
        <v>38487.7</v>
      </c>
      <c r="HC298">
        <v>31960.9</v>
      </c>
      <c r="HD298">
        <v>46660.3</v>
      </c>
      <c r="HE298">
        <v>37933.9</v>
      </c>
      <c r="HF298">
        <v>1.8741</v>
      </c>
      <c r="HG298">
        <v>1.86803</v>
      </c>
      <c r="HH298">
        <v>0.143632</v>
      </c>
      <c r="HI298">
        <v>0</v>
      </c>
      <c r="HJ298">
        <v>27.651</v>
      </c>
      <c r="HK298">
        <v>999.9</v>
      </c>
      <c r="HL298">
        <v>48.7</v>
      </c>
      <c r="HM298">
        <v>31.2</v>
      </c>
      <c r="HN298">
        <v>24.6065</v>
      </c>
      <c r="HO298">
        <v>61.1229</v>
      </c>
      <c r="HP298">
        <v>22.4519</v>
      </c>
      <c r="HQ298">
        <v>1</v>
      </c>
      <c r="HR298">
        <v>0.09408030000000001</v>
      </c>
      <c r="HS298">
        <v>-0.07471949999999999</v>
      </c>
      <c r="HT298">
        <v>20.2813</v>
      </c>
      <c r="HU298">
        <v>5.211</v>
      </c>
      <c r="HV298">
        <v>11.9797</v>
      </c>
      <c r="HW298">
        <v>4.96285</v>
      </c>
      <c r="HX298">
        <v>3.27445</v>
      </c>
      <c r="HY298">
        <v>9999</v>
      </c>
      <c r="HZ298">
        <v>9999</v>
      </c>
      <c r="IA298">
        <v>9999</v>
      </c>
      <c r="IB298">
        <v>999.9</v>
      </c>
      <c r="IC298">
        <v>1.86394</v>
      </c>
      <c r="ID298">
        <v>1.86006</v>
      </c>
      <c r="IE298">
        <v>1.85837</v>
      </c>
      <c r="IF298">
        <v>1.85974</v>
      </c>
      <c r="IG298">
        <v>1.85989</v>
      </c>
      <c r="IH298">
        <v>1.85837</v>
      </c>
      <c r="II298">
        <v>1.85745</v>
      </c>
      <c r="IJ298">
        <v>1.85242</v>
      </c>
      <c r="IK298">
        <v>0</v>
      </c>
      <c r="IL298">
        <v>0</v>
      </c>
      <c r="IM298">
        <v>0</v>
      </c>
      <c r="IN298">
        <v>0</v>
      </c>
      <c r="IO298" t="s">
        <v>443</v>
      </c>
      <c r="IP298" t="s">
        <v>444</v>
      </c>
      <c r="IQ298" t="s">
        <v>445</v>
      </c>
      <c r="IR298" t="s">
        <v>445</v>
      </c>
      <c r="IS298" t="s">
        <v>445</v>
      </c>
      <c r="IT298" t="s">
        <v>445</v>
      </c>
      <c r="IU298">
        <v>0</v>
      </c>
      <c r="IV298">
        <v>100</v>
      </c>
      <c r="IW298">
        <v>100</v>
      </c>
      <c r="IX298">
        <v>-0.65</v>
      </c>
      <c r="IY298">
        <v>0.2734</v>
      </c>
      <c r="IZ298">
        <v>-1.101190050776656</v>
      </c>
      <c r="JA298">
        <v>-0.0009077452495023094</v>
      </c>
      <c r="JB298">
        <v>1.260287539409167E-06</v>
      </c>
      <c r="JC298">
        <v>-2.747980142854786E-10</v>
      </c>
      <c r="JD298">
        <v>0.01164710740424388</v>
      </c>
      <c r="JE298">
        <v>0.002354074995816399</v>
      </c>
      <c r="JF298">
        <v>0.0004967520844642659</v>
      </c>
      <c r="JG298">
        <v>-1.558376616488758E-06</v>
      </c>
      <c r="JH298">
        <v>1</v>
      </c>
      <c r="JI298">
        <v>1955</v>
      </c>
      <c r="JJ298">
        <v>1</v>
      </c>
      <c r="JK298">
        <v>26</v>
      </c>
      <c r="JL298">
        <v>194283.5</v>
      </c>
      <c r="JM298">
        <v>194283.7</v>
      </c>
      <c r="JN298">
        <v>3.12744</v>
      </c>
      <c r="JO298">
        <v>2.59888</v>
      </c>
      <c r="JP298">
        <v>1.49658</v>
      </c>
      <c r="JQ298">
        <v>2.34619</v>
      </c>
      <c r="JR298">
        <v>1.54907</v>
      </c>
      <c r="JS298">
        <v>2.34375</v>
      </c>
      <c r="JT298">
        <v>35.8244</v>
      </c>
      <c r="JU298">
        <v>24.1751</v>
      </c>
      <c r="JV298">
        <v>18</v>
      </c>
      <c r="JW298">
        <v>481.98</v>
      </c>
      <c r="JX298">
        <v>492.775</v>
      </c>
      <c r="JY298">
        <v>27.2072</v>
      </c>
      <c r="JZ298">
        <v>28.4875</v>
      </c>
      <c r="KA298">
        <v>30.0001</v>
      </c>
      <c r="KB298">
        <v>28.6859</v>
      </c>
      <c r="KC298">
        <v>28.6757</v>
      </c>
      <c r="KD298">
        <v>62.7664</v>
      </c>
      <c r="KE298">
        <v>17.862</v>
      </c>
      <c r="KF298">
        <v>67.3916</v>
      </c>
      <c r="KG298">
        <v>27.2258</v>
      </c>
      <c r="KH298">
        <v>1476.24</v>
      </c>
      <c r="KI298">
        <v>20.7854</v>
      </c>
      <c r="KJ298">
        <v>102.018</v>
      </c>
      <c r="KK298">
        <v>91.4873</v>
      </c>
    </row>
    <row r="299" spans="1:297">
      <c r="A299">
        <v>281</v>
      </c>
      <c r="B299">
        <v>1758646619.6</v>
      </c>
      <c r="C299">
        <v>4986.599999904633</v>
      </c>
      <c r="D299" t="s">
        <v>1009</v>
      </c>
      <c r="E299" t="s">
        <v>1010</v>
      </c>
      <c r="F299">
        <v>5</v>
      </c>
      <c r="G299" t="s">
        <v>834</v>
      </c>
      <c r="H299" t="s">
        <v>438</v>
      </c>
      <c r="I299">
        <v>1758646612.1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(EA299+(U299+2*0.95*5.67E-8*(((EA299+$B$9)+273)^4-(EA299+273)^4)-44100*J299)/(1.84*29.3*R299+8*0.95*5.67E-8*(EA299+273)^3))</f>
        <v>0</v>
      </c>
      <c r="W299">
        <f>($C$9*EB299+$D$9*EC299+$E$9*V299)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2*0.95*5.67E-8*(((EA299+$B$9)+273)^4-(W299+273)^4)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1490.658562723718</v>
      </c>
      <c r="AK299">
        <v>1460.556727272727</v>
      </c>
      <c r="AL299">
        <v>3.410393758783972</v>
      </c>
      <c r="AM299">
        <v>65.1806960467509</v>
      </c>
      <c r="AN299">
        <f>(AP299 - AO299 + DY299*1E3/(8.314*(EA299+273.15)) * AR299/DX299 * AQ299) * DX299/(100*DL299) * 1000/(1000 - AP299)</f>
        <v>0</v>
      </c>
      <c r="AO299">
        <v>20.77565416286038</v>
      </c>
      <c r="AP299">
        <v>21.63002666666666</v>
      </c>
      <c r="AQ299">
        <v>-3.439315284945554E-05</v>
      </c>
      <c r="AR299">
        <v>105.5677355615316</v>
      </c>
      <c r="AS299">
        <v>0</v>
      </c>
      <c r="AT299">
        <v>0</v>
      </c>
      <c r="AU299">
        <f>IF(AS299*$H$15&gt;=AW299,1.0,(AW299/(AW299-AS299*$H$15)))</f>
        <v>0</v>
      </c>
      <c r="AV299">
        <f>(AU299-1)*100</f>
        <v>0</v>
      </c>
      <c r="AW299">
        <f>MAX(0,($B$15+$C$15*EF299)/(1+$D$15*EF299)*DY299/(EA299+273)*$E$15)</f>
        <v>0</v>
      </c>
      <c r="AX299" t="s">
        <v>439</v>
      </c>
      <c r="AY299" t="s">
        <v>439</v>
      </c>
      <c r="AZ299">
        <v>0</v>
      </c>
      <c r="BA299">
        <v>0</v>
      </c>
      <c r="BB299">
        <f>1-AZ299/BA299</f>
        <v>0</v>
      </c>
      <c r="BC299">
        <v>0</v>
      </c>
      <c r="BD299" t="s">
        <v>439</v>
      </c>
      <c r="BE299" t="s">
        <v>439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439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$B$13*EG299+$C$13*EH299+$F$13*ES299*(1-EV299)</f>
        <v>0</v>
      </c>
      <c r="DI299">
        <f>DH299*DJ299</f>
        <v>0</v>
      </c>
      <c r="DJ299">
        <f>($B$13*$D$11+$C$13*$D$11+$F$13*((FF299+EX299)/MAX(FF299+EX299+FG299, 0.1)*$I$11+FG299/MAX(FF299+EX299+FG299, 0.1)*$J$11))/($B$13+$C$13+$F$13)</f>
        <v>0</v>
      </c>
      <c r="DK299">
        <f>($B$13*$K$11+$C$13*$K$11+$F$13*((FF299+EX299)/MAX(FF299+EX299+FG299, 0.1)*$P$11+FG299/MAX(FF299+EX299+FG299, 0.1)*$Q$11))/($B$13+$C$13+$F$13)</f>
        <v>0</v>
      </c>
      <c r="DL299">
        <v>2.96</v>
      </c>
      <c r="DM299">
        <v>0.5</v>
      </c>
      <c r="DN299" t="s">
        <v>440</v>
      </c>
      <c r="DO299">
        <v>2</v>
      </c>
      <c r="DP299" t="b">
        <v>1</v>
      </c>
      <c r="DQ299">
        <v>1758646612.1</v>
      </c>
      <c r="DR299">
        <v>1405.631481481481</v>
      </c>
      <c r="DS299">
        <v>1444.648518518519</v>
      </c>
      <c r="DT299">
        <v>21.6401962962963</v>
      </c>
      <c r="DU299">
        <v>20.76381851851852</v>
      </c>
      <c r="DV299">
        <v>1406.281481481481</v>
      </c>
      <c r="DW299">
        <v>21.36668518518519</v>
      </c>
      <c r="DX299">
        <v>499.9530740740741</v>
      </c>
      <c r="DY299">
        <v>90.30875555555555</v>
      </c>
      <c r="DZ299">
        <v>0.06726218518518519</v>
      </c>
      <c r="EA299">
        <v>28.53615185185185</v>
      </c>
      <c r="EB299">
        <v>29.98712962962963</v>
      </c>
      <c r="EC299">
        <v>999.9000000000001</v>
      </c>
      <c r="ED299">
        <v>0</v>
      </c>
      <c r="EE299">
        <v>0</v>
      </c>
      <c r="EF299">
        <v>9985.809999999999</v>
      </c>
      <c r="EG299">
        <v>0</v>
      </c>
      <c r="EH299">
        <v>10.40658888888889</v>
      </c>
      <c r="EI299">
        <v>-39.01664074074074</v>
      </c>
      <c r="EJ299">
        <v>1436.723333333334</v>
      </c>
      <c r="EK299">
        <v>1475.282222222222</v>
      </c>
      <c r="EL299">
        <v>0.876387814814815</v>
      </c>
      <c r="EM299">
        <v>1444.648518518519</v>
      </c>
      <c r="EN299">
        <v>20.76381851851852</v>
      </c>
      <c r="EO299">
        <v>1.95430037037037</v>
      </c>
      <c r="EP299">
        <v>1.875156296296296</v>
      </c>
      <c r="EQ299">
        <v>17.07885185185185</v>
      </c>
      <c r="ER299">
        <v>16.42776666666667</v>
      </c>
      <c r="ES299">
        <v>1999.987777777778</v>
      </c>
      <c r="ET299">
        <v>0.9799959999999998</v>
      </c>
      <c r="EU299">
        <v>0.02000375185185185</v>
      </c>
      <c r="EV299">
        <v>0</v>
      </c>
      <c r="EW299">
        <v>588.9363333333334</v>
      </c>
      <c r="EX299">
        <v>5.00078</v>
      </c>
      <c r="EY299">
        <v>11555.89259259259</v>
      </c>
      <c r="EZ299">
        <v>16379.50740740741</v>
      </c>
      <c r="FA299">
        <v>38.81911111111111</v>
      </c>
      <c r="FB299">
        <v>39.604</v>
      </c>
      <c r="FC299">
        <v>39.47425925925926</v>
      </c>
      <c r="FD299">
        <v>39.34692592592592</v>
      </c>
      <c r="FE299">
        <v>40.1364074074074</v>
      </c>
      <c r="FF299">
        <v>1955.077777777778</v>
      </c>
      <c r="FG299">
        <v>39.91</v>
      </c>
      <c r="FH299">
        <v>0</v>
      </c>
      <c r="FI299">
        <v>1758646617.6</v>
      </c>
      <c r="FJ299">
        <v>0</v>
      </c>
      <c r="FK299">
        <v>588.920076923077</v>
      </c>
      <c r="FL299">
        <v>-2.283076926766032</v>
      </c>
      <c r="FM299">
        <v>-35.4085470120806</v>
      </c>
      <c r="FN299">
        <v>11556.12692307692</v>
      </c>
      <c r="FO299">
        <v>15</v>
      </c>
      <c r="FP299">
        <v>0</v>
      </c>
      <c r="FQ299" t="s">
        <v>441</v>
      </c>
      <c r="FR299">
        <v>1746989605.5</v>
      </c>
      <c r="FS299">
        <v>1746989593.5</v>
      </c>
      <c r="FT299">
        <v>0</v>
      </c>
      <c r="FU299">
        <v>-0.274</v>
      </c>
      <c r="FV299">
        <v>-0.002</v>
      </c>
      <c r="FW299">
        <v>2.549</v>
      </c>
      <c r="FX299">
        <v>0.129</v>
      </c>
      <c r="FY299">
        <v>420</v>
      </c>
      <c r="FZ299">
        <v>17</v>
      </c>
      <c r="GA299">
        <v>0.02</v>
      </c>
      <c r="GB299">
        <v>0.04</v>
      </c>
      <c r="GC299">
        <v>-39.005865</v>
      </c>
      <c r="GD299">
        <v>-0.06894709193230483</v>
      </c>
      <c r="GE299">
        <v>0.08640830848361755</v>
      </c>
      <c r="GF299">
        <v>1</v>
      </c>
      <c r="GG299">
        <v>589.0334705882352</v>
      </c>
      <c r="GH299">
        <v>-1.816745605530097</v>
      </c>
      <c r="GI299">
        <v>0.2864128278525157</v>
      </c>
      <c r="GJ299">
        <v>0</v>
      </c>
      <c r="GK299">
        <v>0.887250575</v>
      </c>
      <c r="GL299">
        <v>-0.1687429756097585</v>
      </c>
      <c r="GM299">
        <v>0.01635074514798562</v>
      </c>
      <c r="GN299">
        <v>0</v>
      </c>
      <c r="GO299">
        <v>1</v>
      </c>
      <c r="GP299">
        <v>3</v>
      </c>
      <c r="GQ299" t="s">
        <v>448</v>
      </c>
      <c r="GR299">
        <v>3.10245</v>
      </c>
      <c r="GS299">
        <v>2.72535</v>
      </c>
      <c r="GT299">
        <v>0.200321</v>
      </c>
      <c r="GU299">
        <v>0.203634</v>
      </c>
      <c r="GV299">
        <v>0.100119</v>
      </c>
      <c r="GW299">
        <v>0.09866659999999999</v>
      </c>
      <c r="GX299">
        <v>20917.8</v>
      </c>
      <c r="GY299">
        <v>18921.9</v>
      </c>
      <c r="GZ299">
        <v>26720</v>
      </c>
      <c r="HA299">
        <v>23980.1</v>
      </c>
      <c r="HB299">
        <v>38488.6</v>
      </c>
      <c r="HC299">
        <v>31958.8</v>
      </c>
      <c r="HD299">
        <v>46660.1</v>
      </c>
      <c r="HE299">
        <v>37933.7</v>
      </c>
      <c r="HF299">
        <v>1.87372</v>
      </c>
      <c r="HG299">
        <v>1.8683</v>
      </c>
      <c r="HH299">
        <v>0.143141</v>
      </c>
      <c r="HI299">
        <v>0</v>
      </c>
      <c r="HJ299">
        <v>27.644</v>
      </c>
      <c r="HK299">
        <v>999.9</v>
      </c>
      <c r="HL299">
        <v>48.7</v>
      </c>
      <c r="HM299">
        <v>31.2</v>
      </c>
      <c r="HN299">
        <v>24.608</v>
      </c>
      <c r="HO299">
        <v>61.0129</v>
      </c>
      <c r="HP299">
        <v>22.3518</v>
      </c>
      <c r="HQ299">
        <v>1</v>
      </c>
      <c r="HR299">
        <v>0.0940701</v>
      </c>
      <c r="HS299">
        <v>-0.0965496</v>
      </c>
      <c r="HT299">
        <v>20.281</v>
      </c>
      <c r="HU299">
        <v>5.2113</v>
      </c>
      <c r="HV299">
        <v>11.9796</v>
      </c>
      <c r="HW299">
        <v>4.9628</v>
      </c>
      <c r="HX299">
        <v>3.27443</v>
      </c>
      <c r="HY299">
        <v>9999</v>
      </c>
      <c r="HZ299">
        <v>9999</v>
      </c>
      <c r="IA299">
        <v>9999</v>
      </c>
      <c r="IB299">
        <v>999.9</v>
      </c>
      <c r="IC299">
        <v>1.86393</v>
      </c>
      <c r="ID299">
        <v>1.86008</v>
      </c>
      <c r="IE299">
        <v>1.85838</v>
      </c>
      <c r="IF299">
        <v>1.85975</v>
      </c>
      <c r="IG299">
        <v>1.85989</v>
      </c>
      <c r="IH299">
        <v>1.85837</v>
      </c>
      <c r="II299">
        <v>1.85745</v>
      </c>
      <c r="IJ299">
        <v>1.85242</v>
      </c>
      <c r="IK299">
        <v>0</v>
      </c>
      <c r="IL299">
        <v>0</v>
      </c>
      <c r="IM299">
        <v>0</v>
      </c>
      <c r="IN299">
        <v>0</v>
      </c>
      <c r="IO299" t="s">
        <v>443</v>
      </c>
      <c r="IP299" t="s">
        <v>444</v>
      </c>
      <c r="IQ299" t="s">
        <v>445</v>
      </c>
      <c r="IR299" t="s">
        <v>445</v>
      </c>
      <c r="IS299" t="s">
        <v>445</v>
      </c>
      <c r="IT299" t="s">
        <v>445</v>
      </c>
      <c r="IU299">
        <v>0</v>
      </c>
      <c r="IV299">
        <v>100</v>
      </c>
      <c r="IW299">
        <v>100</v>
      </c>
      <c r="IX299">
        <v>-0.63</v>
      </c>
      <c r="IY299">
        <v>0.2733</v>
      </c>
      <c r="IZ299">
        <v>-1.101190050776656</v>
      </c>
      <c r="JA299">
        <v>-0.0009077452495023094</v>
      </c>
      <c r="JB299">
        <v>1.260287539409167E-06</v>
      </c>
      <c r="JC299">
        <v>-2.747980142854786E-10</v>
      </c>
      <c r="JD299">
        <v>0.01164710740424388</v>
      </c>
      <c r="JE299">
        <v>0.002354074995816399</v>
      </c>
      <c r="JF299">
        <v>0.0004967520844642659</v>
      </c>
      <c r="JG299">
        <v>-1.558376616488758E-06</v>
      </c>
      <c r="JH299">
        <v>1</v>
      </c>
      <c r="JI299">
        <v>1955</v>
      </c>
      <c r="JJ299">
        <v>1</v>
      </c>
      <c r="JK299">
        <v>26</v>
      </c>
      <c r="JL299">
        <v>194283.6</v>
      </c>
      <c r="JM299">
        <v>194283.8</v>
      </c>
      <c r="JN299">
        <v>3.15796</v>
      </c>
      <c r="JO299">
        <v>2.60132</v>
      </c>
      <c r="JP299">
        <v>1.49658</v>
      </c>
      <c r="JQ299">
        <v>2.34619</v>
      </c>
      <c r="JR299">
        <v>1.54907</v>
      </c>
      <c r="JS299">
        <v>2.46948</v>
      </c>
      <c r="JT299">
        <v>35.8244</v>
      </c>
      <c r="JU299">
        <v>24.1751</v>
      </c>
      <c r="JV299">
        <v>18</v>
      </c>
      <c r="JW299">
        <v>481.762</v>
      </c>
      <c r="JX299">
        <v>492.956</v>
      </c>
      <c r="JY299">
        <v>27.2222</v>
      </c>
      <c r="JZ299">
        <v>28.4875</v>
      </c>
      <c r="KA299">
        <v>30.0001</v>
      </c>
      <c r="KB299">
        <v>28.6859</v>
      </c>
      <c r="KC299">
        <v>28.6757</v>
      </c>
      <c r="KD299">
        <v>63.3702</v>
      </c>
      <c r="KE299">
        <v>17.862</v>
      </c>
      <c r="KF299">
        <v>67.3916</v>
      </c>
      <c r="KG299">
        <v>27.2362</v>
      </c>
      <c r="KH299">
        <v>1489.61</v>
      </c>
      <c r="KI299">
        <v>20.8041</v>
      </c>
      <c r="KJ299">
        <v>102.018</v>
      </c>
      <c r="KK299">
        <v>91.48699999999999</v>
      </c>
    </row>
    <row r="300" spans="1:297">
      <c r="A300">
        <v>282</v>
      </c>
      <c r="B300">
        <v>1758646624.6</v>
      </c>
      <c r="C300">
        <v>4991.599999904633</v>
      </c>
      <c r="D300" t="s">
        <v>1011</v>
      </c>
      <c r="E300" t="s">
        <v>1012</v>
      </c>
      <c r="F300">
        <v>5</v>
      </c>
      <c r="G300" t="s">
        <v>834</v>
      </c>
      <c r="H300" t="s">
        <v>438</v>
      </c>
      <c r="I300">
        <v>1758646616.814285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(EA300+(U300+2*0.95*5.67E-8*(((EA300+$B$9)+273)^4-(EA300+273)^4)-44100*J300)/(1.84*29.3*R300+8*0.95*5.67E-8*(EA300+273)^3))</f>
        <v>0</v>
      </c>
      <c r="W300">
        <f>($C$9*EB300+$D$9*EC300+$E$9*V300)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2*0.95*5.67E-8*(((EA300+$B$9)+273)^4-(W300+273)^4)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1507.862163274556</v>
      </c>
      <c r="AK300">
        <v>1477.710909090909</v>
      </c>
      <c r="AL300">
        <v>3.430773445766108</v>
      </c>
      <c r="AM300">
        <v>65.1806960467509</v>
      </c>
      <c r="AN300">
        <f>(AP300 - AO300 + DY300*1E3/(8.314*(EA300+273.15)) * AR300/DX300 * AQ300) * DX300/(100*DL300) * 1000/(1000 - AP300)</f>
        <v>0</v>
      </c>
      <c r="AO300">
        <v>20.7843871212103</v>
      </c>
      <c r="AP300">
        <v>21.62770303030302</v>
      </c>
      <c r="AQ300">
        <v>-1.597724835044884E-05</v>
      </c>
      <c r="AR300">
        <v>105.5677355615316</v>
      </c>
      <c r="AS300">
        <v>0</v>
      </c>
      <c r="AT300">
        <v>0</v>
      </c>
      <c r="AU300">
        <f>IF(AS300*$H$15&gt;=AW300,1.0,(AW300/(AW300-AS300*$H$15)))</f>
        <v>0</v>
      </c>
      <c r="AV300">
        <f>(AU300-1)*100</f>
        <v>0</v>
      </c>
      <c r="AW300">
        <f>MAX(0,($B$15+$C$15*EF300)/(1+$D$15*EF300)*DY300/(EA300+273)*$E$15)</f>
        <v>0</v>
      </c>
      <c r="AX300" t="s">
        <v>439</v>
      </c>
      <c r="AY300" t="s">
        <v>439</v>
      </c>
      <c r="AZ300">
        <v>0</v>
      </c>
      <c r="BA300">
        <v>0</v>
      </c>
      <c r="BB300">
        <f>1-AZ300/BA300</f>
        <v>0</v>
      </c>
      <c r="BC300">
        <v>0</v>
      </c>
      <c r="BD300" t="s">
        <v>439</v>
      </c>
      <c r="BE300" t="s">
        <v>439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439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$B$13*EG300+$C$13*EH300+$F$13*ES300*(1-EV300)</f>
        <v>0</v>
      </c>
      <c r="DI300">
        <f>DH300*DJ300</f>
        <v>0</v>
      </c>
      <c r="DJ300">
        <f>($B$13*$D$11+$C$13*$D$11+$F$13*((FF300+EX300)/MAX(FF300+EX300+FG300, 0.1)*$I$11+FG300/MAX(FF300+EX300+FG300, 0.1)*$J$11))/($B$13+$C$13+$F$13)</f>
        <v>0</v>
      </c>
      <c r="DK300">
        <f>($B$13*$K$11+$C$13*$K$11+$F$13*((FF300+EX300)/MAX(FF300+EX300+FG300, 0.1)*$P$11+FG300/MAX(FF300+EX300+FG300, 0.1)*$Q$11))/($B$13+$C$13+$F$13)</f>
        <v>0</v>
      </c>
      <c r="DL300">
        <v>2.96</v>
      </c>
      <c r="DM300">
        <v>0.5</v>
      </c>
      <c r="DN300" t="s">
        <v>440</v>
      </c>
      <c r="DO300">
        <v>2</v>
      </c>
      <c r="DP300" t="b">
        <v>1</v>
      </c>
      <c r="DQ300">
        <v>1758646616.814285</v>
      </c>
      <c r="DR300">
        <v>1421.376071428571</v>
      </c>
      <c r="DS300">
        <v>1460.453928571429</v>
      </c>
      <c r="DT300">
        <v>21.63409285714285</v>
      </c>
      <c r="DU300">
        <v>20.77211785714286</v>
      </c>
      <c r="DV300">
        <v>1422.01</v>
      </c>
      <c r="DW300">
        <v>21.36070714285714</v>
      </c>
      <c r="DX300">
        <v>500.0207857142856</v>
      </c>
      <c r="DY300">
        <v>90.30936428571431</v>
      </c>
      <c r="DZ300">
        <v>0.06704036428571428</v>
      </c>
      <c r="EA300">
        <v>28.53497857142857</v>
      </c>
      <c r="EB300">
        <v>29.98331428571428</v>
      </c>
      <c r="EC300">
        <v>999.9000000000002</v>
      </c>
      <c r="ED300">
        <v>0</v>
      </c>
      <c r="EE300">
        <v>0</v>
      </c>
      <c r="EF300">
        <v>10003.01285714286</v>
      </c>
      <c r="EG300">
        <v>0</v>
      </c>
      <c r="EH300">
        <v>10.40001428571428</v>
      </c>
      <c r="EI300">
        <v>-39.077375</v>
      </c>
      <c r="EJ300">
        <v>1452.806428571429</v>
      </c>
      <c r="EK300">
        <v>1491.433928571428</v>
      </c>
      <c r="EL300">
        <v>0.8619875357142855</v>
      </c>
      <c r="EM300">
        <v>1460.453928571429</v>
      </c>
      <c r="EN300">
        <v>20.77211785714286</v>
      </c>
      <c r="EO300">
        <v>1.953762142857143</v>
      </c>
      <c r="EP300">
        <v>1.875917857142857</v>
      </c>
      <c r="EQ300">
        <v>17.07450714285714</v>
      </c>
      <c r="ER300">
        <v>16.43415714285715</v>
      </c>
      <c r="ES300">
        <v>1999.974642857143</v>
      </c>
      <c r="ET300">
        <v>0.9799958571428569</v>
      </c>
      <c r="EU300">
        <v>0.02000389285714286</v>
      </c>
      <c r="EV300">
        <v>0</v>
      </c>
      <c r="EW300">
        <v>588.7296785714286</v>
      </c>
      <c r="EX300">
        <v>5.00078</v>
      </c>
      <c r="EY300">
        <v>11553.23214285714</v>
      </c>
      <c r="EZ300">
        <v>16379.40714285714</v>
      </c>
      <c r="FA300">
        <v>38.80107142857143</v>
      </c>
      <c r="FB300">
        <v>39.59799999999999</v>
      </c>
      <c r="FC300">
        <v>39.46174999999999</v>
      </c>
      <c r="FD300">
        <v>39.34117857142856</v>
      </c>
      <c r="FE300">
        <v>40.12257142857142</v>
      </c>
      <c r="FF300">
        <v>1955.064642857143</v>
      </c>
      <c r="FG300">
        <v>39.91</v>
      </c>
      <c r="FH300">
        <v>0</v>
      </c>
      <c r="FI300">
        <v>1758646623</v>
      </c>
      <c r="FJ300">
        <v>0</v>
      </c>
      <c r="FK300">
        <v>588.70088</v>
      </c>
      <c r="FL300">
        <v>-1.114999987038347</v>
      </c>
      <c r="FM300">
        <v>-31.41538455489374</v>
      </c>
      <c r="FN300">
        <v>11552.764</v>
      </c>
      <c r="FO300">
        <v>15</v>
      </c>
      <c r="FP300">
        <v>0</v>
      </c>
      <c r="FQ300" t="s">
        <v>441</v>
      </c>
      <c r="FR300">
        <v>1746989605.5</v>
      </c>
      <c r="FS300">
        <v>1746989593.5</v>
      </c>
      <c r="FT300">
        <v>0</v>
      </c>
      <c r="FU300">
        <v>-0.274</v>
      </c>
      <c r="FV300">
        <v>-0.002</v>
      </c>
      <c r="FW300">
        <v>2.549</v>
      </c>
      <c r="FX300">
        <v>0.129</v>
      </c>
      <c r="FY300">
        <v>420</v>
      </c>
      <c r="FZ300">
        <v>17</v>
      </c>
      <c r="GA300">
        <v>0.02</v>
      </c>
      <c r="GB300">
        <v>0.04</v>
      </c>
      <c r="GC300">
        <v>-39.0518975</v>
      </c>
      <c r="GD300">
        <v>-0.6367846153845368</v>
      </c>
      <c r="GE300">
        <v>0.1168322033676932</v>
      </c>
      <c r="GF300">
        <v>0</v>
      </c>
      <c r="GG300">
        <v>588.8637647058823</v>
      </c>
      <c r="GH300">
        <v>-2.250695185384197</v>
      </c>
      <c r="GI300">
        <v>0.3252539332694787</v>
      </c>
      <c r="GJ300">
        <v>0</v>
      </c>
      <c r="GK300">
        <v>0.8722260499999999</v>
      </c>
      <c r="GL300">
        <v>-0.1880261313320835</v>
      </c>
      <c r="GM300">
        <v>0.01823684046778663</v>
      </c>
      <c r="GN300">
        <v>0</v>
      </c>
      <c r="GO300">
        <v>0</v>
      </c>
      <c r="GP300">
        <v>3</v>
      </c>
      <c r="GQ300" t="s">
        <v>459</v>
      </c>
      <c r="GR300">
        <v>3.10286</v>
      </c>
      <c r="GS300">
        <v>2.72485</v>
      </c>
      <c r="GT300">
        <v>0.201727</v>
      </c>
      <c r="GU300">
        <v>0.205023</v>
      </c>
      <c r="GV300">
        <v>0.100114</v>
      </c>
      <c r="GW300">
        <v>0.09868830000000001</v>
      </c>
      <c r="GX300">
        <v>20881.1</v>
      </c>
      <c r="GY300">
        <v>18888.7</v>
      </c>
      <c r="GZ300">
        <v>26720</v>
      </c>
      <c r="HA300">
        <v>23979.8</v>
      </c>
      <c r="HB300">
        <v>38488.9</v>
      </c>
      <c r="HC300">
        <v>31957.9</v>
      </c>
      <c r="HD300">
        <v>46660</v>
      </c>
      <c r="HE300">
        <v>37933.4</v>
      </c>
      <c r="HF300">
        <v>1.87448</v>
      </c>
      <c r="HG300">
        <v>1.86758</v>
      </c>
      <c r="HH300">
        <v>0.144083</v>
      </c>
      <c r="HI300">
        <v>0</v>
      </c>
      <c r="HJ300">
        <v>27.6381</v>
      </c>
      <c r="HK300">
        <v>999.9</v>
      </c>
      <c r="HL300">
        <v>48.7</v>
      </c>
      <c r="HM300">
        <v>31.2</v>
      </c>
      <c r="HN300">
        <v>24.6069</v>
      </c>
      <c r="HO300">
        <v>60.4529</v>
      </c>
      <c r="HP300">
        <v>22.1474</v>
      </c>
      <c r="HQ300">
        <v>1</v>
      </c>
      <c r="HR300">
        <v>0.0939787</v>
      </c>
      <c r="HS300">
        <v>-0.1118</v>
      </c>
      <c r="HT300">
        <v>20.281</v>
      </c>
      <c r="HU300">
        <v>5.21145</v>
      </c>
      <c r="HV300">
        <v>11.9796</v>
      </c>
      <c r="HW300">
        <v>4.9629</v>
      </c>
      <c r="HX300">
        <v>3.27423</v>
      </c>
      <c r="HY300">
        <v>9999</v>
      </c>
      <c r="HZ300">
        <v>9999</v>
      </c>
      <c r="IA300">
        <v>9999</v>
      </c>
      <c r="IB300">
        <v>999.9</v>
      </c>
      <c r="IC300">
        <v>1.86394</v>
      </c>
      <c r="ID300">
        <v>1.86007</v>
      </c>
      <c r="IE300">
        <v>1.85838</v>
      </c>
      <c r="IF300">
        <v>1.85974</v>
      </c>
      <c r="IG300">
        <v>1.85989</v>
      </c>
      <c r="IH300">
        <v>1.85837</v>
      </c>
      <c r="II300">
        <v>1.85745</v>
      </c>
      <c r="IJ300">
        <v>1.85242</v>
      </c>
      <c r="IK300">
        <v>0</v>
      </c>
      <c r="IL300">
        <v>0</v>
      </c>
      <c r="IM300">
        <v>0</v>
      </c>
      <c r="IN300">
        <v>0</v>
      </c>
      <c r="IO300" t="s">
        <v>443</v>
      </c>
      <c r="IP300" t="s">
        <v>444</v>
      </c>
      <c r="IQ300" t="s">
        <v>445</v>
      </c>
      <c r="IR300" t="s">
        <v>445</v>
      </c>
      <c r="IS300" t="s">
        <v>445</v>
      </c>
      <c r="IT300" t="s">
        <v>445</v>
      </c>
      <c r="IU300">
        <v>0</v>
      </c>
      <c r="IV300">
        <v>100</v>
      </c>
      <c r="IW300">
        <v>100</v>
      </c>
      <c r="IX300">
        <v>-0.61</v>
      </c>
      <c r="IY300">
        <v>0.2732</v>
      </c>
      <c r="IZ300">
        <v>-1.101190050776656</v>
      </c>
      <c r="JA300">
        <v>-0.0009077452495023094</v>
      </c>
      <c r="JB300">
        <v>1.260287539409167E-06</v>
      </c>
      <c r="JC300">
        <v>-2.747980142854786E-10</v>
      </c>
      <c r="JD300">
        <v>0.01164710740424388</v>
      </c>
      <c r="JE300">
        <v>0.002354074995816399</v>
      </c>
      <c r="JF300">
        <v>0.0004967520844642659</v>
      </c>
      <c r="JG300">
        <v>-1.558376616488758E-06</v>
      </c>
      <c r="JH300">
        <v>1</v>
      </c>
      <c r="JI300">
        <v>1955</v>
      </c>
      <c r="JJ300">
        <v>1</v>
      </c>
      <c r="JK300">
        <v>26</v>
      </c>
      <c r="JL300">
        <v>194283.7</v>
      </c>
      <c r="JM300">
        <v>194283.9</v>
      </c>
      <c r="JN300">
        <v>3.18481</v>
      </c>
      <c r="JO300">
        <v>2.60376</v>
      </c>
      <c r="JP300">
        <v>1.49658</v>
      </c>
      <c r="JQ300">
        <v>2.34619</v>
      </c>
      <c r="JR300">
        <v>1.54907</v>
      </c>
      <c r="JS300">
        <v>2.35229</v>
      </c>
      <c r="JT300">
        <v>35.8244</v>
      </c>
      <c r="JU300">
        <v>24.1751</v>
      </c>
      <c r="JV300">
        <v>18</v>
      </c>
      <c r="JW300">
        <v>482.197</v>
      </c>
      <c r="JX300">
        <v>492.478</v>
      </c>
      <c r="JY300">
        <v>27.2348</v>
      </c>
      <c r="JZ300">
        <v>28.4875</v>
      </c>
      <c r="KA300">
        <v>30.0001</v>
      </c>
      <c r="KB300">
        <v>28.6859</v>
      </c>
      <c r="KC300">
        <v>28.6757</v>
      </c>
      <c r="KD300">
        <v>63.8956</v>
      </c>
      <c r="KE300">
        <v>17.862</v>
      </c>
      <c r="KF300">
        <v>67.3916</v>
      </c>
      <c r="KG300">
        <v>27.249</v>
      </c>
      <c r="KH300">
        <v>1509.64</v>
      </c>
      <c r="KI300">
        <v>20.8192</v>
      </c>
      <c r="KJ300">
        <v>102.018</v>
      </c>
      <c r="KK300">
        <v>91.486</v>
      </c>
    </row>
    <row r="301" spans="1:297">
      <c r="A301">
        <v>283</v>
      </c>
      <c r="B301">
        <v>1758646629.6</v>
      </c>
      <c r="C301">
        <v>4996.599999904633</v>
      </c>
      <c r="D301" t="s">
        <v>1013</v>
      </c>
      <c r="E301" t="s">
        <v>1014</v>
      </c>
      <c r="F301">
        <v>5</v>
      </c>
      <c r="G301" t="s">
        <v>834</v>
      </c>
      <c r="H301" t="s">
        <v>438</v>
      </c>
      <c r="I301">
        <v>1758646622.1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(EA301+(U301+2*0.95*5.67E-8*(((EA301+$B$9)+273)^4-(EA301+273)^4)-44100*J301)/(1.84*29.3*R301+8*0.95*5.67E-8*(EA301+273)^3))</f>
        <v>0</v>
      </c>
      <c r="W301">
        <f>($C$9*EB301+$D$9*EC301+$E$9*V301)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2*0.95*5.67E-8*(((EA301+$B$9)+273)^4-(W301+273)^4)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1524.916397274925</v>
      </c>
      <c r="AK301">
        <v>1494.936484848485</v>
      </c>
      <c r="AL301">
        <v>3.429288966395605</v>
      </c>
      <c r="AM301">
        <v>65.1806960467509</v>
      </c>
      <c r="AN301">
        <f>(AP301 - AO301 + DY301*1E3/(8.314*(EA301+273.15)) * AR301/DX301 * AQ301) * DX301/(100*DL301) * 1000/(1000 - AP301)</f>
        <v>0</v>
      </c>
      <c r="AO301">
        <v>20.78632116509775</v>
      </c>
      <c r="AP301">
        <v>21.62233696969696</v>
      </c>
      <c r="AQ301">
        <v>-2.685043006187003E-05</v>
      </c>
      <c r="AR301">
        <v>105.5677355615316</v>
      </c>
      <c r="AS301">
        <v>0</v>
      </c>
      <c r="AT301">
        <v>0</v>
      </c>
      <c r="AU301">
        <f>IF(AS301*$H$15&gt;=AW301,1.0,(AW301/(AW301-AS301*$H$15)))</f>
        <v>0</v>
      </c>
      <c r="AV301">
        <f>(AU301-1)*100</f>
        <v>0</v>
      </c>
      <c r="AW301">
        <f>MAX(0,($B$15+$C$15*EF301)/(1+$D$15*EF301)*DY301/(EA301+273)*$E$15)</f>
        <v>0</v>
      </c>
      <c r="AX301" t="s">
        <v>439</v>
      </c>
      <c r="AY301" t="s">
        <v>439</v>
      </c>
      <c r="AZ301">
        <v>0</v>
      </c>
      <c r="BA301">
        <v>0</v>
      </c>
      <c r="BB301">
        <f>1-AZ301/BA301</f>
        <v>0</v>
      </c>
      <c r="BC301">
        <v>0</v>
      </c>
      <c r="BD301" t="s">
        <v>439</v>
      </c>
      <c r="BE301" t="s">
        <v>439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439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$B$13*EG301+$C$13*EH301+$F$13*ES301*(1-EV301)</f>
        <v>0</v>
      </c>
      <c r="DI301">
        <f>DH301*DJ301</f>
        <v>0</v>
      </c>
      <c r="DJ301">
        <f>($B$13*$D$11+$C$13*$D$11+$F$13*((FF301+EX301)/MAX(FF301+EX301+FG301, 0.1)*$I$11+FG301/MAX(FF301+EX301+FG301, 0.1)*$J$11))/($B$13+$C$13+$F$13)</f>
        <v>0</v>
      </c>
      <c r="DK301">
        <f>($B$13*$K$11+$C$13*$K$11+$F$13*((FF301+EX301)/MAX(FF301+EX301+FG301, 0.1)*$P$11+FG301/MAX(FF301+EX301+FG301, 0.1)*$Q$11))/($B$13+$C$13+$F$13)</f>
        <v>0</v>
      </c>
      <c r="DL301">
        <v>2.96</v>
      </c>
      <c r="DM301">
        <v>0.5</v>
      </c>
      <c r="DN301" t="s">
        <v>440</v>
      </c>
      <c r="DO301">
        <v>2</v>
      </c>
      <c r="DP301" t="b">
        <v>1</v>
      </c>
      <c r="DQ301">
        <v>1758646622.1</v>
      </c>
      <c r="DR301">
        <v>1439.076296296297</v>
      </c>
      <c r="DS301">
        <v>1478.216296296296</v>
      </c>
      <c r="DT301">
        <v>21.62862222222222</v>
      </c>
      <c r="DU301">
        <v>20.78096296296296</v>
      </c>
      <c r="DV301">
        <v>1439.691851851852</v>
      </c>
      <c r="DW301">
        <v>21.35534814814815</v>
      </c>
      <c r="DX301">
        <v>500.0378518518518</v>
      </c>
      <c r="DY301">
        <v>90.30999259259259</v>
      </c>
      <c r="DZ301">
        <v>0.06694031851851852</v>
      </c>
      <c r="EA301">
        <v>28.53411851851851</v>
      </c>
      <c r="EB301">
        <v>29.98454814814815</v>
      </c>
      <c r="EC301">
        <v>999.9000000000001</v>
      </c>
      <c r="ED301">
        <v>0</v>
      </c>
      <c r="EE301">
        <v>0</v>
      </c>
      <c r="EF301">
        <v>9999.538148148149</v>
      </c>
      <c r="EG301">
        <v>0</v>
      </c>
      <c r="EH301">
        <v>10.39758148148148</v>
      </c>
      <c r="EI301">
        <v>-39.14099259259259</v>
      </c>
      <c r="EJ301">
        <v>1470.888888888889</v>
      </c>
      <c r="EK301">
        <v>1509.587407407407</v>
      </c>
      <c r="EL301">
        <v>0.8476705555555555</v>
      </c>
      <c r="EM301">
        <v>1478.216296296296</v>
      </c>
      <c r="EN301">
        <v>20.78096296296296</v>
      </c>
      <c r="EO301">
        <v>1.953281851851852</v>
      </c>
      <c r="EP301">
        <v>1.87672962962963</v>
      </c>
      <c r="EQ301">
        <v>17.07062962962963</v>
      </c>
      <c r="ER301">
        <v>16.44096296296296</v>
      </c>
      <c r="ES301">
        <v>2000.011481481481</v>
      </c>
      <c r="ET301">
        <v>0.9799962222222222</v>
      </c>
      <c r="EU301">
        <v>0.02000353703703704</v>
      </c>
      <c r="EV301">
        <v>0</v>
      </c>
      <c r="EW301">
        <v>588.6753333333334</v>
      </c>
      <c r="EX301">
        <v>5.00078</v>
      </c>
      <c r="EY301">
        <v>11550.5</v>
      </c>
      <c r="EZ301">
        <v>16379.71851851852</v>
      </c>
      <c r="FA301">
        <v>38.80755555555555</v>
      </c>
      <c r="FB301">
        <v>39.59933333333333</v>
      </c>
      <c r="FC301">
        <v>39.43718518518518</v>
      </c>
      <c r="FD301">
        <v>39.33303703703704</v>
      </c>
      <c r="FE301">
        <v>40.12940740740741</v>
      </c>
      <c r="FF301">
        <v>1955.101481481482</v>
      </c>
      <c r="FG301">
        <v>39.91</v>
      </c>
      <c r="FH301">
        <v>0</v>
      </c>
      <c r="FI301">
        <v>1758646627.8</v>
      </c>
      <c r="FJ301">
        <v>0</v>
      </c>
      <c r="FK301">
        <v>588.6359199999999</v>
      </c>
      <c r="FL301">
        <v>-1.38130766802316</v>
      </c>
      <c r="FM301">
        <v>-32.23846159419269</v>
      </c>
      <c r="FN301">
        <v>11550.204</v>
      </c>
      <c r="FO301">
        <v>15</v>
      </c>
      <c r="FP301">
        <v>0</v>
      </c>
      <c r="FQ301" t="s">
        <v>441</v>
      </c>
      <c r="FR301">
        <v>1746989605.5</v>
      </c>
      <c r="FS301">
        <v>1746989593.5</v>
      </c>
      <c r="FT301">
        <v>0</v>
      </c>
      <c r="FU301">
        <v>-0.274</v>
      </c>
      <c r="FV301">
        <v>-0.002</v>
      </c>
      <c r="FW301">
        <v>2.549</v>
      </c>
      <c r="FX301">
        <v>0.129</v>
      </c>
      <c r="FY301">
        <v>420</v>
      </c>
      <c r="FZ301">
        <v>17</v>
      </c>
      <c r="GA301">
        <v>0.02</v>
      </c>
      <c r="GB301">
        <v>0.04</v>
      </c>
      <c r="GC301">
        <v>-39.06838536585366</v>
      </c>
      <c r="GD301">
        <v>-0.8224306620210206</v>
      </c>
      <c r="GE301">
        <v>0.121400724394061</v>
      </c>
      <c r="GF301">
        <v>0</v>
      </c>
      <c r="GG301">
        <v>588.7222941176472</v>
      </c>
      <c r="GH301">
        <v>-1.293873181762006</v>
      </c>
      <c r="GI301">
        <v>0.2727714545842141</v>
      </c>
      <c r="GJ301">
        <v>0</v>
      </c>
      <c r="GK301">
        <v>0.8579517317073171</v>
      </c>
      <c r="GL301">
        <v>-0.1665439860627161</v>
      </c>
      <c r="GM301">
        <v>0.0167806415834559</v>
      </c>
      <c r="GN301">
        <v>0</v>
      </c>
      <c r="GO301">
        <v>0</v>
      </c>
      <c r="GP301">
        <v>3</v>
      </c>
      <c r="GQ301" t="s">
        <v>459</v>
      </c>
      <c r="GR301">
        <v>3.10218</v>
      </c>
      <c r="GS301">
        <v>2.72511</v>
      </c>
      <c r="GT301">
        <v>0.203113</v>
      </c>
      <c r="GU301">
        <v>0.20639</v>
      </c>
      <c r="GV301">
        <v>0.100093</v>
      </c>
      <c r="GW301">
        <v>0.0986911</v>
      </c>
      <c r="GX301">
        <v>20844.9</v>
      </c>
      <c r="GY301">
        <v>18856.1</v>
      </c>
      <c r="GZ301">
        <v>26720.2</v>
      </c>
      <c r="HA301">
        <v>23979.7</v>
      </c>
      <c r="HB301">
        <v>38490.1</v>
      </c>
      <c r="HC301">
        <v>31957.6</v>
      </c>
      <c r="HD301">
        <v>46660.2</v>
      </c>
      <c r="HE301">
        <v>37932.9</v>
      </c>
      <c r="HF301">
        <v>1.87328</v>
      </c>
      <c r="HG301">
        <v>1.86898</v>
      </c>
      <c r="HH301">
        <v>0.14421</v>
      </c>
      <c r="HI301">
        <v>0</v>
      </c>
      <c r="HJ301">
        <v>27.6323</v>
      </c>
      <c r="HK301">
        <v>999.9</v>
      </c>
      <c r="HL301">
        <v>48.7</v>
      </c>
      <c r="HM301">
        <v>31.2</v>
      </c>
      <c r="HN301">
        <v>24.6064</v>
      </c>
      <c r="HO301">
        <v>60.8229</v>
      </c>
      <c r="HP301">
        <v>22.3638</v>
      </c>
      <c r="HQ301">
        <v>1</v>
      </c>
      <c r="HR301">
        <v>0.0941362</v>
      </c>
      <c r="HS301">
        <v>-0.123066</v>
      </c>
      <c r="HT301">
        <v>20.2811</v>
      </c>
      <c r="HU301">
        <v>5.21115</v>
      </c>
      <c r="HV301">
        <v>11.9794</v>
      </c>
      <c r="HW301">
        <v>4.9628</v>
      </c>
      <c r="HX301">
        <v>3.27428</v>
      </c>
      <c r="HY301">
        <v>9999</v>
      </c>
      <c r="HZ301">
        <v>9999</v>
      </c>
      <c r="IA301">
        <v>9999</v>
      </c>
      <c r="IB301">
        <v>999.9</v>
      </c>
      <c r="IC301">
        <v>1.86394</v>
      </c>
      <c r="ID301">
        <v>1.86006</v>
      </c>
      <c r="IE301">
        <v>1.85838</v>
      </c>
      <c r="IF301">
        <v>1.85974</v>
      </c>
      <c r="IG301">
        <v>1.85989</v>
      </c>
      <c r="IH301">
        <v>1.85837</v>
      </c>
      <c r="II301">
        <v>1.85745</v>
      </c>
      <c r="IJ301">
        <v>1.85242</v>
      </c>
      <c r="IK301">
        <v>0</v>
      </c>
      <c r="IL301">
        <v>0</v>
      </c>
      <c r="IM301">
        <v>0</v>
      </c>
      <c r="IN301">
        <v>0</v>
      </c>
      <c r="IO301" t="s">
        <v>443</v>
      </c>
      <c r="IP301" t="s">
        <v>444</v>
      </c>
      <c r="IQ301" t="s">
        <v>445</v>
      </c>
      <c r="IR301" t="s">
        <v>445</v>
      </c>
      <c r="IS301" t="s">
        <v>445</v>
      </c>
      <c r="IT301" t="s">
        <v>445</v>
      </c>
      <c r="IU301">
        <v>0</v>
      </c>
      <c r="IV301">
        <v>100</v>
      </c>
      <c r="IW301">
        <v>100</v>
      </c>
      <c r="IX301">
        <v>-0.59</v>
      </c>
      <c r="IY301">
        <v>0.2732</v>
      </c>
      <c r="IZ301">
        <v>-1.101190050776656</v>
      </c>
      <c r="JA301">
        <v>-0.0009077452495023094</v>
      </c>
      <c r="JB301">
        <v>1.260287539409167E-06</v>
      </c>
      <c r="JC301">
        <v>-2.747980142854786E-10</v>
      </c>
      <c r="JD301">
        <v>0.01164710740424388</v>
      </c>
      <c r="JE301">
        <v>0.002354074995816399</v>
      </c>
      <c r="JF301">
        <v>0.0004967520844642659</v>
      </c>
      <c r="JG301">
        <v>-1.558376616488758E-06</v>
      </c>
      <c r="JH301">
        <v>1</v>
      </c>
      <c r="JI301">
        <v>1955</v>
      </c>
      <c r="JJ301">
        <v>1</v>
      </c>
      <c r="JK301">
        <v>26</v>
      </c>
      <c r="JL301">
        <v>194283.7</v>
      </c>
      <c r="JM301">
        <v>194283.9</v>
      </c>
      <c r="JN301">
        <v>3.21411</v>
      </c>
      <c r="JO301">
        <v>2.60132</v>
      </c>
      <c r="JP301">
        <v>1.49658</v>
      </c>
      <c r="JQ301">
        <v>2.34619</v>
      </c>
      <c r="JR301">
        <v>1.54907</v>
      </c>
      <c r="JS301">
        <v>2.46826</v>
      </c>
      <c r="JT301">
        <v>35.8477</v>
      </c>
      <c r="JU301">
        <v>24.1751</v>
      </c>
      <c r="JV301">
        <v>18</v>
      </c>
      <c r="JW301">
        <v>481.501</v>
      </c>
      <c r="JX301">
        <v>493.4</v>
      </c>
      <c r="JY301">
        <v>27.2484</v>
      </c>
      <c r="JZ301">
        <v>28.4875</v>
      </c>
      <c r="KA301">
        <v>30.0002</v>
      </c>
      <c r="KB301">
        <v>28.6859</v>
      </c>
      <c r="KC301">
        <v>28.6757</v>
      </c>
      <c r="KD301">
        <v>64.4913</v>
      </c>
      <c r="KE301">
        <v>17.862</v>
      </c>
      <c r="KF301">
        <v>67.3916</v>
      </c>
      <c r="KG301">
        <v>27.258</v>
      </c>
      <c r="KH301">
        <v>1523.01</v>
      </c>
      <c r="KI301">
        <v>20.8346</v>
      </c>
      <c r="KJ301">
        <v>102.018</v>
      </c>
      <c r="KK301">
        <v>91.48520000000001</v>
      </c>
    </row>
    <row r="302" spans="1:297">
      <c r="A302">
        <v>284</v>
      </c>
      <c r="B302">
        <v>1758646634.6</v>
      </c>
      <c r="C302">
        <v>5001.599999904633</v>
      </c>
      <c r="D302" t="s">
        <v>1015</v>
      </c>
      <c r="E302" t="s">
        <v>1016</v>
      </c>
      <c r="F302">
        <v>5</v>
      </c>
      <c r="G302" t="s">
        <v>834</v>
      </c>
      <c r="H302" t="s">
        <v>438</v>
      </c>
      <c r="I302">
        <v>1758646626.814285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(EA302+(U302+2*0.95*5.67E-8*(((EA302+$B$9)+273)^4-(EA302+273)^4)-44100*J302)/(1.84*29.3*R302+8*0.95*5.67E-8*(EA302+273)^3))</f>
        <v>0</v>
      </c>
      <c r="W302">
        <f>($C$9*EB302+$D$9*EC302+$E$9*V302)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2*0.95*5.67E-8*(((EA302+$B$9)+273)^4-(W302+273)^4)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1541.90088280163</v>
      </c>
      <c r="AK302">
        <v>1511.998424242424</v>
      </c>
      <c r="AL302">
        <v>3.394567834412455</v>
      </c>
      <c r="AM302">
        <v>65.1806960467509</v>
      </c>
      <c r="AN302">
        <f>(AP302 - AO302 + DY302*1E3/(8.314*(EA302+273.15)) * AR302/DX302 * AQ302) * DX302/(100*DL302) * 1000/(1000 - AP302)</f>
        <v>0</v>
      </c>
      <c r="AO302">
        <v>20.79070417119685</v>
      </c>
      <c r="AP302">
        <v>21.61904303030303</v>
      </c>
      <c r="AQ302">
        <v>-1.698541388880822E-05</v>
      </c>
      <c r="AR302">
        <v>105.5677355615316</v>
      </c>
      <c r="AS302">
        <v>0</v>
      </c>
      <c r="AT302">
        <v>0</v>
      </c>
      <c r="AU302">
        <f>IF(AS302*$H$15&gt;=AW302,1.0,(AW302/(AW302-AS302*$H$15)))</f>
        <v>0</v>
      </c>
      <c r="AV302">
        <f>(AU302-1)*100</f>
        <v>0</v>
      </c>
      <c r="AW302">
        <f>MAX(0,($B$15+$C$15*EF302)/(1+$D$15*EF302)*DY302/(EA302+273)*$E$15)</f>
        <v>0</v>
      </c>
      <c r="AX302" t="s">
        <v>439</v>
      </c>
      <c r="AY302" t="s">
        <v>439</v>
      </c>
      <c r="AZ302">
        <v>0</v>
      </c>
      <c r="BA302">
        <v>0</v>
      </c>
      <c r="BB302">
        <f>1-AZ302/BA302</f>
        <v>0</v>
      </c>
      <c r="BC302">
        <v>0</v>
      </c>
      <c r="BD302" t="s">
        <v>439</v>
      </c>
      <c r="BE302" t="s">
        <v>439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439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$B$13*EG302+$C$13*EH302+$F$13*ES302*(1-EV302)</f>
        <v>0</v>
      </c>
      <c r="DI302">
        <f>DH302*DJ302</f>
        <v>0</v>
      </c>
      <c r="DJ302">
        <f>($B$13*$D$11+$C$13*$D$11+$F$13*((FF302+EX302)/MAX(FF302+EX302+FG302, 0.1)*$I$11+FG302/MAX(FF302+EX302+FG302, 0.1)*$J$11))/($B$13+$C$13+$F$13)</f>
        <v>0</v>
      </c>
      <c r="DK302">
        <f>($B$13*$K$11+$C$13*$K$11+$F$13*((FF302+EX302)/MAX(FF302+EX302+FG302, 0.1)*$P$11+FG302/MAX(FF302+EX302+FG302, 0.1)*$Q$11))/($B$13+$C$13+$F$13)</f>
        <v>0</v>
      </c>
      <c r="DL302">
        <v>2.96</v>
      </c>
      <c r="DM302">
        <v>0.5</v>
      </c>
      <c r="DN302" t="s">
        <v>440</v>
      </c>
      <c r="DO302">
        <v>2</v>
      </c>
      <c r="DP302" t="b">
        <v>1</v>
      </c>
      <c r="DQ302">
        <v>1758646626.814285</v>
      </c>
      <c r="DR302">
        <v>1454.915</v>
      </c>
      <c r="DS302">
        <v>1493.993571428571</v>
      </c>
      <c r="DT302">
        <v>21.62483214285714</v>
      </c>
      <c r="DU302">
        <v>20.78642857142857</v>
      </c>
      <c r="DV302">
        <v>1455.514285714286</v>
      </c>
      <c r="DW302">
        <v>21.35162857142857</v>
      </c>
      <c r="DX302">
        <v>500.0294642857143</v>
      </c>
      <c r="DY302">
        <v>90.31019642857144</v>
      </c>
      <c r="DZ302">
        <v>0.06686685357142857</v>
      </c>
      <c r="EA302">
        <v>28.53411785714286</v>
      </c>
      <c r="EB302">
        <v>29.98433214285714</v>
      </c>
      <c r="EC302">
        <v>999.9000000000002</v>
      </c>
      <c r="ED302">
        <v>0</v>
      </c>
      <c r="EE302">
        <v>0</v>
      </c>
      <c r="EF302">
        <v>10004.19285714286</v>
      </c>
      <c r="EG302">
        <v>0</v>
      </c>
      <c r="EH302">
        <v>10.48782142857143</v>
      </c>
      <c r="EI302">
        <v>-39.08007857142858</v>
      </c>
      <c r="EJ302">
        <v>1487.071785714286</v>
      </c>
      <c r="EK302">
        <v>1525.7075</v>
      </c>
      <c r="EL302">
        <v>0.8383990357142856</v>
      </c>
      <c r="EM302">
        <v>1493.993571428571</v>
      </c>
      <c r="EN302">
        <v>20.78642857142857</v>
      </c>
      <c r="EO302">
        <v>1.952943928571429</v>
      </c>
      <c r="EP302">
        <v>1.8772275</v>
      </c>
      <c r="EQ302">
        <v>17.06789285714285</v>
      </c>
      <c r="ER302">
        <v>16.44514285714286</v>
      </c>
      <c r="ES302">
        <v>2000.020714285715</v>
      </c>
      <c r="ET302">
        <v>0.9799962857142855</v>
      </c>
      <c r="EU302">
        <v>0.02000348571428572</v>
      </c>
      <c r="EV302">
        <v>0</v>
      </c>
      <c r="EW302">
        <v>588.5611785714285</v>
      </c>
      <c r="EX302">
        <v>5.00078</v>
      </c>
      <c r="EY302">
        <v>11547.97142857143</v>
      </c>
      <c r="EZ302">
        <v>16379.79642857143</v>
      </c>
      <c r="FA302">
        <v>38.79653571428571</v>
      </c>
      <c r="FB302">
        <v>39.59799999999999</v>
      </c>
      <c r="FC302">
        <v>39.35682142857143</v>
      </c>
      <c r="FD302">
        <v>39.32114285714285</v>
      </c>
      <c r="FE302">
        <v>40.11139285714285</v>
      </c>
      <c r="FF302">
        <v>1955.110714285714</v>
      </c>
      <c r="FG302">
        <v>39.91</v>
      </c>
      <c r="FH302">
        <v>0</v>
      </c>
      <c r="FI302">
        <v>1758646632.6</v>
      </c>
      <c r="FJ302">
        <v>0</v>
      </c>
      <c r="FK302">
        <v>588.5309600000001</v>
      </c>
      <c r="FL302">
        <v>-1.013923050954517</v>
      </c>
      <c r="FM302">
        <v>-27.83076928036821</v>
      </c>
      <c r="FN302">
        <v>11547.764</v>
      </c>
      <c r="FO302">
        <v>15</v>
      </c>
      <c r="FP302">
        <v>0</v>
      </c>
      <c r="FQ302" t="s">
        <v>441</v>
      </c>
      <c r="FR302">
        <v>1746989605.5</v>
      </c>
      <c r="FS302">
        <v>1746989593.5</v>
      </c>
      <c r="FT302">
        <v>0</v>
      </c>
      <c r="FU302">
        <v>-0.274</v>
      </c>
      <c r="FV302">
        <v>-0.002</v>
      </c>
      <c r="FW302">
        <v>2.549</v>
      </c>
      <c r="FX302">
        <v>0.129</v>
      </c>
      <c r="FY302">
        <v>420</v>
      </c>
      <c r="FZ302">
        <v>17</v>
      </c>
      <c r="GA302">
        <v>0.02</v>
      </c>
      <c r="GB302">
        <v>0.04</v>
      </c>
      <c r="GC302">
        <v>-39.085205</v>
      </c>
      <c r="GD302">
        <v>0.5555392120076219</v>
      </c>
      <c r="GE302">
        <v>0.116280531367035</v>
      </c>
      <c r="GF302">
        <v>0</v>
      </c>
      <c r="GG302">
        <v>588.6058529411765</v>
      </c>
      <c r="GH302">
        <v>-1.171352166669052</v>
      </c>
      <c r="GI302">
        <v>0.2609329564954702</v>
      </c>
      <c r="GJ302">
        <v>0</v>
      </c>
      <c r="GK302">
        <v>0.8439353749999998</v>
      </c>
      <c r="GL302">
        <v>-0.118470968105066</v>
      </c>
      <c r="GM302">
        <v>0.01184093884725256</v>
      </c>
      <c r="GN302">
        <v>0</v>
      </c>
      <c r="GO302">
        <v>0</v>
      </c>
      <c r="GP302">
        <v>3</v>
      </c>
      <c r="GQ302" t="s">
        <v>459</v>
      </c>
      <c r="GR302">
        <v>3.10223</v>
      </c>
      <c r="GS302">
        <v>2.72529</v>
      </c>
      <c r="GT302">
        <v>0.204486</v>
      </c>
      <c r="GU302">
        <v>0.207743</v>
      </c>
      <c r="GV302">
        <v>0.100084</v>
      </c>
      <c r="GW302">
        <v>0.09870710000000001</v>
      </c>
      <c r="GX302">
        <v>20809</v>
      </c>
      <c r="GY302">
        <v>18824.1</v>
      </c>
      <c r="GZ302">
        <v>26720.2</v>
      </c>
      <c r="HA302">
        <v>23979.8</v>
      </c>
      <c r="HB302">
        <v>38490.9</v>
      </c>
      <c r="HC302">
        <v>31957.3</v>
      </c>
      <c r="HD302">
        <v>46660.5</v>
      </c>
      <c r="HE302">
        <v>37933.2</v>
      </c>
      <c r="HF302">
        <v>1.87328</v>
      </c>
      <c r="HG302">
        <v>1.8687</v>
      </c>
      <c r="HH302">
        <v>0.144843</v>
      </c>
      <c r="HI302">
        <v>0</v>
      </c>
      <c r="HJ302">
        <v>27.6267</v>
      </c>
      <c r="HK302">
        <v>999.9</v>
      </c>
      <c r="HL302">
        <v>48.7</v>
      </c>
      <c r="HM302">
        <v>31.2</v>
      </c>
      <c r="HN302">
        <v>24.6069</v>
      </c>
      <c r="HO302">
        <v>60.8629</v>
      </c>
      <c r="HP302">
        <v>22.3277</v>
      </c>
      <c r="HQ302">
        <v>1</v>
      </c>
      <c r="HR302">
        <v>0.09406</v>
      </c>
      <c r="HS302">
        <v>-0.122702</v>
      </c>
      <c r="HT302">
        <v>20.2811</v>
      </c>
      <c r="HU302">
        <v>5.2113</v>
      </c>
      <c r="HV302">
        <v>11.9797</v>
      </c>
      <c r="HW302">
        <v>4.9628</v>
      </c>
      <c r="HX302">
        <v>3.27423</v>
      </c>
      <c r="HY302">
        <v>9999</v>
      </c>
      <c r="HZ302">
        <v>9999</v>
      </c>
      <c r="IA302">
        <v>9999</v>
      </c>
      <c r="IB302">
        <v>999.9</v>
      </c>
      <c r="IC302">
        <v>1.86392</v>
      </c>
      <c r="ID302">
        <v>1.86007</v>
      </c>
      <c r="IE302">
        <v>1.85837</v>
      </c>
      <c r="IF302">
        <v>1.85974</v>
      </c>
      <c r="IG302">
        <v>1.85989</v>
      </c>
      <c r="IH302">
        <v>1.85837</v>
      </c>
      <c r="II302">
        <v>1.85745</v>
      </c>
      <c r="IJ302">
        <v>1.85241</v>
      </c>
      <c r="IK302">
        <v>0</v>
      </c>
      <c r="IL302">
        <v>0</v>
      </c>
      <c r="IM302">
        <v>0</v>
      </c>
      <c r="IN302">
        <v>0</v>
      </c>
      <c r="IO302" t="s">
        <v>443</v>
      </c>
      <c r="IP302" t="s">
        <v>444</v>
      </c>
      <c r="IQ302" t="s">
        <v>445</v>
      </c>
      <c r="IR302" t="s">
        <v>445</v>
      </c>
      <c r="IS302" t="s">
        <v>445</v>
      </c>
      <c r="IT302" t="s">
        <v>445</v>
      </c>
      <c r="IU302">
        <v>0</v>
      </c>
      <c r="IV302">
        <v>100</v>
      </c>
      <c r="IW302">
        <v>100</v>
      </c>
      <c r="IX302">
        <v>-0.57</v>
      </c>
      <c r="IY302">
        <v>0.2731</v>
      </c>
      <c r="IZ302">
        <v>-1.101190050776656</v>
      </c>
      <c r="JA302">
        <v>-0.0009077452495023094</v>
      </c>
      <c r="JB302">
        <v>1.260287539409167E-06</v>
      </c>
      <c r="JC302">
        <v>-2.747980142854786E-10</v>
      </c>
      <c r="JD302">
        <v>0.01164710740424388</v>
      </c>
      <c r="JE302">
        <v>0.002354074995816399</v>
      </c>
      <c r="JF302">
        <v>0.0004967520844642659</v>
      </c>
      <c r="JG302">
        <v>-1.558376616488758E-06</v>
      </c>
      <c r="JH302">
        <v>1</v>
      </c>
      <c r="JI302">
        <v>1955</v>
      </c>
      <c r="JJ302">
        <v>1</v>
      </c>
      <c r="JK302">
        <v>26</v>
      </c>
      <c r="JL302">
        <v>194283.8</v>
      </c>
      <c r="JM302">
        <v>194284</v>
      </c>
      <c r="JN302">
        <v>3.23975</v>
      </c>
      <c r="JO302">
        <v>2.59521</v>
      </c>
      <c r="JP302">
        <v>1.49658</v>
      </c>
      <c r="JQ302">
        <v>2.34619</v>
      </c>
      <c r="JR302">
        <v>1.54907</v>
      </c>
      <c r="JS302">
        <v>2.41455</v>
      </c>
      <c r="JT302">
        <v>35.8244</v>
      </c>
      <c r="JU302">
        <v>24.1751</v>
      </c>
      <c r="JV302">
        <v>18</v>
      </c>
      <c r="JW302">
        <v>481.501</v>
      </c>
      <c r="JX302">
        <v>493.221</v>
      </c>
      <c r="JY302">
        <v>27.259</v>
      </c>
      <c r="JZ302">
        <v>28.4875</v>
      </c>
      <c r="KA302">
        <v>30.0001</v>
      </c>
      <c r="KB302">
        <v>28.6859</v>
      </c>
      <c r="KC302">
        <v>28.676</v>
      </c>
      <c r="KD302">
        <v>65.01179999999999</v>
      </c>
      <c r="KE302">
        <v>17.862</v>
      </c>
      <c r="KF302">
        <v>67.3916</v>
      </c>
      <c r="KG302">
        <v>27.2689</v>
      </c>
      <c r="KH302">
        <v>1543.04</v>
      </c>
      <c r="KI302">
        <v>20.8585</v>
      </c>
      <c r="KJ302">
        <v>102.018</v>
      </c>
      <c r="KK302">
        <v>91.48569999999999</v>
      </c>
    </row>
    <row r="303" spans="1:297">
      <c r="A303">
        <v>285</v>
      </c>
      <c r="B303">
        <v>1758646639.1</v>
      </c>
      <c r="C303">
        <v>5006.099999904633</v>
      </c>
      <c r="D303" t="s">
        <v>1017</v>
      </c>
      <c r="E303" t="s">
        <v>1018</v>
      </c>
      <c r="F303">
        <v>5</v>
      </c>
      <c r="G303" t="s">
        <v>834</v>
      </c>
      <c r="H303" t="s">
        <v>438</v>
      </c>
      <c r="I303">
        <v>1758646631.260714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(EA303+(U303+2*0.95*5.67E-8*(((EA303+$B$9)+273)^4-(EA303+273)^4)-44100*J303)/(1.84*29.3*R303+8*0.95*5.67E-8*(EA303+273)^3))</f>
        <v>0</v>
      </c>
      <c r="W303">
        <f>($C$9*EB303+$D$9*EC303+$E$9*V303)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2*0.95*5.67E-8*(((EA303+$B$9)+273)^4-(W303+273)^4)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1557.452229846209</v>
      </c>
      <c r="AK303">
        <v>1527.477090909091</v>
      </c>
      <c r="AL303">
        <v>3.449218607388466</v>
      </c>
      <c r="AM303">
        <v>65.1806960467509</v>
      </c>
      <c r="AN303">
        <f>(AP303 - AO303 + DY303*1E3/(8.314*(EA303+273.15)) * AR303/DX303 * AQ303) * DX303/(100*DL303) * 1000/(1000 - AP303)</f>
        <v>0</v>
      </c>
      <c r="AO303">
        <v>20.79302473573645</v>
      </c>
      <c r="AP303">
        <v>21.61410242424242</v>
      </c>
      <c r="AQ303">
        <v>-2.586833287385169E-05</v>
      </c>
      <c r="AR303">
        <v>105.5677355615316</v>
      </c>
      <c r="AS303">
        <v>0</v>
      </c>
      <c r="AT303">
        <v>0</v>
      </c>
      <c r="AU303">
        <f>IF(AS303*$H$15&gt;=AW303,1.0,(AW303/(AW303-AS303*$H$15)))</f>
        <v>0</v>
      </c>
      <c r="AV303">
        <f>(AU303-1)*100</f>
        <v>0</v>
      </c>
      <c r="AW303">
        <f>MAX(0,($B$15+$C$15*EF303)/(1+$D$15*EF303)*DY303/(EA303+273)*$E$15)</f>
        <v>0</v>
      </c>
      <c r="AX303" t="s">
        <v>439</v>
      </c>
      <c r="AY303" t="s">
        <v>439</v>
      </c>
      <c r="AZ303">
        <v>0</v>
      </c>
      <c r="BA303">
        <v>0</v>
      </c>
      <c r="BB303">
        <f>1-AZ303/BA303</f>
        <v>0</v>
      </c>
      <c r="BC303">
        <v>0</v>
      </c>
      <c r="BD303" t="s">
        <v>439</v>
      </c>
      <c r="BE303" t="s">
        <v>439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439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$B$13*EG303+$C$13*EH303+$F$13*ES303*(1-EV303)</f>
        <v>0</v>
      </c>
      <c r="DI303">
        <f>DH303*DJ303</f>
        <v>0</v>
      </c>
      <c r="DJ303">
        <f>($B$13*$D$11+$C$13*$D$11+$F$13*((FF303+EX303)/MAX(FF303+EX303+FG303, 0.1)*$I$11+FG303/MAX(FF303+EX303+FG303, 0.1)*$J$11))/($B$13+$C$13+$F$13)</f>
        <v>0</v>
      </c>
      <c r="DK303">
        <f>($B$13*$K$11+$C$13*$K$11+$F$13*((FF303+EX303)/MAX(FF303+EX303+FG303, 0.1)*$P$11+FG303/MAX(FF303+EX303+FG303, 0.1)*$Q$11))/($B$13+$C$13+$F$13)</f>
        <v>0</v>
      </c>
      <c r="DL303">
        <v>2.96</v>
      </c>
      <c r="DM303">
        <v>0.5</v>
      </c>
      <c r="DN303" t="s">
        <v>440</v>
      </c>
      <c r="DO303">
        <v>2</v>
      </c>
      <c r="DP303" t="b">
        <v>1</v>
      </c>
      <c r="DQ303">
        <v>1758646631.260714</v>
      </c>
      <c r="DR303">
        <v>1469.839285714286</v>
      </c>
      <c r="DS303">
        <v>1508.894285714285</v>
      </c>
      <c r="DT303">
        <v>21.62108928571428</v>
      </c>
      <c r="DU303">
        <v>20.78931428571429</v>
      </c>
      <c r="DV303">
        <v>1470.422857142857</v>
      </c>
      <c r="DW303">
        <v>21.34796071428571</v>
      </c>
      <c r="DX303">
        <v>499.9570714285715</v>
      </c>
      <c r="DY303">
        <v>90.31047857142856</v>
      </c>
      <c r="DZ303">
        <v>0.06692600714285714</v>
      </c>
      <c r="EA303">
        <v>28.53415</v>
      </c>
      <c r="EB303">
        <v>29.98898571428572</v>
      </c>
      <c r="EC303">
        <v>999.9000000000002</v>
      </c>
      <c r="ED303">
        <v>0</v>
      </c>
      <c r="EE303">
        <v>0</v>
      </c>
      <c r="EF303">
        <v>10002.435</v>
      </c>
      <c r="EG303">
        <v>0</v>
      </c>
      <c r="EH303">
        <v>10.76048928571428</v>
      </c>
      <c r="EI303">
        <v>-39.05693214285714</v>
      </c>
      <c r="EJ303">
        <v>1502.32</v>
      </c>
      <c r="EK303">
        <v>1540.929642857143</v>
      </c>
      <c r="EL303">
        <v>0.8317690714285713</v>
      </c>
      <c r="EM303">
        <v>1508.894285714285</v>
      </c>
      <c r="EN303">
        <v>20.78931428571429</v>
      </c>
      <c r="EO303">
        <v>1.952611428571428</v>
      </c>
      <c r="EP303">
        <v>1.877493928571429</v>
      </c>
      <c r="EQ303">
        <v>17.06520357142857</v>
      </c>
      <c r="ER303">
        <v>16.44736785714285</v>
      </c>
      <c r="ES303">
        <v>2000.013214285714</v>
      </c>
      <c r="ET303">
        <v>0.9799961785714284</v>
      </c>
      <c r="EU303">
        <v>0.02000359642857143</v>
      </c>
      <c r="EV303">
        <v>0</v>
      </c>
      <c r="EW303">
        <v>588.4843928571429</v>
      </c>
      <c r="EX303">
        <v>5.00078</v>
      </c>
      <c r="EY303">
        <v>11545.84642857143</v>
      </c>
      <c r="EZ303">
        <v>16379.72857142857</v>
      </c>
      <c r="FA303">
        <v>38.78089285714286</v>
      </c>
      <c r="FB303">
        <v>39.59575</v>
      </c>
      <c r="FC303">
        <v>39.37242857142856</v>
      </c>
      <c r="FD303">
        <v>39.30332142857143</v>
      </c>
      <c r="FE303">
        <v>40.09357142857142</v>
      </c>
      <c r="FF303">
        <v>1955.103214285714</v>
      </c>
      <c r="FG303">
        <v>39.91</v>
      </c>
      <c r="FH303">
        <v>0</v>
      </c>
      <c r="FI303">
        <v>1758646637.4</v>
      </c>
      <c r="FJ303">
        <v>0</v>
      </c>
      <c r="FK303">
        <v>588.43372</v>
      </c>
      <c r="FL303">
        <v>-2.092230755156138</v>
      </c>
      <c r="FM303">
        <v>-24.13846145977389</v>
      </c>
      <c r="FN303">
        <v>11545.688</v>
      </c>
      <c r="FO303">
        <v>15</v>
      </c>
      <c r="FP303">
        <v>0</v>
      </c>
      <c r="FQ303" t="s">
        <v>441</v>
      </c>
      <c r="FR303">
        <v>1746989605.5</v>
      </c>
      <c r="FS303">
        <v>1746989593.5</v>
      </c>
      <c r="FT303">
        <v>0</v>
      </c>
      <c r="FU303">
        <v>-0.274</v>
      </c>
      <c r="FV303">
        <v>-0.002</v>
      </c>
      <c r="FW303">
        <v>2.549</v>
      </c>
      <c r="FX303">
        <v>0.129</v>
      </c>
      <c r="FY303">
        <v>420</v>
      </c>
      <c r="FZ303">
        <v>17</v>
      </c>
      <c r="GA303">
        <v>0.02</v>
      </c>
      <c r="GB303">
        <v>0.04</v>
      </c>
      <c r="GC303">
        <v>-39.08951</v>
      </c>
      <c r="GD303">
        <v>0.4329028142590075</v>
      </c>
      <c r="GE303">
        <v>0.1136828126851196</v>
      </c>
      <c r="GF303">
        <v>1</v>
      </c>
      <c r="GG303">
        <v>588.5059411764706</v>
      </c>
      <c r="GH303">
        <v>-1.096470576208684</v>
      </c>
      <c r="GI303">
        <v>0.2742883777830371</v>
      </c>
      <c r="GJ303">
        <v>0</v>
      </c>
      <c r="GK303">
        <v>0.8361235499999999</v>
      </c>
      <c r="GL303">
        <v>-0.09017479924953228</v>
      </c>
      <c r="GM303">
        <v>0.008690089786503929</v>
      </c>
      <c r="GN303">
        <v>1</v>
      </c>
      <c r="GO303">
        <v>2</v>
      </c>
      <c r="GP303">
        <v>3</v>
      </c>
      <c r="GQ303" t="s">
        <v>442</v>
      </c>
      <c r="GR303">
        <v>3.10238</v>
      </c>
      <c r="GS303">
        <v>2.72544</v>
      </c>
      <c r="GT303">
        <v>0.205718</v>
      </c>
      <c r="GU303">
        <v>0.208958</v>
      </c>
      <c r="GV303">
        <v>0.100066</v>
      </c>
      <c r="GW303">
        <v>0.0987103</v>
      </c>
      <c r="GX303">
        <v>20776.8</v>
      </c>
      <c r="GY303">
        <v>18795.3</v>
      </c>
      <c r="GZ303">
        <v>26720.1</v>
      </c>
      <c r="HA303">
        <v>23979.8</v>
      </c>
      <c r="HB303">
        <v>38491.7</v>
      </c>
      <c r="HC303">
        <v>31957.1</v>
      </c>
      <c r="HD303">
        <v>46660.2</v>
      </c>
      <c r="HE303">
        <v>37932.9</v>
      </c>
      <c r="HF303">
        <v>1.87355</v>
      </c>
      <c r="HG303">
        <v>1.86865</v>
      </c>
      <c r="HH303">
        <v>0.145964</v>
      </c>
      <c r="HI303">
        <v>0</v>
      </c>
      <c r="HJ303">
        <v>27.6229</v>
      </c>
      <c r="HK303">
        <v>999.9</v>
      </c>
      <c r="HL303">
        <v>48.7</v>
      </c>
      <c r="HM303">
        <v>31.2</v>
      </c>
      <c r="HN303">
        <v>24.6077</v>
      </c>
      <c r="HO303">
        <v>60.8429</v>
      </c>
      <c r="HP303">
        <v>22.3598</v>
      </c>
      <c r="HQ303">
        <v>1</v>
      </c>
      <c r="HR303">
        <v>0.0941311</v>
      </c>
      <c r="HS303">
        <v>-0.130553</v>
      </c>
      <c r="HT303">
        <v>20.281</v>
      </c>
      <c r="HU303">
        <v>5.2113</v>
      </c>
      <c r="HV303">
        <v>11.9784</v>
      </c>
      <c r="HW303">
        <v>4.96275</v>
      </c>
      <c r="HX303">
        <v>3.27423</v>
      </c>
      <c r="HY303">
        <v>9999</v>
      </c>
      <c r="HZ303">
        <v>9999</v>
      </c>
      <c r="IA303">
        <v>9999</v>
      </c>
      <c r="IB303">
        <v>999.9</v>
      </c>
      <c r="IC303">
        <v>1.86394</v>
      </c>
      <c r="ID303">
        <v>1.86006</v>
      </c>
      <c r="IE303">
        <v>1.85838</v>
      </c>
      <c r="IF303">
        <v>1.85974</v>
      </c>
      <c r="IG303">
        <v>1.85989</v>
      </c>
      <c r="IH303">
        <v>1.85837</v>
      </c>
      <c r="II303">
        <v>1.85745</v>
      </c>
      <c r="IJ303">
        <v>1.85241</v>
      </c>
      <c r="IK303">
        <v>0</v>
      </c>
      <c r="IL303">
        <v>0</v>
      </c>
      <c r="IM303">
        <v>0</v>
      </c>
      <c r="IN303">
        <v>0</v>
      </c>
      <c r="IO303" t="s">
        <v>443</v>
      </c>
      <c r="IP303" t="s">
        <v>444</v>
      </c>
      <c r="IQ303" t="s">
        <v>445</v>
      </c>
      <c r="IR303" t="s">
        <v>445</v>
      </c>
      <c r="IS303" t="s">
        <v>445</v>
      </c>
      <c r="IT303" t="s">
        <v>445</v>
      </c>
      <c r="IU303">
        <v>0</v>
      </c>
      <c r="IV303">
        <v>100</v>
      </c>
      <c r="IW303">
        <v>100</v>
      </c>
      <c r="IX303">
        <v>-0.5600000000000001</v>
      </c>
      <c r="IY303">
        <v>0.273</v>
      </c>
      <c r="IZ303">
        <v>-1.101190050776656</v>
      </c>
      <c r="JA303">
        <v>-0.0009077452495023094</v>
      </c>
      <c r="JB303">
        <v>1.260287539409167E-06</v>
      </c>
      <c r="JC303">
        <v>-2.747980142854786E-10</v>
      </c>
      <c r="JD303">
        <v>0.01164710740424388</v>
      </c>
      <c r="JE303">
        <v>0.002354074995816399</v>
      </c>
      <c r="JF303">
        <v>0.0004967520844642659</v>
      </c>
      <c r="JG303">
        <v>-1.558376616488758E-06</v>
      </c>
      <c r="JH303">
        <v>1</v>
      </c>
      <c r="JI303">
        <v>1955</v>
      </c>
      <c r="JJ303">
        <v>1</v>
      </c>
      <c r="JK303">
        <v>26</v>
      </c>
      <c r="JL303">
        <v>194283.9</v>
      </c>
      <c r="JM303">
        <v>194284.1</v>
      </c>
      <c r="JN303">
        <v>3.26172</v>
      </c>
      <c r="JO303">
        <v>2.59399</v>
      </c>
      <c r="JP303">
        <v>1.49658</v>
      </c>
      <c r="JQ303">
        <v>2.34619</v>
      </c>
      <c r="JR303">
        <v>1.54907</v>
      </c>
      <c r="JS303">
        <v>2.44263</v>
      </c>
      <c r="JT303">
        <v>35.8244</v>
      </c>
      <c r="JU303">
        <v>24.1751</v>
      </c>
      <c r="JV303">
        <v>18</v>
      </c>
      <c r="JW303">
        <v>481.66</v>
      </c>
      <c r="JX303">
        <v>493.207</v>
      </c>
      <c r="JY303">
        <v>27.2687</v>
      </c>
      <c r="JZ303">
        <v>28.4875</v>
      </c>
      <c r="KA303">
        <v>30.0002</v>
      </c>
      <c r="KB303">
        <v>28.6859</v>
      </c>
      <c r="KC303">
        <v>28.6782</v>
      </c>
      <c r="KD303">
        <v>65.5625</v>
      </c>
      <c r="KE303">
        <v>17.862</v>
      </c>
      <c r="KF303">
        <v>67.3916</v>
      </c>
      <c r="KG303">
        <v>27.2715</v>
      </c>
      <c r="KH303">
        <v>1556.4</v>
      </c>
      <c r="KI303">
        <v>20.8795</v>
      </c>
      <c r="KJ303">
        <v>102.018</v>
      </c>
      <c r="KK303">
        <v>91.4854</v>
      </c>
    </row>
    <row r="304" spans="1:297">
      <c r="A304">
        <v>286</v>
      </c>
      <c r="B304">
        <v>1758646644.1</v>
      </c>
      <c r="C304">
        <v>5011.099999904633</v>
      </c>
      <c r="D304" t="s">
        <v>1019</v>
      </c>
      <c r="E304" t="s">
        <v>1020</v>
      </c>
      <c r="F304">
        <v>5</v>
      </c>
      <c r="G304" t="s">
        <v>834</v>
      </c>
      <c r="H304" t="s">
        <v>438</v>
      </c>
      <c r="I304">
        <v>1758646636.562963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(EA304+(U304+2*0.95*5.67E-8*(((EA304+$B$9)+273)^4-(EA304+273)^4)-44100*J304)/(1.84*29.3*R304+8*0.95*5.67E-8*(EA304+273)^3))</f>
        <v>0</v>
      </c>
      <c r="W304">
        <f>($C$9*EB304+$D$9*EC304+$E$9*V304)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2*0.95*5.67E-8*(((EA304+$B$9)+273)^4-(W304+273)^4)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1574.426797111601</v>
      </c>
      <c r="AK304">
        <v>1544.588242424242</v>
      </c>
      <c r="AL304">
        <v>3.420584968692046</v>
      </c>
      <c r="AM304">
        <v>65.1806960467509</v>
      </c>
      <c r="AN304">
        <f>(AP304 - AO304 + DY304*1E3/(8.314*(EA304+273.15)) * AR304/DX304 * AQ304) * DX304/(100*DL304) * 1000/(1000 - AP304)</f>
        <v>0</v>
      </c>
      <c r="AO304">
        <v>20.7959297199241</v>
      </c>
      <c r="AP304">
        <v>21.60860848484848</v>
      </c>
      <c r="AQ304">
        <v>-2.180436709389912E-05</v>
      </c>
      <c r="AR304">
        <v>105.5677355615316</v>
      </c>
      <c r="AS304">
        <v>0</v>
      </c>
      <c r="AT304">
        <v>0</v>
      </c>
      <c r="AU304">
        <f>IF(AS304*$H$15&gt;=AW304,1.0,(AW304/(AW304-AS304*$H$15)))</f>
        <v>0</v>
      </c>
      <c r="AV304">
        <f>(AU304-1)*100</f>
        <v>0</v>
      </c>
      <c r="AW304">
        <f>MAX(0,($B$15+$C$15*EF304)/(1+$D$15*EF304)*DY304/(EA304+273)*$E$15)</f>
        <v>0</v>
      </c>
      <c r="AX304" t="s">
        <v>439</v>
      </c>
      <c r="AY304" t="s">
        <v>439</v>
      </c>
      <c r="AZ304">
        <v>0</v>
      </c>
      <c r="BA304">
        <v>0</v>
      </c>
      <c r="BB304">
        <f>1-AZ304/BA304</f>
        <v>0</v>
      </c>
      <c r="BC304">
        <v>0</v>
      </c>
      <c r="BD304" t="s">
        <v>439</v>
      </c>
      <c r="BE304" t="s">
        <v>439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439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$B$13*EG304+$C$13*EH304+$F$13*ES304*(1-EV304)</f>
        <v>0</v>
      </c>
      <c r="DI304">
        <f>DH304*DJ304</f>
        <v>0</v>
      </c>
      <c r="DJ304">
        <f>($B$13*$D$11+$C$13*$D$11+$F$13*((FF304+EX304)/MAX(FF304+EX304+FG304, 0.1)*$I$11+FG304/MAX(FF304+EX304+FG304, 0.1)*$J$11))/($B$13+$C$13+$F$13)</f>
        <v>0</v>
      </c>
      <c r="DK304">
        <f>($B$13*$K$11+$C$13*$K$11+$F$13*((FF304+EX304)/MAX(FF304+EX304+FG304, 0.1)*$P$11+FG304/MAX(FF304+EX304+FG304, 0.1)*$Q$11))/($B$13+$C$13+$F$13)</f>
        <v>0</v>
      </c>
      <c r="DL304">
        <v>2.96</v>
      </c>
      <c r="DM304">
        <v>0.5</v>
      </c>
      <c r="DN304" t="s">
        <v>440</v>
      </c>
      <c r="DO304">
        <v>2</v>
      </c>
      <c r="DP304" t="b">
        <v>1</v>
      </c>
      <c r="DQ304">
        <v>1758646636.562963</v>
      </c>
      <c r="DR304">
        <v>1487.627777777778</v>
      </c>
      <c r="DS304">
        <v>1526.612592592593</v>
      </c>
      <c r="DT304">
        <v>21.61601851851852</v>
      </c>
      <c r="DU304">
        <v>20.79257037037037</v>
      </c>
      <c r="DV304">
        <v>1488.192962962963</v>
      </c>
      <c r="DW304">
        <v>21.3429962962963</v>
      </c>
      <c r="DX304">
        <v>499.9615185185186</v>
      </c>
      <c r="DY304">
        <v>90.30964814814814</v>
      </c>
      <c r="DZ304">
        <v>0.06701486666666667</v>
      </c>
      <c r="EA304">
        <v>28.53373703703704</v>
      </c>
      <c r="EB304">
        <v>29.99588888888889</v>
      </c>
      <c r="EC304">
        <v>999.9000000000001</v>
      </c>
      <c r="ED304">
        <v>0</v>
      </c>
      <c r="EE304">
        <v>0</v>
      </c>
      <c r="EF304">
        <v>10007.87037037037</v>
      </c>
      <c r="EG304">
        <v>0</v>
      </c>
      <c r="EH304">
        <v>11.02803333333333</v>
      </c>
      <c r="EI304">
        <v>-38.9863037037037</v>
      </c>
      <c r="EJ304">
        <v>1520.494444444444</v>
      </c>
      <c r="EK304">
        <v>1559.029259259259</v>
      </c>
      <c r="EL304">
        <v>0.8234433703703703</v>
      </c>
      <c r="EM304">
        <v>1526.612592592593</v>
      </c>
      <c r="EN304">
        <v>20.79257037037037</v>
      </c>
      <c r="EO304">
        <v>1.952134814814815</v>
      </c>
      <c r="EP304">
        <v>1.877771111111111</v>
      </c>
      <c r="EQ304">
        <v>17.06135185185185</v>
      </c>
      <c r="ER304">
        <v>16.44968148148148</v>
      </c>
      <c r="ES304">
        <v>2000.007777777778</v>
      </c>
      <c r="ET304">
        <v>0.979996111111111</v>
      </c>
      <c r="EU304">
        <v>0.02000366296296297</v>
      </c>
      <c r="EV304">
        <v>0</v>
      </c>
      <c r="EW304">
        <v>588.3001851851851</v>
      </c>
      <c r="EX304">
        <v>5.00078</v>
      </c>
      <c r="EY304">
        <v>11543.48888888889</v>
      </c>
      <c r="EZ304">
        <v>16379.67777777778</v>
      </c>
      <c r="FA304">
        <v>38.77977777777777</v>
      </c>
      <c r="FB304">
        <v>39.59233333333333</v>
      </c>
      <c r="FC304">
        <v>39.31218518518518</v>
      </c>
      <c r="FD304">
        <v>39.29607407407407</v>
      </c>
      <c r="FE304">
        <v>40.0994074074074</v>
      </c>
      <c r="FF304">
        <v>1955.097777777778</v>
      </c>
      <c r="FG304">
        <v>39.91</v>
      </c>
      <c r="FH304">
        <v>0</v>
      </c>
      <c r="FI304">
        <v>1758646642.2</v>
      </c>
      <c r="FJ304">
        <v>0</v>
      </c>
      <c r="FK304">
        <v>588.26596</v>
      </c>
      <c r="FL304">
        <v>-1.317846153882107</v>
      </c>
      <c r="FM304">
        <v>-27.39999996699011</v>
      </c>
      <c r="FN304">
        <v>11543.624</v>
      </c>
      <c r="FO304">
        <v>15</v>
      </c>
      <c r="FP304">
        <v>0</v>
      </c>
      <c r="FQ304" t="s">
        <v>441</v>
      </c>
      <c r="FR304">
        <v>1746989605.5</v>
      </c>
      <c r="FS304">
        <v>1746989593.5</v>
      </c>
      <c r="FT304">
        <v>0</v>
      </c>
      <c r="FU304">
        <v>-0.274</v>
      </c>
      <c r="FV304">
        <v>-0.002</v>
      </c>
      <c r="FW304">
        <v>2.549</v>
      </c>
      <c r="FX304">
        <v>0.129</v>
      </c>
      <c r="FY304">
        <v>420</v>
      </c>
      <c r="FZ304">
        <v>17</v>
      </c>
      <c r="GA304">
        <v>0.02</v>
      </c>
      <c r="GB304">
        <v>0.04</v>
      </c>
      <c r="GC304">
        <v>-39.02706829268293</v>
      </c>
      <c r="GD304">
        <v>0.5492655052264717</v>
      </c>
      <c r="GE304">
        <v>0.1140882765594457</v>
      </c>
      <c r="GF304">
        <v>0</v>
      </c>
      <c r="GG304">
        <v>588.3828529411765</v>
      </c>
      <c r="GH304">
        <v>-2.014285711955703</v>
      </c>
      <c r="GI304">
        <v>0.3096331921287121</v>
      </c>
      <c r="GJ304">
        <v>0</v>
      </c>
      <c r="GK304">
        <v>0.8280049756097561</v>
      </c>
      <c r="GL304">
        <v>-0.09311073867595915</v>
      </c>
      <c r="GM304">
        <v>0.009204553988181957</v>
      </c>
      <c r="GN304">
        <v>1</v>
      </c>
      <c r="GO304">
        <v>1</v>
      </c>
      <c r="GP304">
        <v>3</v>
      </c>
      <c r="GQ304" t="s">
        <v>448</v>
      </c>
      <c r="GR304">
        <v>3.10254</v>
      </c>
      <c r="GS304">
        <v>2.72497</v>
      </c>
      <c r="GT304">
        <v>0.207071</v>
      </c>
      <c r="GU304">
        <v>0.210285</v>
      </c>
      <c r="GV304">
        <v>0.100046</v>
      </c>
      <c r="GW304">
        <v>0.0987323</v>
      </c>
      <c r="GX304">
        <v>20741.3</v>
      </c>
      <c r="GY304">
        <v>18763.5</v>
      </c>
      <c r="GZ304">
        <v>26720</v>
      </c>
      <c r="HA304">
        <v>23979.5</v>
      </c>
      <c r="HB304">
        <v>38492.7</v>
      </c>
      <c r="HC304">
        <v>31956.3</v>
      </c>
      <c r="HD304">
        <v>46660.1</v>
      </c>
      <c r="HE304">
        <v>37932.7</v>
      </c>
      <c r="HF304">
        <v>1.8739</v>
      </c>
      <c r="HG304">
        <v>1.8683</v>
      </c>
      <c r="HH304">
        <v>0.146709</v>
      </c>
      <c r="HI304">
        <v>0</v>
      </c>
      <c r="HJ304">
        <v>27.6194</v>
      </c>
      <c r="HK304">
        <v>999.9</v>
      </c>
      <c r="HL304">
        <v>48.7</v>
      </c>
      <c r="HM304">
        <v>31.2</v>
      </c>
      <c r="HN304">
        <v>24.6098</v>
      </c>
      <c r="HO304">
        <v>61.0329</v>
      </c>
      <c r="HP304">
        <v>22.5521</v>
      </c>
      <c r="HQ304">
        <v>1</v>
      </c>
      <c r="HR304">
        <v>0.09401420000000001</v>
      </c>
      <c r="HS304">
        <v>-0.113224</v>
      </c>
      <c r="HT304">
        <v>20.281</v>
      </c>
      <c r="HU304">
        <v>5.21235</v>
      </c>
      <c r="HV304">
        <v>11.9797</v>
      </c>
      <c r="HW304">
        <v>4.9627</v>
      </c>
      <c r="HX304">
        <v>3.27433</v>
      </c>
      <c r="HY304">
        <v>9999</v>
      </c>
      <c r="HZ304">
        <v>9999</v>
      </c>
      <c r="IA304">
        <v>9999</v>
      </c>
      <c r="IB304">
        <v>999.9</v>
      </c>
      <c r="IC304">
        <v>1.86395</v>
      </c>
      <c r="ID304">
        <v>1.86007</v>
      </c>
      <c r="IE304">
        <v>1.85838</v>
      </c>
      <c r="IF304">
        <v>1.85974</v>
      </c>
      <c r="IG304">
        <v>1.85989</v>
      </c>
      <c r="IH304">
        <v>1.85837</v>
      </c>
      <c r="II304">
        <v>1.85745</v>
      </c>
      <c r="IJ304">
        <v>1.85242</v>
      </c>
      <c r="IK304">
        <v>0</v>
      </c>
      <c r="IL304">
        <v>0</v>
      </c>
      <c r="IM304">
        <v>0</v>
      </c>
      <c r="IN304">
        <v>0</v>
      </c>
      <c r="IO304" t="s">
        <v>443</v>
      </c>
      <c r="IP304" t="s">
        <v>444</v>
      </c>
      <c r="IQ304" t="s">
        <v>445</v>
      </c>
      <c r="IR304" t="s">
        <v>445</v>
      </c>
      <c r="IS304" t="s">
        <v>445</v>
      </c>
      <c r="IT304" t="s">
        <v>445</v>
      </c>
      <c r="IU304">
        <v>0</v>
      </c>
      <c r="IV304">
        <v>100</v>
      </c>
      <c r="IW304">
        <v>100</v>
      </c>
      <c r="IX304">
        <v>-0.55</v>
      </c>
      <c r="IY304">
        <v>0.2729</v>
      </c>
      <c r="IZ304">
        <v>-1.101190050776656</v>
      </c>
      <c r="JA304">
        <v>-0.0009077452495023094</v>
      </c>
      <c r="JB304">
        <v>1.260287539409167E-06</v>
      </c>
      <c r="JC304">
        <v>-2.747980142854786E-10</v>
      </c>
      <c r="JD304">
        <v>0.01164710740424388</v>
      </c>
      <c r="JE304">
        <v>0.002354074995816399</v>
      </c>
      <c r="JF304">
        <v>0.0004967520844642659</v>
      </c>
      <c r="JG304">
        <v>-1.558376616488758E-06</v>
      </c>
      <c r="JH304">
        <v>1</v>
      </c>
      <c r="JI304">
        <v>1955</v>
      </c>
      <c r="JJ304">
        <v>1</v>
      </c>
      <c r="JK304">
        <v>26</v>
      </c>
      <c r="JL304">
        <v>194284</v>
      </c>
      <c r="JM304">
        <v>194284.2</v>
      </c>
      <c r="JN304">
        <v>3.29468</v>
      </c>
      <c r="JO304">
        <v>2.60986</v>
      </c>
      <c r="JP304">
        <v>1.49658</v>
      </c>
      <c r="JQ304">
        <v>2.34619</v>
      </c>
      <c r="JR304">
        <v>1.54907</v>
      </c>
      <c r="JS304">
        <v>2.36328</v>
      </c>
      <c r="JT304">
        <v>35.8244</v>
      </c>
      <c r="JU304">
        <v>24.1751</v>
      </c>
      <c r="JV304">
        <v>18</v>
      </c>
      <c r="JW304">
        <v>481.864</v>
      </c>
      <c r="JX304">
        <v>492.976</v>
      </c>
      <c r="JY304">
        <v>27.2736</v>
      </c>
      <c r="JZ304">
        <v>28.4875</v>
      </c>
      <c r="KA304">
        <v>30</v>
      </c>
      <c r="KB304">
        <v>28.6859</v>
      </c>
      <c r="KC304">
        <v>28.6782</v>
      </c>
      <c r="KD304">
        <v>66.0917</v>
      </c>
      <c r="KE304">
        <v>17.5863</v>
      </c>
      <c r="KF304">
        <v>67.7706</v>
      </c>
      <c r="KG304">
        <v>27.2439</v>
      </c>
      <c r="KH304">
        <v>1569.76</v>
      </c>
      <c r="KI304">
        <v>20.9032</v>
      </c>
      <c r="KJ304">
        <v>102.018</v>
      </c>
      <c r="KK304">
        <v>91.4846</v>
      </c>
    </row>
    <row r="305" spans="1:297">
      <c r="A305">
        <v>287</v>
      </c>
      <c r="B305">
        <v>1758646649.1</v>
      </c>
      <c r="C305">
        <v>5016.099999904633</v>
      </c>
      <c r="D305" t="s">
        <v>1021</v>
      </c>
      <c r="E305" t="s">
        <v>1022</v>
      </c>
      <c r="F305">
        <v>5</v>
      </c>
      <c r="G305" t="s">
        <v>834</v>
      </c>
      <c r="H305" t="s">
        <v>438</v>
      </c>
      <c r="I305">
        <v>1758646641.581481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(EA305+(U305+2*0.95*5.67E-8*(((EA305+$B$9)+273)^4-(EA305+273)^4)-44100*J305)/(1.84*29.3*R305+8*0.95*5.67E-8*(EA305+273)^3))</f>
        <v>0</v>
      </c>
      <c r="W305">
        <f>($C$9*EB305+$D$9*EC305+$E$9*V305)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2*0.95*5.67E-8*(((EA305+$B$9)+273)^4-(W305+273)^4)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1591.518500798852</v>
      </c>
      <c r="AK305">
        <v>1561.834727272727</v>
      </c>
      <c r="AL305">
        <v>3.451530668197497</v>
      </c>
      <c r="AM305">
        <v>65.1806960467509</v>
      </c>
      <c r="AN305">
        <f>(AP305 - AO305 + DY305*1E3/(8.314*(EA305+273.15)) * AR305/DX305 * AQ305) * DX305/(100*DL305) * 1000/(1000 - AP305)</f>
        <v>0</v>
      </c>
      <c r="AO305">
        <v>20.84586079497685</v>
      </c>
      <c r="AP305">
        <v>21.60945757575757</v>
      </c>
      <c r="AQ305">
        <v>1.994598031370148E-05</v>
      </c>
      <c r="AR305">
        <v>105.5677355615316</v>
      </c>
      <c r="AS305">
        <v>0</v>
      </c>
      <c r="AT305">
        <v>0</v>
      </c>
      <c r="AU305">
        <f>IF(AS305*$H$15&gt;=AW305,1.0,(AW305/(AW305-AS305*$H$15)))</f>
        <v>0</v>
      </c>
      <c r="AV305">
        <f>(AU305-1)*100</f>
        <v>0</v>
      </c>
      <c r="AW305">
        <f>MAX(0,($B$15+$C$15*EF305)/(1+$D$15*EF305)*DY305/(EA305+273)*$E$15)</f>
        <v>0</v>
      </c>
      <c r="AX305" t="s">
        <v>439</v>
      </c>
      <c r="AY305" t="s">
        <v>439</v>
      </c>
      <c r="AZ305">
        <v>0</v>
      </c>
      <c r="BA305">
        <v>0</v>
      </c>
      <c r="BB305">
        <f>1-AZ305/BA305</f>
        <v>0</v>
      </c>
      <c r="BC305">
        <v>0</v>
      </c>
      <c r="BD305" t="s">
        <v>439</v>
      </c>
      <c r="BE305" t="s">
        <v>439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439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$B$13*EG305+$C$13*EH305+$F$13*ES305*(1-EV305)</f>
        <v>0</v>
      </c>
      <c r="DI305">
        <f>DH305*DJ305</f>
        <v>0</v>
      </c>
      <c r="DJ305">
        <f>($B$13*$D$11+$C$13*$D$11+$F$13*((FF305+EX305)/MAX(FF305+EX305+FG305, 0.1)*$I$11+FG305/MAX(FF305+EX305+FG305, 0.1)*$J$11))/($B$13+$C$13+$F$13)</f>
        <v>0</v>
      </c>
      <c r="DK305">
        <f>($B$13*$K$11+$C$13*$K$11+$F$13*((FF305+EX305)/MAX(FF305+EX305+FG305, 0.1)*$P$11+FG305/MAX(FF305+EX305+FG305, 0.1)*$Q$11))/($B$13+$C$13+$F$13)</f>
        <v>0</v>
      </c>
      <c r="DL305">
        <v>2.96</v>
      </c>
      <c r="DM305">
        <v>0.5</v>
      </c>
      <c r="DN305" t="s">
        <v>440</v>
      </c>
      <c r="DO305">
        <v>2</v>
      </c>
      <c r="DP305" t="b">
        <v>1</v>
      </c>
      <c r="DQ305">
        <v>1758646641.581481</v>
      </c>
      <c r="DR305">
        <v>1504.463703703704</v>
      </c>
      <c r="DS305">
        <v>1543.396666666666</v>
      </c>
      <c r="DT305">
        <v>21.61149629629629</v>
      </c>
      <c r="DU305">
        <v>20.80815185185185</v>
      </c>
      <c r="DV305">
        <v>1505.012222222222</v>
      </c>
      <c r="DW305">
        <v>21.33857407407408</v>
      </c>
      <c r="DX305">
        <v>500.0095925925925</v>
      </c>
      <c r="DY305">
        <v>90.30932962962962</v>
      </c>
      <c r="DZ305">
        <v>0.06698966666666667</v>
      </c>
      <c r="EA305">
        <v>28.53397037037037</v>
      </c>
      <c r="EB305">
        <v>30.00044444444445</v>
      </c>
      <c r="EC305">
        <v>999.9000000000001</v>
      </c>
      <c r="ED305">
        <v>0</v>
      </c>
      <c r="EE305">
        <v>0</v>
      </c>
      <c r="EF305">
        <v>10010.64925925926</v>
      </c>
      <c r="EG305">
        <v>0</v>
      </c>
      <c r="EH305">
        <v>10.96676666666667</v>
      </c>
      <c r="EI305">
        <v>-38.93375185185185</v>
      </c>
      <c r="EJ305">
        <v>1537.694814814815</v>
      </c>
      <c r="EK305">
        <v>1576.194814814815</v>
      </c>
      <c r="EL305">
        <v>0.8033472222222223</v>
      </c>
      <c r="EM305">
        <v>1543.396666666666</v>
      </c>
      <c r="EN305">
        <v>20.80815185185185</v>
      </c>
      <c r="EO305">
        <v>1.951719259259259</v>
      </c>
      <c r="EP305">
        <v>1.879170740740741</v>
      </c>
      <c r="EQ305">
        <v>17.0579962962963</v>
      </c>
      <c r="ER305">
        <v>16.46138148148148</v>
      </c>
      <c r="ES305">
        <v>1999.994444444445</v>
      </c>
      <c r="ET305">
        <v>0.9799959999999998</v>
      </c>
      <c r="EU305">
        <v>0.02000376666666667</v>
      </c>
      <c r="EV305">
        <v>0</v>
      </c>
      <c r="EW305">
        <v>588.176925925926</v>
      </c>
      <c r="EX305">
        <v>5.00078</v>
      </c>
      <c r="EY305">
        <v>11541.40370370371</v>
      </c>
      <c r="EZ305">
        <v>16379.57037037037</v>
      </c>
      <c r="FA305">
        <v>38.77051851851852</v>
      </c>
      <c r="FB305">
        <v>39.59233333333333</v>
      </c>
      <c r="FC305">
        <v>39.30755555555555</v>
      </c>
      <c r="FD305">
        <v>39.28688888888889</v>
      </c>
      <c r="FE305">
        <v>40.09248148148149</v>
      </c>
      <c r="FF305">
        <v>1955.084444444444</v>
      </c>
      <c r="FG305">
        <v>39.91</v>
      </c>
      <c r="FH305">
        <v>0</v>
      </c>
      <c r="FI305">
        <v>1758646647</v>
      </c>
      <c r="FJ305">
        <v>0</v>
      </c>
      <c r="FK305">
        <v>588.1741599999999</v>
      </c>
      <c r="FL305">
        <v>-0.9341538488389243</v>
      </c>
      <c r="FM305">
        <v>-30.30769222367426</v>
      </c>
      <c r="FN305">
        <v>11541.536</v>
      </c>
      <c r="FO305">
        <v>15</v>
      </c>
      <c r="FP305">
        <v>0</v>
      </c>
      <c r="FQ305" t="s">
        <v>441</v>
      </c>
      <c r="FR305">
        <v>1746989605.5</v>
      </c>
      <c r="FS305">
        <v>1746989593.5</v>
      </c>
      <c r="FT305">
        <v>0</v>
      </c>
      <c r="FU305">
        <v>-0.274</v>
      </c>
      <c r="FV305">
        <v>-0.002</v>
      </c>
      <c r="FW305">
        <v>2.549</v>
      </c>
      <c r="FX305">
        <v>0.129</v>
      </c>
      <c r="FY305">
        <v>420</v>
      </c>
      <c r="FZ305">
        <v>17</v>
      </c>
      <c r="GA305">
        <v>0.02</v>
      </c>
      <c r="GB305">
        <v>0.04</v>
      </c>
      <c r="GC305">
        <v>-38.9547243902439</v>
      </c>
      <c r="GD305">
        <v>0.8902954703832773</v>
      </c>
      <c r="GE305">
        <v>0.1352707921540867</v>
      </c>
      <c r="GF305">
        <v>0</v>
      </c>
      <c r="GG305">
        <v>588.2465882352942</v>
      </c>
      <c r="GH305">
        <v>-1.327486628724205</v>
      </c>
      <c r="GI305">
        <v>0.2979873781029108</v>
      </c>
      <c r="GJ305">
        <v>0</v>
      </c>
      <c r="GK305">
        <v>0.8120661219512195</v>
      </c>
      <c r="GL305">
        <v>-0.2160701811846684</v>
      </c>
      <c r="GM305">
        <v>0.02496106817132274</v>
      </c>
      <c r="GN305">
        <v>0</v>
      </c>
      <c r="GO305">
        <v>0</v>
      </c>
      <c r="GP305">
        <v>3</v>
      </c>
      <c r="GQ305" t="s">
        <v>459</v>
      </c>
      <c r="GR305">
        <v>3.10261</v>
      </c>
      <c r="GS305">
        <v>2.72489</v>
      </c>
      <c r="GT305">
        <v>0.208431</v>
      </c>
      <c r="GU305">
        <v>0.211618</v>
      </c>
      <c r="GV305">
        <v>0.100062</v>
      </c>
      <c r="GW305">
        <v>0.09897980000000001</v>
      </c>
      <c r="GX305">
        <v>20705.8</v>
      </c>
      <c r="GY305">
        <v>18731.8</v>
      </c>
      <c r="GZ305">
        <v>26720</v>
      </c>
      <c r="HA305">
        <v>23979.5</v>
      </c>
      <c r="HB305">
        <v>38492.1</v>
      </c>
      <c r="HC305">
        <v>31947.5</v>
      </c>
      <c r="HD305">
        <v>46660.1</v>
      </c>
      <c r="HE305">
        <v>37932.6</v>
      </c>
      <c r="HF305">
        <v>1.8739</v>
      </c>
      <c r="HG305">
        <v>1.8685</v>
      </c>
      <c r="HH305">
        <v>0.146262</v>
      </c>
      <c r="HI305">
        <v>0</v>
      </c>
      <c r="HJ305">
        <v>27.6153</v>
      </c>
      <c r="HK305">
        <v>999.9</v>
      </c>
      <c r="HL305">
        <v>48.7</v>
      </c>
      <c r="HM305">
        <v>31.2</v>
      </c>
      <c r="HN305">
        <v>24.6048</v>
      </c>
      <c r="HO305">
        <v>61.1629</v>
      </c>
      <c r="HP305">
        <v>22.2356</v>
      </c>
      <c r="HQ305">
        <v>1</v>
      </c>
      <c r="HR305">
        <v>0.0939634</v>
      </c>
      <c r="HS305">
        <v>-0.012756</v>
      </c>
      <c r="HT305">
        <v>20.2813</v>
      </c>
      <c r="HU305">
        <v>5.2125</v>
      </c>
      <c r="HV305">
        <v>11.9791</v>
      </c>
      <c r="HW305">
        <v>4.96345</v>
      </c>
      <c r="HX305">
        <v>3.27455</v>
      </c>
      <c r="HY305">
        <v>9999</v>
      </c>
      <c r="HZ305">
        <v>9999</v>
      </c>
      <c r="IA305">
        <v>9999</v>
      </c>
      <c r="IB305">
        <v>999.9</v>
      </c>
      <c r="IC305">
        <v>1.86391</v>
      </c>
      <c r="ID305">
        <v>1.86006</v>
      </c>
      <c r="IE305">
        <v>1.85838</v>
      </c>
      <c r="IF305">
        <v>1.85974</v>
      </c>
      <c r="IG305">
        <v>1.85989</v>
      </c>
      <c r="IH305">
        <v>1.85837</v>
      </c>
      <c r="II305">
        <v>1.85745</v>
      </c>
      <c r="IJ305">
        <v>1.85241</v>
      </c>
      <c r="IK305">
        <v>0</v>
      </c>
      <c r="IL305">
        <v>0</v>
      </c>
      <c r="IM305">
        <v>0</v>
      </c>
      <c r="IN305">
        <v>0</v>
      </c>
      <c r="IO305" t="s">
        <v>443</v>
      </c>
      <c r="IP305" t="s">
        <v>444</v>
      </c>
      <c r="IQ305" t="s">
        <v>445</v>
      </c>
      <c r="IR305" t="s">
        <v>445</v>
      </c>
      <c r="IS305" t="s">
        <v>445</v>
      </c>
      <c r="IT305" t="s">
        <v>445</v>
      </c>
      <c r="IU305">
        <v>0</v>
      </c>
      <c r="IV305">
        <v>100</v>
      </c>
      <c r="IW305">
        <v>100</v>
      </c>
      <c r="IX305">
        <v>-0.52</v>
      </c>
      <c r="IY305">
        <v>0.2729</v>
      </c>
      <c r="IZ305">
        <v>-1.101190050776656</v>
      </c>
      <c r="JA305">
        <v>-0.0009077452495023094</v>
      </c>
      <c r="JB305">
        <v>1.260287539409167E-06</v>
      </c>
      <c r="JC305">
        <v>-2.747980142854786E-10</v>
      </c>
      <c r="JD305">
        <v>0.01164710740424388</v>
      </c>
      <c r="JE305">
        <v>0.002354074995816399</v>
      </c>
      <c r="JF305">
        <v>0.0004967520844642659</v>
      </c>
      <c r="JG305">
        <v>-1.558376616488758E-06</v>
      </c>
      <c r="JH305">
        <v>1</v>
      </c>
      <c r="JI305">
        <v>1955</v>
      </c>
      <c r="JJ305">
        <v>1</v>
      </c>
      <c r="JK305">
        <v>26</v>
      </c>
      <c r="JL305">
        <v>194284.1</v>
      </c>
      <c r="JM305">
        <v>194284.3</v>
      </c>
      <c r="JN305">
        <v>3.31787</v>
      </c>
      <c r="JO305">
        <v>2.59277</v>
      </c>
      <c r="JP305">
        <v>1.49658</v>
      </c>
      <c r="JQ305">
        <v>2.34619</v>
      </c>
      <c r="JR305">
        <v>1.54907</v>
      </c>
      <c r="JS305">
        <v>2.46094</v>
      </c>
      <c r="JT305">
        <v>35.8244</v>
      </c>
      <c r="JU305">
        <v>24.1838</v>
      </c>
      <c r="JV305">
        <v>18</v>
      </c>
      <c r="JW305">
        <v>481.864</v>
      </c>
      <c r="JX305">
        <v>493.108</v>
      </c>
      <c r="JY305">
        <v>27.2549</v>
      </c>
      <c r="JZ305">
        <v>28.4875</v>
      </c>
      <c r="KA305">
        <v>30</v>
      </c>
      <c r="KB305">
        <v>28.6859</v>
      </c>
      <c r="KC305">
        <v>28.6782</v>
      </c>
      <c r="KD305">
        <v>66.68219999999999</v>
      </c>
      <c r="KE305">
        <v>17.5863</v>
      </c>
      <c r="KF305">
        <v>67.7706</v>
      </c>
      <c r="KG305">
        <v>27.2494</v>
      </c>
      <c r="KH305">
        <v>1589.79</v>
      </c>
      <c r="KI305">
        <v>20.9113</v>
      </c>
      <c r="KJ305">
        <v>102.018</v>
      </c>
      <c r="KK305">
        <v>91.4845</v>
      </c>
    </row>
    <row r="306" spans="1:297">
      <c r="A306">
        <v>288</v>
      </c>
      <c r="B306">
        <v>1758646654.1</v>
      </c>
      <c r="C306">
        <v>5021.099999904633</v>
      </c>
      <c r="D306" t="s">
        <v>1023</v>
      </c>
      <c r="E306" t="s">
        <v>1024</v>
      </c>
      <c r="F306">
        <v>5</v>
      </c>
      <c r="G306" t="s">
        <v>834</v>
      </c>
      <c r="H306" t="s">
        <v>438</v>
      </c>
      <c r="I306">
        <v>1758646646.6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(EA306+(U306+2*0.95*5.67E-8*(((EA306+$B$9)+273)^4-(EA306+273)^4)-44100*J306)/(1.84*29.3*R306+8*0.95*5.67E-8*(EA306+273)^3))</f>
        <v>0</v>
      </c>
      <c r="W306">
        <f>($C$9*EB306+$D$9*EC306+$E$9*V306)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2*0.95*5.67E-8*(((EA306+$B$9)+273)^4-(W306+273)^4)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1608.899562106766</v>
      </c>
      <c r="AK306">
        <v>1579.037696969697</v>
      </c>
      <c r="AL306">
        <v>3.450578843736345</v>
      </c>
      <c r="AM306">
        <v>65.1806960467509</v>
      </c>
      <c r="AN306">
        <f>(AP306 - AO306 + DY306*1E3/(8.314*(EA306+273.15)) * AR306/DX306 * AQ306) * DX306/(100*DL306) * 1000/(1000 - AP306)</f>
        <v>0</v>
      </c>
      <c r="AO306">
        <v>20.88736043029796</v>
      </c>
      <c r="AP306">
        <v>21.63152727272727</v>
      </c>
      <c r="AQ306">
        <v>7.776545039614972E-05</v>
      </c>
      <c r="AR306">
        <v>105.5677355615316</v>
      </c>
      <c r="AS306">
        <v>0</v>
      </c>
      <c r="AT306">
        <v>0</v>
      </c>
      <c r="AU306">
        <f>IF(AS306*$H$15&gt;=AW306,1.0,(AW306/(AW306-AS306*$H$15)))</f>
        <v>0</v>
      </c>
      <c r="AV306">
        <f>(AU306-1)*100</f>
        <v>0</v>
      </c>
      <c r="AW306">
        <f>MAX(0,($B$15+$C$15*EF306)/(1+$D$15*EF306)*DY306/(EA306+273)*$E$15)</f>
        <v>0</v>
      </c>
      <c r="AX306" t="s">
        <v>439</v>
      </c>
      <c r="AY306" t="s">
        <v>439</v>
      </c>
      <c r="AZ306">
        <v>0</v>
      </c>
      <c r="BA306">
        <v>0</v>
      </c>
      <c r="BB306">
        <f>1-AZ306/BA306</f>
        <v>0</v>
      </c>
      <c r="BC306">
        <v>0</v>
      </c>
      <c r="BD306" t="s">
        <v>439</v>
      </c>
      <c r="BE306" t="s">
        <v>439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439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$B$13*EG306+$C$13*EH306+$F$13*ES306*(1-EV306)</f>
        <v>0</v>
      </c>
      <c r="DI306">
        <f>DH306*DJ306</f>
        <v>0</v>
      </c>
      <c r="DJ306">
        <f>($B$13*$D$11+$C$13*$D$11+$F$13*((FF306+EX306)/MAX(FF306+EX306+FG306, 0.1)*$I$11+FG306/MAX(FF306+EX306+FG306, 0.1)*$J$11))/($B$13+$C$13+$F$13)</f>
        <v>0</v>
      </c>
      <c r="DK306">
        <f>($B$13*$K$11+$C$13*$K$11+$F$13*((FF306+EX306)/MAX(FF306+EX306+FG306, 0.1)*$P$11+FG306/MAX(FF306+EX306+FG306, 0.1)*$Q$11))/($B$13+$C$13+$F$13)</f>
        <v>0</v>
      </c>
      <c r="DL306">
        <v>2.96</v>
      </c>
      <c r="DM306">
        <v>0.5</v>
      </c>
      <c r="DN306" t="s">
        <v>440</v>
      </c>
      <c r="DO306">
        <v>2</v>
      </c>
      <c r="DP306" t="b">
        <v>1</v>
      </c>
      <c r="DQ306">
        <v>1758646646.6</v>
      </c>
      <c r="DR306">
        <v>1521.34962962963</v>
      </c>
      <c r="DS306">
        <v>1560.204074074074</v>
      </c>
      <c r="DT306">
        <v>21.61382592592593</v>
      </c>
      <c r="DU306">
        <v>20.83904814814815</v>
      </c>
      <c r="DV306">
        <v>1521.881851851852</v>
      </c>
      <c r="DW306">
        <v>21.34085185185185</v>
      </c>
      <c r="DX306">
        <v>500.0656666666666</v>
      </c>
      <c r="DY306">
        <v>90.30892222222221</v>
      </c>
      <c r="DZ306">
        <v>0.0667600962962963</v>
      </c>
      <c r="EA306">
        <v>28.53280740740741</v>
      </c>
      <c r="EB306">
        <v>30.00339629629629</v>
      </c>
      <c r="EC306">
        <v>999.9000000000001</v>
      </c>
      <c r="ED306">
        <v>0</v>
      </c>
      <c r="EE306">
        <v>0</v>
      </c>
      <c r="EF306">
        <v>10011.54814814815</v>
      </c>
      <c r="EG306">
        <v>0</v>
      </c>
      <c r="EH306">
        <v>10.65954814814815</v>
      </c>
      <c r="EI306">
        <v>-38.85526666666667</v>
      </c>
      <c r="EJ306">
        <v>1554.958148148148</v>
      </c>
      <c r="EK306">
        <v>1593.410740740741</v>
      </c>
      <c r="EL306">
        <v>0.7747814074074074</v>
      </c>
      <c r="EM306">
        <v>1560.204074074074</v>
      </c>
      <c r="EN306">
        <v>20.83904814814815</v>
      </c>
      <c r="EO306">
        <v>1.951920740740741</v>
      </c>
      <c r="EP306">
        <v>1.881951111111111</v>
      </c>
      <c r="EQ306">
        <v>17.05962222222222</v>
      </c>
      <c r="ER306">
        <v>16.4846</v>
      </c>
      <c r="ES306">
        <v>1999.98</v>
      </c>
      <c r="ET306">
        <v>0.9799958888888888</v>
      </c>
      <c r="EU306">
        <v>0.02000387407407407</v>
      </c>
      <c r="EV306">
        <v>0</v>
      </c>
      <c r="EW306">
        <v>588.043851851852</v>
      </c>
      <c r="EX306">
        <v>5.00078</v>
      </c>
      <c r="EY306">
        <v>11538.97777777778</v>
      </c>
      <c r="EZ306">
        <v>16379.45555555555</v>
      </c>
      <c r="FA306">
        <v>38.77744444444444</v>
      </c>
      <c r="FB306">
        <v>39.59233333333333</v>
      </c>
      <c r="FC306">
        <v>39.30292592592592</v>
      </c>
      <c r="FD306">
        <v>39.29144444444444</v>
      </c>
      <c r="FE306">
        <v>40.09248148148149</v>
      </c>
      <c r="FF306">
        <v>1955.07</v>
      </c>
      <c r="FG306">
        <v>39.91</v>
      </c>
      <c r="FH306">
        <v>0</v>
      </c>
      <c r="FI306">
        <v>1758646652.4</v>
      </c>
      <c r="FJ306">
        <v>0</v>
      </c>
      <c r="FK306">
        <v>588.0578461538463</v>
      </c>
      <c r="FL306">
        <v>-0.759999999172837</v>
      </c>
      <c r="FM306">
        <v>-30.2358974384918</v>
      </c>
      <c r="FN306">
        <v>11538.99230769231</v>
      </c>
      <c r="FO306">
        <v>15</v>
      </c>
      <c r="FP306">
        <v>0</v>
      </c>
      <c r="FQ306" t="s">
        <v>441</v>
      </c>
      <c r="FR306">
        <v>1746989605.5</v>
      </c>
      <c r="FS306">
        <v>1746989593.5</v>
      </c>
      <c r="FT306">
        <v>0</v>
      </c>
      <c r="FU306">
        <v>-0.274</v>
      </c>
      <c r="FV306">
        <v>-0.002</v>
      </c>
      <c r="FW306">
        <v>2.549</v>
      </c>
      <c r="FX306">
        <v>0.129</v>
      </c>
      <c r="FY306">
        <v>420</v>
      </c>
      <c r="FZ306">
        <v>17</v>
      </c>
      <c r="GA306">
        <v>0.02</v>
      </c>
      <c r="GB306">
        <v>0.04</v>
      </c>
      <c r="GC306">
        <v>-38.92037073170732</v>
      </c>
      <c r="GD306">
        <v>0.878964459930225</v>
      </c>
      <c r="GE306">
        <v>0.126925965061455</v>
      </c>
      <c r="GF306">
        <v>0</v>
      </c>
      <c r="GG306">
        <v>588.1488235294117</v>
      </c>
      <c r="GH306">
        <v>-1.201772346572907</v>
      </c>
      <c r="GI306">
        <v>0.280334513476962</v>
      </c>
      <c r="GJ306">
        <v>0</v>
      </c>
      <c r="GK306">
        <v>0.7935142682926829</v>
      </c>
      <c r="GL306">
        <v>-0.3348790452961679</v>
      </c>
      <c r="GM306">
        <v>0.03567452415737103</v>
      </c>
      <c r="GN306">
        <v>0</v>
      </c>
      <c r="GO306">
        <v>0</v>
      </c>
      <c r="GP306">
        <v>3</v>
      </c>
      <c r="GQ306" t="s">
        <v>459</v>
      </c>
      <c r="GR306">
        <v>3.10237</v>
      </c>
      <c r="GS306">
        <v>2.72482</v>
      </c>
      <c r="GT306">
        <v>0.209777</v>
      </c>
      <c r="GU306">
        <v>0.212959</v>
      </c>
      <c r="GV306">
        <v>0.100131</v>
      </c>
      <c r="GW306">
        <v>0.0990393</v>
      </c>
      <c r="GX306">
        <v>20670.4</v>
      </c>
      <c r="GY306">
        <v>18700.1</v>
      </c>
      <c r="GZ306">
        <v>26719.8</v>
      </c>
      <c r="HA306">
        <v>23979.7</v>
      </c>
      <c r="HB306">
        <v>38488.8</v>
      </c>
      <c r="HC306">
        <v>31945.6</v>
      </c>
      <c r="HD306">
        <v>46659.6</v>
      </c>
      <c r="HE306">
        <v>37932.7</v>
      </c>
      <c r="HF306">
        <v>1.87355</v>
      </c>
      <c r="HG306">
        <v>1.86878</v>
      </c>
      <c r="HH306">
        <v>0.146337</v>
      </c>
      <c r="HI306">
        <v>0</v>
      </c>
      <c r="HJ306">
        <v>27.6129</v>
      </c>
      <c r="HK306">
        <v>999.9</v>
      </c>
      <c r="HL306">
        <v>48.7</v>
      </c>
      <c r="HM306">
        <v>31.2</v>
      </c>
      <c r="HN306">
        <v>24.6061</v>
      </c>
      <c r="HO306">
        <v>61.0229</v>
      </c>
      <c r="HP306">
        <v>22.516</v>
      </c>
      <c r="HQ306">
        <v>1</v>
      </c>
      <c r="HR306">
        <v>0.0938465</v>
      </c>
      <c r="HS306">
        <v>-0.0730283</v>
      </c>
      <c r="HT306">
        <v>20.2812</v>
      </c>
      <c r="HU306">
        <v>5.2125</v>
      </c>
      <c r="HV306">
        <v>11.979</v>
      </c>
      <c r="HW306">
        <v>4.96335</v>
      </c>
      <c r="HX306">
        <v>3.2744</v>
      </c>
      <c r="HY306">
        <v>9999</v>
      </c>
      <c r="HZ306">
        <v>9999</v>
      </c>
      <c r="IA306">
        <v>9999</v>
      </c>
      <c r="IB306">
        <v>999.9</v>
      </c>
      <c r="IC306">
        <v>1.86391</v>
      </c>
      <c r="ID306">
        <v>1.86005</v>
      </c>
      <c r="IE306">
        <v>1.85838</v>
      </c>
      <c r="IF306">
        <v>1.85974</v>
      </c>
      <c r="IG306">
        <v>1.85989</v>
      </c>
      <c r="IH306">
        <v>1.85837</v>
      </c>
      <c r="II306">
        <v>1.85745</v>
      </c>
      <c r="IJ306">
        <v>1.8524</v>
      </c>
      <c r="IK306">
        <v>0</v>
      </c>
      <c r="IL306">
        <v>0</v>
      </c>
      <c r="IM306">
        <v>0</v>
      </c>
      <c r="IN306">
        <v>0</v>
      </c>
      <c r="IO306" t="s">
        <v>443</v>
      </c>
      <c r="IP306" t="s">
        <v>444</v>
      </c>
      <c r="IQ306" t="s">
        <v>445</v>
      </c>
      <c r="IR306" t="s">
        <v>445</v>
      </c>
      <c r="IS306" t="s">
        <v>445</v>
      </c>
      <c r="IT306" t="s">
        <v>445</v>
      </c>
      <c r="IU306">
        <v>0</v>
      </c>
      <c r="IV306">
        <v>100</v>
      </c>
      <c r="IW306">
        <v>100</v>
      </c>
      <c r="IX306">
        <v>-0.5</v>
      </c>
      <c r="IY306">
        <v>0.2734</v>
      </c>
      <c r="IZ306">
        <v>-1.101190050776656</v>
      </c>
      <c r="JA306">
        <v>-0.0009077452495023094</v>
      </c>
      <c r="JB306">
        <v>1.260287539409167E-06</v>
      </c>
      <c r="JC306">
        <v>-2.747980142854786E-10</v>
      </c>
      <c r="JD306">
        <v>0.01164710740424388</v>
      </c>
      <c r="JE306">
        <v>0.002354074995816399</v>
      </c>
      <c r="JF306">
        <v>0.0004967520844642659</v>
      </c>
      <c r="JG306">
        <v>-1.558376616488758E-06</v>
      </c>
      <c r="JH306">
        <v>1</v>
      </c>
      <c r="JI306">
        <v>1955</v>
      </c>
      <c r="JJ306">
        <v>1</v>
      </c>
      <c r="JK306">
        <v>26</v>
      </c>
      <c r="JL306">
        <v>194284.1</v>
      </c>
      <c r="JM306">
        <v>194284.3</v>
      </c>
      <c r="JN306">
        <v>3.34961</v>
      </c>
      <c r="JO306">
        <v>2.60986</v>
      </c>
      <c r="JP306">
        <v>1.49658</v>
      </c>
      <c r="JQ306">
        <v>2.34619</v>
      </c>
      <c r="JR306">
        <v>1.54907</v>
      </c>
      <c r="JS306">
        <v>2.35107</v>
      </c>
      <c r="JT306">
        <v>35.8244</v>
      </c>
      <c r="JU306">
        <v>24.1751</v>
      </c>
      <c r="JV306">
        <v>18</v>
      </c>
      <c r="JW306">
        <v>481.661</v>
      </c>
      <c r="JX306">
        <v>493.289</v>
      </c>
      <c r="JY306">
        <v>27.2465</v>
      </c>
      <c r="JZ306">
        <v>28.4875</v>
      </c>
      <c r="KA306">
        <v>30.0001</v>
      </c>
      <c r="KB306">
        <v>28.686</v>
      </c>
      <c r="KC306">
        <v>28.6782</v>
      </c>
      <c r="KD306">
        <v>67.1938</v>
      </c>
      <c r="KE306">
        <v>17.5863</v>
      </c>
      <c r="KF306">
        <v>67.7706</v>
      </c>
      <c r="KG306">
        <v>27.248</v>
      </c>
      <c r="KH306">
        <v>1603.15</v>
      </c>
      <c r="KI306">
        <v>20.9097</v>
      </c>
      <c r="KJ306">
        <v>102.017</v>
      </c>
      <c r="KK306">
        <v>91.48480000000001</v>
      </c>
    </row>
    <row r="307" spans="1:297">
      <c r="A307">
        <v>289</v>
      </c>
      <c r="B307">
        <v>1758648973.6</v>
      </c>
      <c r="C307">
        <v>7340.599999904633</v>
      </c>
      <c r="D307" t="s">
        <v>1025</v>
      </c>
      <c r="E307" t="s">
        <v>1026</v>
      </c>
      <c r="F307">
        <v>5</v>
      </c>
      <c r="G307" t="s">
        <v>1027</v>
      </c>
      <c r="H307" t="s">
        <v>438</v>
      </c>
      <c r="I307">
        <v>1758648965.849999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(EA307+(U307+2*0.95*5.67E-8*(((EA307+$B$9)+273)^4-(EA307+273)^4)-44100*J307)/(1.84*29.3*R307+8*0.95*5.67E-8*(EA307+273)^3))</f>
        <v>0</v>
      </c>
      <c r="W307">
        <f>($C$9*EB307+$D$9*EC307+$E$9*V307)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2*0.95*5.67E-8*(((EA307+$B$9)+273)^4-(W307+273)^4)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428.5785621239918</v>
      </c>
      <c r="AK307">
        <v>412.4051878787878</v>
      </c>
      <c r="AL307">
        <v>3.507023429973173E-05</v>
      </c>
      <c r="AM307">
        <v>65.1807308755827</v>
      </c>
      <c r="AN307">
        <f>(AP307 - AO307 + DY307*1E3/(8.314*(EA307+273.15)) * AR307/DX307 * AQ307) * DX307/(100*DL307) * 1000/(1000 - AP307)</f>
        <v>0</v>
      </c>
      <c r="AO307">
        <v>19.72300138442068</v>
      </c>
      <c r="AP307">
        <v>22.20852181818181</v>
      </c>
      <c r="AQ307">
        <v>-2.279134152964309E-06</v>
      </c>
      <c r="AR307">
        <v>105.5664432874924</v>
      </c>
      <c r="AS307">
        <v>0</v>
      </c>
      <c r="AT307">
        <v>0</v>
      </c>
      <c r="AU307">
        <f>IF(AS307*$H$15&gt;=AW307,1.0,(AW307/(AW307-AS307*$H$15)))</f>
        <v>0</v>
      </c>
      <c r="AV307">
        <f>(AU307-1)*100</f>
        <v>0</v>
      </c>
      <c r="AW307">
        <f>MAX(0,($B$15+$C$15*EF307)/(1+$D$15*EF307)*DY307/(EA307+273)*$E$15)</f>
        <v>0</v>
      </c>
      <c r="AX307" t="s">
        <v>439</v>
      </c>
      <c r="AY307" t="s">
        <v>439</v>
      </c>
      <c r="AZ307">
        <v>0</v>
      </c>
      <c r="BA307">
        <v>0</v>
      </c>
      <c r="BB307">
        <f>1-AZ307/BA307</f>
        <v>0</v>
      </c>
      <c r="BC307">
        <v>0</v>
      </c>
      <c r="BD307" t="s">
        <v>439</v>
      </c>
      <c r="BE307" t="s">
        <v>439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439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$B$13*EG307+$C$13*EH307+$F$13*ES307*(1-EV307)</f>
        <v>0</v>
      </c>
      <c r="DI307">
        <f>DH307*DJ307</f>
        <v>0</v>
      </c>
      <c r="DJ307">
        <f>($B$13*$D$11+$C$13*$D$11+$F$13*((FF307+EX307)/MAX(FF307+EX307+FG307, 0.1)*$I$11+FG307/MAX(FF307+EX307+FG307, 0.1)*$J$11))/($B$13+$C$13+$F$13)</f>
        <v>0</v>
      </c>
      <c r="DK307">
        <f>($B$13*$K$11+$C$13*$K$11+$F$13*((FF307+EX307)/MAX(FF307+EX307+FG307, 0.1)*$P$11+FG307/MAX(FF307+EX307+FG307, 0.1)*$Q$11))/($B$13+$C$13+$F$13)</f>
        <v>0</v>
      </c>
      <c r="DL307">
        <v>2.7</v>
      </c>
      <c r="DM307">
        <v>0.5</v>
      </c>
      <c r="DN307" t="s">
        <v>440</v>
      </c>
      <c r="DO307">
        <v>2</v>
      </c>
      <c r="DP307" t="b">
        <v>1</v>
      </c>
      <c r="DQ307">
        <v>1758648965.849999</v>
      </c>
      <c r="DR307">
        <v>403.2502666666667</v>
      </c>
      <c r="DS307">
        <v>420.1486666666668</v>
      </c>
      <c r="DT307">
        <v>22.20742000000001</v>
      </c>
      <c r="DU307">
        <v>19.72066666666667</v>
      </c>
      <c r="DV307">
        <v>404.5305666666667</v>
      </c>
      <c r="DW307">
        <v>21.92186666666667</v>
      </c>
      <c r="DX307">
        <v>500.0411000000001</v>
      </c>
      <c r="DY307">
        <v>90.29021666666668</v>
      </c>
      <c r="DZ307">
        <v>0.06834764333333335</v>
      </c>
      <c r="EA307">
        <v>28.99364</v>
      </c>
      <c r="EB307">
        <v>29.98595666666667</v>
      </c>
      <c r="EC307">
        <v>999.9000000000002</v>
      </c>
      <c r="ED307">
        <v>0</v>
      </c>
      <c r="EE307">
        <v>0</v>
      </c>
      <c r="EF307">
        <v>9997.498666666668</v>
      </c>
      <c r="EG307">
        <v>0</v>
      </c>
      <c r="EH307">
        <v>10.2</v>
      </c>
      <c r="EI307">
        <v>-16.89845</v>
      </c>
      <c r="EJ307">
        <v>412.4087666666667</v>
      </c>
      <c r="EK307">
        <v>428.6010333333334</v>
      </c>
      <c r="EL307">
        <v>2.486751666666667</v>
      </c>
      <c r="EM307">
        <v>420.1486666666668</v>
      </c>
      <c r="EN307">
        <v>19.72066666666667</v>
      </c>
      <c r="EO307">
        <v>2.005112666666667</v>
      </c>
      <c r="EP307">
        <v>1.780583666666666</v>
      </c>
      <c r="EQ307">
        <v>17.48476333333333</v>
      </c>
      <c r="ER307">
        <v>15.61738</v>
      </c>
      <c r="ES307">
        <v>1999.989333333334</v>
      </c>
      <c r="ET307">
        <v>0.9799950666666665</v>
      </c>
      <c r="EU307">
        <v>0.02000503333333332</v>
      </c>
      <c r="EV307">
        <v>0</v>
      </c>
      <c r="EW307">
        <v>492.1766000000001</v>
      </c>
      <c r="EX307">
        <v>5.00078</v>
      </c>
      <c r="EY307">
        <v>9691.882</v>
      </c>
      <c r="EZ307">
        <v>16379.52333333334</v>
      </c>
      <c r="FA307">
        <v>39.77473333333332</v>
      </c>
      <c r="FB307">
        <v>40.53719999999999</v>
      </c>
      <c r="FC307">
        <v>40.12893333333332</v>
      </c>
      <c r="FD307">
        <v>40.28733333333333</v>
      </c>
      <c r="FE307">
        <v>41.03313333333333</v>
      </c>
      <c r="FF307">
        <v>1955.076</v>
      </c>
      <c r="FG307">
        <v>39.91333333333334</v>
      </c>
      <c r="FH307">
        <v>0</v>
      </c>
      <c r="FI307">
        <v>1758648972</v>
      </c>
      <c r="FJ307">
        <v>0</v>
      </c>
      <c r="FK307">
        <v>492.1666153846153</v>
      </c>
      <c r="FL307">
        <v>-2.454632486210701</v>
      </c>
      <c r="FM307">
        <v>-49.87384610030958</v>
      </c>
      <c r="FN307">
        <v>9691.465769230768</v>
      </c>
      <c r="FO307">
        <v>15</v>
      </c>
      <c r="FP307">
        <v>0</v>
      </c>
      <c r="FQ307" t="s">
        <v>441</v>
      </c>
      <c r="FR307">
        <v>1746989605.5</v>
      </c>
      <c r="FS307">
        <v>1746989593.5</v>
      </c>
      <c r="FT307">
        <v>0</v>
      </c>
      <c r="FU307">
        <v>-0.274</v>
      </c>
      <c r="FV307">
        <v>-0.002</v>
      </c>
      <c r="FW307">
        <v>2.549</v>
      </c>
      <c r="FX307">
        <v>0.129</v>
      </c>
      <c r="FY307">
        <v>420</v>
      </c>
      <c r="FZ307">
        <v>17</v>
      </c>
      <c r="GA307">
        <v>0.02</v>
      </c>
      <c r="GB307">
        <v>0.04</v>
      </c>
      <c r="GC307">
        <v>-16.88927</v>
      </c>
      <c r="GD307">
        <v>-0.1608337711069245</v>
      </c>
      <c r="GE307">
        <v>0.03129247673163647</v>
      </c>
      <c r="GF307">
        <v>1</v>
      </c>
      <c r="GG307">
        <v>492.3177941176471</v>
      </c>
      <c r="GH307">
        <v>-3.042826585086178</v>
      </c>
      <c r="GI307">
        <v>0.3611893571661596</v>
      </c>
      <c r="GJ307">
        <v>0</v>
      </c>
      <c r="GK307">
        <v>2.4874595</v>
      </c>
      <c r="GL307">
        <v>-0.01452360225141386</v>
      </c>
      <c r="GM307">
        <v>0.001640876214100246</v>
      </c>
      <c r="GN307">
        <v>1</v>
      </c>
      <c r="GO307">
        <v>2</v>
      </c>
      <c r="GP307">
        <v>3</v>
      </c>
      <c r="GQ307" t="s">
        <v>442</v>
      </c>
      <c r="GR307">
        <v>3.10219</v>
      </c>
      <c r="GS307">
        <v>2.72592</v>
      </c>
      <c r="GT307">
        <v>0.0852706</v>
      </c>
      <c r="GU307">
        <v>0.0877826</v>
      </c>
      <c r="GV307">
        <v>0.101814</v>
      </c>
      <c r="GW307">
        <v>0.0949142</v>
      </c>
      <c r="GX307">
        <v>23889.2</v>
      </c>
      <c r="GY307">
        <v>21650.5</v>
      </c>
      <c r="GZ307">
        <v>26680.8</v>
      </c>
      <c r="HA307">
        <v>23957.1</v>
      </c>
      <c r="HB307">
        <v>38348</v>
      </c>
      <c r="HC307">
        <v>32056.5</v>
      </c>
      <c r="HD307">
        <v>46593.3</v>
      </c>
      <c r="HE307">
        <v>37904.1</v>
      </c>
      <c r="HF307">
        <v>1.86733</v>
      </c>
      <c r="HG307">
        <v>1.849</v>
      </c>
      <c r="HH307">
        <v>0.106335</v>
      </c>
      <c r="HI307">
        <v>0</v>
      </c>
      <c r="HJ307">
        <v>28.2592</v>
      </c>
      <c r="HK307">
        <v>999.9</v>
      </c>
      <c r="HL307">
        <v>48.2</v>
      </c>
      <c r="HM307">
        <v>31.7</v>
      </c>
      <c r="HN307">
        <v>25.0623</v>
      </c>
      <c r="HO307">
        <v>60.8512</v>
      </c>
      <c r="HP307">
        <v>22.3798</v>
      </c>
      <c r="HQ307">
        <v>1</v>
      </c>
      <c r="HR307">
        <v>0.15029</v>
      </c>
      <c r="HS307">
        <v>0.00695261</v>
      </c>
      <c r="HT307">
        <v>20.2808</v>
      </c>
      <c r="HU307">
        <v>5.21355</v>
      </c>
      <c r="HV307">
        <v>11.9798</v>
      </c>
      <c r="HW307">
        <v>4.9636</v>
      </c>
      <c r="HX307">
        <v>3.2748</v>
      </c>
      <c r="HY307">
        <v>9999</v>
      </c>
      <c r="HZ307">
        <v>9999</v>
      </c>
      <c r="IA307">
        <v>9999</v>
      </c>
      <c r="IB307">
        <v>999.9</v>
      </c>
      <c r="IC307">
        <v>1.86396</v>
      </c>
      <c r="ID307">
        <v>1.86008</v>
      </c>
      <c r="IE307">
        <v>1.85842</v>
      </c>
      <c r="IF307">
        <v>1.85977</v>
      </c>
      <c r="IG307">
        <v>1.85989</v>
      </c>
      <c r="IH307">
        <v>1.85837</v>
      </c>
      <c r="II307">
        <v>1.85745</v>
      </c>
      <c r="IJ307">
        <v>1.85242</v>
      </c>
      <c r="IK307">
        <v>0</v>
      </c>
      <c r="IL307">
        <v>0</v>
      </c>
      <c r="IM307">
        <v>0</v>
      </c>
      <c r="IN307">
        <v>0</v>
      </c>
      <c r="IO307" t="s">
        <v>443</v>
      </c>
      <c r="IP307" t="s">
        <v>444</v>
      </c>
      <c r="IQ307" t="s">
        <v>445</v>
      </c>
      <c r="IR307" t="s">
        <v>445</v>
      </c>
      <c r="IS307" t="s">
        <v>445</v>
      </c>
      <c r="IT307" t="s">
        <v>445</v>
      </c>
      <c r="IU307">
        <v>0</v>
      </c>
      <c r="IV307">
        <v>100</v>
      </c>
      <c r="IW307">
        <v>100</v>
      </c>
      <c r="IX307">
        <v>-1.28</v>
      </c>
      <c r="IY307">
        <v>0.2856</v>
      </c>
      <c r="IZ307">
        <v>-1.101190050776656</v>
      </c>
      <c r="JA307">
        <v>-0.0009077452495023094</v>
      </c>
      <c r="JB307">
        <v>1.260287539409167E-06</v>
      </c>
      <c r="JC307">
        <v>-2.747980142854786E-10</v>
      </c>
      <c r="JD307">
        <v>0.01164710740424388</v>
      </c>
      <c r="JE307">
        <v>0.002354074995816399</v>
      </c>
      <c r="JF307">
        <v>0.0004967520844642659</v>
      </c>
      <c r="JG307">
        <v>-1.558376616488758E-06</v>
      </c>
      <c r="JH307">
        <v>1</v>
      </c>
      <c r="JI307">
        <v>1955</v>
      </c>
      <c r="JJ307">
        <v>1</v>
      </c>
      <c r="JK307">
        <v>26</v>
      </c>
      <c r="JL307">
        <v>194322.8</v>
      </c>
      <c r="JM307">
        <v>194323</v>
      </c>
      <c r="JN307">
        <v>1.14258</v>
      </c>
      <c r="JO307">
        <v>2.61108</v>
      </c>
      <c r="JP307">
        <v>1.49658</v>
      </c>
      <c r="JQ307">
        <v>2.34619</v>
      </c>
      <c r="JR307">
        <v>1.54907</v>
      </c>
      <c r="JS307">
        <v>2.46338</v>
      </c>
      <c r="JT307">
        <v>36.5287</v>
      </c>
      <c r="JU307">
        <v>24.1751</v>
      </c>
      <c r="JV307">
        <v>18</v>
      </c>
      <c r="JW307">
        <v>483.143</v>
      </c>
      <c r="JX307">
        <v>485.882</v>
      </c>
      <c r="JY307">
        <v>27.7267</v>
      </c>
      <c r="JZ307">
        <v>29.1871</v>
      </c>
      <c r="KA307">
        <v>30.0002</v>
      </c>
      <c r="KB307">
        <v>29.3653</v>
      </c>
      <c r="KC307">
        <v>29.351</v>
      </c>
      <c r="KD307">
        <v>22.9703</v>
      </c>
      <c r="KE307">
        <v>22.8421</v>
      </c>
      <c r="KF307">
        <v>58.7449</v>
      </c>
      <c r="KG307">
        <v>27.731</v>
      </c>
      <c r="KH307">
        <v>413.448</v>
      </c>
      <c r="KI307">
        <v>19.7255</v>
      </c>
      <c r="KJ307">
        <v>101.87</v>
      </c>
      <c r="KK307">
        <v>91.4092</v>
      </c>
    </row>
    <row r="308" spans="1:297">
      <c r="A308">
        <v>290</v>
      </c>
      <c r="B308">
        <v>1758648978.1</v>
      </c>
      <c r="C308">
        <v>7345.099999904633</v>
      </c>
      <c r="D308" t="s">
        <v>1028</v>
      </c>
      <c r="E308" t="s">
        <v>1029</v>
      </c>
      <c r="F308">
        <v>5</v>
      </c>
      <c r="G308" t="s">
        <v>1027</v>
      </c>
      <c r="H308" t="s">
        <v>438</v>
      </c>
      <c r="I308">
        <v>1758648969.983333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(EA308+(U308+2*0.95*5.67E-8*(((EA308+$B$9)+273)^4-(EA308+273)^4)-44100*J308)/(1.84*29.3*R308+8*0.95*5.67E-8*(EA308+273)^3))</f>
        <v>0</v>
      </c>
      <c r="W308">
        <f>($C$9*EB308+$D$9*EC308+$E$9*V308)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2*0.95*5.67E-8*(((EA308+$B$9)+273)^4-(W308+273)^4)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428.5901321588951</v>
      </c>
      <c r="AK308">
        <v>412.3899333333333</v>
      </c>
      <c r="AL308">
        <v>-0.0001397452349516869</v>
      </c>
      <c r="AM308">
        <v>65.1807308755827</v>
      </c>
      <c r="AN308">
        <f>(AP308 - AO308 + DY308*1E3/(8.314*(EA308+273.15)) * AR308/DX308 * AQ308) * DX308/(100*DL308) * 1000/(1000 - AP308)</f>
        <v>0</v>
      </c>
      <c r="AO308">
        <v>19.72387407339526</v>
      </c>
      <c r="AP308">
        <v>22.21193393939393</v>
      </c>
      <c r="AQ308">
        <v>1.74780047075412E-05</v>
      </c>
      <c r="AR308">
        <v>105.5664432874924</v>
      </c>
      <c r="AS308">
        <v>0</v>
      </c>
      <c r="AT308">
        <v>0</v>
      </c>
      <c r="AU308">
        <f>IF(AS308*$H$15&gt;=AW308,1.0,(AW308/(AW308-AS308*$H$15)))</f>
        <v>0</v>
      </c>
      <c r="AV308">
        <f>(AU308-1)*100</f>
        <v>0</v>
      </c>
      <c r="AW308">
        <f>MAX(0,($B$15+$C$15*EF308)/(1+$D$15*EF308)*DY308/(EA308+273)*$E$15)</f>
        <v>0</v>
      </c>
      <c r="AX308" t="s">
        <v>439</v>
      </c>
      <c r="AY308" t="s">
        <v>439</v>
      </c>
      <c r="AZ308">
        <v>0</v>
      </c>
      <c r="BA308">
        <v>0</v>
      </c>
      <c r="BB308">
        <f>1-AZ308/BA308</f>
        <v>0</v>
      </c>
      <c r="BC308">
        <v>0</v>
      </c>
      <c r="BD308" t="s">
        <v>439</v>
      </c>
      <c r="BE308" t="s">
        <v>439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439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$B$13*EG308+$C$13*EH308+$F$13*ES308*(1-EV308)</f>
        <v>0</v>
      </c>
      <c r="DI308">
        <f>DH308*DJ308</f>
        <v>0</v>
      </c>
      <c r="DJ308">
        <f>($B$13*$D$11+$C$13*$D$11+$F$13*((FF308+EX308)/MAX(FF308+EX308+FG308, 0.1)*$I$11+FG308/MAX(FF308+EX308+FG308, 0.1)*$J$11))/($B$13+$C$13+$F$13)</f>
        <v>0</v>
      </c>
      <c r="DK308">
        <f>($B$13*$K$11+$C$13*$K$11+$F$13*((FF308+EX308)/MAX(FF308+EX308+FG308, 0.1)*$P$11+FG308/MAX(FF308+EX308+FG308, 0.1)*$Q$11))/($B$13+$C$13+$F$13)</f>
        <v>0</v>
      </c>
      <c r="DL308">
        <v>2.7</v>
      </c>
      <c r="DM308">
        <v>0.5</v>
      </c>
      <c r="DN308" t="s">
        <v>440</v>
      </c>
      <c r="DO308">
        <v>2</v>
      </c>
      <c r="DP308" t="b">
        <v>1</v>
      </c>
      <c r="DQ308">
        <v>1758648969.983333</v>
      </c>
      <c r="DR308">
        <v>403.2512666666668</v>
      </c>
      <c r="DS308">
        <v>420.0499666666667</v>
      </c>
      <c r="DT308">
        <v>22.20817333333333</v>
      </c>
      <c r="DU308">
        <v>19.72197333333333</v>
      </c>
      <c r="DV308">
        <v>404.5316333333333</v>
      </c>
      <c r="DW308">
        <v>21.92260666666667</v>
      </c>
      <c r="DX308">
        <v>500.0646</v>
      </c>
      <c r="DY308">
        <v>90.29042333333335</v>
      </c>
      <c r="DZ308">
        <v>0.06817198333333334</v>
      </c>
      <c r="EA308">
        <v>28.99325666666666</v>
      </c>
      <c r="EB308">
        <v>29.98834333333333</v>
      </c>
      <c r="EC308">
        <v>999.9000000000002</v>
      </c>
      <c r="ED308">
        <v>0</v>
      </c>
      <c r="EE308">
        <v>0</v>
      </c>
      <c r="EF308">
        <v>9990.915999999999</v>
      </c>
      <c r="EG308">
        <v>0</v>
      </c>
      <c r="EH308">
        <v>10.2</v>
      </c>
      <c r="EI308">
        <v>-16.79877333333333</v>
      </c>
      <c r="EJ308">
        <v>412.4101333333334</v>
      </c>
      <c r="EK308">
        <v>428.5009333333334</v>
      </c>
      <c r="EL308">
        <v>2.486195666666667</v>
      </c>
      <c r="EM308">
        <v>420.0499666666667</v>
      </c>
      <c r="EN308">
        <v>19.72197333333333</v>
      </c>
      <c r="EO308">
        <v>2.005185666666666</v>
      </c>
      <c r="EP308">
        <v>1.780706</v>
      </c>
      <c r="EQ308">
        <v>17.48534333333333</v>
      </c>
      <c r="ER308">
        <v>15.61845</v>
      </c>
      <c r="ES308">
        <v>1999.958</v>
      </c>
      <c r="ET308">
        <v>0.9799947666666665</v>
      </c>
      <c r="EU308">
        <v>0.02000532666666666</v>
      </c>
      <c r="EV308">
        <v>0</v>
      </c>
      <c r="EW308">
        <v>492.0011666666667</v>
      </c>
      <c r="EX308">
        <v>5.00078</v>
      </c>
      <c r="EY308">
        <v>9688.287666666665</v>
      </c>
      <c r="EZ308">
        <v>16379.27000000001</v>
      </c>
      <c r="FA308">
        <v>39.77269999999999</v>
      </c>
      <c r="FB308">
        <v>40.53926666666666</v>
      </c>
      <c r="FC308">
        <v>40.19773333333332</v>
      </c>
      <c r="FD308">
        <v>40.27689999999999</v>
      </c>
      <c r="FE308">
        <v>41.03099999999998</v>
      </c>
      <c r="FF308">
        <v>1955.044666666667</v>
      </c>
      <c r="FG308">
        <v>39.91333333333334</v>
      </c>
      <c r="FH308">
        <v>0</v>
      </c>
      <c r="FI308">
        <v>1758648976.2</v>
      </c>
      <c r="FJ308">
        <v>0</v>
      </c>
      <c r="FK308">
        <v>491.98688</v>
      </c>
      <c r="FL308">
        <v>-1.514384608880339</v>
      </c>
      <c r="FM308">
        <v>-49.71384615012398</v>
      </c>
      <c r="FN308">
        <v>9687.710800000001</v>
      </c>
      <c r="FO308">
        <v>15</v>
      </c>
      <c r="FP308">
        <v>0</v>
      </c>
      <c r="FQ308" t="s">
        <v>441</v>
      </c>
      <c r="FR308">
        <v>1746989605.5</v>
      </c>
      <c r="FS308">
        <v>1746989593.5</v>
      </c>
      <c r="FT308">
        <v>0</v>
      </c>
      <c r="FU308">
        <v>-0.274</v>
      </c>
      <c r="FV308">
        <v>-0.002</v>
      </c>
      <c r="FW308">
        <v>2.549</v>
      </c>
      <c r="FX308">
        <v>0.129</v>
      </c>
      <c r="FY308">
        <v>420</v>
      </c>
      <c r="FZ308">
        <v>17</v>
      </c>
      <c r="GA308">
        <v>0.02</v>
      </c>
      <c r="GB308">
        <v>0.04</v>
      </c>
      <c r="GC308">
        <v>-16.82327317073171</v>
      </c>
      <c r="GD308">
        <v>1.161225783972122</v>
      </c>
      <c r="GE308">
        <v>0.242677831224847</v>
      </c>
      <c r="GF308">
        <v>0</v>
      </c>
      <c r="GG308">
        <v>492.1216470588236</v>
      </c>
      <c r="GH308">
        <v>-2.29588999436503</v>
      </c>
      <c r="GI308">
        <v>0.302238986307673</v>
      </c>
      <c r="GJ308">
        <v>0</v>
      </c>
      <c r="GK308">
        <v>2.48671268292683</v>
      </c>
      <c r="GL308">
        <v>-0.007769268292681267</v>
      </c>
      <c r="GM308">
        <v>0.001173743281006739</v>
      </c>
      <c r="GN308">
        <v>1</v>
      </c>
      <c r="GO308">
        <v>1</v>
      </c>
      <c r="GP308">
        <v>3</v>
      </c>
      <c r="GQ308" t="s">
        <v>448</v>
      </c>
      <c r="GR308">
        <v>3.1023</v>
      </c>
      <c r="GS308">
        <v>2.72555</v>
      </c>
      <c r="GT308">
        <v>0.0852567</v>
      </c>
      <c r="GU308">
        <v>0.0874838</v>
      </c>
      <c r="GV308">
        <v>0.101824</v>
      </c>
      <c r="GW308">
        <v>0.0949209</v>
      </c>
      <c r="GX308">
        <v>23889.5</v>
      </c>
      <c r="GY308">
        <v>21657.7</v>
      </c>
      <c r="GZ308">
        <v>26680.8</v>
      </c>
      <c r="HA308">
        <v>23957.2</v>
      </c>
      <c r="HB308">
        <v>38347.4</v>
      </c>
      <c r="HC308">
        <v>32056.3</v>
      </c>
      <c r="HD308">
        <v>46593.1</v>
      </c>
      <c r="HE308">
        <v>37904.1</v>
      </c>
      <c r="HF308">
        <v>1.86762</v>
      </c>
      <c r="HG308">
        <v>1.8489</v>
      </c>
      <c r="HH308">
        <v>0.105988</v>
      </c>
      <c r="HI308">
        <v>0</v>
      </c>
      <c r="HJ308">
        <v>28.2592</v>
      </c>
      <c r="HK308">
        <v>999.9</v>
      </c>
      <c r="HL308">
        <v>48.2</v>
      </c>
      <c r="HM308">
        <v>31.7</v>
      </c>
      <c r="HN308">
        <v>25.0616</v>
      </c>
      <c r="HO308">
        <v>60.7712</v>
      </c>
      <c r="HP308">
        <v>22.3558</v>
      </c>
      <c r="HQ308">
        <v>1</v>
      </c>
      <c r="HR308">
        <v>0.150516</v>
      </c>
      <c r="HS308">
        <v>0.0062963</v>
      </c>
      <c r="HT308">
        <v>20.2805</v>
      </c>
      <c r="HU308">
        <v>5.211</v>
      </c>
      <c r="HV308">
        <v>11.98</v>
      </c>
      <c r="HW308">
        <v>4.96345</v>
      </c>
      <c r="HX308">
        <v>3.2743</v>
      </c>
      <c r="HY308">
        <v>9999</v>
      </c>
      <c r="HZ308">
        <v>9999</v>
      </c>
      <c r="IA308">
        <v>9999</v>
      </c>
      <c r="IB308">
        <v>999.9</v>
      </c>
      <c r="IC308">
        <v>1.86393</v>
      </c>
      <c r="ID308">
        <v>1.8601</v>
      </c>
      <c r="IE308">
        <v>1.85843</v>
      </c>
      <c r="IF308">
        <v>1.85974</v>
      </c>
      <c r="IG308">
        <v>1.85989</v>
      </c>
      <c r="IH308">
        <v>1.85838</v>
      </c>
      <c r="II308">
        <v>1.85745</v>
      </c>
      <c r="IJ308">
        <v>1.85242</v>
      </c>
      <c r="IK308">
        <v>0</v>
      </c>
      <c r="IL308">
        <v>0</v>
      </c>
      <c r="IM308">
        <v>0</v>
      </c>
      <c r="IN308">
        <v>0</v>
      </c>
      <c r="IO308" t="s">
        <v>443</v>
      </c>
      <c r="IP308" t="s">
        <v>444</v>
      </c>
      <c r="IQ308" t="s">
        <v>445</v>
      </c>
      <c r="IR308" t="s">
        <v>445</v>
      </c>
      <c r="IS308" t="s">
        <v>445</v>
      </c>
      <c r="IT308" t="s">
        <v>445</v>
      </c>
      <c r="IU308">
        <v>0</v>
      </c>
      <c r="IV308">
        <v>100</v>
      </c>
      <c r="IW308">
        <v>100</v>
      </c>
      <c r="IX308">
        <v>-1.281</v>
      </c>
      <c r="IY308">
        <v>0.2857</v>
      </c>
      <c r="IZ308">
        <v>-1.101190050776656</v>
      </c>
      <c r="JA308">
        <v>-0.0009077452495023094</v>
      </c>
      <c r="JB308">
        <v>1.260287539409167E-06</v>
      </c>
      <c r="JC308">
        <v>-2.747980142854786E-10</v>
      </c>
      <c r="JD308">
        <v>0.01164710740424388</v>
      </c>
      <c r="JE308">
        <v>0.002354074995816399</v>
      </c>
      <c r="JF308">
        <v>0.0004967520844642659</v>
      </c>
      <c r="JG308">
        <v>-1.558376616488758E-06</v>
      </c>
      <c r="JH308">
        <v>1</v>
      </c>
      <c r="JI308">
        <v>1955</v>
      </c>
      <c r="JJ308">
        <v>1</v>
      </c>
      <c r="JK308">
        <v>26</v>
      </c>
      <c r="JL308">
        <v>194322.9</v>
      </c>
      <c r="JM308">
        <v>194323.1</v>
      </c>
      <c r="JN308">
        <v>1.11816</v>
      </c>
      <c r="JO308">
        <v>2.6416</v>
      </c>
      <c r="JP308">
        <v>1.49658</v>
      </c>
      <c r="JQ308">
        <v>2.34619</v>
      </c>
      <c r="JR308">
        <v>1.54907</v>
      </c>
      <c r="JS308">
        <v>2.3999</v>
      </c>
      <c r="JT308">
        <v>36.5523</v>
      </c>
      <c r="JU308">
        <v>24.1751</v>
      </c>
      <c r="JV308">
        <v>18</v>
      </c>
      <c r="JW308">
        <v>483.33</v>
      </c>
      <c r="JX308">
        <v>485.836</v>
      </c>
      <c r="JY308">
        <v>27.734</v>
      </c>
      <c r="JZ308">
        <v>29.1893</v>
      </c>
      <c r="KA308">
        <v>30.0003</v>
      </c>
      <c r="KB308">
        <v>29.3668</v>
      </c>
      <c r="KC308">
        <v>29.3532</v>
      </c>
      <c r="KD308">
        <v>22.4824</v>
      </c>
      <c r="KE308">
        <v>22.8421</v>
      </c>
      <c r="KF308">
        <v>58.3735</v>
      </c>
      <c r="KG308">
        <v>27.7376</v>
      </c>
      <c r="KH308">
        <v>399.983</v>
      </c>
      <c r="KI308">
        <v>19.7255</v>
      </c>
      <c r="KJ308">
        <v>101.87</v>
      </c>
      <c r="KK308">
        <v>91.40940000000001</v>
      </c>
    </row>
    <row r="309" spans="1:297">
      <c r="A309">
        <v>291</v>
      </c>
      <c r="B309">
        <v>1758648983.1</v>
      </c>
      <c r="C309">
        <v>7350.099999904633</v>
      </c>
      <c r="D309" t="s">
        <v>1030</v>
      </c>
      <c r="E309" t="s">
        <v>1031</v>
      </c>
      <c r="F309">
        <v>5</v>
      </c>
      <c r="G309" t="s">
        <v>1027</v>
      </c>
      <c r="H309" t="s">
        <v>438</v>
      </c>
      <c r="I309">
        <v>1758648975.314285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(EA309+(U309+2*0.95*5.67E-8*(((EA309+$B$9)+273)^4-(EA309+273)^4)-44100*J309)/(1.84*29.3*R309+8*0.95*5.67E-8*(EA309+273)^3))</f>
        <v>0</v>
      </c>
      <c r="W309">
        <f>($C$9*EB309+$D$9*EC309+$E$9*V309)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2*0.95*5.67E-8*(((EA309+$B$9)+273)^4-(W309+273)^4)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422.9300493010757</v>
      </c>
      <c r="AK309">
        <v>409.7887878787878</v>
      </c>
      <c r="AL309">
        <v>-0.6463650077596331</v>
      </c>
      <c r="AM309">
        <v>65.1807308755827</v>
      </c>
      <c r="AN309">
        <f>(AP309 - AO309 + DY309*1E3/(8.314*(EA309+273.15)) * AR309/DX309 * AQ309) * DX309/(100*DL309) * 1000/(1000 - AP309)</f>
        <v>0</v>
      </c>
      <c r="AO309">
        <v>19.71060729724083</v>
      </c>
      <c r="AP309">
        <v>22.21390484848484</v>
      </c>
      <c r="AQ309">
        <v>-4.679405399154153E-06</v>
      </c>
      <c r="AR309">
        <v>105.5664432874924</v>
      </c>
      <c r="AS309">
        <v>0</v>
      </c>
      <c r="AT309">
        <v>0</v>
      </c>
      <c r="AU309">
        <f>IF(AS309*$H$15&gt;=AW309,1.0,(AW309/(AW309-AS309*$H$15)))</f>
        <v>0</v>
      </c>
      <c r="AV309">
        <f>(AU309-1)*100</f>
        <v>0</v>
      </c>
      <c r="AW309">
        <f>MAX(0,($B$15+$C$15*EF309)/(1+$D$15*EF309)*DY309/(EA309+273)*$E$15)</f>
        <v>0</v>
      </c>
      <c r="AX309" t="s">
        <v>439</v>
      </c>
      <c r="AY309" t="s">
        <v>439</v>
      </c>
      <c r="AZ309">
        <v>0</v>
      </c>
      <c r="BA309">
        <v>0</v>
      </c>
      <c r="BB309">
        <f>1-AZ309/BA309</f>
        <v>0</v>
      </c>
      <c r="BC309">
        <v>0</v>
      </c>
      <c r="BD309" t="s">
        <v>439</v>
      </c>
      <c r="BE309" t="s">
        <v>439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439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$B$13*EG309+$C$13*EH309+$F$13*ES309*(1-EV309)</f>
        <v>0</v>
      </c>
      <c r="DI309">
        <f>DH309*DJ309</f>
        <v>0</v>
      </c>
      <c r="DJ309">
        <f>($B$13*$D$11+$C$13*$D$11+$F$13*((FF309+EX309)/MAX(FF309+EX309+FG309, 0.1)*$I$11+FG309/MAX(FF309+EX309+FG309, 0.1)*$J$11))/($B$13+$C$13+$F$13)</f>
        <v>0</v>
      </c>
      <c r="DK309">
        <f>($B$13*$K$11+$C$13*$K$11+$F$13*((FF309+EX309)/MAX(FF309+EX309+FG309, 0.1)*$P$11+FG309/MAX(FF309+EX309+FG309, 0.1)*$Q$11))/($B$13+$C$13+$F$13)</f>
        <v>0</v>
      </c>
      <c r="DL309">
        <v>2.7</v>
      </c>
      <c r="DM309">
        <v>0.5</v>
      </c>
      <c r="DN309" t="s">
        <v>440</v>
      </c>
      <c r="DO309">
        <v>2</v>
      </c>
      <c r="DP309" t="b">
        <v>1</v>
      </c>
      <c r="DQ309">
        <v>1758648975.314285</v>
      </c>
      <c r="DR309">
        <v>402.8961785714285</v>
      </c>
      <c r="DS309">
        <v>417.7888928571428</v>
      </c>
      <c r="DT309">
        <v>22.21086428571429</v>
      </c>
      <c r="DU309">
        <v>19.71985357142857</v>
      </c>
      <c r="DV309">
        <v>404.1766428571428</v>
      </c>
      <c r="DW309">
        <v>21.92523214285714</v>
      </c>
      <c r="DX309">
        <v>499.9832142857143</v>
      </c>
      <c r="DY309">
        <v>90.28989999999999</v>
      </c>
      <c r="DZ309">
        <v>0.06794458571428572</v>
      </c>
      <c r="EA309">
        <v>28.99468928571429</v>
      </c>
      <c r="EB309">
        <v>29.98845714285714</v>
      </c>
      <c r="EC309">
        <v>999.9000000000002</v>
      </c>
      <c r="ED309">
        <v>0</v>
      </c>
      <c r="EE309">
        <v>0</v>
      </c>
      <c r="EF309">
        <v>9982.140714285715</v>
      </c>
      <c r="EG309">
        <v>0</v>
      </c>
      <c r="EH309">
        <v>10.2</v>
      </c>
      <c r="EI309">
        <v>-14.89272535714285</v>
      </c>
      <c r="EJ309">
        <v>412.0480714285714</v>
      </c>
      <c r="EK309">
        <v>426.1934642857144</v>
      </c>
      <c r="EL309">
        <v>2.491003928571428</v>
      </c>
      <c r="EM309">
        <v>417.7888928571428</v>
      </c>
      <c r="EN309">
        <v>19.71985357142857</v>
      </c>
      <c r="EO309">
        <v>2.005416785714286</v>
      </c>
      <c r="EP309">
        <v>1.780504285714285</v>
      </c>
      <c r="EQ309">
        <v>17.48716785714286</v>
      </c>
      <c r="ER309">
        <v>15.61667142857143</v>
      </c>
      <c r="ES309">
        <v>1999.990714285714</v>
      </c>
      <c r="ET309">
        <v>0.9799929642857143</v>
      </c>
      <c r="EU309">
        <v>0.02000720714285714</v>
      </c>
      <c r="EV309">
        <v>0</v>
      </c>
      <c r="EW309">
        <v>491.7683214285715</v>
      </c>
      <c r="EX309">
        <v>5.00078</v>
      </c>
      <c r="EY309">
        <v>9683.929642857142</v>
      </c>
      <c r="EZ309">
        <v>16379.51785714286</v>
      </c>
      <c r="FA309">
        <v>39.76760714285713</v>
      </c>
      <c r="FB309">
        <v>40.54207142857143</v>
      </c>
      <c r="FC309">
        <v>40.22975</v>
      </c>
      <c r="FD309">
        <v>40.28328571428572</v>
      </c>
      <c r="FE309">
        <v>41.0332857142857</v>
      </c>
      <c r="FF309">
        <v>1955.072142857143</v>
      </c>
      <c r="FG309">
        <v>39.91857142857143</v>
      </c>
      <c r="FH309">
        <v>0</v>
      </c>
      <c r="FI309">
        <v>1758648981</v>
      </c>
      <c r="FJ309">
        <v>0</v>
      </c>
      <c r="FK309">
        <v>491.76384</v>
      </c>
      <c r="FL309">
        <v>-2.933076910237123</v>
      </c>
      <c r="FM309">
        <v>-52.06461525278016</v>
      </c>
      <c r="FN309">
        <v>9683.7516</v>
      </c>
      <c r="FO309">
        <v>15</v>
      </c>
      <c r="FP309">
        <v>0</v>
      </c>
      <c r="FQ309" t="s">
        <v>441</v>
      </c>
      <c r="FR309">
        <v>1746989605.5</v>
      </c>
      <c r="FS309">
        <v>1746989593.5</v>
      </c>
      <c r="FT309">
        <v>0</v>
      </c>
      <c r="FU309">
        <v>-0.274</v>
      </c>
      <c r="FV309">
        <v>-0.002</v>
      </c>
      <c r="FW309">
        <v>2.549</v>
      </c>
      <c r="FX309">
        <v>0.129</v>
      </c>
      <c r="FY309">
        <v>420</v>
      </c>
      <c r="FZ309">
        <v>17</v>
      </c>
      <c r="GA309">
        <v>0.02</v>
      </c>
      <c r="GB309">
        <v>0.04</v>
      </c>
      <c r="GC309">
        <v>-15.48720268292683</v>
      </c>
      <c r="GD309">
        <v>19.83928578397212</v>
      </c>
      <c r="GE309">
        <v>2.632172515607059</v>
      </c>
      <c r="GF309">
        <v>0</v>
      </c>
      <c r="GG309">
        <v>491.8592647058824</v>
      </c>
      <c r="GH309">
        <v>-2.370404887043775</v>
      </c>
      <c r="GI309">
        <v>0.3092132624832</v>
      </c>
      <c r="GJ309">
        <v>0</v>
      </c>
      <c r="GK309">
        <v>2.489577804878049</v>
      </c>
      <c r="GL309">
        <v>0.05012174216028038</v>
      </c>
      <c r="GM309">
        <v>0.008148063517418022</v>
      </c>
      <c r="GN309">
        <v>1</v>
      </c>
      <c r="GO309">
        <v>1</v>
      </c>
      <c r="GP309">
        <v>3</v>
      </c>
      <c r="GQ309" t="s">
        <v>448</v>
      </c>
      <c r="GR309">
        <v>3.10204</v>
      </c>
      <c r="GS309">
        <v>2.72605</v>
      </c>
      <c r="GT309">
        <v>0.0847624</v>
      </c>
      <c r="GU309">
        <v>0.08563369999999999</v>
      </c>
      <c r="GV309">
        <v>0.101824</v>
      </c>
      <c r="GW309">
        <v>0.0947926</v>
      </c>
      <c r="GX309">
        <v>23902.3</v>
      </c>
      <c r="GY309">
        <v>21701.4</v>
      </c>
      <c r="GZ309">
        <v>26680.7</v>
      </c>
      <c r="HA309">
        <v>23957</v>
      </c>
      <c r="HB309">
        <v>38347.3</v>
      </c>
      <c r="HC309">
        <v>32060.5</v>
      </c>
      <c r="HD309">
        <v>46593</v>
      </c>
      <c r="HE309">
        <v>37904</v>
      </c>
      <c r="HF309">
        <v>1.86725</v>
      </c>
      <c r="HG309">
        <v>1.84895</v>
      </c>
      <c r="HH309">
        <v>0.106368</v>
      </c>
      <c r="HI309">
        <v>0</v>
      </c>
      <c r="HJ309">
        <v>28.2575</v>
      </c>
      <c r="HK309">
        <v>999.9</v>
      </c>
      <c r="HL309">
        <v>48.2</v>
      </c>
      <c r="HM309">
        <v>31.7</v>
      </c>
      <c r="HN309">
        <v>25.0628</v>
      </c>
      <c r="HO309">
        <v>60.5712</v>
      </c>
      <c r="HP309">
        <v>22.5601</v>
      </c>
      <c r="HQ309">
        <v>1</v>
      </c>
      <c r="HR309">
        <v>0.150821</v>
      </c>
      <c r="HS309">
        <v>0.0012146</v>
      </c>
      <c r="HT309">
        <v>20.2804</v>
      </c>
      <c r="HU309">
        <v>5.211</v>
      </c>
      <c r="HV309">
        <v>11.9798</v>
      </c>
      <c r="HW309">
        <v>4.96325</v>
      </c>
      <c r="HX309">
        <v>3.2745</v>
      </c>
      <c r="HY309">
        <v>9999</v>
      </c>
      <c r="HZ309">
        <v>9999</v>
      </c>
      <c r="IA309">
        <v>9999</v>
      </c>
      <c r="IB309">
        <v>999.9</v>
      </c>
      <c r="IC309">
        <v>1.86394</v>
      </c>
      <c r="ID309">
        <v>1.86007</v>
      </c>
      <c r="IE309">
        <v>1.85843</v>
      </c>
      <c r="IF309">
        <v>1.85976</v>
      </c>
      <c r="IG309">
        <v>1.85989</v>
      </c>
      <c r="IH309">
        <v>1.85838</v>
      </c>
      <c r="II309">
        <v>1.85745</v>
      </c>
      <c r="IJ309">
        <v>1.8524</v>
      </c>
      <c r="IK309">
        <v>0</v>
      </c>
      <c r="IL309">
        <v>0</v>
      </c>
      <c r="IM309">
        <v>0</v>
      </c>
      <c r="IN309">
        <v>0</v>
      </c>
      <c r="IO309" t="s">
        <v>443</v>
      </c>
      <c r="IP309" t="s">
        <v>444</v>
      </c>
      <c r="IQ309" t="s">
        <v>445</v>
      </c>
      <c r="IR309" t="s">
        <v>445</v>
      </c>
      <c r="IS309" t="s">
        <v>445</v>
      </c>
      <c r="IT309" t="s">
        <v>445</v>
      </c>
      <c r="IU309">
        <v>0</v>
      </c>
      <c r="IV309">
        <v>100</v>
      </c>
      <c r="IW309">
        <v>100</v>
      </c>
      <c r="IX309">
        <v>-1.28</v>
      </c>
      <c r="IY309">
        <v>0.2857</v>
      </c>
      <c r="IZ309">
        <v>-1.101190050776656</v>
      </c>
      <c r="JA309">
        <v>-0.0009077452495023094</v>
      </c>
      <c r="JB309">
        <v>1.260287539409167E-06</v>
      </c>
      <c r="JC309">
        <v>-2.747980142854786E-10</v>
      </c>
      <c r="JD309">
        <v>0.01164710740424388</v>
      </c>
      <c r="JE309">
        <v>0.002354074995816399</v>
      </c>
      <c r="JF309">
        <v>0.0004967520844642659</v>
      </c>
      <c r="JG309">
        <v>-1.558376616488758E-06</v>
      </c>
      <c r="JH309">
        <v>1</v>
      </c>
      <c r="JI309">
        <v>1955</v>
      </c>
      <c r="JJ309">
        <v>1</v>
      </c>
      <c r="JK309">
        <v>26</v>
      </c>
      <c r="JL309">
        <v>194323</v>
      </c>
      <c r="JM309">
        <v>194323.2</v>
      </c>
      <c r="JN309">
        <v>1.08643</v>
      </c>
      <c r="JO309">
        <v>2.60376</v>
      </c>
      <c r="JP309">
        <v>1.49658</v>
      </c>
      <c r="JQ309">
        <v>2.34619</v>
      </c>
      <c r="JR309">
        <v>1.54907</v>
      </c>
      <c r="JS309">
        <v>2.46826</v>
      </c>
      <c r="JT309">
        <v>36.5523</v>
      </c>
      <c r="JU309">
        <v>24.1751</v>
      </c>
      <c r="JV309">
        <v>18</v>
      </c>
      <c r="JW309">
        <v>483.13</v>
      </c>
      <c r="JX309">
        <v>485.888</v>
      </c>
      <c r="JY309">
        <v>27.742</v>
      </c>
      <c r="JZ309">
        <v>29.1918</v>
      </c>
      <c r="KA309">
        <v>30.0003</v>
      </c>
      <c r="KB309">
        <v>29.3694</v>
      </c>
      <c r="KC309">
        <v>29.3557</v>
      </c>
      <c r="KD309">
        <v>21.8381</v>
      </c>
      <c r="KE309">
        <v>22.8421</v>
      </c>
      <c r="KF309">
        <v>58.3735</v>
      </c>
      <c r="KG309">
        <v>27.7458</v>
      </c>
      <c r="KH309">
        <v>386.254</v>
      </c>
      <c r="KI309">
        <v>19.7255</v>
      </c>
      <c r="KJ309">
        <v>101.87</v>
      </c>
      <c r="KK309">
        <v>91.4088</v>
      </c>
    </row>
    <row r="310" spans="1:297">
      <c r="A310">
        <v>292</v>
      </c>
      <c r="B310">
        <v>1758648988.1</v>
      </c>
      <c r="C310">
        <v>7355.099999904633</v>
      </c>
      <c r="D310" t="s">
        <v>1032</v>
      </c>
      <c r="E310" t="s">
        <v>1033</v>
      </c>
      <c r="F310">
        <v>5</v>
      </c>
      <c r="G310" t="s">
        <v>1027</v>
      </c>
      <c r="H310" t="s">
        <v>438</v>
      </c>
      <c r="I310">
        <v>1758648980.581481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(EA310+(U310+2*0.95*5.67E-8*(((EA310+$B$9)+273)^4-(EA310+273)^4)-44100*J310)/(1.84*29.3*R310+8*0.95*5.67E-8*(EA310+273)^3))</f>
        <v>0</v>
      </c>
      <c r="W310">
        <f>($C$9*EB310+$D$9*EC310+$E$9*V310)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2*0.95*5.67E-8*(((EA310+$B$9)+273)^4-(W310+273)^4)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408.6915919103696</v>
      </c>
      <c r="AK310">
        <v>401.376612121212</v>
      </c>
      <c r="AL310">
        <v>-1.82141983969294</v>
      </c>
      <c r="AM310">
        <v>65.1807308755827</v>
      </c>
      <c r="AN310">
        <f>(AP310 - AO310 + DY310*1E3/(8.314*(EA310+273.15)) * AR310/DX310 * AQ310) * DX310/(100*DL310) * 1000/(1000 - AP310)</f>
        <v>0</v>
      </c>
      <c r="AO310">
        <v>19.67450291623015</v>
      </c>
      <c r="AP310">
        <v>22.19799272727272</v>
      </c>
      <c r="AQ310">
        <v>-5.429434243626628E-05</v>
      </c>
      <c r="AR310">
        <v>105.5664432874924</v>
      </c>
      <c r="AS310">
        <v>0</v>
      </c>
      <c r="AT310">
        <v>0</v>
      </c>
      <c r="AU310">
        <f>IF(AS310*$H$15&gt;=AW310,1.0,(AW310/(AW310-AS310*$H$15)))</f>
        <v>0</v>
      </c>
      <c r="AV310">
        <f>(AU310-1)*100</f>
        <v>0</v>
      </c>
      <c r="AW310">
        <f>MAX(0,($B$15+$C$15*EF310)/(1+$D$15*EF310)*DY310/(EA310+273)*$E$15)</f>
        <v>0</v>
      </c>
      <c r="AX310" t="s">
        <v>439</v>
      </c>
      <c r="AY310" t="s">
        <v>439</v>
      </c>
      <c r="AZ310">
        <v>0</v>
      </c>
      <c r="BA310">
        <v>0</v>
      </c>
      <c r="BB310">
        <f>1-AZ310/BA310</f>
        <v>0</v>
      </c>
      <c r="BC310">
        <v>0</v>
      </c>
      <c r="BD310" t="s">
        <v>439</v>
      </c>
      <c r="BE310" t="s">
        <v>439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439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$B$13*EG310+$C$13*EH310+$F$13*ES310*(1-EV310)</f>
        <v>0</v>
      </c>
      <c r="DI310">
        <f>DH310*DJ310</f>
        <v>0</v>
      </c>
      <c r="DJ310">
        <f>($B$13*$D$11+$C$13*$D$11+$F$13*((FF310+EX310)/MAX(FF310+EX310+FG310, 0.1)*$I$11+FG310/MAX(FF310+EX310+FG310, 0.1)*$J$11))/($B$13+$C$13+$F$13)</f>
        <v>0</v>
      </c>
      <c r="DK310">
        <f>($B$13*$K$11+$C$13*$K$11+$F$13*((FF310+EX310)/MAX(FF310+EX310+FG310, 0.1)*$P$11+FG310/MAX(FF310+EX310+FG310, 0.1)*$Q$11))/($B$13+$C$13+$F$13)</f>
        <v>0</v>
      </c>
      <c r="DL310">
        <v>2.7</v>
      </c>
      <c r="DM310">
        <v>0.5</v>
      </c>
      <c r="DN310" t="s">
        <v>440</v>
      </c>
      <c r="DO310">
        <v>2</v>
      </c>
      <c r="DP310" t="b">
        <v>1</v>
      </c>
      <c r="DQ310">
        <v>1758648980.581481</v>
      </c>
      <c r="DR310">
        <v>400.5317407407408</v>
      </c>
      <c r="DS310">
        <v>410.656</v>
      </c>
      <c r="DT310">
        <v>22.20981481481481</v>
      </c>
      <c r="DU310">
        <v>19.7045</v>
      </c>
      <c r="DV310">
        <v>401.8122592592593</v>
      </c>
      <c r="DW310">
        <v>21.9242074074074</v>
      </c>
      <c r="DX310">
        <v>499.9762592592593</v>
      </c>
      <c r="DY310">
        <v>90.28946296296297</v>
      </c>
      <c r="DZ310">
        <v>0.06767264074074072</v>
      </c>
      <c r="EA310">
        <v>28.99643703703703</v>
      </c>
      <c r="EB310">
        <v>29.98921851851852</v>
      </c>
      <c r="EC310">
        <v>999.9000000000001</v>
      </c>
      <c r="ED310">
        <v>0</v>
      </c>
      <c r="EE310">
        <v>0</v>
      </c>
      <c r="EF310">
        <v>9990.694814814815</v>
      </c>
      <c r="EG310">
        <v>0</v>
      </c>
      <c r="EH310">
        <v>10.2</v>
      </c>
      <c r="EI310">
        <v>-10.12415937037037</v>
      </c>
      <c r="EJ310">
        <v>409.6295925925926</v>
      </c>
      <c r="EK310">
        <v>418.9106296296296</v>
      </c>
      <c r="EL310">
        <v>2.505313703703703</v>
      </c>
      <c r="EM310">
        <v>410.656</v>
      </c>
      <c r="EN310">
        <v>19.7045</v>
      </c>
      <c r="EO310">
        <v>2.005312592592592</v>
      </c>
      <c r="EP310">
        <v>1.779109259259259</v>
      </c>
      <c r="EQ310">
        <v>17.48634444444444</v>
      </c>
      <c r="ER310">
        <v>15.60442222222222</v>
      </c>
      <c r="ES310">
        <v>2000.008888888889</v>
      </c>
      <c r="ET310">
        <v>0.9799938518518518</v>
      </c>
      <c r="EU310">
        <v>0.02000629629629629</v>
      </c>
      <c r="EV310">
        <v>0</v>
      </c>
      <c r="EW310">
        <v>491.5245555555556</v>
      </c>
      <c r="EX310">
        <v>5.00078</v>
      </c>
      <c r="EY310">
        <v>9679.577777777778</v>
      </c>
      <c r="EZ310">
        <v>16379.67777777778</v>
      </c>
      <c r="FA310">
        <v>39.76137037037036</v>
      </c>
      <c r="FB310">
        <v>40.54592592592592</v>
      </c>
      <c r="FC310">
        <v>40.19203703703703</v>
      </c>
      <c r="FD310">
        <v>40.28222222222222</v>
      </c>
      <c r="FE310">
        <v>41.00903703703703</v>
      </c>
      <c r="FF310">
        <v>1955.091851851852</v>
      </c>
      <c r="FG310">
        <v>39.91518518518519</v>
      </c>
      <c r="FH310">
        <v>0</v>
      </c>
      <c r="FI310">
        <v>1758648986.4</v>
      </c>
      <c r="FJ310">
        <v>0</v>
      </c>
      <c r="FK310">
        <v>491.5494615384615</v>
      </c>
      <c r="FL310">
        <v>-2.898529909965352</v>
      </c>
      <c r="FM310">
        <v>-51.12307686257834</v>
      </c>
      <c r="FN310">
        <v>9679.45653846154</v>
      </c>
      <c r="FO310">
        <v>15</v>
      </c>
      <c r="FP310">
        <v>0</v>
      </c>
      <c r="FQ310" t="s">
        <v>441</v>
      </c>
      <c r="FR310">
        <v>1746989605.5</v>
      </c>
      <c r="FS310">
        <v>1746989593.5</v>
      </c>
      <c r="FT310">
        <v>0</v>
      </c>
      <c r="FU310">
        <v>-0.274</v>
      </c>
      <c r="FV310">
        <v>-0.002</v>
      </c>
      <c r="FW310">
        <v>2.549</v>
      </c>
      <c r="FX310">
        <v>0.129</v>
      </c>
      <c r="FY310">
        <v>420</v>
      </c>
      <c r="FZ310">
        <v>17</v>
      </c>
      <c r="GA310">
        <v>0.02</v>
      </c>
      <c r="GB310">
        <v>0.04</v>
      </c>
      <c r="GC310">
        <v>-12.13939178048781</v>
      </c>
      <c r="GD310">
        <v>53.37438158885016</v>
      </c>
      <c r="GE310">
        <v>5.758298873479518</v>
      </c>
      <c r="GF310">
        <v>0</v>
      </c>
      <c r="GG310">
        <v>491.6705882352941</v>
      </c>
      <c r="GH310">
        <v>-2.870466003896596</v>
      </c>
      <c r="GI310">
        <v>0.3359053716229051</v>
      </c>
      <c r="GJ310">
        <v>0</v>
      </c>
      <c r="GK310">
        <v>2.499743170731707</v>
      </c>
      <c r="GL310">
        <v>0.1584384668989597</v>
      </c>
      <c r="GM310">
        <v>0.01800802022393036</v>
      </c>
      <c r="GN310">
        <v>0</v>
      </c>
      <c r="GO310">
        <v>0</v>
      </c>
      <c r="GP310">
        <v>3</v>
      </c>
      <c r="GQ310" t="s">
        <v>459</v>
      </c>
      <c r="GR310">
        <v>3.10205</v>
      </c>
      <c r="GS310">
        <v>2.72545</v>
      </c>
      <c r="GT310">
        <v>0.0833512</v>
      </c>
      <c r="GU310">
        <v>0.0831243</v>
      </c>
      <c r="GV310">
        <v>0.10177</v>
      </c>
      <c r="GW310">
        <v>0.0947451</v>
      </c>
      <c r="GX310">
        <v>23939</v>
      </c>
      <c r="GY310">
        <v>21760.6</v>
      </c>
      <c r="GZ310">
        <v>26680.5</v>
      </c>
      <c r="HA310">
        <v>23956.7</v>
      </c>
      <c r="HB310">
        <v>38349.3</v>
      </c>
      <c r="HC310">
        <v>32061.7</v>
      </c>
      <c r="HD310">
        <v>46592.8</v>
      </c>
      <c r="HE310">
        <v>37903.6</v>
      </c>
      <c r="HF310">
        <v>1.86712</v>
      </c>
      <c r="HG310">
        <v>1.8488</v>
      </c>
      <c r="HH310">
        <v>0.106324</v>
      </c>
      <c r="HI310">
        <v>0</v>
      </c>
      <c r="HJ310">
        <v>28.2568</v>
      </c>
      <c r="HK310">
        <v>999.9</v>
      </c>
      <c r="HL310">
        <v>48.1</v>
      </c>
      <c r="HM310">
        <v>31.7</v>
      </c>
      <c r="HN310">
        <v>25.0081</v>
      </c>
      <c r="HO310">
        <v>60.5512</v>
      </c>
      <c r="HP310">
        <v>22.6322</v>
      </c>
      <c r="HQ310">
        <v>1</v>
      </c>
      <c r="HR310">
        <v>0.150938</v>
      </c>
      <c r="HS310">
        <v>0.00037854</v>
      </c>
      <c r="HT310">
        <v>20.2805</v>
      </c>
      <c r="HU310">
        <v>5.211</v>
      </c>
      <c r="HV310">
        <v>11.9798</v>
      </c>
      <c r="HW310">
        <v>4.9632</v>
      </c>
      <c r="HX310">
        <v>3.2743</v>
      </c>
      <c r="HY310">
        <v>9999</v>
      </c>
      <c r="HZ310">
        <v>9999</v>
      </c>
      <c r="IA310">
        <v>9999</v>
      </c>
      <c r="IB310">
        <v>999.9</v>
      </c>
      <c r="IC310">
        <v>1.86393</v>
      </c>
      <c r="ID310">
        <v>1.86007</v>
      </c>
      <c r="IE310">
        <v>1.85842</v>
      </c>
      <c r="IF310">
        <v>1.85974</v>
      </c>
      <c r="IG310">
        <v>1.85989</v>
      </c>
      <c r="IH310">
        <v>1.85838</v>
      </c>
      <c r="II310">
        <v>1.85745</v>
      </c>
      <c r="IJ310">
        <v>1.85241</v>
      </c>
      <c r="IK310">
        <v>0</v>
      </c>
      <c r="IL310">
        <v>0</v>
      </c>
      <c r="IM310">
        <v>0</v>
      </c>
      <c r="IN310">
        <v>0</v>
      </c>
      <c r="IO310" t="s">
        <v>443</v>
      </c>
      <c r="IP310" t="s">
        <v>444</v>
      </c>
      <c r="IQ310" t="s">
        <v>445</v>
      </c>
      <c r="IR310" t="s">
        <v>445</v>
      </c>
      <c r="IS310" t="s">
        <v>445</v>
      </c>
      <c r="IT310" t="s">
        <v>445</v>
      </c>
      <c r="IU310">
        <v>0</v>
      </c>
      <c r="IV310">
        <v>100</v>
      </c>
      <c r="IW310">
        <v>100</v>
      </c>
      <c r="IX310">
        <v>-1.28</v>
      </c>
      <c r="IY310">
        <v>0.2853</v>
      </c>
      <c r="IZ310">
        <v>-1.101190050776656</v>
      </c>
      <c r="JA310">
        <v>-0.0009077452495023094</v>
      </c>
      <c r="JB310">
        <v>1.260287539409167E-06</v>
      </c>
      <c r="JC310">
        <v>-2.747980142854786E-10</v>
      </c>
      <c r="JD310">
        <v>0.01164710740424388</v>
      </c>
      <c r="JE310">
        <v>0.002354074995816399</v>
      </c>
      <c r="JF310">
        <v>0.0004967520844642659</v>
      </c>
      <c r="JG310">
        <v>-1.558376616488758E-06</v>
      </c>
      <c r="JH310">
        <v>1</v>
      </c>
      <c r="JI310">
        <v>1955</v>
      </c>
      <c r="JJ310">
        <v>1</v>
      </c>
      <c r="JK310">
        <v>26</v>
      </c>
      <c r="JL310">
        <v>194323</v>
      </c>
      <c r="JM310">
        <v>194323.2</v>
      </c>
      <c r="JN310">
        <v>1.04858</v>
      </c>
      <c r="JO310">
        <v>2.63428</v>
      </c>
      <c r="JP310">
        <v>1.49658</v>
      </c>
      <c r="JQ310">
        <v>2.34619</v>
      </c>
      <c r="JR310">
        <v>1.54907</v>
      </c>
      <c r="JS310">
        <v>2.38037</v>
      </c>
      <c r="JT310">
        <v>36.5523</v>
      </c>
      <c r="JU310">
        <v>24.1751</v>
      </c>
      <c r="JV310">
        <v>18</v>
      </c>
      <c r="JW310">
        <v>483.076</v>
      </c>
      <c r="JX310">
        <v>485.81</v>
      </c>
      <c r="JY310">
        <v>27.7504</v>
      </c>
      <c r="JZ310">
        <v>29.1949</v>
      </c>
      <c r="KA310">
        <v>30.0003</v>
      </c>
      <c r="KB310">
        <v>29.3719</v>
      </c>
      <c r="KC310">
        <v>29.3582</v>
      </c>
      <c r="KD310">
        <v>21.0936</v>
      </c>
      <c r="KE310">
        <v>22.8421</v>
      </c>
      <c r="KF310">
        <v>58.3735</v>
      </c>
      <c r="KG310">
        <v>27.7533</v>
      </c>
      <c r="KH310">
        <v>366.202</v>
      </c>
      <c r="KI310">
        <v>19.7255</v>
      </c>
      <c r="KJ310">
        <v>101.869</v>
      </c>
      <c r="KK310">
        <v>91.408</v>
      </c>
    </row>
    <row r="311" spans="1:297">
      <c r="A311">
        <v>293</v>
      </c>
      <c r="B311">
        <v>1758648993.1</v>
      </c>
      <c r="C311">
        <v>7360.099999904633</v>
      </c>
      <c r="D311" t="s">
        <v>1034</v>
      </c>
      <c r="E311" t="s">
        <v>1035</v>
      </c>
      <c r="F311">
        <v>5</v>
      </c>
      <c r="G311" t="s">
        <v>1027</v>
      </c>
      <c r="H311" t="s">
        <v>438</v>
      </c>
      <c r="I311">
        <v>1758648985.6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(EA311+(U311+2*0.95*5.67E-8*(((EA311+$B$9)+273)^4-(EA311+273)^4)-44100*J311)/(1.84*29.3*R311+8*0.95*5.67E-8*(EA311+273)^3))</f>
        <v>0</v>
      </c>
      <c r="W311">
        <f>($C$9*EB311+$D$9*EC311+$E$9*V311)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2*0.95*5.67E-8*(((EA311+$B$9)+273)^4-(W311+273)^4)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392.3616725819372</v>
      </c>
      <c r="AK311">
        <v>388.7657818181817</v>
      </c>
      <c r="AL311">
        <v>-2.603977383426808</v>
      </c>
      <c r="AM311">
        <v>65.1807308755827</v>
      </c>
      <c r="AN311">
        <f>(AP311 - AO311 + DY311*1E3/(8.314*(EA311+273.15)) * AR311/DX311 * AQ311) * DX311/(100*DL311) * 1000/(1000 - AP311)</f>
        <v>0</v>
      </c>
      <c r="AO311">
        <v>19.6707041359848</v>
      </c>
      <c r="AP311">
        <v>22.1860303030303</v>
      </c>
      <c r="AQ311">
        <v>-3.00003405031162E-05</v>
      </c>
      <c r="AR311">
        <v>105.5664432874924</v>
      </c>
      <c r="AS311">
        <v>0</v>
      </c>
      <c r="AT311">
        <v>0</v>
      </c>
      <c r="AU311">
        <f>IF(AS311*$H$15&gt;=AW311,1.0,(AW311/(AW311-AS311*$H$15)))</f>
        <v>0</v>
      </c>
      <c r="AV311">
        <f>(AU311-1)*100</f>
        <v>0</v>
      </c>
      <c r="AW311">
        <f>MAX(0,($B$15+$C$15*EF311)/(1+$D$15*EF311)*DY311/(EA311+273)*$E$15)</f>
        <v>0</v>
      </c>
      <c r="AX311" t="s">
        <v>439</v>
      </c>
      <c r="AY311" t="s">
        <v>439</v>
      </c>
      <c r="AZ311">
        <v>0</v>
      </c>
      <c r="BA311">
        <v>0</v>
      </c>
      <c r="BB311">
        <f>1-AZ311/BA311</f>
        <v>0</v>
      </c>
      <c r="BC311">
        <v>0</v>
      </c>
      <c r="BD311" t="s">
        <v>439</v>
      </c>
      <c r="BE311" t="s">
        <v>439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439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$B$13*EG311+$C$13*EH311+$F$13*ES311*(1-EV311)</f>
        <v>0</v>
      </c>
      <c r="DI311">
        <f>DH311*DJ311</f>
        <v>0</v>
      </c>
      <c r="DJ311">
        <f>($B$13*$D$11+$C$13*$D$11+$F$13*((FF311+EX311)/MAX(FF311+EX311+FG311, 0.1)*$I$11+FG311/MAX(FF311+EX311+FG311, 0.1)*$J$11))/($B$13+$C$13+$F$13)</f>
        <v>0</v>
      </c>
      <c r="DK311">
        <f>($B$13*$K$11+$C$13*$K$11+$F$13*((FF311+EX311)/MAX(FF311+EX311+FG311, 0.1)*$P$11+FG311/MAX(FF311+EX311+FG311, 0.1)*$Q$11))/($B$13+$C$13+$F$13)</f>
        <v>0</v>
      </c>
      <c r="DL311">
        <v>2.7</v>
      </c>
      <c r="DM311">
        <v>0.5</v>
      </c>
      <c r="DN311" t="s">
        <v>440</v>
      </c>
      <c r="DO311">
        <v>2</v>
      </c>
      <c r="DP311" t="b">
        <v>1</v>
      </c>
      <c r="DQ311">
        <v>1758648985.6</v>
      </c>
      <c r="DR311">
        <v>394.5625185185185</v>
      </c>
      <c r="DS311">
        <v>398.3665925925926</v>
      </c>
      <c r="DT311">
        <v>22.20327777777778</v>
      </c>
      <c r="DU311">
        <v>19.68703703703704</v>
      </c>
      <c r="DV311">
        <v>395.8426666666667</v>
      </c>
      <c r="DW311">
        <v>21.9178</v>
      </c>
      <c r="DX311">
        <v>499.9873703703703</v>
      </c>
      <c r="DY311">
        <v>90.28955185185185</v>
      </c>
      <c r="DZ311">
        <v>0.06743974444444444</v>
      </c>
      <c r="EA311">
        <v>28.99747407407408</v>
      </c>
      <c r="EB311">
        <v>29.98806296296296</v>
      </c>
      <c r="EC311">
        <v>999.9000000000001</v>
      </c>
      <c r="ED311">
        <v>0</v>
      </c>
      <c r="EE311">
        <v>0</v>
      </c>
      <c r="EF311">
        <v>10001.64296296296</v>
      </c>
      <c r="EG311">
        <v>0</v>
      </c>
      <c r="EH311">
        <v>10.2</v>
      </c>
      <c r="EI311">
        <v>-3.804054296296297</v>
      </c>
      <c r="EJ311">
        <v>403.5220370370371</v>
      </c>
      <c r="EK311">
        <v>406.367</v>
      </c>
      <c r="EL311">
        <v>2.516238888888889</v>
      </c>
      <c r="EM311">
        <v>398.3665925925926</v>
      </c>
      <c r="EN311">
        <v>19.68703703703704</v>
      </c>
      <c r="EO311">
        <v>2.004723703703704</v>
      </c>
      <c r="EP311">
        <v>1.777534074074074</v>
      </c>
      <c r="EQ311">
        <v>17.48168888888889</v>
      </c>
      <c r="ER311">
        <v>15.5905962962963</v>
      </c>
      <c r="ES311">
        <v>2000.013333333333</v>
      </c>
      <c r="ET311">
        <v>0.9799933703703706</v>
      </c>
      <c r="EU311">
        <v>0.02000679999999999</v>
      </c>
      <c r="EV311">
        <v>0</v>
      </c>
      <c r="EW311">
        <v>491.2689259259259</v>
      </c>
      <c r="EX311">
        <v>5.00078</v>
      </c>
      <c r="EY311">
        <v>9674.48962962963</v>
      </c>
      <c r="EZ311">
        <v>16379.71851851852</v>
      </c>
      <c r="FA311">
        <v>39.76829629629629</v>
      </c>
      <c r="FB311">
        <v>40.54822222222222</v>
      </c>
      <c r="FC311">
        <v>40.19425925925925</v>
      </c>
      <c r="FD311">
        <v>40.28914814814815</v>
      </c>
      <c r="FE311">
        <v>40.97199999999999</v>
      </c>
      <c r="FF311">
        <v>1955.094814814815</v>
      </c>
      <c r="FG311">
        <v>39.91407407407408</v>
      </c>
      <c r="FH311">
        <v>0</v>
      </c>
      <c r="FI311">
        <v>1758648991.2</v>
      </c>
      <c r="FJ311">
        <v>0</v>
      </c>
      <c r="FK311">
        <v>491.2846923076923</v>
      </c>
      <c r="FL311">
        <v>-3.13586324554027</v>
      </c>
      <c r="FM311">
        <v>-68.52786325868955</v>
      </c>
      <c r="FN311">
        <v>9674.42</v>
      </c>
      <c r="FO311">
        <v>15</v>
      </c>
      <c r="FP311">
        <v>0</v>
      </c>
      <c r="FQ311" t="s">
        <v>441</v>
      </c>
      <c r="FR311">
        <v>1746989605.5</v>
      </c>
      <c r="FS311">
        <v>1746989593.5</v>
      </c>
      <c r="FT311">
        <v>0</v>
      </c>
      <c r="FU311">
        <v>-0.274</v>
      </c>
      <c r="FV311">
        <v>-0.002</v>
      </c>
      <c r="FW311">
        <v>2.549</v>
      </c>
      <c r="FX311">
        <v>0.129</v>
      </c>
      <c r="FY311">
        <v>420</v>
      </c>
      <c r="FZ311">
        <v>17</v>
      </c>
      <c r="GA311">
        <v>0.02</v>
      </c>
      <c r="GB311">
        <v>0.04</v>
      </c>
      <c r="GC311">
        <v>-8.490823073170732</v>
      </c>
      <c r="GD311">
        <v>72.82716706620207</v>
      </c>
      <c r="GE311">
        <v>7.325084667598125</v>
      </c>
      <c r="GF311">
        <v>0</v>
      </c>
      <c r="GG311">
        <v>491.5012647058823</v>
      </c>
      <c r="GH311">
        <v>-2.911886932986632</v>
      </c>
      <c r="GI311">
        <v>0.3573603642414716</v>
      </c>
      <c r="GJ311">
        <v>0</v>
      </c>
      <c r="GK311">
        <v>2.506375609756098</v>
      </c>
      <c r="GL311">
        <v>0.1564973519163833</v>
      </c>
      <c r="GM311">
        <v>0.01796211664543729</v>
      </c>
      <c r="GN311">
        <v>0</v>
      </c>
      <c r="GO311">
        <v>0</v>
      </c>
      <c r="GP311">
        <v>3</v>
      </c>
      <c r="GQ311" t="s">
        <v>459</v>
      </c>
      <c r="GR311">
        <v>3.10216</v>
      </c>
      <c r="GS311">
        <v>2.72533</v>
      </c>
      <c r="GT311">
        <v>0.0812862</v>
      </c>
      <c r="GU311">
        <v>0.0804255</v>
      </c>
      <c r="GV311">
        <v>0.101736</v>
      </c>
      <c r="GW311">
        <v>0.09472990000000001</v>
      </c>
      <c r="GX311">
        <v>23992.8</v>
      </c>
      <c r="GY311">
        <v>21824.4</v>
      </c>
      <c r="GZ311">
        <v>26680.4</v>
      </c>
      <c r="HA311">
        <v>23956.4</v>
      </c>
      <c r="HB311">
        <v>38350.2</v>
      </c>
      <c r="HC311">
        <v>32061.6</v>
      </c>
      <c r="HD311">
        <v>46592.5</v>
      </c>
      <c r="HE311">
        <v>37903.2</v>
      </c>
      <c r="HF311">
        <v>1.86725</v>
      </c>
      <c r="HG311">
        <v>1.84872</v>
      </c>
      <c r="HH311">
        <v>0.106271</v>
      </c>
      <c r="HI311">
        <v>0</v>
      </c>
      <c r="HJ311">
        <v>28.2568</v>
      </c>
      <c r="HK311">
        <v>999.9</v>
      </c>
      <c r="HL311">
        <v>48.1</v>
      </c>
      <c r="HM311">
        <v>31.7</v>
      </c>
      <c r="HN311">
        <v>25.0089</v>
      </c>
      <c r="HO311">
        <v>60.9212</v>
      </c>
      <c r="HP311">
        <v>22.4399</v>
      </c>
      <c r="HQ311">
        <v>1</v>
      </c>
      <c r="HR311">
        <v>0.151275</v>
      </c>
      <c r="HS311">
        <v>-0.00131264</v>
      </c>
      <c r="HT311">
        <v>20.2805</v>
      </c>
      <c r="HU311">
        <v>5.21055</v>
      </c>
      <c r="HV311">
        <v>11.98</v>
      </c>
      <c r="HW311">
        <v>4.96345</v>
      </c>
      <c r="HX311">
        <v>3.27428</v>
      </c>
      <c r="HY311">
        <v>9999</v>
      </c>
      <c r="HZ311">
        <v>9999</v>
      </c>
      <c r="IA311">
        <v>9999</v>
      </c>
      <c r="IB311">
        <v>999.9</v>
      </c>
      <c r="IC311">
        <v>1.86395</v>
      </c>
      <c r="ID311">
        <v>1.86005</v>
      </c>
      <c r="IE311">
        <v>1.85843</v>
      </c>
      <c r="IF311">
        <v>1.85975</v>
      </c>
      <c r="IG311">
        <v>1.85989</v>
      </c>
      <c r="IH311">
        <v>1.85837</v>
      </c>
      <c r="II311">
        <v>1.85745</v>
      </c>
      <c r="IJ311">
        <v>1.85241</v>
      </c>
      <c r="IK311">
        <v>0</v>
      </c>
      <c r="IL311">
        <v>0</v>
      </c>
      <c r="IM311">
        <v>0</v>
      </c>
      <c r="IN311">
        <v>0</v>
      </c>
      <c r="IO311" t="s">
        <v>443</v>
      </c>
      <c r="IP311" t="s">
        <v>444</v>
      </c>
      <c r="IQ311" t="s">
        <v>445</v>
      </c>
      <c r="IR311" t="s">
        <v>445</v>
      </c>
      <c r="IS311" t="s">
        <v>445</v>
      </c>
      <c r="IT311" t="s">
        <v>445</v>
      </c>
      <c r="IU311">
        <v>0</v>
      </c>
      <c r="IV311">
        <v>100</v>
      </c>
      <c r="IW311">
        <v>100</v>
      </c>
      <c r="IX311">
        <v>-1.279</v>
      </c>
      <c r="IY311">
        <v>0.2851</v>
      </c>
      <c r="IZ311">
        <v>-1.101190050776656</v>
      </c>
      <c r="JA311">
        <v>-0.0009077452495023094</v>
      </c>
      <c r="JB311">
        <v>1.260287539409167E-06</v>
      </c>
      <c r="JC311">
        <v>-2.747980142854786E-10</v>
      </c>
      <c r="JD311">
        <v>0.01164710740424388</v>
      </c>
      <c r="JE311">
        <v>0.002354074995816399</v>
      </c>
      <c r="JF311">
        <v>0.0004967520844642659</v>
      </c>
      <c r="JG311">
        <v>-1.558376616488758E-06</v>
      </c>
      <c r="JH311">
        <v>1</v>
      </c>
      <c r="JI311">
        <v>1955</v>
      </c>
      <c r="JJ311">
        <v>1</v>
      </c>
      <c r="JK311">
        <v>26</v>
      </c>
      <c r="JL311">
        <v>194323.1</v>
      </c>
      <c r="JM311">
        <v>194323.3</v>
      </c>
      <c r="JN311">
        <v>1.0144</v>
      </c>
      <c r="JO311">
        <v>2.6123</v>
      </c>
      <c r="JP311">
        <v>1.49658</v>
      </c>
      <c r="JQ311">
        <v>2.34619</v>
      </c>
      <c r="JR311">
        <v>1.54907</v>
      </c>
      <c r="JS311">
        <v>2.39258</v>
      </c>
      <c r="JT311">
        <v>36.5523</v>
      </c>
      <c r="JU311">
        <v>24.1751</v>
      </c>
      <c r="JV311">
        <v>18</v>
      </c>
      <c r="JW311">
        <v>483.168</v>
      </c>
      <c r="JX311">
        <v>485.781</v>
      </c>
      <c r="JY311">
        <v>27.7577</v>
      </c>
      <c r="JZ311">
        <v>29.1974</v>
      </c>
      <c r="KA311">
        <v>30.0004</v>
      </c>
      <c r="KB311">
        <v>29.3744</v>
      </c>
      <c r="KC311">
        <v>29.3607</v>
      </c>
      <c r="KD311">
        <v>20.393</v>
      </c>
      <c r="KE311">
        <v>22.8421</v>
      </c>
      <c r="KF311">
        <v>58.3735</v>
      </c>
      <c r="KG311">
        <v>27.7605</v>
      </c>
      <c r="KH311">
        <v>352.833</v>
      </c>
      <c r="KI311">
        <v>19.7255</v>
      </c>
      <c r="KJ311">
        <v>101.869</v>
      </c>
      <c r="KK311">
        <v>91.40689999999999</v>
      </c>
    </row>
    <row r="312" spans="1:297">
      <c r="A312">
        <v>294</v>
      </c>
      <c r="B312">
        <v>1758648998.1</v>
      </c>
      <c r="C312">
        <v>7365.099999904633</v>
      </c>
      <c r="D312" t="s">
        <v>1036</v>
      </c>
      <c r="E312" t="s">
        <v>1037</v>
      </c>
      <c r="F312">
        <v>5</v>
      </c>
      <c r="G312" t="s">
        <v>1027</v>
      </c>
      <c r="H312" t="s">
        <v>438</v>
      </c>
      <c r="I312">
        <v>1758648990.314285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(EA312+(U312+2*0.95*5.67E-8*(((EA312+$B$9)+273)^4-(EA312+273)^4)-44100*J312)/(1.84*29.3*R312+8*0.95*5.67E-8*(EA312+273)^3))</f>
        <v>0</v>
      </c>
      <c r="W312">
        <f>($C$9*EB312+$D$9*EC312+$E$9*V312)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2*0.95*5.67E-8*(((EA312+$B$9)+273)^4-(W312+273)^4)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375.6738873621797</v>
      </c>
      <c r="AK312">
        <v>374.143703030303</v>
      </c>
      <c r="AL312">
        <v>-2.966660748891428</v>
      </c>
      <c r="AM312">
        <v>65.1807308755827</v>
      </c>
      <c r="AN312">
        <f>(AP312 - AO312 + DY312*1E3/(8.314*(EA312+273.15)) * AR312/DX312 * AQ312) * DX312/(100*DL312) * 1000/(1000 - AP312)</f>
        <v>0</v>
      </c>
      <c r="AO312">
        <v>19.67067476579822</v>
      </c>
      <c r="AP312">
        <v>22.18105757575757</v>
      </c>
      <c r="AQ312">
        <v>-1.306687173529031E-05</v>
      </c>
      <c r="AR312">
        <v>105.5664432874924</v>
      </c>
      <c r="AS312">
        <v>0</v>
      </c>
      <c r="AT312">
        <v>0</v>
      </c>
      <c r="AU312">
        <f>IF(AS312*$H$15&gt;=AW312,1.0,(AW312/(AW312-AS312*$H$15)))</f>
        <v>0</v>
      </c>
      <c r="AV312">
        <f>(AU312-1)*100</f>
        <v>0</v>
      </c>
      <c r="AW312">
        <f>MAX(0,($B$15+$C$15*EF312)/(1+$D$15*EF312)*DY312/(EA312+273)*$E$15)</f>
        <v>0</v>
      </c>
      <c r="AX312" t="s">
        <v>439</v>
      </c>
      <c r="AY312" t="s">
        <v>439</v>
      </c>
      <c r="AZ312">
        <v>0</v>
      </c>
      <c r="BA312">
        <v>0</v>
      </c>
      <c r="BB312">
        <f>1-AZ312/BA312</f>
        <v>0</v>
      </c>
      <c r="BC312">
        <v>0</v>
      </c>
      <c r="BD312" t="s">
        <v>439</v>
      </c>
      <c r="BE312" t="s">
        <v>439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439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$B$13*EG312+$C$13*EH312+$F$13*ES312*(1-EV312)</f>
        <v>0</v>
      </c>
      <c r="DI312">
        <f>DH312*DJ312</f>
        <v>0</v>
      </c>
      <c r="DJ312">
        <f>($B$13*$D$11+$C$13*$D$11+$F$13*((FF312+EX312)/MAX(FF312+EX312+FG312, 0.1)*$I$11+FG312/MAX(FF312+EX312+FG312, 0.1)*$J$11))/($B$13+$C$13+$F$13)</f>
        <v>0</v>
      </c>
      <c r="DK312">
        <f>($B$13*$K$11+$C$13*$K$11+$F$13*((FF312+EX312)/MAX(FF312+EX312+FG312, 0.1)*$P$11+FG312/MAX(FF312+EX312+FG312, 0.1)*$Q$11))/($B$13+$C$13+$F$13)</f>
        <v>0</v>
      </c>
      <c r="DL312">
        <v>2.7</v>
      </c>
      <c r="DM312">
        <v>0.5</v>
      </c>
      <c r="DN312" t="s">
        <v>440</v>
      </c>
      <c r="DO312">
        <v>2</v>
      </c>
      <c r="DP312" t="b">
        <v>1</v>
      </c>
      <c r="DQ312">
        <v>1758648990.314285</v>
      </c>
      <c r="DR312">
        <v>384.984</v>
      </c>
      <c r="DS312">
        <v>383.7464285714285</v>
      </c>
      <c r="DT312">
        <v>22.19344642857143</v>
      </c>
      <c r="DU312">
        <v>19.67358214285715</v>
      </c>
      <c r="DV312">
        <v>386.2635714285714</v>
      </c>
      <c r="DW312">
        <v>21.90818928571429</v>
      </c>
      <c r="DX312">
        <v>500.0258571428571</v>
      </c>
      <c r="DY312">
        <v>90.29049285714287</v>
      </c>
      <c r="DZ312">
        <v>0.06744416428571429</v>
      </c>
      <c r="EA312">
        <v>28.99838214285714</v>
      </c>
      <c r="EB312">
        <v>29.98795714285714</v>
      </c>
      <c r="EC312">
        <v>999.9000000000002</v>
      </c>
      <c r="ED312">
        <v>0</v>
      </c>
      <c r="EE312">
        <v>0</v>
      </c>
      <c r="EF312">
        <v>9998.638571428572</v>
      </c>
      <c r="EG312">
        <v>0</v>
      </c>
      <c r="EH312">
        <v>10.20339642857143</v>
      </c>
      <c r="EI312">
        <v>1.237615857142857</v>
      </c>
      <c r="EJ312">
        <v>393.7221785714285</v>
      </c>
      <c r="EK312">
        <v>391.4476428571429</v>
      </c>
      <c r="EL312">
        <v>2.519866071428571</v>
      </c>
      <c r="EM312">
        <v>383.7464285714285</v>
      </c>
      <c r="EN312">
        <v>19.67358214285715</v>
      </c>
      <c r="EO312">
        <v>2.0038575</v>
      </c>
      <c r="EP312">
        <v>1.776337857142857</v>
      </c>
      <c r="EQ312">
        <v>17.47484642857143</v>
      </c>
      <c r="ER312">
        <v>15.5801</v>
      </c>
      <c r="ES312">
        <v>2000.013571428572</v>
      </c>
      <c r="ET312">
        <v>0.9799933928571429</v>
      </c>
      <c r="EU312">
        <v>0.02000677857142857</v>
      </c>
      <c r="EV312">
        <v>0</v>
      </c>
      <c r="EW312">
        <v>490.8948928571429</v>
      </c>
      <c r="EX312">
        <v>5.00078</v>
      </c>
      <c r="EY312">
        <v>9666.800000000001</v>
      </c>
      <c r="EZ312">
        <v>16379.71785714286</v>
      </c>
      <c r="FA312">
        <v>39.77207142857143</v>
      </c>
      <c r="FB312">
        <v>40.55092857142857</v>
      </c>
      <c r="FC312">
        <v>40.24303571428571</v>
      </c>
      <c r="FD312">
        <v>40.28549999999999</v>
      </c>
      <c r="FE312">
        <v>40.95957142857142</v>
      </c>
      <c r="FF312">
        <v>1955.095</v>
      </c>
      <c r="FG312">
        <v>39.91178571428571</v>
      </c>
      <c r="FH312">
        <v>0</v>
      </c>
      <c r="FI312">
        <v>1758648996</v>
      </c>
      <c r="FJ312">
        <v>0</v>
      </c>
      <c r="FK312">
        <v>490.8992692307693</v>
      </c>
      <c r="FL312">
        <v>-6.445367505853692</v>
      </c>
      <c r="FM312">
        <v>-118.6023929992391</v>
      </c>
      <c r="FN312">
        <v>9666.730769230768</v>
      </c>
      <c r="FO312">
        <v>15</v>
      </c>
      <c r="FP312">
        <v>0</v>
      </c>
      <c r="FQ312" t="s">
        <v>441</v>
      </c>
      <c r="FR312">
        <v>1746989605.5</v>
      </c>
      <c r="FS312">
        <v>1746989593.5</v>
      </c>
      <c r="FT312">
        <v>0</v>
      </c>
      <c r="FU312">
        <v>-0.274</v>
      </c>
      <c r="FV312">
        <v>-0.002</v>
      </c>
      <c r="FW312">
        <v>2.549</v>
      </c>
      <c r="FX312">
        <v>0.129</v>
      </c>
      <c r="FY312">
        <v>420</v>
      </c>
      <c r="FZ312">
        <v>17</v>
      </c>
      <c r="GA312">
        <v>0.02</v>
      </c>
      <c r="GB312">
        <v>0.04</v>
      </c>
      <c r="GC312">
        <v>-2.3922699</v>
      </c>
      <c r="GD312">
        <v>67.9330199324578</v>
      </c>
      <c r="GE312">
        <v>6.710088593324632</v>
      </c>
      <c r="GF312">
        <v>0</v>
      </c>
      <c r="GG312">
        <v>491.0960882352941</v>
      </c>
      <c r="GH312">
        <v>-4.579388839959138</v>
      </c>
      <c r="GI312">
        <v>0.5192708330889445</v>
      </c>
      <c r="GJ312">
        <v>0</v>
      </c>
      <c r="GK312">
        <v>2.5144125</v>
      </c>
      <c r="GL312">
        <v>0.05092232645403081</v>
      </c>
      <c r="GM312">
        <v>0.01261830946482136</v>
      </c>
      <c r="GN312">
        <v>1</v>
      </c>
      <c r="GO312">
        <v>1</v>
      </c>
      <c r="GP312">
        <v>3</v>
      </c>
      <c r="GQ312" t="s">
        <v>448</v>
      </c>
      <c r="GR312">
        <v>3.10209</v>
      </c>
      <c r="GS312">
        <v>2.72582</v>
      </c>
      <c r="GT312">
        <v>0.0788832</v>
      </c>
      <c r="GU312">
        <v>0.07768890000000001</v>
      </c>
      <c r="GV312">
        <v>0.101718</v>
      </c>
      <c r="GW312">
        <v>0.0947356</v>
      </c>
      <c r="GX312">
        <v>24055.3</v>
      </c>
      <c r="GY312">
        <v>21889.3</v>
      </c>
      <c r="GZ312">
        <v>26680.2</v>
      </c>
      <c r="HA312">
        <v>23956.4</v>
      </c>
      <c r="HB312">
        <v>38350.5</v>
      </c>
      <c r="HC312">
        <v>32061.1</v>
      </c>
      <c r="HD312">
        <v>46592.3</v>
      </c>
      <c r="HE312">
        <v>37903.2</v>
      </c>
      <c r="HF312">
        <v>1.86725</v>
      </c>
      <c r="HG312">
        <v>1.84878</v>
      </c>
      <c r="HH312">
        <v>0.105828</v>
      </c>
      <c r="HI312">
        <v>0</v>
      </c>
      <c r="HJ312">
        <v>28.2592</v>
      </c>
      <c r="HK312">
        <v>999.9</v>
      </c>
      <c r="HL312">
        <v>48.1</v>
      </c>
      <c r="HM312">
        <v>31.7</v>
      </c>
      <c r="HN312">
        <v>25.0085</v>
      </c>
      <c r="HO312">
        <v>61.4112</v>
      </c>
      <c r="HP312">
        <v>22.6482</v>
      </c>
      <c r="HQ312">
        <v>1</v>
      </c>
      <c r="HR312">
        <v>0.151428</v>
      </c>
      <c r="HS312">
        <v>-0.00983933</v>
      </c>
      <c r="HT312">
        <v>20.2806</v>
      </c>
      <c r="HU312">
        <v>5.2098</v>
      </c>
      <c r="HV312">
        <v>11.9791</v>
      </c>
      <c r="HW312">
        <v>4.9628</v>
      </c>
      <c r="HX312">
        <v>3.27428</v>
      </c>
      <c r="HY312">
        <v>9999</v>
      </c>
      <c r="HZ312">
        <v>9999</v>
      </c>
      <c r="IA312">
        <v>9999</v>
      </c>
      <c r="IB312">
        <v>999.9</v>
      </c>
      <c r="IC312">
        <v>1.86396</v>
      </c>
      <c r="ID312">
        <v>1.86007</v>
      </c>
      <c r="IE312">
        <v>1.85841</v>
      </c>
      <c r="IF312">
        <v>1.85975</v>
      </c>
      <c r="IG312">
        <v>1.85989</v>
      </c>
      <c r="IH312">
        <v>1.85838</v>
      </c>
      <c r="II312">
        <v>1.85745</v>
      </c>
      <c r="IJ312">
        <v>1.8524</v>
      </c>
      <c r="IK312">
        <v>0</v>
      </c>
      <c r="IL312">
        <v>0</v>
      </c>
      <c r="IM312">
        <v>0</v>
      </c>
      <c r="IN312">
        <v>0</v>
      </c>
      <c r="IO312" t="s">
        <v>443</v>
      </c>
      <c r="IP312" t="s">
        <v>444</v>
      </c>
      <c r="IQ312" t="s">
        <v>445</v>
      </c>
      <c r="IR312" t="s">
        <v>445</v>
      </c>
      <c r="IS312" t="s">
        <v>445</v>
      </c>
      <c r="IT312" t="s">
        <v>445</v>
      </c>
      <c r="IU312">
        <v>0</v>
      </c>
      <c r="IV312">
        <v>100</v>
      </c>
      <c r="IW312">
        <v>100</v>
      </c>
      <c r="IX312">
        <v>-1.278</v>
      </c>
      <c r="IY312">
        <v>0.285</v>
      </c>
      <c r="IZ312">
        <v>-1.101190050776656</v>
      </c>
      <c r="JA312">
        <v>-0.0009077452495023094</v>
      </c>
      <c r="JB312">
        <v>1.260287539409167E-06</v>
      </c>
      <c r="JC312">
        <v>-2.747980142854786E-10</v>
      </c>
      <c r="JD312">
        <v>0.01164710740424388</v>
      </c>
      <c r="JE312">
        <v>0.002354074995816399</v>
      </c>
      <c r="JF312">
        <v>0.0004967520844642659</v>
      </c>
      <c r="JG312">
        <v>-1.558376616488758E-06</v>
      </c>
      <c r="JH312">
        <v>1</v>
      </c>
      <c r="JI312">
        <v>1955</v>
      </c>
      <c r="JJ312">
        <v>1</v>
      </c>
      <c r="JK312">
        <v>26</v>
      </c>
      <c r="JL312">
        <v>194323.2</v>
      </c>
      <c r="JM312">
        <v>194323.4</v>
      </c>
      <c r="JN312">
        <v>0.976562</v>
      </c>
      <c r="JO312">
        <v>2.55371</v>
      </c>
      <c r="JP312">
        <v>1.49658</v>
      </c>
      <c r="JQ312">
        <v>2.34619</v>
      </c>
      <c r="JR312">
        <v>1.54907</v>
      </c>
      <c r="JS312">
        <v>2.4585</v>
      </c>
      <c r="JT312">
        <v>36.5523</v>
      </c>
      <c r="JU312">
        <v>24.1751</v>
      </c>
      <c r="JV312">
        <v>18</v>
      </c>
      <c r="JW312">
        <v>483.186</v>
      </c>
      <c r="JX312">
        <v>485.835</v>
      </c>
      <c r="JY312">
        <v>27.7653</v>
      </c>
      <c r="JZ312">
        <v>29.1999</v>
      </c>
      <c r="KA312">
        <v>30.0002</v>
      </c>
      <c r="KB312">
        <v>29.3768</v>
      </c>
      <c r="KC312">
        <v>29.3632</v>
      </c>
      <c r="KD312">
        <v>19.6198</v>
      </c>
      <c r="KE312">
        <v>22.8421</v>
      </c>
      <c r="KF312">
        <v>58.3735</v>
      </c>
      <c r="KG312">
        <v>27.7698</v>
      </c>
      <c r="KH312">
        <v>332.728</v>
      </c>
      <c r="KI312">
        <v>19.7255</v>
      </c>
      <c r="KJ312">
        <v>101.868</v>
      </c>
      <c r="KK312">
        <v>91.40689999999999</v>
      </c>
    </row>
    <row r="313" spans="1:297">
      <c r="A313">
        <v>295</v>
      </c>
      <c r="B313">
        <v>1758649003.1</v>
      </c>
      <c r="C313">
        <v>7370.099999904633</v>
      </c>
      <c r="D313" t="s">
        <v>1038</v>
      </c>
      <c r="E313" t="s">
        <v>1039</v>
      </c>
      <c r="F313">
        <v>5</v>
      </c>
      <c r="G313" t="s">
        <v>1027</v>
      </c>
      <c r="H313" t="s">
        <v>438</v>
      </c>
      <c r="I313">
        <v>1758648995.6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(EA313+(U313+2*0.95*5.67E-8*(((EA313+$B$9)+273)^4-(EA313+273)^4)-44100*J313)/(1.84*29.3*R313+8*0.95*5.67E-8*(EA313+273)^3))</f>
        <v>0</v>
      </c>
      <c r="W313">
        <f>($C$9*EB313+$D$9*EC313+$E$9*V313)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2*0.95*5.67E-8*(((EA313+$B$9)+273)^4-(W313+273)^4)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358.780926872453</v>
      </c>
      <c r="AK313">
        <v>358.4599151515151</v>
      </c>
      <c r="AL313">
        <v>-3.159035161803908</v>
      </c>
      <c r="AM313">
        <v>65.1807308755827</v>
      </c>
      <c r="AN313">
        <f>(AP313 - AO313 + DY313*1E3/(8.314*(EA313+273.15)) * AR313/DX313 * AQ313) * DX313/(100*DL313) * 1000/(1000 - AP313)</f>
        <v>0</v>
      </c>
      <c r="AO313">
        <v>19.67071920103994</v>
      </c>
      <c r="AP313">
        <v>22.18035272727272</v>
      </c>
      <c r="AQ313">
        <v>1.719968512753576E-06</v>
      </c>
      <c r="AR313">
        <v>105.5664432874924</v>
      </c>
      <c r="AS313">
        <v>0</v>
      </c>
      <c r="AT313">
        <v>0</v>
      </c>
      <c r="AU313">
        <f>IF(AS313*$H$15&gt;=AW313,1.0,(AW313/(AW313-AS313*$H$15)))</f>
        <v>0</v>
      </c>
      <c r="AV313">
        <f>(AU313-1)*100</f>
        <v>0</v>
      </c>
      <c r="AW313">
        <f>MAX(0,($B$15+$C$15*EF313)/(1+$D$15*EF313)*DY313/(EA313+273)*$E$15)</f>
        <v>0</v>
      </c>
      <c r="AX313" t="s">
        <v>439</v>
      </c>
      <c r="AY313" t="s">
        <v>439</v>
      </c>
      <c r="AZ313">
        <v>0</v>
      </c>
      <c r="BA313">
        <v>0</v>
      </c>
      <c r="BB313">
        <f>1-AZ313/BA313</f>
        <v>0</v>
      </c>
      <c r="BC313">
        <v>0</v>
      </c>
      <c r="BD313" t="s">
        <v>439</v>
      </c>
      <c r="BE313" t="s">
        <v>439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439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$B$13*EG313+$C$13*EH313+$F$13*ES313*(1-EV313)</f>
        <v>0</v>
      </c>
      <c r="DI313">
        <f>DH313*DJ313</f>
        <v>0</v>
      </c>
      <c r="DJ313">
        <f>($B$13*$D$11+$C$13*$D$11+$F$13*((FF313+EX313)/MAX(FF313+EX313+FG313, 0.1)*$I$11+FG313/MAX(FF313+EX313+FG313, 0.1)*$J$11))/($B$13+$C$13+$F$13)</f>
        <v>0</v>
      </c>
      <c r="DK313">
        <f>($B$13*$K$11+$C$13*$K$11+$F$13*((FF313+EX313)/MAX(FF313+EX313+FG313, 0.1)*$P$11+FG313/MAX(FF313+EX313+FG313, 0.1)*$Q$11))/($B$13+$C$13+$F$13)</f>
        <v>0</v>
      </c>
      <c r="DL313">
        <v>2.7</v>
      </c>
      <c r="DM313">
        <v>0.5</v>
      </c>
      <c r="DN313" t="s">
        <v>440</v>
      </c>
      <c r="DO313">
        <v>2</v>
      </c>
      <c r="DP313" t="b">
        <v>1</v>
      </c>
      <c r="DQ313">
        <v>1758648995.6</v>
      </c>
      <c r="DR313">
        <v>371.2438518518519</v>
      </c>
      <c r="DS313">
        <v>366.5091851851852</v>
      </c>
      <c r="DT313">
        <v>22.18435185185185</v>
      </c>
      <c r="DU313">
        <v>19.67086296296297</v>
      </c>
      <c r="DV313">
        <v>372.5223333333333</v>
      </c>
      <c r="DW313">
        <v>21.89928148148148</v>
      </c>
      <c r="DX313">
        <v>499.9930740740741</v>
      </c>
      <c r="DY313">
        <v>90.29049259259261</v>
      </c>
      <c r="DZ313">
        <v>0.06751188148148148</v>
      </c>
      <c r="EA313">
        <v>28.99926666666667</v>
      </c>
      <c r="EB313">
        <v>29.98753333333334</v>
      </c>
      <c r="EC313">
        <v>999.9000000000001</v>
      </c>
      <c r="ED313">
        <v>0</v>
      </c>
      <c r="EE313">
        <v>0</v>
      </c>
      <c r="EF313">
        <v>9996.087777777777</v>
      </c>
      <c r="EG313">
        <v>0</v>
      </c>
      <c r="EH313">
        <v>10.20391481481481</v>
      </c>
      <c r="EI313">
        <v>4.734643592592593</v>
      </c>
      <c r="EJ313">
        <v>379.6665555555555</v>
      </c>
      <c r="EK313">
        <v>373.8633703703704</v>
      </c>
      <c r="EL313">
        <v>2.513489259259259</v>
      </c>
      <c r="EM313">
        <v>366.5091851851852</v>
      </c>
      <c r="EN313">
        <v>19.67086296296297</v>
      </c>
      <c r="EO313">
        <v>2.003035555555555</v>
      </c>
      <c r="EP313">
        <v>1.776092222222222</v>
      </c>
      <c r="EQ313">
        <v>17.46835555555555</v>
      </c>
      <c r="ER313">
        <v>15.57794074074074</v>
      </c>
      <c r="ES313">
        <v>1999.995185185185</v>
      </c>
      <c r="ET313">
        <v>0.9799938518518518</v>
      </c>
      <c r="EU313">
        <v>0.0200063037037037</v>
      </c>
      <c r="EV313">
        <v>0</v>
      </c>
      <c r="EW313">
        <v>490.0927037037036</v>
      </c>
      <c r="EX313">
        <v>5.00078</v>
      </c>
      <c r="EY313">
        <v>9651.905185185185</v>
      </c>
      <c r="EZ313">
        <v>16379.57037037037</v>
      </c>
      <c r="FA313">
        <v>39.77755555555555</v>
      </c>
      <c r="FB313">
        <v>40.55292592592593</v>
      </c>
      <c r="FC313">
        <v>40.30292592592592</v>
      </c>
      <c r="FD313">
        <v>40.27988888888889</v>
      </c>
      <c r="FE313">
        <v>40.95118518518519</v>
      </c>
      <c r="FF313">
        <v>1955.078148148148</v>
      </c>
      <c r="FG313">
        <v>39.91</v>
      </c>
      <c r="FH313">
        <v>0</v>
      </c>
      <c r="FI313">
        <v>1758649001.4</v>
      </c>
      <c r="FJ313">
        <v>0</v>
      </c>
      <c r="FK313">
        <v>489.99104</v>
      </c>
      <c r="FL313">
        <v>-12.51746151361606</v>
      </c>
      <c r="FM313">
        <v>-228.6123073726354</v>
      </c>
      <c r="FN313">
        <v>9650.116399999999</v>
      </c>
      <c r="FO313">
        <v>15</v>
      </c>
      <c r="FP313">
        <v>0</v>
      </c>
      <c r="FQ313" t="s">
        <v>441</v>
      </c>
      <c r="FR313">
        <v>1746989605.5</v>
      </c>
      <c r="FS313">
        <v>1746989593.5</v>
      </c>
      <c r="FT313">
        <v>0</v>
      </c>
      <c r="FU313">
        <v>-0.274</v>
      </c>
      <c r="FV313">
        <v>-0.002</v>
      </c>
      <c r="FW313">
        <v>2.549</v>
      </c>
      <c r="FX313">
        <v>0.129</v>
      </c>
      <c r="FY313">
        <v>420</v>
      </c>
      <c r="FZ313">
        <v>17</v>
      </c>
      <c r="GA313">
        <v>0.02</v>
      </c>
      <c r="GB313">
        <v>0.04</v>
      </c>
      <c r="GC313">
        <v>2.411315707317073</v>
      </c>
      <c r="GD313">
        <v>40.40623212543554</v>
      </c>
      <c r="GE313">
        <v>4.171655412858038</v>
      </c>
      <c r="GF313">
        <v>0</v>
      </c>
      <c r="GG313">
        <v>490.4403529411764</v>
      </c>
      <c r="GH313">
        <v>-9.259709699300831</v>
      </c>
      <c r="GI313">
        <v>0.973672999896083</v>
      </c>
      <c r="GJ313">
        <v>0</v>
      </c>
      <c r="GK313">
        <v>2.517407317073171</v>
      </c>
      <c r="GL313">
        <v>-0.06995749128920023</v>
      </c>
      <c r="GM313">
        <v>0.007352952957291899</v>
      </c>
      <c r="GN313">
        <v>1</v>
      </c>
      <c r="GO313">
        <v>1</v>
      </c>
      <c r="GP313">
        <v>3</v>
      </c>
      <c r="GQ313" t="s">
        <v>448</v>
      </c>
      <c r="GR313">
        <v>3.10232</v>
      </c>
      <c r="GS313">
        <v>2.72568</v>
      </c>
      <c r="GT313">
        <v>0.07627440000000001</v>
      </c>
      <c r="GU313">
        <v>0.07482800000000001</v>
      </c>
      <c r="GV313">
        <v>0.101714</v>
      </c>
      <c r="GW313">
        <v>0.09472899999999999</v>
      </c>
      <c r="GX313">
        <v>24123.2</v>
      </c>
      <c r="GY313">
        <v>21957.2</v>
      </c>
      <c r="GZ313">
        <v>26680</v>
      </c>
      <c r="HA313">
        <v>23956.5</v>
      </c>
      <c r="HB313">
        <v>38350</v>
      </c>
      <c r="HC313">
        <v>32061.1</v>
      </c>
      <c r="HD313">
        <v>46591.8</v>
      </c>
      <c r="HE313">
        <v>37903.3</v>
      </c>
      <c r="HF313">
        <v>1.86718</v>
      </c>
      <c r="HG313">
        <v>1.84843</v>
      </c>
      <c r="HH313">
        <v>0.106096</v>
      </c>
      <c r="HI313">
        <v>0</v>
      </c>
      <c r="HJ313">
        <v>28.258</v>
      </c>
      <c r="HK313">
        <v>999.9</v>
      </c>
      <c r="HL313">
        <v>48.1</v>
      </c>
      <c r="HM313">
        <v>31.8</v>
      </c>
      <c r="HN313">
        <v>25.1502</v>
      </c>
      <c r="HO313">
        <v>60.8512</v>
      </c>
      <c r="HP313">
        <v>22.5801</v>
      </c>
      <c r="HQ313">
        <v>1</v>
      </c>
      <c r="HR313">
        <v>0.151656</v>
      </c>
      <c r="HS313">
        <v>-0.0206182</v>
      </c>
      <c r="HT313">
        <v>20.2807</v>
      </c>
      <c r="HU313">
        <v>5.21145</v>
      </c>
      <c r="HV313">
        <v>11.9797</v>
      </c>
      <c r="HW313">
        <v>4.9632</v>
      </c>
      <c r="HX313">
        <v>3.27445</v>
      </c>
      <c r="HY313">
        <v>9999</v>
      </c>
      <c r="HZ313">
        <v>9999</v>
      </c>
      <c r="IA313">
        <v>9999</v>
      </c>
      <c r="IB313">
        <v>999.9</v>
      </c>
      <c r="IC313">
        <v>1.86399</v>
      </c>
      <c r="ID313">
        <v>1.86006</v>
      </c>
      <c r="IE313">
        <v>1.85842</v>
      </c>
      <c r="IF313">
        <v>1.85975</v>
      </c>
      <c r="IG313">
        <v>1.85989</v>
      </c>
      <c r="IH313">
        <v>1.85837</v>
      </c>
      <c r="II313">
        <v>1.85745</v>
      </c>
      <c r="IJ313">
        <v>1.85242</v>
      </c>
      <c r="IK313">
        <v>0</v>
      </c>
      <c r="IL313">
        <v>0</v>
      </c>
      <c r="IM313">
        <v>0</v>
      </c>
      <c r="IN313">
        <v>0</v>
      </c>
      <c r="IO313" t="s">
        <v>443</v>
      </c>
      <c r="IP313" t="s">
        <v>444</v>
      </c>
      <c r="IQ313" t="s">
        <v>445</v>
      </c>
      <c r="IR313" t="s">
        <v>445</v>
      </c>
      <c r="IS313" t="s">
        <v>445</v>
      </c>
      <c r="IT313" t="s">
        <v>445</v>
      </c>
      <c r="IU313">
        <v>0</v>
      </c>
      <c r="IV313">
        <v>100</v>
      </c>
      <c r="IW313">
        <v>100</v>
      </c>
      <c r="IX313">
        <v>-1.276</v>
      </c>
      <c r="IY313">
        <v>0.285</v>
      </c>
      <c r="IZ313">
        <v>-1.101190050776656</v>
      </c>
      <c r="JA313">
        <v>-0.0009077452495023094</v>
      </c>
      <c r="JB313">
        <v>1.260287539409167E-06</v>
      </c>
      <c r="JC313">
        <v>-2.747980142854786E-10</v>
      </c>
      <c r="JD313">
        <v>0.01164710740424388</v>
      </c>
      <c r="JE313">
        <v>0.002354074995816399</v>
      </c>
      <c r="JF313">
        <v>0.0004967520844642659</v>
      </c>
      <c r="JG313">
        <v>-1.558376616488758E-06</v>
      </c>
      <c r="JH313">
        <v>1</v>
      </c>
      <c r="JI313">
        <v>1955</v>
      </c>
      <c r="JJ313">
        <v>1</v>
      </c>
      <c r="JK313">
        <v>26</v>
      </c>
      <c r="JL313">
        <v>194323.3</v>
      </c>
      <c r="JM313">
        <v>194323.5</v>
      </c>
      <c r="JN313">
        <v>0.939941</v>
      </c>
      <c r="JO313">
        <v>2.62817</v>
      </c>
      <c r="JP313">
        <v>1.49658</v>
      </c>
      <c r="JQ313">
        <v>2.34619</v>
      </c>
      <c r="JR313">
        <v>1.54907</v>
      </c>
      <c r="JS313">
        <v>2.34253</v>
      </c>
      <c r="JT313">
        <v>36.5287</v>
      </c>
      <c r="JU313">
        <v>24.1663</v>
      </c>
      <c r="JV313">
        <v>18</v>
      </c>
      <c r="JW313">
        <v>483.162</v>
      </c>
      <c r="JX313">
        <v>485.627</v>
      </c>
      <c r="JY313">
        <v>27.7745</v>
      </c>
      <c r="JZ313">
        <v>29.2024</v>
      </c>
      <c r="KA313">
        <v>30.0004</v>
      </c>
      <c r="KB313">
        <v>29.3794</v>
      </c>
      <c r="KC313">
        <v>29.3657</v>
      </c>
      <c r="KD313">
        <v>18.9008</v>
      </c>
      <c r="KE313">
        <v>22.8421</v>
      </c>
      <c r="KF313">
        <v>58.3735</v>
      </c>
      <c r="KG313">
        <v>27.7798</v>
      </c>
      <c r="KH313">
        <v>319.354</v>
      </c>
      <c r="KI313">
        <v>19.7255</v>
      </c>
      <c r="KJ313">
        <v>101.867</v>
      </c>
      <c r="KK313">
        <v>91.4071</v>
      </c>
    </row>
    <row r="314" spans="1:297">
      <c r="A314">
        <v>296</v>
      </c>
      <c r="B314">
        <v>1758649008.1</v>
      </c>
      <c r="C314">
        <v>7375.099999904633</v>
      </c>
      <c r="D314" t="s">
        <v>1040</v>
      </c>
      <c r="E314" t="s">
        <v>1041</v>
      </c>
      <c r="F314">
        <v>5</v>
      </c>
      <c r="G314" t="s">
        <v>1027</v>
      </c>
      <c r="H314" t="s">
        <v>438</v>
      </c>
      <c r="I314">
        <v>1758649000.314285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(EA314+(U314+2*0.95*5.67E-8*(((EA314+$B$9)+273)^4-(EA314+273)^4)-44100*J314)/(1.84*29.3*R314+8*0.95*5.67E-8*(EA314+273)^3))</f>
        <v>0</v>
      </c>
      <c r="W314">
        <f>($C$9*EB314+$D$9*EC314+$E$9*V314)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2*0.95*5.67E-8*(((EA314+$B$9)+273)^4-(W314+273)^4)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341.7705702471216</v>
      </c>
      <c r="AK314">
        <v>342.2750424242425</v>
      </c>
      <c r="AL314">
        <v>-3.24133177451245</v>
      </c>
      <c r="AM314">
        <v>65.1807308755827</v>
      </c>
      <c r="AN314">
        <f>(AP314 - AO314 + DY314*1E3/(8.314*(EA314+273.15)) * AR314/DX314 * AQ314) * DX314/(100*DL314) * 1000/(1000 - AP314)</f>
        <v>0</v>
      </c>
      <c r="AO314">
        <v>19.66926729073335</v>
      </c>
      <c r="AP314">
        <v>22.18087575757576</v>
      </c>
      <c r="AQ314">
        <v>2.594990520800678E-06</v>
      </c>
      <c r="AR314">
        <v>105.5664432874924</v>
      </c>
      <c r="AS314">
        <v>0</v>
      </c>
      <c r="AT314">
        <v>0</v>
      </c>
      <c r="AU314">
        <f>IF(AS314*$H$15&gt;=AW314,1.0,(AW314/(AW314-AS314*$H$15)))</f>
        <v>0</v>
      </c>
      <c r="AV314">
        <f>(AU314-1)*100</f>
        <v>0</v>
      </c>
      <c r="AW314">
        <f>MAX(0,($B$15+$C$15*EF314)/(1+$D$15*EF314)*DY314/(EA314+273)*$E$15)</f>
        <v>0</v>
      </c>
      <c r="AX314" t="s">
        <v>439</v>
      </c>
      <c r="AY314" t="s">
        <v>439</v>
      </c>
      <c r="AZ314">
        <v>0</v>
      </c>
      <c r="BA314">
        <v>0</v>
      </c>
      <c r="BB314">
        <f>1-AZ314/BA314</f>
        <v>0</v>
      </c>
      <c r="BC314">
        <v>0</v>
      </c>
      <c r="BD314" t="s">
        <v>439</v>
      </c>
      <c r="BE314" t="s">
        <v>439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439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$B$13*EG314+$C$13*EH314+$F$13*ES314*(1-EV314)</f>
        <v>0</v>
      </c>
      <c r="DI314">
        <f>DH314*DJ314</f>
        <v>0</v>
      </c>
      <c r="DJ314">
        <f>($B$13*$D$11+$C$13*$D$11+$F$13*((FF314+EX314)/MAX(FF314+EX314+FG314, 0.1)*$I$11+FG314/MAX(FF314+EX314+FG314, 0.1)*$J$11))/($B$13+$C$13+$F$13)</f>
        <v>0</v>
      </c>
      <c r="DK314">
        <f>($B$13*$K$11+$C$13*$K$11+$F$13*((FF314+EX314)/MAX(FF314+EX314+FG314, 0.1)*$P$11+FG314/MAX(FF314+EX314+FG314, 0.1)*$Q$11))/($B$13+$C$13+$F$13)</f>
        <v>0</v>
      </c>
      <c r="DL314">
        <v>2.7</v>
      </c>
      <c r="DM314">
        <v>0.5</v>
      </c>
      <c r="DN314" t="s">
        <v>440</v>
      </c>
      <c r="DO314">
        <v>2</v>
      </c>
      <c r="DP314" t="b">
        <v>1</v>
      </c>
      <c r="DQ314">
        <v>1758649000.314285</v>
      </c>
      <c r="DR314">
        <v>357.3176785714286</v>
      </c>
      <c r="DS314">
        <v>350.9180714285714</v>
      </c>
      <c r="DT314">
        <v>22.18132857142857</v>
      </c>
      <c r="DU314">
        <v>19.67023571428572</v>
      </c>
      <c r="DV314">
        <v>358.5948214285714</v>
      </c>
      <c r="DW314">
        <v>21.89632857142858</v>
      </c>
      <c r="DX314">
        <v>499.9931071428572</v>
      </c>
      <c r="DY314">
        <v>90.29011785714286</v>
      </c>
      <c r="DZ314">
        <v>0.06757136785714286</v>
      </c>
      <c r="EA314">
        <v>28.99923571428571</v>
      </c>
      <c r="EB314">
        <v>29.98901071428571</v>
      </c>
      <c r="EC314">
        <v>999.9000000000002</v>
      </c>
      <c r="ED314">
        <v>0</v>
      </c>
      <c r="EE314">
        <v>0</v>
      </c>
      <c r="EF314">
        <v>9999.466785714283</v>
      </c>
      <c r="EG314">
        <v>0</v>
      </c>
      <c r="EH314">
        <v>10.203775</v>
      </c>
      <c r="EI314">
        <v>6.399653571428572</v>
      </c>
      <c r="EJ314">
        <v>365.4232857142857</v>
      </c>
      <c r="EK314">
        <v>357.9591428571429</v>
      </c>
      <c r="EL314">
        <v>2.511090714285714</v>
      </c>
      <c r="EM314">
        <v>350.9180714285714</v>
      </c>
      <c r="EN314">
        <v>19.67023571428572</v>
      </c>
      <c r="EO314">
        <v>2.002754285714286</v>
      </c>
      <c r="EP314">
        <v>1.776028214285714</v>
      </c>
      <c r="EQ314">
        <v>17.46612857142857</v>
      </c>
      <c r="ER314">
        <v>15.57738928571428</v>
      </c>
      <c r="ES314">
        <v>2000.015</v>
      </c>
      <c r="ET314">
        <v>0.9799940714285716</v>
      </c>
      <c r="EU314">
        <v>0.02000609285714285</v>
      </c>
      <c r="EV314">
        <v>0</v>
      </c>
      <c r="EW314">
        <v>488.8531785714286</v>
      </c>
      <c r="EX314">
        <v>5.00078</v>
      </c>
      <c r="EY314">
        <v>9629.071428571429</v>
      </c>
      <c r="EZ314">
        <v>16379.725</v>
      </c>
      <c r="FA314">
        <v>39.77432142857142</v>
      </c>
      <c r="FB314">
        <v>40.55767857142856</v>
      </c>
      <c r="FC314">
        <v>40.28982142857142</v>
      </c>
      <c r="FD314">
        <v>40.27214285714285</v>
      </c>
      <c r="FE314">
        <v>40.98421428571429</v>
      </c>
      <c r="FF314">
        <v>1955.100357142857</v>
      </c>
      <c r="FG314">
        <v>39.90928571428572</v>
      </c>
      <c r="FH314">
        <v>0</v>
      </c>
      <c r="FI314">
        <v>1758649006.2</v>
      </c>
      <c r="FJ314">
        <v>0</v>
      </c>
      <c r="FK314">
        <v>488.71296</v>
      </c>
      <c r="FL314">
        <v>-18.63730770211939</v>
      </c>
      <c r="FM314">
        <v>-367.5176923180253</v>
      </c>
      <c r="FN314">
        <v>9626.035599999999</v>
      </c>
      <c r="FO314">
        <v>15</v>
      </c>
      <c r="FP314">
        <v>0</v>
      </c>
      <c r="FQ314" t="s">
        <v>441</v>
      </c>
      <c r="FR314">
        <v>1746989605.5</v>
      </c>
      <c r="FS314">
        <v>1746989593.5</v>
      </c>
      <c r="FT314">
        <v>0</v>
      </c>
      <c r="FU314">
        <v>-0.274</v>
      </c>
      <c r="FV314">
        <v>-0.002</v>
      </c>
      <c r="FW314">
        <v>2.549</v>
      </c>
      <c r="FX314">
        <v>0.129</v>
      </c>
      <c r="FY314">
        <v>420</v>
      </c>
      <c r="FZ314">
        <v>17</v>
      </c>
      <c r="GA314">
        <v>0.02</v>
      </c>
      <c r="GB314">
        <v>0.04</v>
      </c>
      <c r="GC314">
        <v>5.226159756097561</v>
      </c>
      <c r="GD314">
        <v>22.55859123344948</v>
      </c>
      <c r="GE314">
        <v>2.312723140272647</v>
      </c>
      <c r="GF314">
        <v>0</v>
      </c>
      <c r="GG314">
        <v>489.4869411764706</v>
      </c>
      <c r="GH314">
        <v>-14.91098549015936</v>
      </c>
      <c r="GI314">
        <v>1.512003480800073</v>
      </c>
      <c r="GJ314">
        <v>0</v>
      </c>
      <c r="GK314">
        <v>2.513312682926829</v>
      </c>
      <c r="GL314">
        <v>-0.03607651567944146</v>
      </c>
      <c r="GM314">
        <v>0.004351794709329437</v>
      </c>
      <c r="GN314">
        <v>1</v>
      </c>
      <c r="GO314">
        <v>1</v>
      </c>
      <c r="GP314">
        <v>3</v>
      </c>
      <c r="GQ314" t="s">
        <v>448</v>
      </c>
      <c r="GR314">
        <v>3.10239</v>
      </c>
      <c r="GS314">
        <v>2.72528</v>
      </c>
      <c r="GT314">
        <v>0.07353659999999999</v>
      </c>
      <c r="GU314">
        <v>0.0719407</v>
      </c>
      <c r="GV314">
        <v>0.101715</v>
      </c>
      <c r="GW314">
        <v>0.09473139999999999</v>
      </c>
      <c r="GX314">
        <v>24194.6</v>
      </c>
      <c r="GY314">
        <v>22025.6</v>
      </c>
      <c r="GZ314">
        <v>26679.9</v>
      </c>
      <c r="HA314">
        <v>23956.3</v>
      </c>
      <c r="HB314">
        <v>38349.7</v>
      </c>
      <c r="HC314">
        <v>32060.7</v>
      </c>
      <c r="HD314">
        <v>46591.9</v>
      </c>
      <c r="HE314">
        <v>37903.2</v>
      </c>
      <c r="HF314">
        <v>1.86747</v>
      </c>
      <c r="HG314">
        <v>1.84805</v>
      </c>
      <c r="HH314">
        <v>0.106733</v>
      </c>
      <c r="HI314">
        <v>0</v>
      </c>
      <c r="HJ314">
        <v>28.2592</v>
      </c>
      <c r="HK314">
        <v>999.9</v>
      </c>
      <c r="HL314">
        <v>48.1</v>
      </c>
      <c r="HM314">
        <v>31.8</v>
      </c>
      <c r="HN314">
        <v>25.1544</v>
      </c>
      <c r="HO314">
        <v>61.2212</v>
      </c>
      <c r="HP314">
        <v>22.3598</v>
      </c>
      <c r="HQ314">
        <v>1</v>
      </c>
      <c r="HR314">
        <v>0.151946</v>
      </c>
      <c r="HS314">
        <v>-0.027146</v>
      </c>
      <c r="HT314">
        <v>20.2806</v>
      </c>
      <c r="HU314">
        <v>5.2113</v>
      </c>
      <c r="HV314">
        <v>11.9797</v>
      </c>
      <c r="HW314">
        <v>4.96325</v>
      </c>
      <c r="HX314">
        <v>3.27428</v>
      </c>
      <c r="HY314">
        <v>9999</v>
      </c>
      <c r="HZ314">
        <v>9999</v>
      </c>
      <c r="IA314">
        <v>9999</v>
      </c>
      <c r="IB314">
        <v>999.9</v>
      </c>
      <c r="IC314">
        <v>1.86398</v>
      </c>
      <c r="ID314">
        <v>1.86007</v>
      </c>
      <c r="IE314">
        <v>1.85842</v>
      </c>
      <c r="IF314">
        <v>1.85974</v>
      </c>
      <c r="IG314">
        <v>1.85989</v>
      </c>
      <c r="IH314">
        <v>1.85837</v>
      </c>
      <c r="II314">
        <v>1.85745</v>
      </c>
      <c r="IJ314">
        <v>1.85242</v>
      </c>
      <c r="IK314">
        <v>0</v>
      </c>
      <c r="IL314">
        <v>0</v>
      </c>
      <c r="IM314">
        <v>0</v>
      </c>
      <c r="IN314">
        <v>0</v>
      </c>
      <c r="IO314" t="s">
        <v>443</v>
      </c>
      <c r="IP314" t="s">
        <v>444</v>
      </c>
      <c r="IQ314" t="s">
        <v>445</v>
      </c>
      <c r="IR314" t="s">
        <v>445</v>
      </c>
      <c r="IS314" t="s">
        <v>445</v>
      </c>
      <c r="IT314" t="s">
        <v>445</v>
      </c>
      <c r="IU314">
        <v>0</v>
      </c>
      <c r="IV314">
        <v>100</v>
      </c>
      <c r="IW314">
        <v>100</v>
      </c>
      <c r="IX314">
        <v>-1.274</v>
      </c>
      <c r="IY314">
        <v>0.2849</v>
      </c>
      <c r="IZ314">
        <v>-1.101190050776656</v>
      </c>
      <c r="JA314">
        <v>-0.0009077452495023094</v>
      </c>
      <c r="JB314">
        <v>1.260287539409167E-06</v>
      </c>
      <c r="JC314">
        <v>-2.747980142854786E-10</v>
      </c>
      <c r="JD314">
        <v>0.01164710740424388</v>
      </c>
      <c r="JE314">
        <v>0.002354074995816399</v>
      </c>
      <c r="JF314">
        <v>0.0004967520844642659</v>
      </c>
      <c r="JG314">
        <v>-1.558376616488758E-06</v>
      </c>
      <c r="JH314">
        <v>1</v>
      </c>
      <c r="JI314">
        <v>1955</v>
      </c>
      <c r="JJ314">
        <v>1</v>
      </c>
      <c r="JK314">
        <v>26</v>
      </c>
      <c r="JL314">
        <v>194323.4</v>
      </c>
      <c r="JM314">
        <v>194323.6</v>
      </c>
      <c r="JN314">
        <v>0.900879</v>
      </c>
      <c r="JO314">
        <v>2.64404</v>
      </c>
      <c r="JP314">
        <v>1.49658</v>
      </c>
      <c r="JQ314">
        <v>2.34619</v>
      </c>
      <c r="JR314">
        <v>1.54907</v>
      </c>
      <c r="JS314">
        <v>2.43408</v>
      </c>
      <c r="JT314">
        <v>36.5523</v>
      </c>
      <c r="JU314">
        <v>24.1751</v>
      </c>
      <c r="JV314">
        <v>18</v>
      </c>
      <c r="JW314">
        <v>483.355</v>
      </c>
      <c r="JX314">
        <v>485.396</v>
      </c>
      <c r="JY314">
        <v>27.7832</v>
      </c>
      <c r="JZ314">
        <v>29.2056</v>
      </c>
      <c r="KA314">
        <v>30.0004</v>
      </c>
      <c r="KB314">
        <v>29.3819</v>
      </c>
      <c r="KC314">
        <v>29.3676</v>
      </c>
      <c r="KD314">
        <v>18.1226</v>
      </c>
      <c r="KE314">
        <v>22.8421</v>
      </c>
      <c r="KF314">
        <v>58.3735</v>
      </c>
      <c r="KG314">
        <v>27.7871</v>
      </c>
      <c r="KH314">
        <v>299.317</v>
      </c>
      <c r="KI314">
        <v>19.7255</v>
      </c>
      <c r="KJ314">
        <v>101.867</v>
      </c>
      <c r="KK314">
        <v>91.4067</v>
      </c>
    </row>
    <row r="315" spans="1:297">
      <c r="A315">
        <v>297</v>
      </c>
      <c r="B315">
        <v>1758649013.1</v>
      </c>
      <c r="C315">
        <v>7380.099999904633</v>
      </c>
      <c r="D315" t="s">
        <v>1042</v>
      </c>
      <c r="E315" t="s">
        <v>1043</v>
      </c>
      <c r="F315">
        <v>5</v>
      </c>
      <c r="G315" t="s">
        <v>1027</v>
      </c>
      <c r="H315" t="s">
        <v>438</v>
      </c>
      <c r="I315">
        <v>1758649005.6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(EA315+(U315+2*0.95*5.67E-8*(((EA315+$B$9)+273)^4-(EA315+273)^4)-44100*J315)/(1.84*29.3*R315+8*0.95*5.67E-8*(EA315+273)^3))</f>
        <v>0</v>
      </c>
      <c r="W315">
        <f>($C$9*EB315+$D$9*EC315+$E$9*V315)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2*0.95*5.67E-8*(((EA315+$B$9)+273)^4-(W315+273)^4)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324.972494366446</v>
      </c>
      <c r="AK315">
        <v>325.8975818181818</v>
      </c>
      <c r="AL315">
        <v>-3.277113729383114</v>
      </c>
      <c r="AM315">
        <v>65.1807308755827</v>
      </c>
      <c r="AN315">
        <f>(AP315 - AO315 + DY315*1E3/(8.314*(EA315+273.15)) * AR315/DX315 * AQ315) * DX315/(100*DL315) * 1000/(1000 - AP315)</f>
        <v>0</v>
      </c>
      <c r="AO315">
        <v>19.66796060908449</v>
      </c>
      <c r="AP315">
        <v>22.1814206060606</v>
      </c>
      <c r="AQ315">
        <v>5.248443903746437E-06</v>
      </c>
      <c r="AR315">
        <v>105.5664432874924</v>
      </c>
      <c r="AS315">
        <v>0</v>
      </c>
      <c r="AT315">
        <v>0</v>
      </c>
      <c r="AU315">
        <f>IF(AS315*$H$15&gt;=AW315,1.0,(AW315/(AW315-AS315*$H$15)))</f>
        <v>0</v>
      </c>
      <c r="AV315">
        <f>(AU315-1)*100</f>
        <v>0</v>
      </c>
      <c r="AW315">
        <f>MAX(0,($B$15+$C$15*EF315)/(1+$D$15*EF315)*DY315/(EA315+273)*$E$15)</f>
        <v>0</v>
      </c>
      <c r="AX315" t="s">
        <v>439</v>
      </c>
      <c r="AY315" t="s">
        <v>439</v>
      </c>
      <c r="AZ315">
        <v>0</v>
      </c>
      <c r="BA315">
        <v>0</v>
      </c>
      <c r="BB315">
        <f>1-AZ315/BA315</f>
        <v>0</v>
      </c>
      <c r="BC315">
        <v>0</v>
      </c>
      <c r="BD315" t="s">
        <v>439</v>
      </c>
      <c r="BE315" t="s">
        <v>439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439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$B$13*EG315+$C$13*EH315+$F$13*ES315*(1-EV315)</f>
        <v>0</v>
      </c>
      <c r="DI315">
        <f>DH315*DJ315</f>
        <v>0</v>
      </c>
      <c r="DJ315">
        <f>($B$13*$D$11+$C$13*$D$11+$F$13*((FF315+EX315)/MAX(FF315+EX315+FG315, 0.1)*$I$11+FG315/MAX(FF315+EX315+FG315, 0.1)*$J$11))/($B$13+$C$13+$F$13)</f>
        <v>0</v>
      </c>
      <c r="DK315">
        <f>($B$13*$K$11+$C$13*$K$11+$F$13*((FF315+EX315)/MAX(FF315+EX315+FG315, 0.1)*$P$11+FG315/MAX(FF315+EX315+FG315, 0.1)*$Q$11))/($B$13+$C$13+$F$13)</f>
        <v>0</v>
      </c>
      <c r="DL315">
        <v>2.7</v>
      </c>
      <c r="DM315">
        <v>0.5</v>
      </c>
      <c r="DN315" t="s">
        <v>440</v>
      </c>
      <c r="DO315">
        <v>2</v>
      </c>
      <c r="DP315" t="b">
        <v>1</v>
      </c>
      <c r="DQ315">
        <v>1758649005.6</v>
      </c>
      <c r="DR315">
        <v>340.9375925925925</v>
      </c>
      <c r="DS315">
        <v>333.3994444444444</v>
      </c>
      <c r="DT315">
        <v>22.18036666666667</v>
      </c>
      <c r="DU315">
        <v>19.66955555555555</v>
      </c>
      <c r="DV315">
        <v>342.2126666666666</v>
      </c>
      <c r="DW315">
        <v>21.89539259259259</v>
      </c>
      <c r="DX315">
        <v>500.0027037037038</v>
      </c>
      <c r="DY315">
        <v>90.28949259259259</v>
      </c>
      <c r="DZ315">
        <v>0.06747644074074075</v>
      </c>
      <c r="EA315">
        <v>29.00002592592593</v>
      </c>
      <c r="EB315">
        <v>29.99417407407407</v>
      </c>
      <c r="EC315">
        <v>999.9000000000001</v>
      </c>
      <c r="ED315">
        <v>0</v>
      </c>
      <c r="EE315">
        <v>0</v>
      </c>
      <c r="EF315">
        <v>10002.10703703704</v>
      </c>
      <c r="EG315">
        <v>0</v>
      </c>
      <c r="EH315">
        <v>10.20039259259259</v>
      </c>
      <c r="EI315">
        <v>7.538125185185185</v>
      </c>
      <c r="EJ315">
        <v>348.6712222222223</v>
      </c>
      <c r="EK315">
        <v>340.0888148148148</v>
      </c>
      <c r="EL315">
        <v>2.510812222222222</v>
      </c>
      <c r="EM315">
        <v>333.3994444444444</v>
      </c>
      <c r="EN315">
        <v>19.66955555555555</v>
      </c>
      <c r="EO315">
        <v>2.002653703703703</v>
      </c>
      <c r="EP315">
        <v>1.775953703703704</v>
      </c>
      <c r="EQ315">
        <v>17.46532592592592</v>
      </c>
      <c r="ER315">
        <v>15.57674074074074</v>
      </c>
      <c r="ES315">
        <v>2000.006666666667</v>
      </c>
      <c r="ET315">
        <v>0.9799941851851853</v>
      </c>
      <c r="EU315">
        <v>0.02000597777777777</v>
      </c>
      <c r="EV315">
        <v>0</v>
      </c>
      <c r="EW315">
        <v>486.8821851851852</v>
      </c>
      <c r="EX315">
        <v>5.00078</v>
      </c>
      <c r="EY315">
        <v>9589.922962962963</v>
      </c>
      <c r="EZ315">
        <v>16379.65555555555</v>
      </c>
      <c r="FA315">
        <v>39.77988888888889</v>
      </c>
      <c r="FB315">
        <v>40.55062962962962</v>
      </c>
      <c r="FC315">
        <v>40.31911111111111</v>
      </c>
      <c r="FD315">
        <v>40.2707037037037</v>
      </c>
      <c r="FE315">
        <v>40.99992592592593</v>
      </c>
      <c r="FF315">
        <v>1955.095555555555</v>
      </c>
      <c r="FG315">
        <v>39.90851851851852</v>
      </c>
      <c r="FH315">
        <v>0</v>
      </c>
      <c r="FI315">
        <v>1758649011</v>
      </c>
      <c r="FJ315">
        <v>0</v>
      </c>
      <c r="FK315">
        <v>486.8654800000001</v>
      </c>
      <c r="FL315">
        <v>-26.57346151743615</v>
      </c>
      <c r="FM315">
        <v>-539.3338453056026</v>
      </c>
      <c r="FN315">
        <v>9589.391600000001</v>
      </c>
      <c r="FO315">
        <v>15</v>
      </c>
      <c r="FP315">
        <v>0</v>
      </c>
      <c r="FQ315" t="s">
        <v>441</v>
      </c>
      <c r="FR315">
        <v>1746989605.5</v>
      </c>
      <c r="FS315">
        <v>1746989593.5</v>
      </c>
      <c r="FT315">
        <v>0</v>
      </c>
      <c r="FU315">
        <v>-0.274</v>
      </c>
      <c r="FV315">
        <v>-0.002</v>
      </c>
      <c r="FW315">
        <v>2.549</v>
      </c>
      <c r="FX315">
        <v>0.129</v>
      </c>
      <c r="FY315">
        <v>420</v>
      </c>
      <c r="FZ315">
        <v>17</v>
      </c>
      <c r="GA315">
        <v>0.02</v>
      </c>
      <c r="GB315">
        <v>0.04</v>
      </c>
      <c r="GC315">
        <v>6.541352439024389</v>
      </c>
      <c r="GD315">
        <v>14.50444766550523</v>
      </c>
      <c r="GE315">
        <v>1.479946408284452</v>
      </c>
      <c r="GF315">
        <v>0</v>
      </c>
      <c r="GG315">
        <v>488.2177647058824</v>
      </c>
      <c r="GH315">
        <v>-20.41405653289852</v>
      </c>
      <c r="GI315">
        <v>2.053550899680316</v>
      </c>
      <c r="GJ315">
        <v>0</v>
      </c>
      <c r="GK315">
        <v>2.51139</v>
      </c>
      <c r="GL315">
        <v>-0.01025163763066492</v>
      </c>
      <c r="GM315">
        <v>0.002184057535202134</v>
      </c>
      <c r="GN315">
        <v>1</v>
      </c>
      <c r="GO315">
        <v>1</v>
      </c>
      <c r="GP315">
        <v>3</v>
      </c>
      <c r="GQ315" t="s">
        <v>448</v>
      </c>
      <c r="GR315">
        <v>3.10223</v>
      </c>
      <c r="GS315">
        <v>2.72529</v>
      </c>
      <c r="GT315">
        <v>0.0707222</v>
      </c>
      <c r="GU315">
        <v>0.0689973</v>
      </c>
      <c r="GV315">
        <v>0.101721</v>
      </c>
      <c r="GW315">
        <v>0.094717</v>
      </c>
      <c r="GX315">
        <v>24267.9</v>
      </c>
      <c r="GY315">
        <v>22095.2</v>
      </c>
      <c r="GZ315">
        <v>26679.7</v>
      </c>
      <c r="HA315">
        <v>23956.1</v>
      </c>
      <c r="HB315">
        <v>38348.5</v>
      </c>
      <c r="HC315">
        <v>32060.8</v>
      </c>
      <c r="HD315">
        <v>46591.1</v>
      </c>
      <c r="HE315">
        <v>37903</v>
      </c>
      <c r="HF315">
        <v>1.86727</v>
      </c>
      <c r="HG315">
        <v>1.8482</v>
      </c>
      <c r="HH315">
        <v>0.107266</v>
      </c>
      <c r="HI315">
        <v>0</v>
      </c>
      <c r="HJ315">
        <v>28.2592</v>
      </c>
      <c r="HK315">
        <v>999.9</v>
      </c>
      <c r="HL315">
        <v>48.1</v>
      </c>
      <c r="HM315">
        <v>31.7</v>
      </c>
      <c r="HN315">
        <v>25.0112</v>
      </c>
      <c r="HO315">
        <v>60.6313</v>
      </c>
      <c r="HP315">
        <v>22.5841</v>
      </c>
      <c r="HQ315">
        <v>1</v>
      </c>
      <c r="HR315">
        <v>0.152058</v>
      </c>
      <c r="HS315">
        <v>-0.010049</v>
      </c>
      <c r="HT315">
        <v>20.2807</v>
      </c>
      <c r="HU315">
        <v>5.2116</v>
      </c>
      <c r="HV315">
        <v>11.98</v>
      </c>
      <c r="HW315">
        <v>4.9634</v>
      </c>
      <c r="HX315">
        <v>3.27435</v>
      </c>
      <c r="HY315">
        <v>9999</v>
      </c>
      <c r="HZ315">
        <v>9999</v>
      </c>
      <c r="IA315">
        <v>9999</v>
      </c>
      <c r="IB315">
        <v>999.9</v>
      </c>
      <c r="IC315">
        <v>1.86397</v>
      </c>
      <c r="ID315">
        <v>1.86007</v>
      </c>
      <c r="IE315">
        <v>1.85843</v>
      </c>
      <c r="IF315">
        <v>1.85975</v>
      </c>
      <c r="IG315">
        <v>1.85989</v>
      </c>
      <c r="IH315">
        <v>1.85838</v>
      </c>
      <c r="II315">
        <v>1.85745</v>
      </c>
      <c r="IJ315">
        <v>1.85241</v>
      </c>
      <c r="IK315">
        <v>0</v>
      </c>
      <c r="IL315">
        <v>0</v>
      </c>
      <c r="IM315">
        <v>0</v>
      </c>
      <c r="IN315">
        <v>0</v>
      </c>
      <c r="IO315" t="s">
        <v>443</v>
      </c>
      <c r="IP315" t="s">
        <v>444</v>
      </c>
      <c r="IQ315" t="s">
        <v>445</v>
      </c>
      <c r="IR315" t="s">
        <v>445</v>
      </c>
      <c r="IS315" t="s">
        <v>445</v>
      </c>
      <c r="IT315" t="s">
        <v>445</v>
      </c>
      <c r="IU315">
        <v>0</v>
      </c>
      <c r="IV315">
        <v>100</v>
      </c>
      <c r="IW315">
        <v>100</v>
      </c>
      <c r="IX315">
        <v>-1.272</v>
      </c>
      <c r="IY315">
        <v>0.285</v>
      </c>
      <c r="IZ315">
        <v>-1.101190050776656</v>
      </c>
      <c r="JA315">
        <v>-0.0009077452495023094</v>
      </c>
      <c r="JB315">
        <v>1.260287539409167E-06</v>
      </c>
      <c r="JC315">
        <v>-2.747980142854786E-10</v>
      </c>
      <c r="JD315">
        <v>0.01164710740424388</v>
      </c>
      <c r="JE315">
        <v>0.002354074995816399</v>
      </c>
      <c r="JF315">
        <v>0.0004967520844642659</v>
      </c>
      <c r="JG315">
        <v>-1.558376616488758E-06</v>
      </c>
      <c r="JH315">
        <v>1</v>
      </c>
      <c r="JI315">
        <v>1955</v>
      </c>
      <c r="JJ315">
        <v>1</v>
      </c>
      <c r="JK315">
        <v>26</v>
      </c>
      <c r="JL315">
        <v>194323.5</v>
      </c>
      <c r="JM315">
        <v>194323.7</v>
      </c>
      <c r="JN315">
        <v>0.864258</v>
      </c>
      <c r="JO315">
        <v>2.62695</v>
      </c>
      <c r="JP315">
        <v>1.49658</v>
      </c>
      <c r="JQ315">
        <v>2.34619</v>
      </c>
      <c r="JR315">
        <v>1.54907</v>
      </c>
      <c r="JS315">
        <v>2.45361</v>
      </c>
      <c r="JT315">
        <v>36.5523</v>
      </c>
      <c r="JU315">
        <v>24.1751</v>
      </c>
      <c r="JV315">
        <v>18</v>
      </c>
      <c r="JW315">
        <v>483.258</v>
      </c>
      <c r="JX315">
        <v>485.52</v>
      </c>
      <c r="JY315">
        <v>27.7907</v>
      </c>
      <c r="JZ315">
        <v>29.2087</v>
      </c>
      <c r="KA315">
        <v>30.0002</v>
      </c>
      <c r="KB315">
        <v>29.3845</v>
      </c>
      <c r="KC315">
        <v>29.3707</v>
      </c>
      <c r="KD315">
        <v>17.3938</v>
      </c>
      <c r="KE315">
        <v>22.8421</v>
      </c>
      <c r="KF315">
        <v>58.3735</v>
      </c>
      <c r="KG315">
        <v>27.7899</v>
      </c>
      <c r="KH315">
        <v>285.962</v>
      </c>
      <c r="KI315">
        <v>19.7255</v>
      </c>
      <c r="KJ315">
        <v>101.866</v>
      </c>
      <c r="KK315">
        <v>91.4062</v>
      </c>
    </row>
    <row r="316" spans="1:297">
      <c r="A316">
        <v>298</v>
      </c>
      <c r="B316">
        <v>1758649018.1</v>
      </c>
      <c r="C316">
        <v>7385.099999904633</v>
      </c>
      <c r="D316" t="s">
        <v>1044</v>
      </c>
      <c r="E316" t="s">
        <v>1045</v>
      </c>
      <c r="F316">
        <v>5</v>
      </c>
      <c r="G316" t="s">
        <v>1027</v>
      </c>
      <c r="H316" t="s">
        <v>438</v>
      </c>
      <c r="I316">
        <v>1758649010.314285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(EA316+(U316+2*0.95*5.67E-8*(((EA316+$B$9)+273)^4-(EA316+273)^4)-44100*J316)/(1.84*29.3*R316+8*0.95*5.67E-8*(EA316+273)^3))</f>
        <v>0</v>
      </c>
      <c r="W316">
        <f>($C$9*EB316+$D$9*EC316+$E$9*V316)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2*0.95*5.67E-8*(((EA316+$B$9)+273)^4-(W316+273)^4)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308.0609886355857</v>
      </c>
      <c r="AK316">
        <v>309.5181030303028</v>
      </c>
      <c r="AL316">
        <v>-3.280610805910409</v>
      </c>
      <c r="AM316">
        <v>65.1807308755827</v>
      </c>
      <c r="AN316">
        <f>(AP316 - AO316 + DY316*1E3/(8.314*(EA316+273.15)) * AR316/DX316 * AQ316) * DX316/(100*DL316) * 1000/(1000 - AP316)</f>
        <v>0</v>
      </c>
      <c r="AO316">
        <v>19.66853743575015</v>
      </c>
      <c r="AP316">
        <v>22.18363636363636</v>
      </c>
      <c r="AQ316">
        <v>6.862487115898201E-06</v>
      </c>
      <c r="AR316">
        <v>105.5664432874924</v>
      </c>
      <c r="AS316">
        <v>0</v>
      </c>
      <c r="AT316">
        <v>0</v>
      </c>
      <c r="AU316">
        <f>IF(AS316*$H$15&gt;=AW316,1.0,(AW316/(AW316-AS316*$H$15)))</f>
        <v>0</v>
      </c>
      <c r="AV316">
        <f>(AU316-1)*100</f>
        <v>0</v>
      </c>
      <c r="AW316">
        <f>MAX(0,($B$15+$C$15*EF316)/(1+$D$15*EF316)*DY316/(EA316+273)*$E$15)</f>
        <v>0</v>
      </c>
      <c r="AX316" t="s">
        <v>439</v>
      </c>
      <c r="AY316" t="s">
        <v>439</v>
      </c>
      <c r="AZ316">
        <v>0</v>
      </c>
      <c r="BA316">
        <v>0</v>
      </c>
      <c r="BB316">
        <f>1-AZ316/BA316</f>
        <v>0</v>
      </c>
      <c r="BC316">
        <v>0</v>
      </c>
      <c r="BD316" t="s">
        <v>439</v>
      </c>
      <c r="BE316" t="s">
        <v>439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439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$B$13*EG316+$C$13*EH316+$F$13*ES316*(1-EV316)</f>
        <v>0</v>
      </c>
      <c r="DI316">
        <f>DH316*DJ316</f>
        <v>0</v>
      </c>
      <c r="DJ316">
        <f>($B$13*$D$11+$C$13*$D$11+$F$13*((FF316+EX316)/MAX(FF316+EX316+FG316, 0.1)*$I$11+FG316/MAX(FF316+EX316+FG316, 0.1)*$J$11))/($B$13+$C$13+$F$13)</f>
        <v>0</v>
      </c>
      <c r="DK316">
        <f>($B$13*$K$11+$C$13*$K$11+$F$13*((FF316+EX316)/MAX(FF316+EX316+FG316, 0.1)*$P$11+FG316/MAX(FF316+EX316+FG316, 0.1)*$Q$11))/($B$13+$C$13+$F$13)</f>
        <v>0</v>
      </c>
      <c r="DL316">
        <v>2.7</v>
      </c>
      <c r="DM316">
        <v>0.5</v>
      </c>
      <c r="DN316" t="s">
        <v>440</v>
      </c>
      <c r="DO316">
        <v>2</v>
      </c>
      <c r="DP316" t="b">
        <v>1</v>
      </c>
      <c r="DQ316">
        <v>1758649010.314285</v>
      </c>
      <c r="DR316">
        <v>325.9629285714286</v>
      </c>
      <c r="DS316">
        <v>317.7761785714286</v>
      </c>
      <c r="DT316">
        <v>22.18113928571429</v>
      </c>
      <c r="DU316">
        <v>19.66863214285715</v>
      </c>
      <c r="DV316">
        <v>327.2355714285715</v>
      </c>
      <c r="DW316">
        <v>21.89615714285714</v>
      </c>
      <c r="DX316">
        <v>500.0393571428571</v>
      </c>
      <c r="DY316">
        <v>90.28953214285715</v>
      </c>
      <c r="DZ316">
        <v>0.06734802142857142</v>
      </c>
      <c r="EA316">
        <v>29.00282857142857</v>
      </c>
      <c r="EB316">
        <v>29.998575</v>
      </c>
      <c r="EC316">
        <v>999.9000000000002</v>
      </c>
      <c r="ED316">
        <v>0</v>
      </c>
      <c r="EE316">
        <v>0</v>
      </c>
      <c r="EF316">
        <v>9994.486071428573</v>
      </c>
      <c r="EG316">
        <v>0</v>
      </c>
      <c r="EH316">
        <v>10.20123928571428</v>
      </c>
      <c r="EI316">
        <v>8.186755</v>
      </c>
      <c r="EJ316">
        <v>333.3571785714286</v>
      </c>
      <c r="EK316">
        <v>324.1517142857143</v>
      </c>
      <c r="EL316">
        <v>2.512515357142857</v>
      </c>
      <c r="EM316">
        <v>317.7761785714286</v>
      </c>
      <c r="EN316">
        <v>19.66863214285715</v>
      </c>
      <c r="EO316">
        <v>2.002724642857143</v>
      </c>
      <c r="EP316">
        <v>1.775870714285714</v>
      </c>
      <c r="EQ316">
        <v>17.46588928571429</v>
      </c>
      <c r="ER316">
        <v>15.57602142857143</v>
      </c>
      <c r="ES316">
        <v>2000.01</v>
      </c>
      <c r="ET316">
        <v>0.9799931428571428</v>
      </c>
      <c r="EU316">
        <v>0.02000705714285714</v>
      </c>
      <c r="EV316">
        <v>0</v>
      </c>
      <c r="EW316">
        <v>484.3872500000001</v>
      </c>
      <c r="EX316">
        <v>5.00078</v>
      </c>
      <c r="EY316">
        <v>9539.359642857144</v>
      </c>
      <c r="EZ316">
        <v>16379.67857142857</v>
      </c>
      <c r="FA316">
        <v>39.79217857142856</v>
      </c>
      <c r="FB316">
        <v>40.55539285714285</v>
      </c>
      <c r="FC316">
        <v>40.40592857142857</v>
      </c>
      <c r="FD316">
        <v>40.27439285714286</v>
      </c>
      <c r="FE316">
        <v>41.01328571428571</v>
      </c>
      <c r="FF316">
        <v>1955.098928571428</v>
      </c>
      <c r="FG316">
        <v>39.91035714285714</v>
      </c>
      <c r="FH316">
        <v>0</v>
      </c>
      <c r="FI316">
        <v>1758649016.4</v>
      </c>
      <c r="FJ316">
        <v>0</v>
      </c>
      <c r="FK316">
        <v>484.1110384615385</v>
      </c>
      <c r="FL316">
        <v>-37.76304275049683</v>
      </c>
      <c r="FM316">
        <v>-753.572307838268</v>
      </c>
      <c r="FN316">
        <v>9533.811923076923</v>
      </c>
      <c r="FO316">
        <v>15</v>
      </c>
      <c r="FP316">
        <v>0</v>
      </c>
      <c r="FQ316" t="s">
        <v>441</v>
      </c>
      <c r="FR316">
        <v>1746989605.5</v>
      </c>
      <c r="FS316">
        <v>1746989593.5</v>
      </c>
      <c r="FT316">
        <v>0</v>
      </c>
      <c r="FU316">
        <v>-0.274</v>
      </c>
      <c r="FV316">
        <v>-0.002</v>
      </c>
      <c r="FW316">
        <v>2.549</v>
      </c>
      <c r="FX316">
        <v>0.129</v>
      </c>
      <c r="FY316">
        <v>420</v>
      </c>
      <c r="FZ316">
        <v>17</v>
      </c>
      <c r="GA316">
        <v>0.02</v>
      </c>
      <c r="GB316">
        <v>0.04</v>
      </c>
      <c r="GC316">
        <v>7.723823250000001</v>
      </c>
      <c r="GD316">
        <v>8.657973771106931</v>
      </c>
      <c r="GE316">
        <v>0.8535890248368576</v>
      </c>
      <c r="GF316">
        <v>0</v>
      </c>
      <c r="GG316">
        <v>485.8868823529413</v>
      </c>
      <c r="GH316">
        <v>-30.08724219029023</v>
      </c>
      <c r="GI316">
        <v>3.007316957069341</v>
      </c>
      <c r="GJ316">
        <v>0</v>
      </c>
      <c r="GK316">
        <v>2.5114955</v>
      </c>
      <c r="GL316">
        <v>0.01871797373358496</v>
      </c>
      <c r="GM316">
        <v>0.0020588187754147</v>
      </c>
      <c r="GN316">
        <v>1</v>
      </c>
      <c r="GO316">
        <v>1</v>
      </c>
      <c r="GP316">
        <v>3</v>
      </c>
      <c r="GQ316" t="s">
        <v>448</v>
      </c>
      <c r="GR316">
        <v>3.10223</v>
      </c>
      <c r="GS316">
        <v>2.72532</v>
      </c>
      <c r="GT316">
        <v>0.0678468</v>
      </c>
      <c r="GU316">
        <v>0.06598130000000001</v>
      </c>
      <c r="GV316">
        <v>0.101725</v>
      </c>
      <c r="GW316">
        <v>0.0946951</v>
      </c>
      <c r="GX316">
        <v>24343.1</v>
      </c>
      <c r="GY316">
        <v>22166.9</v>
      </c>
      <c r="GZ316">
        <v>26679.8</v>
      </c>
      <c r="HA316">
        <v>23956.2</v>
      </c>
      <c r="HB316">
        <v>38348.1</v>
      </c>
      <c r="HC316">
        <v>32061.5</v>
      </c>
      <c r="HD316">
        <v>46591.3</v>
      </c>
      <c r="HE316">
        <v>37903.3</v>
      </c>
      <c r="HF316">
        <v>1.86738</v>
      </c>
      <c r="HG316">
        <v>1.84802</v>
      </c>
      <c r="HH316">
        <v>0.106797</v>
      </c>
      <c r="HI316">
        <v>0</v>
      </c>
      <c r="HJ316">
        <v>28.2592</v>
      </c>
      <c r="HK316">
        <v>999.9</v>
      </c>
      <c r="HL316">
        <v>48.1</v>
      </c>
      <c r="HM316">
        <v>31.8</v>
      </c>
      <c r="HN316">
        <v>25.1507</v>
      </c>
      <c r="HO316">
        <v>60.7913</v>
      </c>
      <c r="HP316">
        <v>22.488</v>
      </c>
      <c r="HQ316">
        <v>1</v>
      </c>
      <c r="HR316">
        <v>0.152625</v>
      </c>
      <c r="HS316">
        <v>0.151141</v>
      </c>
      <c r="HT316">
        <v>20.2805</v>
      </c>
      <c r="HU316">
        <v>5.2107</v>
      </c>
      <c r="HV316">
        <v>11.9797</v>
      </c>
      <c r="HW316">
        <v>4.9632</v>
      </c>
      <c r="HX316">
        <v>3.27415</v>
      </c>
      <c r="HY316">
        <v>9999</v>
      </c>
      <c r="HZ316">
        <v>9999</v>
      </c>
      <c r="IA316">
        <v>9999</v>
      </c>
      <c r="IB316">
        <v>999.9</v>
      </c>
      <c r="IC316">
        <v>1.86395</v>
      </c>
      <c r="ID316">
        <v>1.86008</v>
      </c>
      <c r="IE316">
        <v>1.85841</v>
      </c>
      <c r="IF316">
        <v>1.85976</v>
      </c>
      <c r="IG316">
        <v>1.85989</v>
      </c>
      <c r="IH316">
        <v>1.85837</v>
      </c>
      <c r="II316">
        <v>1.85745</v>
      </c>
      <c r="IJ316">
        <v>1.85241</v>
      </c>
      <c r="IK316">
        <v>0</v>
      </c>
      <c r="IL316">
        <v>0</v>
      </c>
      <c r="IM316">
        <v>0</v>
      </c>
      <c r="IN316">
        <v>0</v>
      </c>
      <c r="IO316" t="s">
        <v>443</v>
      </c>
      <c r="IP316" t="s">
        <v>444</v>
      </c>
      <c r="IQ316" t="s">
        <v>445</v>
      </c>
      <c r="IR316" t="s">
        <v>445</v>
      </c>
      <c r="IS316" t="s">
        <v>445</v>
      </c>
      <c r="IT316" t="s">
        <v>445</v>
      </c>
      <c r="IU316">
        <v>0</v>
      </c>
      <c r="IV316">
        <v>100</v>
      </c>
      <c r="IW316">
        <v>100</v>
      </c>
      <c r="IX316">
        <v>-1.268</v>
      </c>
      <c r="IY316">
        <v>0.285</v>
      </c>
      <c r="IZ316">
        <v>-1.101190050776656</v>
      </c>
      <c r="JA316">
        <v>-0.0009077452495023094</v>
      </c>
      <c r="JB316">
        <v>1.260287539409167E-06</v>
      </c>
      <c r="JC316">
        <v>-2.747980142854786E-10</v>
      </c>
      <c r="JD316">
        <v>0.01164710740424388</v>
      </c>
      <c r="JE316">
        <v>0.002354074995816399</v>
      </c>
      <c r="JF316">
        <v>0.0004967520844642659</v>
      </c>
      <c r="JG316">
        <v>-1.558376616488758E-06</v>
      </c>
      <c r="JH316">
        <v>1</v>
      </c>
      <c r="JI316">
        <v>1955</v>
      </c>
      <c r="JJ316">
        <v>1</v>
      </c>
      <c r="JK316">
        <v>26</v>
      </c>
      <c r="JL316">
        <v>194323.5</v>
      </c>
      <c r="JM316">
        <v>194323.7</v>
      </c>
      <c r="JN316">
        <v>0.831299</v>
      </c>
      <c r="JO316">
        <v>2.63672</v>
      </c>
      <c r="JP316">
        <v>1.49658</v>
      </c>
      <c r="JQ316">
        <v>2.34619</v>
      </c>
      <c r="JR316">
        <v>1.54907</v>
      </c>
      <c r="JS316">
        <v>2.36694</v>
      </c>
      <c r="JT316">
        <v>36.5523</v>
      </c>
      <c r="JU316">
        <v>24.1663</v>
      </c>
      <c r="JV316">
        <v>18</v>
      </c>
      <c r="JW316">
        <v>483.335</v>
      </c>
      <c r="JX316">
        <v>485.426</v>
      </c>
      <c r="JY316">
        <v>27.7832</v>
      </c>
      <c r="JZ316">
        <v>29.2112</v>
      </c>
      <c r="KA316">
        <v>30.0005</v>
      </c>
      <c r="KB316">
        <v>29.387</v>
      </c>
      <c r="KC316">
        <v>29.3732</v>
      </c>
      <c r="KD316">
        <v>16.6012</v>
      </c>
      <c r="KE316">
        <v>22.8421</v>
      </c>
      <c r="KF316">
        <v>57.9958</v>
      </c>
      <c r="KG316">
        <v>27.7461</v>
      </c>
      <c r="KH316">
        <v>265.926</v>
      </c>
      <c r="KI316">
        <v>19.7255</v>
      </c>
      <c r="KJ316">
        <v>101.866</v>
      </c>
      <c r="KK316">
        <v>91.4067</v>
      </c>
    </row>
    <row r="317" spans="1:297">
      <c r="A317">
        <v>299</v>
      </c>
      <c r="B317">
        <v>1758649023.1</v>
      </c>
      <c r="C317">
        <v>7390.099999904633</v>
      </c>
      <c r="D317" t="s">
        <v>1046</v>
      </c>
      <c r="E317" t="s">
        <v>1047</v>
      </c>
      <c r="F317">
        <v>5</v>
      </c>
      <c r="G317" t="s">
        <v>1027</v>
      </c>
      <c r="H317" t="s">
        <v>438</v>
      </c>
      <c r="I317">
        <v>1758649015.6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(EA317+(U317+2*0.95*5.67E-8*(((EA317+$B$9)+273)^4-(EA317+273)^4)-44100*J317)/(1.84*29.3*R317+8*0.95*5.67E-8*(EA317+273)^3))</f>
        <v>0</v>
      </c>
      <c r="W317">
        <f>($C$9*EB317+$D$9*EC317+$E$9*V317)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2*0.95*5.67E-8*(((EA317+$B$9)+273)^4-(W317+273)^4)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291.16664366938</v>
      </c>
      <c r="AK317">
        <v>293.1104787878787</v>
      </c>
      <c r="AL317">
        <v>-3.278938292298238</v>
      </c>
      <c r="AM317">
        <v>65.1807308755827</v>
      </c>
      <c r="AN317">
        <f>(AP317 - AO317 + DY317*1E3/(8.314*(EA317+273.15)) * AR317/DX317 * AQ317) * DX317/(100*DL317) * 1000/(1000 - AP317)</f>
        <v>0</v>
      </c>
      <c r="AO317">
        <v>19.6298596670186</v>
      </c>
      <c r="AP317">
        <v>22.17388787878788</v>
      </c>
      <c r="AQ317">
        <v>-3.151170508717812E-05</v>
      </c>
      <c r="AR317">
        <v>105.5664432874924</v>
      </c>
      <c r="AS317">
        <v>0</v>
      </c>
      <c r="AT317">
        <v>0</v>
      </c>
      <c r="AU317">
        <f>IF(AS317*$H$15&gt;=AW317,1.0,(AW317/(AW317-AS317*$H$15)))</f>
        <v>0</v>
      </c>
      <c r="AV317">
        <f>(AU317-1)*100</f>
        <v>0</v>
      </c>
      <c r="AW317">
        <f>MAX(0,($B$15+$C$15*EF317)/(1+$D$15*EF317)*DY317/(EA317+273)*$E$15)</f>
        <v>0</v>
      </c>
      <c r="AX317" t="s">
        <v>439</v>
      </c>
      <c r="AY317" t="s">
        <v>439</v>
      </c>
      <c r="AZ317">
        <v>0</v>
      </c>
      <c r="BA317">
        <v>0</v>
      </c>
      <c r="BB317">
        <f>1-AZ317/BA317</f>
        <v>0</v>
      </c>
      <c r="BC317">
        <v>0</v>
      </c>
      <c r="BD317" t="s">
        <v>439</v>
      </c>
      <c r="BE317" t="s">
        <v>439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439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$B$13*EG317+$C$13*EH317+$F$13*ES317*(1-EV317)</f>
        <v>0</v>
      </c>
      <c r="DI317">
        <f>DH317*DJ317</f>
        <v>0</v>
      </c>
      <c r="DJ317">
        <f>($B$13*$D$11+$C$13*$D$11+$F$13*((FF317+EX317)/MAX(FF317+EX317+FG317, 0.1)*$I$11+FG317/MAX(FF317+EX317+FG317, 0.1)*$J$11))/($B$13+$C$13+$F$13)</f>
        <v>0</v>
      </c>
      <c r="DK317">
        <f>($B$13*$K$11+$C$13*$K$11+$F$13*((FF317+EX317)/MAX(FF317+EX317+FG317, 0.1)*$P$11+FG317/MAX(FF317+EX317+FG317, 0.1)*$Q$11))/($B$13+$C$13+$F$13)</f>
        <v>0</v>
      </c>
      <c r="DL317">
        <v>2.7</v>
      </c>
      <c r="DM317">
        <v>0.5</v>
      </c>
      <c r="DN317" t="s">
        <v>440</v>
      </c>
      <c r="DO317">
        <v>2</v>
      </c>
      <c r="DP317" t="b">
        <v>1</v>
      </c>
      <c r="DQ317">
        <v>1758649015.6</v>
      </c>
      <c r="DR317">
        <v>309.0560370370371</v>
      </c>
      <c r="DS317">
        <v>300.2911111111111</v>
      </c>
      <c r="DT317">
        <v>22.18076666666666</v>
      </c>
      <c r="DU317">
        <v>19.65757407407407</v>
      </c>
      <c r="DV317">
        <v>310.3255185185185</v>
      </c>
      <c r="DW317">
        <v>21.89579259259259</v>
      </c>
      <c r="DX317">
        <v>500.0041851851852</v>
      </c>
      <c r="DY317">
        <v>90.28982962962964</v>
      </c>
      <c r="DZ317">
        <v>0.06739567037037036</v>
      </c>
      <c r="EA317">
        <v>29.00802222222223</v>
      </c>
      <c r="EB317">
        <v>30.00072962962963</v>
      </c>
      <c r="EC317">
        <v>999.9000000000001</v>
      </c>
      <c r="ED317">
        <v>0</v>
      </c>
      <c r="EE317">
        <v>0</v>
      </c>
      <c r="EF317">
        <v>9982.545185185185</v>
      </c>
      <c r="EG317">
        <v>0</v>
      </c>
      <c r="EH317">
        <v>10.20413703703704</v>
      </c>
      <c r="EI317">
        <v>8.764908518518519</v>
      </c>
      <c r="EJ317">
        <v>316.0666296296297</v>
      </c>
      <c r="EK317">
        <v>306.3125925925926</v>
      </c>
      <c r="EL317">
        <v>2.523202592592593</v>
      </c>
      <c r="EM317">
        <v>300.2911111111111</v>
      </c>
      <c r="EN317">
        <v>19.65757407407407</v>
      </c>
      <c r="EO317">
        <v>2.002698148148148</v>
      </c>
      <c r="EP317">
        <v>1.774878888888889</v>
      </c>
      <c r="EQ317">
        <v>17.46567777777778</v>
      </c>
      <c r="ER317">
        <v>15.56728888888889</v>
      </c>
      <c r="ES317">
        <v>1999.997407407407</v>
      </c>
      <c r="ET317">
        <v>0.979993111111111</v>
      </c>
      <c r="EU317">
        <v>0.02000708888888889</v>
      </c>
      <c r="EV317">
        <v>0</v>
      </c>
      <c r="EW317">
        <v>480.5383703703704</v>
      </c>
      <c r="EX317">
        <v>5.00078</v>
      </c>
      <c r="EY317">
        <v>9464.856666666667</v>
      </c>
      <c r="EZ317">
        <v>16379.58888888889</v>
      </c>
      <c r="FA317">
        <v>39.80066666666666</v>
      </c>
      <c r="FB317">
        <v>40.55514814814815</v>
      </c>
      <c r="FC317">
        <v>40.38862962962963</v>
      </c>
      <c r="FD317">
        <v>40.28222222222222</v>
      </c>
      <c r="FE317">
        <v>41.01829629629629</v>
      </c>
      <c r="FF317">
        <v>1955.087407407407</v>
      </c>
      <c r="FG317">
        <v>39.91</v>
      </c>
      <c r="FH317">
        <v>0</v>
      </c>
      <c r="FI317">
        <v>1758649021.2</v>
      </c>
      <c r="FJ317">
        <v>0</v>
      </c>
      <c r="FK317">
        <v>480.5678461538461</v>
      </c>
      <c r="FL317">
        <v>-50.23774362348463</v>
      </c>
      <c r="FM317">
        <v>-965.3784622498115</v>
      </c>
      <c r="FN317">
        <v>9464.922307692308</v>
      </c>
      <c r="FO317">
        <v>15</v>
      </c>
      <c r="FP317">
        <v>0</v>
      </c>
      <c r="FQ317" t="s">
        <v>441</v>
      </c>
      <c r="FR317">
        <v>1746989605.5</v>
      </c>
      <c r="FS317">
        <v>1746989593.5</v>
      </c>
      <c r="FT317">
        <v>0</v>
      </c>
      <c r="FU317">
        <v>-0.274</v>
      </c>
      <c r="FV317">
        <v>-0.002</v>
      </c>
      <c r="FW317">
        <v>2.549</v>
      </c>
      <c r="FX317">
        <v>0.129</v>
      </c>
      <c r="FY317">
        <v>420</v>
      </c>
      <c r="FZ317">
        <v>17</v>
      </c>
      <c r="GA317">
        <v>0.02</v>
      </c>
      <c r="GB317">
        <v>0.04</v>
      </c>
      <c r="GC317">
        <v>8.404666499999999</v>
      </c>
      <c r="GD317">
        <v>6.655770956848037</v>
      </c>
      <c r="GE317">
        <v>0.6413103359277394</v>
      </c>
      <c r="GF317">
        <v>0</v>
      </c>
      <c r="GG317">
        <v>483.0172647058823</v>
      </c>
      <c r="GH317">
        <v>-41.26473645085299</v>
      </c>
      <c r="GI317">
        <v>4.101772488519797</v>
      </c>
      <c r="GJ317">
        <v>0</v>
      </c>
      <c r="GK317">
        <v>2.518574</v>
      </c>
      <c r="GL317">
        <v>0.1020900562851657</v>
      </c>
      <c r="GM317">
        <v>0.01248084788786401</v>
      </c>
      <c r="GN317">
        <v>0</v>
      </c>
      <c r="GO317">
        <v>0</v>
      </c>
      <c r="GP317">
        <v>3</v>
      </c>
      <c r="GQ317" t="s">
        <v>459</v>
      </c>
      <c r="GR317">
        <v>3.10212</v>
      </c>
      <c r="GS317">
        <v>2.72555</v>
      </c>
      <c r="GT317">
        <v>0.0649097</v>
      </c>
      <c r="GU317">
        <v>0.0628961</v>
      </c>
      <c r="GV317">
        <v>0.101693</v>
      </c>
      <c r="GW317">
        <v>0.0945643</v>
      </c>
      <c r="GX317">
        <v>24419.4</v>
      </c>
      <c r="GY317">
        <v>22240.1</v>
      </c>
      <c r="GZ317">
        <v>26679.5</v>
      </c>
      <c r="HA317">
        <v>23956.3</v>
      </c>
      <c r="HB317">
        <v>38348.9</v>
      </c>
      <c r="HC317">
        <v>32065.8</v>
      </c>
      <c r="HD317">
        <v>46590.9</v>
      </c>
      <c r="HE317">
        <v>37903.3</v>
      </c>
      <c r="HF317">
        <v>1.86705</v>
      </c>
      <c r="HG317">
        <v>1.84822</v>
      </c>
      <c r="HH317">
        <v>0.107046</v>
      </c>
      <c r="HI317">
        <v>0</v>
      </c>
      <c r="HJ317">
        <v>28.261</v>
      </c>
      <c r="HK317">
        <v>999.9</v>
      </c>
      <c r="HL317">
        <v>48.1</v>
      </c>
      <c r="HM317">
        <v>31.8</v>
      </c>
      <c r="HN317">
        <v>25.1517</v>
      </c>
      <c r="HO317">
        <v>61.0113</v>
      </c>
      <c r="HP317">
        <v>22.4359</v>
      </c>
      <c r="HQ317">
        <v>1</v>
      </c>
      <c r="HR317">
        <v>0.152919</v>
      </c>
      <c r="HS317">
        <v>0.08427560000000001</v>
      </c>
      <c r="HT317">
        <v>20.2804</v>
      </c>
      <c r="HU317">
        <v>5.2104</v>
      </c>
      <c r="HV317">
        <v>11.98</v>
      </c>
      <c r="HW317">
        <v>4.96325</v>
      </c>
      <c r="HX317">
        <v>3.27423</v>
      </c>
      <c r="HY317">
        <v>9999</v>
      </c>
      <c r="HZ317">
        <v>9999</v>
      </c>
      <c r="IA317">
        <v>9999</v>
      </c>
      <c r="IB317">
        <v>999.9</v>
      </c>
      <c r="IC317">
        <v>1.86396</v>
      </c>
      <c r="ID317">
        <v>1.86008</v>
      </c>
      <c r="IE317">
        <v>1.85844</v>
      </c>
      <c r="IF317">
        <v>1.85975</v>
      </c>
      <c r="IG317">
        <v>1.85989</v>
      </c>
      <c r="IH317">
        <v>1.85838</v>
      </c>
      <c r="II317">
        <v>1.85745</v>
      </c>
      <c r="IJ317">
        <v>1.85242</v>
      </c>
      <c r="IK317">
        <v>0</v>
      </c>
      <c r="IL317">
        <v>0</v>
      </c>
      <c r="IM317">
        <v>0</v>
      </c>
      <c r="IN317">
        <v>0</v>
      </c>
      <c r="IO317" t="s">
        <v>443</v>
      </c>
      <c r="IP317" t="s">
        <v>444</v>
      </c>
      <c r="IQ317" t="s">
        <v>445</v>
      </c>
      <c r="IR317" t="s">
        <v>445</v>
      </c>
      <c r="IS317" t="s">
        <v>445</v>
      </c>
      <c r="IT317" t="s">
        <v>445</v>
      </c>
      <c r="IU317">
        <v>0</v>
      </c>
      <c r="IV317">
        <v>100</v>
      </c>
      <c r="IW317">
        <v>100</v>
      </c>
      <c r="IX317">
        <v>-1.264</v>
      </c>
      <c r="IY317">
        <v>0.2849</v>
      </c>
      <c r="IZ317">
        <v>-1.101190050776656</v>
      </c>
      <c r="JA317">
        <v>-0.0009077452495023094</v>
      </c>
      <c r="JB317">
        <v>1.260287539409167E-06</v>
      </c>
      <c r="JC317">
        <v>-2.747980142854786E-10</v>
      </c>
      <c r="JD317">
        <v>0.01164710740424388</v>
      </c>
      <c r="JE317">
        <v>0.002354074995816399</v>
      </c>
      <c r="JF317">
        <v>0.0004967520844642659</v>
      </c>
      <c r="JG317">
        <v>-1.558376616488758E-06</v>
      </c>
      <c r="JH317">
        <v>1</v>
      </c>
      <c r="JI317">
        <v>1955</v>
      </c>
      <c r="JJ317">
        <v>1</v>
      </c>
      <c r="JK317">
        <v>26</v>
      </c>
      <c r="JL317">
        <v>194323.6</v>
      </c>
      <c r="JM317">
        <v>194323.8</v>
      </c>
      <c r="JN317">
        <v>0.788574</v>
      </c>
      <c r="JO317">
        <v>2.62817</v>
      </c>
      <c r="JP317">
        <v>1.49658</v>
      </c>
      <c r="JQ317">
        <v>2.34619</v>
      </c>
      <c r="JR317">
        <v>1.54907</v>
      </c>
      <c r="JS317">
        <v>2.45361</v>
      </c>
      <c r="JT317">
        <v>36.5523</v>
      </c>
      <c r="JU317">
        <v>24.1751</v>
      </c>
      <c r="JV317">
        <v>18</v>
      </c>
      <c r="JW317">
        <v>483.164</v>
      </c>
      <c r="JX317">
        <v>485.577</v>
      </c>
      <c r="JY317">
        <v>27.7508</v>
      </c>
      <c r="JZ317">
        <v>29.2143</v>
      </c>
      <c r="KA317">
        <v>30.0004</v>
      </c>
      <c r="KB317">
        <v>29.3895</v>
      </c>
      <c r="KC317">
        <v>29.3757</v>
      </c>
      <c r="KD317">
        <v>15.8644</v>
      </c>
      <c r="KE317">
        <v>22.5561</v>
      </c>
      <c r="KF317">
        <v>57.9958</v>
      </c>
      <c r="KG317">
        <v>27.7556</v>
      </c>
      <c r="KH317">
        <v>252.558</v>
      </c>
      <c r="KI317">
        <v>19.7282</v>
      </c>
      <c r="KJ317">
        <v>101.865</v>
      </c>
      <c r="KK317">
        <v>91.40689999999999</v>
      </c>
    </row>
    <row r="318" spans="1:297">
      <c r="A318">
        <v>300</v>
      </c>
      <c r="B318">
        <v>1758649028.1</v>
      </c>
      <c r="C318">
        <v>7395.099999904633</v>
      </c>
      <c r="D318" t="s">
        <v>1048</v>
      </c>
      <c r="E318" t="s">
        <v>1049</v>
      </c>
      <c r="F318">
        <v>5</v>
      </c>
      <c r="G318" t="s">
        <v>1027</v>
      </c>
      <c r="H318" t="s">
        <v>438</v>
      </c>
      <c r="I318">
        <v>1758649020.314285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(EA318+(U318+2*0.95*5.67E-8*(((EA318+$B$9)+273)^4-(EA318+273)^4)-44100*J318)/(1.84*29.3*R318+8*0.95*5.67E-8*(EA318+273)^3))</f>
        <v>0</v>
      </c>
      <c r="W318">
        <f>($C$9*EB318+$D$9*EC318+$E$9*V318)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2*0.95*5.67E-8*(((EA318+$B$9)+273)^4-(W318+273)^4)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274.2101604978088</v>
      </c>
      <c r="AK318">
        <v>276.7644484848484</v>
      </c>
      <c r="AL318">
        <v>-3.268209121016252</v>
      </c>
      <c r="AM318">
        <v>65.1807308755827</v>
      </c>
      <c r="AN318">
        <f>(AP318 - AO318 + DY318*1E3/(8.314*(EA318+273.15)) * AR318/DX318 * AQ318) * DX318/(100*DL318) * 1000/(1000 - AP318)</f>
        <v>0</v>
      </c>
      <c r="AO318">
        <v>19.62559227903809</v>
      </c>
      <c r="AP318">
        <v>22.16332181818183</v>
      </c>
      <c r="AQ318">
        <v>-1.954313276975886E-05</v>
      </c>
      <c r="AR318">
        <v>105.5664432874924</v>
      </c>
      <c r="AS318">
        <v>0</v>
      </c>
      <c r="AT318">
        <v>0</v>
      </c>
      <c r="AU318">
        <f>IF(AS318*$H$15&gt;=AW318,1.0,(AW318/(AW318-AS318*$H$15)))</f>
        <v>0</v>
      </c>
      <c r="AV318">
        <f>(AU318-1)*100</f>
        <v>0</v>
      </c>
      <c r="AW318">
        <f>MAX(0,($B$15+$C$15*EF318)/(1+$D$15*EF318)*DY318/(EA318+273)*$E$15)</f>
        <v>0</v>
      </c>
      <c r="AX318" t="s">
        <v>439</v>
      </c>
      <c r="AY318" t="s">
        <v>439</v>
      </c>
      <c r="AZ318">
        <v>0</v>
      </c>
      <c r="BA318">
        <v>0</v>
      </c>
      <c r="BB318">
        <f>1-AZ318/BA318</f>
        <v>0</v>
      </c>
      <c r="BC318">
        <v>0</v>
      </c>
      <c r="BD318" t="s">
        <v>439</v>
      </c>
      <c r="BE318" t="s">
        <v>439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439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$B$13*EG318+$C$13*EH318+$F$13*ES318*(1-EV318)</f>
        <v>0</v>
      </c>
      <c r="DI318">
        <f>DH318*DJ318</f>
        <v>0</v>
      </c>
      <c r="DJ318">
        <f>($B$13*$D$11+$C$13*$D$11+$F$13*((FF318+EX318)/MAX(FF318+EX318+FG318, 0.1)*$I$11+FG318/MAX(FF318+EX318+FG318, 0.1)*$J$11))/($B$13+$C$13+$F$13)</f>
        <v>0</v>
      </c>
      <c r="DK318">
        <f>($B$13*$K$11+$C$13*$K$11+$F$13*((FF318+EX318)/MAX(FF318+EX318+FG318, 0.1)*$P$11+FG318/MAX(FF318+EX318+FG318, 0.1)*$Q$11))/($B$13+$C$13+$F$13)</f>
        <v>0</v>
      </c>
      <c r="DL318">
        <v>2.7</v>
      </c>
      <c r="DM318">
        <v>0.5</v>
      </c>
      <c r="DN318" t="s">
        <v>440</v>
      </c>
      <c r="DO318">
        <v>2</v>
      </c>
      <c r="DP318" t="b">
        <v>1</v>
      </c>
      <c r="DQ318">
        <v>1758649020.314285</v>
      </c>
      <c r="DR318">
        <v>293.9513214285715</v>
      </c>
      <c r="DS318">
        <v>284.657</v>
      </c>
      <c r="DT318">
        <v>22.17628928571429</v>
      </c>
      <c r="DU318">
        <v>19.64378571428571</v>
      </c>
      <c r="DV318">
        <v>295.2174642857143</v>
      </c>
      <c r="DW318">
        <v>21.8914</v>
      </c>
      <c r="DX318">
        <v>499.9728214285715</v>
      </c>
      <c r="DY318">
        <v>90.29020714285716</v>
      </c>
      <c r="DZ318">
        <v>0.06750231785714286</v>
      </c>
      <c r="EA318">
        <v>29.01193571428572</v>
      </c>
      <c r="EB318">
        <v>30.00172857142857</v>
      </c>
      <c r="EC318">
        <v>999.9000000000002</v>
      </c>
      <c r="ED318">
        <v>0</v>
      </c>
      <c r="EE318">
        <v>0</v>
      </c>
      <c r="EF318">
        <v>9985.784285714286</v>
      </c>
      <c r="EG318">
        <v>0</v>
      </c>
      <c r="EH318">
        <v>10.20884285714286</v>
      </c>
      <c r="EI318">
        <v>9.294347142857143</v>
      </c>
      <c r="EJ318">
        <v>300.618</v>
      </c>
      <c r="EK318">
        <v>290.361</v>
      </c>
      <c r="EL318">
        <v>2.5325075</v>
      </c>
      <c r="EM318">
        <v>284.657</v>
      </c>
      <c r="EN318">
        <v>19.64378571428571</v>
      </c>
      <c r="EO318">
        <v>2.002301785714286</v>
      </c>
      <c r="EP318">
        <v>1.773641071428571</v>
      </c>
      <c r="EQ318">
        <v>17.46255</v>
      </c>
      <c r="ER318">
        <v>15.55640357142857</v>
      </c>
      <c r="ES318">
        <v>1999.977142857143</v>
      </c>
      <c r="ET318">
        <v>0.9799929285714286</v>
      </c>
      <c r="EU318">
        <v>0.02000726428571428</v>
      </c>
      <c r="EV318">
        <v>0</v>
      </c>
      <c r="EW318">
        <v>476.1314285714287</v>
      </c>
      <c r="EX318">
        <v>5.00078</v>
      </c>
      <c r="EY318">
        <v>9379.408214285713</v>
      </c>
      <c r="EZ318">
        <v>16379.42857142857</v>
      </c>
      <c r="FA318">
        <v>39.80546428571427</v>
      </c>
      <c r="FB318">
        <v>40.56424999999999</v>
      </c>
      <c r="FC318">
        <v>40.38810714285714</v>
      </c>
      <c r="FD318">
        <v>40.28775</v>
      </c>
      <c r="FE318">
        <v>40.99299999999999</v>
      </c>
      <c r="FF318">
        <v>1955.067142857143</v>
      </c>
      <c r="FG318">
        <v>39.91</v>
      </c>
      <c r="FH318">
        <v>0</v>
      </c>
      <c r="FI318">
        <v>1758649026</v>
      </c>
      <c r="FJ318">
        <v>0</v>
      </c>
      <c r="FK318">
        <v>476.1390000000001</v>
      </c>
      <c r="FL318">
        <v>-61.44061529083115</v>
      </c>
      <c r="FM318">
        <v>-1185.478288984486</v>
      </c>
      <c r="FN318">
        <v>9378.953076923077</v>
      </c>
      <c r="FO318">
        <v>15</v>
      </c>
      <c r="FP318">
        <v>0</v>
      </c>
      <c r="FQ318" t="s">
        <v>441</v>
      </c>
      <c r="FR318">
        <v>1746989605.5</v>
      </c>
      <c r="FS318">
        <v>1746989593.5</v>
      </c>
      <c r="FT318">
        <v>0</v>
      </c>
      <c r="FU318">
        <v>-0.274</v>
      </c>
      <c r="FV318">
        <v>-0.002</v>
      </c>
      <c r="FW318">
        <v>2.549</v>
      </c>
      <c r="FX318">
        <v>0.129</v>
      </c>
      <c r="FY318">
        <v>420</v>
      </c>
      <c r="FZ318">
        <v>17</v>
      </c>
      <c r="GA318">
        <v>0.02</v>
      </c>
      <c r="GB318">
        <v>0.04</v>
      </c>
      <c r="GC318">
        <v>8.964873000000001</v>
      </c>
      <c r="GD318">
        <v>6.64970454033772</v>
      </c>
      <c r="GE318">
        <v>0.639968675449041</v>
      </c>
      <c r="GF318">
        <v>0</v>
      </c>
      <c r="GG318">
        <v>478.7330882352942</v>
      </c>
      <c r="GH318">
        <v>-54.2626279113944</v>
      </c>
      <c r="GI318">
        <v>5.366589865671886</v>
      </c>
      <c r="GJ318">
        <v>0</v>
      </c>
      <c r="GK318">
        <v>2.5269445</v>
      </c>
      <c r="GL318">
        <v>0.1425070919324542</v>
      </c>
      <c r="GM318">
        <v>0.01564045171182726</v>
      </c>
      <c r="GN318">
        <v>0</v>
      </c>
      <c r="GO318">
        <v>0</v>
      </c>
      <c r="GP318">
        <v>3</v>
      </c>
      <c r="GQ318" t="s">
        <v>459</v>
      </c>
      <c r="GR318">
        <v>3.10231</v>
      </c>
      <c r="GS318">
        <v>2.72571</v>
      </c>
      <c r="GT318">
        <v>0.0619157</v>
      </c>
      <c r="GU318">
        <v>0.059744</v>
      </c>
      <c r="GV318">
        <v>0.101655</v>
      </c>
      <c r="GW318">
        <v>0.0945814</v>
      </c>
      <c r="GX318">
        <v>24497.5</v>
      </c>
      <c r="GY318">
        <v>22314.8</v>
      </c>
      <c r="GZ318">
        <v>26679.3</v>
      </c>
      <c r="HA318">
        <v>23956.1</v>
      </c>
      <c r="HB318">
        <v>38349.7</v>
      </c>
      <c r="HC318">
        <v>32064.9</v>
      </c>
      <c r="HD318">
        <v>46590.5</v>
      </c>
      <c r="HE318">
        <v>37903.4</v>
      </c>
      <c r="HF318">
        <v>1.86723</v>
      </c>
      <c r="HG318">
        <v>1.84763</v>
      </c>
      <c r="HH318">
        <v>0.107143</v>
      </c>
      <c r="HI318">
        <v>0</v>
      </c>
      <c r="HJ318">
        <v>28.2617</v>
      </c>
      <c r="HK318">
        <v>999.9</v>
      </c>
      <c r="HL318">
        <v>48</v>
      </c>
      <c r="HM318">
        <v>31.8</v>
      </c>
      <c r="HN318">
        <v>25.101</v>
      </c>
      <c r="HO318">
        <v>61.0213</v>
      </c>
      <c r="HP318">
        <v>22.6202</v>
      </c>
      <c r="HQ318">
        <v>1</v>
      </c>
      <c r="HR318">
        <v>0.152843</v>
      </c>
      <c r="HS318">
        <v>0.064793</v>
      </c>
      <c r="HT318">
        <v>20.2803</v>
      </c>
      <c r="HU318">
        <v>5.211</v>
      </c>
      <c r="HV318">
        <v>11.9798</v>
      </c>
      <c r="HW318">
        <v>4.96335</v>
      </c>
      <c r="HX318">
        <v>3.27435</v>
      </c>
      <c r="HY318">
        <v>9999</v>
      </c>
      <c r="HZ318">
        <v>9999</v>
      </c>
      <c r="IA318">
        <v>9999</v>
      </c>
      <c r="IB318">
        <v>999.9</v>
      </c>
      <c r="IC318">
        <v>1.86394</v>
      </c>
      <c r="ID318">
        <v>1.86007</v>
      </c>
      <c r="IE318">
        <v>1.85845</v>
      </c>
      <c r="IF318">
        <v>1.85976</v>
      </c>
      <c r="IG318">
        <v>1.85989</v>
      </c>
      <c r="IH318">
        <v>1.85839</v>
      </c>
      <c r="II318">
        <v>1.85745</v>
      </c>
      <c r="IJ318">
        <v>1.85242</v>
      </c>
      <c r="IK318">
        <v>0</v>
      </c>
      <c r="IL318">
        <v>0</v>
      </c>
      <c r="IM318">
        <v>0</v>
      </c>
      <c r="IN318">
        <v>0</v>
      </c>
      <c r="IO318" t="s">
        <v>443</v>
      </c>
      <c r="IP318" t="s">
        <v>444</v>
      </c>
      <c r="IQ318" t="s">
        <v>445</v>
      </c>
      <c r="IR318" t="s">
        <v>445</v>
      </c>
      <c r="IS318" t="s">
        <v>445</v>
      </c>
      <c r="IT318" t="s">
        <v>445</v>
      </c>
      <c r="IU318">
        <v>0</v>
      </c>
      <c r="IV318">
        <v>100</v>
      </c>
      <c r="IW318">
        <v>100</v>
      </c>
      <c r="IX318">
        <v>-1.26</v>
      </c>
      <c r="IY318">
        <v>0.2846</v>
      </c>
      <c r="IZ318">
        <v>-1.101190050776656</v>
      </c>
      <c r="JA318">
        <v>-0.0009077452495023094</v>
      </c>
      <c r="JB318">
        <v>1.260287539409167E-06</v>
      </c>
      <c r="JC318">
        <v>-2.747980142854786E-10</v>
      </c>
      <c r="JD318">
        <v>0.01164710740424388</v>
      </c>
      <c r="JE318">
        <v>0.002354074995816399</v>
      </c>
      <c r="JF318">
        <v>0.0004967520844642659</v>
      </c>
      <c r="JG318">
        <v>-1.558376616488758E-06</v>
      </c>
      <c r="JH318">
        <v>1</v>
      </c>
      <c r="JI318">
        <v>1955</v>
      </c>
      <c r="JJ318">
        <v>1</v>
      </c>
      <c r="JK318">
        <v>26</v>
      </c>
      <c r="JL318">
        <v>194323.7</v>
      </c>
      <c r="JM318">
        <v>194323.9</v>
      </c>
      <c r="JN318">
        <v>0.754395</v>
      </c>
      <c r="JO318">
        <v>2.62573</v>
      </c>
      <c r="JP318">
        <v>1.49658</v>
      </c>
      <c r="JQ318">
        <v>2.34619</v>
      </c>
      <c r="JR318">
        <v>1.54907</v>
      </c>
      <c r="JS318">
        <v>2.44141</v>
      </c>
      <c r="JT318">
        <v>36.5523</v>
      </c>
      <c r="JU318">
        <v>24.1751</v>
      </c>
      <c r="JV318">
        <v>18</v>
      </c>
      <c r="JW318">
        <v>483.285</v>
      </c>
      <c r="JX318">
        <v>485.2</v>
      </c>
      <c r="JY318">
        <v>27.751</v>
      </c>
      <c r="JZ318">
        <v>29.2175</v>
      </c>
      <c r="KA318">
        <v>30.0002</v>
      </c>
      <c r="KB318">
        <v>29.392</v>
      </c>
      <c r="KC318">
        <v>29.3775</v>
      </c>
      <c r="KD318">
        <v>15.0626</v>
      </c>
      <c r="KE318">
        <v>22.2789</v>
      </c>
      <c r="KF318">
        <v>57.9958</v>
      </c>
      <c r="KG318">
        <v>27.7533</v>
      </c>
      <c r="KH318">
        <v>232.52</v>
      </c>
      <c r="KI318">
        <v>19.7298</v>
      </c>
      <c r="KJ318">
        <v>101.864</v>
      </c>
      <c r="KK318">
        <v>91.4067</v>
      </c>
    </row>
    <row r="319" spans="1:297">
      <c r="A319">
        <v>301</v>
      </c>
      <c r="B319">
        <v>1758649033.1</v>
      </c>
      <c r="C319">
        <v>7400.099999904633</v>
      </c>
      <c r="D319" t="s">
        <v>1050</v>
      </c>
      <c r="E319" t="s">
        <v>1051</v>
      </c>
      <c r="F319">
        <v>5</v>
      </c>
      <c r="G319" t="s">
        <v>1027</v>
      </c>
      <c r="H319" t="s">
        <v>438</v>
      </c>
      <c r="I319">
        <v>1758649025.6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(EA319+(U319+2*0.95*5.67E-8*(((EA319+$B$9)+273)^4-(EA319+273)^4)-44100*J319)/(1.84*29.3*R319+8*0.95*5.67E-8*(EA319+273)^3))</f>
        <v>0</v>
      </c>
      <c r="W319">
        <f>($C$9*EB319+$D$9*EC319+$E$9*V319)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2*0.95*5.67E-8*(((EA319+$B$9)+273)^4-(W319+273)^4)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257.3084343066219</v>
      </c>
      <c r="AK319">
        <v>260.3924848484849</v>
      </c>
      <c r="AL319">
        <v>-3.278377697101816</v>
      </c>
      <c r="AM319">
        <v>65.1807308755827</v>
      </c>
      <c r="AN319">
        <f>(AP319 - AO319 + DY319*1E3/(8.314*(EA319+273.15)) * AR319/DX319 * AQ319) * DX319/(100*DL319) * 1000/(1000 - AP319)</f>
        <v>0</v>
      </c>
      <c r="AO319">
        <v>19.64317614796914</v>
      </c>
      <c r="AP319">
        <v>22.16131878787878</v>
      </c>
      <c r="AQ319">
        <v>8.88974868999718E-07</v>
      </c>
      <c r="AR319">
        <v>105.5664432874924</v>
      </c>
      <c r="AS319">
        <v>0</v>
      </c>
      <c r="AT319">
        <v>0</v>
      </c>
      <c r="AU319">
        <f>IF(AS319*$H$15&gt;=AW319,1.0,(AW319/(AW319-AS319*$H$15)))</f>
        <v>0</v>
      </c>
      <c r="AV319">
        <f>(AU319-1)*100</f>
        <v>0</v>
      </c>
      <c r="AW319">
        <f>MAX(0,($B$15+$C$15*EF319)/(1+$D$15*EF319)*DY319/(EA319+273)*$E$15)</f>
        <v>0</v>
      </c>
      <c r="AX319" t="s">
        <v>439</v>
      </c>
      <c r="AY319" t="s">
        <v>439</v>
      </c>
      <c r="AZ319">
        <v>0</v>
      </c>
      <c r="BA319">
        <v>0</v>
      </c>
      <c r="BB319">
        <f>1-AZ319/BA319</f>
        <v>0</v>
      </c>
      <c r="BC319">
        <v>0</v>
      </c>
      <c r="BD319" t="s">
        <v>439</v>
      </c>
      <c r="BE319" t="s">
        <v>439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439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$B$13*EG319+$C$13*EH319+$F$13*ES319*(1-EV319)</f>
        <v>0</v>
      </c>
      <c r="DI319">
        <f>DH319*DJ319</f>
        <v>0</v>
      </c>
      <c r="DJ319">
        <f>($B$13*$D$11+$C$13*$D$11+$F$13*((FF319+EX319)/MAX(FF319+EX319+FG319, 0.1)*$I$11+FG319/MAX(FF319+EX319+FG319, 0.1)*$J$11))/($B$13+$C$13+$F$13)</f>
        <v>0</v>
      </c>
      <c r="DK319">
        <f>($B$13*$K$11+$C$13*$K$11+$F$13*((FF319+EX319)/MAX(FF319+EX319+FG319, 0.1)*$P$11+FG319/MAX(FF319+EX319+FG319, 0.1)*$Q$11))/($B$13+$C$13+$F$13)</f>
        <v>0</v>
      </c>
      <c r="DL319">
        <v>2.7</v>
      </c>
      <c r="DM319">
        <v>0.5</v>
      </c>
      <c r="DN319" t="s">
        <v>440</v>
      </c>
      <c r="DO319">
        <v>2</v>
      </c>
      <c r="DP319" t="b">
        <v>1</v>
      </c>
      <c r="DQ319">
        <v>1758649025.6</v>
      </c>
      <c r="DR319">
        <v>277.0230740740741</v>
      </c>
      <c r="DS319">
        <v>267.1297407407407</v>
      </c>
      <c r="DT319">
        <v>22.16895555555555</v>
      </c>
      <c r="DU319">
        <v>19.63398888888889</v>
      </c>
      <c r="DV319">
        <v>278.2849629629629</v>
      </c>
      <c r="DW319">
        <v>21.88421851851852</v>
      </c>
      <c r="DX319">
        <v>499.9477037037038</v>
      </c>
      <c r="DY319">
        <v>90.29017037037038</v>
      </c>
      <c r="DZ319">
        <v>0.06765552962962963</v>
      </c>
      <c r="EA319">
        <v>29.01462592592593</v>
      </c>
      <c r="EB319">
        <v>30.0053962962963</v>
      </c>
      <c r="EC319">
        <v>999.9000000000001</v>
      </c>
      <c r="ED319">
        <v>0</v>
      </c>
      <c r="EE319">
        <v>0</v>
      </c>
      <c r="EF319">
        <v>9991.460370370371</v>
      </c>
      <c r="EG319">
        <v>0</v>
      </c>
      <c r="EH319">
        <v>10.21495555555556</v>
      </c>
      <c r="EI319">
        <v>9.893327037037038</v>
      </c>
      <c r="EJ319">
        <v>283.3035925925926</v>
      </c>
      <c r="EK319">
        <v>272.4794814814815</v>
      </c>
      <c r="EL319">
        <v>2.534957037037037</v>
      </c>
      <c r="EM319">
        <v>267.1297407407407</v>
      </c>
      <c r="EN319">
        <v>19.63398888888889</v>
      </c>
      <c r="EO319">
        <v>2.001638518518518</v>
      </c>
      <c r="EP319">
        <v>1.772756296296296</v>
      </c>
      <c r="EQ319">
        <v>17.4572962962963</v>
      </c>
      <c r="ER319">
        <v>15.54862222222222</v>
      </c>
      <c r="ES319">
        <v>1999.977777777778</v>
      </c>
      <c r="ET319">
        <v>0.9799930000000002</v>
      </c>
      <c r="EU319">
        <v>0.02000719259259259</v>
      </c>
      <c r="EV319">
        <v>0</v>
      </c>
      <c r="EW319">
        <v>470.3031851851852</v>
      </c>
      <c r="EX319">
        <v>5.00078</v>
      </c>
      <c r="EY319">
        <v>9266.824814814814</v>
      </c>
      <c r="EZ319">
        <v>16379.43333333333</v>
      </c>
      <c r="FA319">
        <v>39.80292592592593</v>
      </c>
      <c r="FB319">
        <v>40.57599999999999</v>
      </c>
      <c r="FC319">
        <v>40.36077777777777</v>
      </c>
      <c r="FD319">
        <v>40.29381481481482</v>
      </c>
      <c r="FE319">
        <v>41.0042962962963</v>
      </c>
      <c r="FF319">
        <v>1955.067777777778</v>
      </c>
      <c r="FG319">
        <v>39.91</v>
      </c>
      <c r="FH319">
        <v>0</v>
      </c>
      <c r="FI319">
        <v>1758649031.4</v>
      </c>
      <c r="FJ319">
        <v>0</v>
      </c>
      <c r="FK319">
        <v>469.81096</v>
      </c>
      <c r="FL319">
        <v>-72.35207680005308</v>
      </c>
      <c r="FM319">
        <v>-1410.828459398375</v>
      </c>
      <c r="FN319">
        <v>9256.532399999998</v>
      </c>
      <c r="FO319">
        <v>15</v>
      </c>
      <c r="FP319">
        <v>0</v>
      </c>
      <c r="FQ319" t="s">
        <v>441</v>
      </c>
      <c r="FR319">
        <v>1746989605.5</v>
      </c>
      <c r="FS319">
        <v>1746989593.5</v>
      </c>
      <c r="FT319">
        <v>0</v>
      </c>
      <c r="FU319">
        <v>-0.274</v>
      </c>
      <c r="FV319">
        <v>-0.002</v>
      </c>
      <c r="FW319">
        <v>2.549</v>
      </c>
      <c r="FX319">
        <v>0.129</v>
      </c>
      <c r="FY319">
        <v>420</v>
      </c>
      <c r="FZ319">
        <v>17</v>
      </c>
      <c r="GA319">
        <v>0.02</v>
      </c>
      <c r="GB319">
        <v>0.04</v>
      </c>
      <c r="GC319">
        <v>9.5299155</v>
      </c>
      <c r="GD319">
        <v>6.829286679174461</v>
      </c>
      <c r="GE319">
        <v>0.6572460282380944</v>
      </c>
      <c r="GF319">
        <v>0</v>
      </c>
      <c r="GG319">
        <v>474.013794117647</v>
      </c>
      <c r="GH319">
        <v>-64.67353707619802</v>
      </c>
      <c r="GI319">
        <v>6.37307083049872</v>
      </c>
      <c r="GJ319">
        <v>0</v>
      </c>
      <c r="GK319">
        <v>2.530448</v>
      </c>
      <c r="GL319">
        <v>0.04193606003751985</v>
      </c>
      <c r="GM319">
        <v>0.01413506229204526</v>
      </c>
      <c r="GN319">
        <v>1</v>
      </c>
      <c r="GO319">
        <v>1</v>
      </c>
      <c r="GP319">
        <v>3</v>
      </c>
      <c r="GQ319" t="s">
        <v>448</v>
      </c>
      <c r="GR319">
        <v>3.10221</v>
      </c>
      <c r="GS319">
        <v>2.72592</v>
      </c>
      <c r="GT319">
        <v>0.0588574</v>
      </c>
      <c r="GU319">
        <v>0.0565278</v>
      </c>
      <c r="GV319">
        <v>0.101659</v>
      </c>
      <c r="GW319">
        <v>0.09473479999999999</v>
      </c>
      <c r="GX319">
        <v>24577.2</v>
      </c>
      <c r="GY319">
        <v>22391.1</v>
      </c>
      <c r="GZ319">
        <v>26679.2</v>
      </c>
      <c r="HA319">
        <v>23956.1</v>
      </c>
      <c r="HB319">
        <v>38349.2</v>
      </c>
      <c r="HC319">
        <v>32058.8</v>
      </c>
      <c r="HD319">
        <v>46590.5</v>
      </c>
      <c r="HE319">
        <v>37902.9</v>
      </c>
      <c r="HF319">
        <v>1.86677</v>
      </c>
      <c r="HG319">
        <v>1.84787</v>
      </c>
      <c r="HH319">
        <v>0.108324</v>
      </c>
      <c r="HI319">
        <v>0</v>
      </c>
      <c r="HJ319">
        <v>28.2617</v>
      </c>
      <c r="HK319">
        <v>999.9</v>
      </c>
      <c r="HL319">
        <v>48</v>
      </c>
      <c r="HM319">
        <v>31.8</v>
      </c>
      <c r="HN319">
        <v>25.1004</v>
      </c>
      <c r="HO319">
        <v>60.8813</v>
      </c>
      <c r="HP319">
        <v>22.4319</v>
      </c>
      <c r="HQ319">
        <v>1</v>
      </c>
      <c r="HR319">
        <v>0.153262</v>
      </c>
      <c r="HS319">
        <v>0.072756</v>
      </c>
      <c r="HT319">
        <v>20.2803</v>
      </c>
      <c r="HU319">
        <v>5.21085</v>
      </c>
      <c r="HV319">
        <v>11.98</v>
      </c>
      <c r="HW319">
        <v>4.9631</v>
      </c>
      <c r="HX319">
        <v>3.27428</v>
      </c>
      <c r="HY319">
        <v>9999</v>
      </c>
      <c r="HZ319">
        <v>9999</v>
      </c>
      <c r="IA319">
        <v>9999</v>
      </c>
      <c r="IB319">
        <v>999.9</v>
      </c>
      <c r="IC319">
        <v>1.86397</v>
      </c>
      <c r="ID319">
        <v>1.86006</v>
      </c>
      <c r="IE319">
        <v>1.85843</v>
      </c>
      <c r="IF319">
        <v>1.85976</v>
      </c>
      <c r="IG319">
        <v>1.85989</v>
      </c>
      <c r="IH319">
        <v>1.8584</v>
      </c>
      <c r="II319">
        <v>1.85745</v>
      </c>
      <c r="IJ319">
        <v>1.85242</v>
      </c>
      <c r="IK319">
        <v>0</v>
      </c>
      <c r="IL319">
        <v>0</v>
      </c>
      <c r="IM319">
        <v>0</v>
      </c>
      <c r="IN319">
        <v>0</v>
      </c>
      <c r="IO319" t="s">
        <v>443</v>
      </c>
      <c r="IP319" t="s">
        <v>444</v>
      </c>
      <c r="IQ319" t="s">
        <v>445</v>
      </c>
      <c r="IR319" t="s">
        <v>445</v>
      </c>
      <c r="IS319" t="s">
        <v>445</v>
      </c>
      <c r="IT319" t="s">
        <v>445</v>
      </c>
      <c r="IU319">
        <v>0</v>
      </c>
      <c r="IV319">
        <v>100</v>
      </c>
      <c r="IW319">
        <v>100</v>
      </c>
      <c r="IX319">
        <v>-1.255</v>
      </c>
      <c r="IY319">
        <v>0.2846</v>
      </c>
      <c r="IZ319">
        <v>-1.101190050776656</v>
      </c>
      <c r="JA319">
        <v>-0.0009077452495023094</v>
      </c>
      <c r="JB319">
        <v>1.260287539409167E-06</v>
      </c>
      <c r="JC319">
        <v>-2.747980142854786E-10</v>
      </c>
      <c r="JD319">
        <v>0.01164710740424388</v>
      </c>
      <c r="JE319">
        <v>0.002354074995816399</v>
      </c>
      <c r="JF319">
        <v>0.0004967520844642659</v>
      </c>
      <c r="JG319">
        <v>-1.558376616488758E-06</v>
      </c>
      <c r="JH319">
        <v>1</v>
      </c>
      <c r="JI319">
        <v>1955</v>
      </c>
      <c r="JJ319">
        <v>1</v>
      </c>
      <c r="JK319">
        <v>26</v>
      </c>
      <c r="JL319">
        <v>194323.8</v>
      </c>
      <c r="JM319">
        <v>194324</v>
      </c>
      <c r="JN319">
        <v>0.710449</v>
      </c>
      <c r="JO319">
        <v>2.65869</v>
      </c>
      <c r="JP319">
        <v>1.49658</v>
      </c>
      <c r="JQ319">
        <v>2.34619</v>
      </c>
      <c r="JR319">
        <v>1.54907</v>
      </c>
      <c r="JS319">
        <v>2.39014</v>
      </c>
      <c r="JT319">
        <v>36.5523</v>
      </c>
      <c r="JU319">
        <v>24.1663</v>
      </c>
      <c r="JV319">
        <v>18</v>
      </c>
      <c r="JW319">
        <v>483.041</v>
      </c>
      <c r="JX319">
        <v>485.39</v>
      </c>
      <c r="JY319">
        <v>27.7488</v>
      </c>
      <c r="JZ319">
        <v>29.2206</v>
      </c>
      <c r="KA319">
        <v>30.0003</v>
      </c>
      <c r="KB319">
        <v>29.3945</v>
      </c>
      <c r="KC319">
        <v>29.3807</v>
      </c>
      <c r="KD319">
        <v>14.3139</v>
      </c>
      <c r="KE319">
        <v>22.2789</v>
      </c>
      <c r="KF319">
        <v>57.9958</v>
      </c>
      <c r="KG319">
        <v>27.7466</v>
      </c>
      <c r="KH319">
        <v>219.163</v>
      </c>
      <c r="KI319">
        <v>19.7298</v>
      </c>
      <c r="KJ319">
        <v>101.864</v>
      </c>
      <c r="KK319">
        <v>91.40600000000001</v>
      </c>
    </row>
    <row r="320" spans="1:297">
      <c r="A320">
        <v>302</v>
      </c>
      <c r="B320">
        <v>1758649038.1</v>
      </c>
      <c r="C320">
        <v>7405.099999904633</v>
      </c>
      <c r="D320" t="s">
        <v>1052</v>
      </c>
      <c r="E320" t="s">
        <v>1053</v>
      </c>
      <c r="F320">
        <v>5</v>
      </c>
      <c r="G320" t="s">
        <v>1027</v>
      </c>
      <c r="H320" t="s">
        <v>438</v>
      </c>
      <c r="I320">
        <v>1758649030.314285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(EA320+(U320+2*0.95*5.67E-8*(((EA320+$B$9)+273)^4-(EA320+273)^4)-44100*J320)/(1.84*29.3*R320+8*0.95*5.67E-8*(EA320+273)^3))</f>
        <v>0</v>
      </c>
      <c r="W320">
        <f>($C$9*EB320+$D$9*EC320+$E$9*V320)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2*0.95*5.67E-8*(((EA320+$B$9)+273)^4-(W320+273)^4)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240.4370259818461</v>
      </c>
      <c r="AK320">
        <v>244.1409212121212</v>
      </c>
      <c r="AL320">
        <v>-3.246802436682943</v>
      </c>
      <c r="AM320">
        <v>65.1807308755827</v>
      </c>
      <c r="AN320">
        <f>(AP320 - AO320 + DY320*1E3/(8.314*(EA320+273.15)) * AR320/DX320 * AQ320) * DX320/(100*DL320) * 1000/(1000 - AP320)</f>
        <v>0</v>
      </c>
      <c r="AO320">
        <v>19.69469023702469</v>
      </c>
      <c r="AP320">
        <v>22.18669696969697</v>
      </c>
      <c r="AQ320">
        <v>0.005588943780816234</v>
      </c>
      <c r="AR320">
        <v>105.5664432874924</v>
      </c>
      <c r="AS320">
        <v>0</v>
      </c>
      <c r="AT320">
        <v>0</v>
      </c>
      <c r="AU320">
        <f>IF(AS320*$H$15&gt;=AW320,1.0,(AW320/(AW320-AS320*$H$15)))</f>
        <v>0</v>
      </c>
      <c r="AV320">
        <f>(AU320-1)*100</f>
        <v>0</v>
      </c>
      <c r="AW320">
        <f>MAX(0,($B$15+$C$15*EF320)/(1+$D$15*EF320)*DY320/(EA320+273)*$E$15)</f>
        <v>0</v>
      </c>
      <c r="AX320" t="s">
        <v>439</v>
      </c>
      <c r="AY320" t="s">
        <v>439</v>
      </c>
      <c r="AZ320">
        <v>0</v>
      </c>
      <c r="BA320">
        <v>0</v>
      </c>
      <c r="BB320">
        <f>1-AZ320/BA320</f>
        <v>0</v>
      </c>
      <c r="BC320">
        <v>0</v>
      </c>
      <c r="BD320" t="s">
        <v>439</v>
      </c>
      <c r="BE320" t="s">
        <v>439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439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$B$13*EG320+$C$13*EH320+$F$13*ES320*(1-EV320)</f>
        <v>0</v>
      </c>
      <c r="DI320">
        <f>DH320*DJ320</f>
        <v>0</v>
      </c>
      <c r="DJ320">
        <f>($B$13*$D$11+$C$13*$D$11+$F$13*((FF320+EX320)/MAX(FF320+EX320+FG320, 0.1)*$I$11+FG320/MAX(FF320+EX320+FG320, 0.1)*$J$11))/($B$13+$C$13+$F$13)</f>
        <v>0</v>
      </c>
      <c r="DK320">
        <f>($B$13*$K$11+$C$13*$K$11+$F$13*((FF320+EX320)/MAX(FF320+EX320+FG320, 0.1)*$P$11+FG320/MAX(FF320+EX320+FG320, 0.1)*$Q$11))/($B$13+$C$13+$F$13)</f>
        <v>0</v>
      </c>
      <c r="DL320">
        <v>2.7</v>
      </c>
      <c r="DM320">
        <v>0.5</v>
      </c>
      <c r="DN320" t="s">
        <v>440</v>
      </c>
      <c r="DO320">
        <v>2</v>
      </c>
      <c r="DP320" t="b">
        <v>1</v>
      </c>
      <c r="DQ320">
        <v>1758649030.314285</v>
      </c>
      <c r="DR320">
        <v>261.9506785714286</v>
      </c>
      <c r="DS320">
        <v>251.4995</v>
      </c>
      <c r="DT320">
        <v>22.16793214285714</v>
      </c>
      <c r="DU320">
        <v>19.65103928571429</v>
      </c>
      <c r="DV320">
        <v>263.2083214285714</v>
      </c>
      <c r="DW320">
        <v>21.88321071428572</v>
      </c>
      <c r="DX320">
        <v>499.9777857142857</v>
      </c>
      <c r="DY320">
        <v>90.29039285714285</v>
      </c>
      <c r="DZ320">
        <v>0.06766362142857144</v>
      </c>
      <c r="EA320">
        <v>29.01556071428571</v>
      </c>
      <c r="EB320">
        <v>30.01143214285714</v>
      </c>
      <c r="EC320">
        <v>999.9000000000002</v>
      </c>
      <c r="ED320">
        <v>0</v>
      </c>
      <c r="EE320">
        <v>0</v>
      </c>
      <c r="EF320">
        <v>9997.321071428571</v>
      </c>
      <c r="EG320">
        <v>0</v>
      </c>
      <c r="EH320">
        <v>10.21188571428571</v>
      </c>
      <c r="EI320">
        <v>10.45120464285714</v>
      </c>
      <c r="EJ320">
        <v>267.8891071428572</v>
      </c>
      <c r="EK320">
        <v>256.5403571428571</v>
      </c>
      <c r="EL320">
        <v>2.516881071428572</v>
      </c>
      <c r="EM320">
        <v>251.4995</v>
      </c>
      <c r="EN320">
        <v>19.65103928571429</v>
      </c>
      <c r="EO320">
        <v>2.001550357142857</v>
      </c>
      <c r="EP320">
        <v>1.774299642857142</v>
      </c>
      <c r="EQ320">
        <v>17.4566</v>
      </c>
      <c r="ER320">
        <v>15.56218571428571</v>
      </c>
      <c r="ES320">
        <v>1999.969642857143</v>
      </c>
      <c r="ET320">
        <v>0.979993035714286</v>
      </c>
      <c r="EU320">
        <v>0.02000715714285714</v>
      </c>
      <c r="EV320">
        <v>0</v>
      </c>
      <c r="EW320">
        <v>464.4061071428572</v>
      </c>
      <c r="EX320">
        <v>5.00078</v>
      </c>
      <c r="EY320">
        <v>9151.817499999999</v>
      </c>
      <c r="EZ320">
        <v>16379.35714285714</v>
      </c>
      <c r="FA320">
        <v>39.79885714285714</v>
      </c>
      <c r="FB320">
        <v>40.5845</v>
      </c>
      <c r="FC320">
        <v>40.38132142857142</v>
      </c>
      <c r="FD320">
        <v>40.30125</v>
      </c>
      <c r="FE320">
        <v>41.01760714285714</v>
      </c>
      <c r="FF320">
        <v>1955.059642857143</v>
      </c>
      <c r="FG320">
        <v>39.91</v>
      </c>
      <c r="FH320">
        <v>0</v>
      </c>
      <c r="FI320">
        <v>1758649036.2</v>
      </c>
      <c r="FJ320">
        <v>0</v>
      </c>
      <c r="FK320">
        <v>463.73736</v>
      </c>
      <c r="FL320">
        <v>-80.55315383492416</v>
      </c>
      <c r="FM320">
        <v>-1547.423846162589</v>
      </c>
      <c r="FN320">
        <v>9138.4512</v>
      </c>
      <c r="FO320">
        <v>15</v>
      </c>
      <c r="FP320">
        <v>0</v>
      </c>
      <c r="FQ320" t="s">
        <v>441</v>
      </c>
      <c r="FR320">
        <v>1746989605.5</v>
      </c>
      <c r="FS320">
        <v>1746989593.5</v>
      </c>
      <c r="FT320">
        <v>0</v>
      </c>
      <c r="FU320">
        <v>-0.274</v>
      </c>
      <c r="FV320">
        <v>-0.002</v>
      </c>
      <c r="FW320">
        <v>2.549</v>
      </c>
      <c r="FX320">
        <v>0.129</v>
      </c>
      <c r="FY320">
        <v>420</v>
      </c>
      <c r="FZ320">
        <v>17</v>
      </c>
      <c r="GA320">
        <v>0.02</v>
      </c>
      <c r="GB320">
        <v>0.04</v>
      </c>
      <c r="GC320">
        <v>10.102091</v>
      </c>
      <c r="GD320">
        <v>7.027007729831125</v>
      </c>
      <c r="GE320">
        <v>0.6762140406772105</v>
      </c>
      <c r="GF320">
        <v>0</v>
      </c>
      <c r="GG320">
        <v>468.5067352941177</v>
      </c>
      <c r="GH320">
        <v>-73.89126050255828</v>
      </c>
      <c r="GI320">
        <v>7.265158831140274</v>
      </c>
      <c r="GJ320">
        <v>0</v>
      </c>
      <c r="GK320">
        <v>2.52338925</v>
      </c>
      <c r="GL320">
        <v>-0.1993669418386501</v>
      </c>
      <c r="GM320">
        <v>0.02411463708906895</v>
      </c>
      <c r="GN320">
        <v>0</v>
      </c>
      <c r="GO320">
        <v>0</v>
      </c>
      <c r="GP320">
        <v>3</v>
      </c>
      <c r="GQ320" t="s">
        <v>459</v>
      </c>
      <c r="GR320">
        <v>3.10185</v>
      </c>
      <c r="GS320">
        <v>2.72588</v>
      </c>
      <c r="GT320">
        <v>0.0557469</v>
      </c>
      <c r="GU320">
        <v>0.0532337</v>
      </c>
      <c r="GV320">
        <v>0.10174</v>
      </c>
      <c r="GW320">
        <v>0.0948151</v>
      </c>
      <c r="GX320">
        <v>24658.2</v>
      </c>
      <c r="GY320">
        <v>22469.2</v>
      </c>
      <c r="GZ320">
        <v>26679</v>
      </c>
      <c r="HA320">
        <v>23956.1</v>
      </c>
      <c r="HB320">
        <v>38345.1</v>
      </c>
      <c r="HC320">
        <v>32055.7</v>
      </c>
      <c r="HD320">
        <v>46590.2</v>
      </c>
      <c r="HE320">
        <v>37903.1</v>
      </c>
      <c r="HF320">
        <v>1.86628</v>
      </c>
      <c r="HG320">
        <v>1.84843</v>
      </c>
      <c r="HH320">
        <v>0.107229</v>
      </c>
      <c r="HI320">
        <v>0</v>
      </c>
      <c r="HJ320">
        <v>28.2617</v>
      </c>
      <c r="HK320">
        <v>999.9</v>
      </c>
      <c r="HL320">
        <v>48</v>
      </c>
      <c r="HM320">
        <v>31.8</v>
      </c>
      <c r="HN320">
        <v>25.1004</v>
      </c>
      <c r="HO320">
        <v>61.4313</v>
      </c>
      <c r="HP320">
        <v>22.5801</v>
      </c>
      <c r="HQ320">
        <v>1</v>
      </c>
      <c r="HR320">
        <v>0.153529</v>
      </c>
      <c r="HS320">
        <v>0.128794</v>
      </c>
      <c r="HT320">
        <v>20.2803</v>
      </c>
      <c r="HU320">
        <v>5.2104</v>
      </c>
      <c r="HV320">
        <v>11.98</v>
      </c>
      <c r="HW320">
        <v>4.9631</v>
      </c>
      <c r="HX320">
        <v>3.27428</v>
      </c>
      <c r="HY320">
        <v>9999</v>
      </c>
      <c r="HZ320">
        <v>9999</v>
      </c>
      <c r="IA320">
        <v>9999</v>
      </c>
      <c r="IB320">
        <v>999.9</v>
      </c>
      <c r="IC320">
        <v>1.86395</v>
      </c>
      <c r="ID320">
        <v>1.86008</v>
      </c>
      <c r="IE320">
        <v>1.85844</v>
      </c>
      <c r="IF320">
        <v>1.85976</v>
      </c>
      <c r="IG320">
        <v>1.85989</v>
      </c>
      <c r="IH320">
        <v>1.85841</v>
      </c>
      <c r="II320">
        <v>1.85745</v>
      </c>
      <c r="IJ320">
        <v>1.85242</v>
      </c>
      <c r="IK320">
        <v>0</v>
      </c>
      <c r="IL320">
        <v>0</v>
      </c>
      <c r="IM320">
        <v>0</v>
      </c>
      <c r="IN320">
        <v>0</v>
      </c>
      <c r="IO320" t="s">
        <v>443</v>
      </c>
      <c r="IP320" t="s">
        <v>444</v>
      </c>
      <c r="IQ320" t="s">
        <v>445</v>
      </c>
      <c r="IR320" t="s">
        <v>445</v>
      </c>
      <c r="IS320" t="s">
        <v>445</v>
      </c>
      <c r="IT320" t="s">
        <v>445</v>
      </c>
      <c r="IU320">
        <v>0</v>
      </c>
      <c r="IV320">
        <v>100</v>
      </c>
      <c r="IW320">
        <v>100</v>
      </c>
      <c r="IX320">
        <v>-1.25</v>
      </c>
      <c r="IY320">
        <v>0.2852</v>
      </c>
      <c r="IZ320">
        <v>-1.101190050776656</v>
      </c>
      <c r="JA320">
        <v>-0.0009077452495023094</v>
      </c>
      <c r="JB320">
        <v>1.260287539409167E-06</v>
      </c>
      <c r="JC320">
        <v>-2.747980142854786E-10</v>
      </c>
      <c r="JD320">
        <v>0.01164710740424388</v>
      </c>
      <c r="JE320">
        <v>0.002354074995816399</v>
      </c>
      <c r="JF320">
        <v>0.0004967520844642659</v>
      </c>
      <c r="JG320">
        <v>-1.558376616488758E-06</v>
      </c>
      <c r="JH320">
        <v>1</v>
      </c>
      <c r="JI320">
        <v>1955</v>
      </c>
      <c r="JJ320">
        <v>1</v>
      </c>
      <c r="JK320">
        <v>26</v>
      </c>
      <c r="JL320">
        <v>194323.9</v>
      </c>
      <c r="JM320">
        <v>194324.1</v>
      </c>
      <c r="JN320">
        <v>0.67627</v>
      </c>
      <c r="JO320">
        <v>2.63428</v>
      </c>
      <c r="JP320">
        <v>1.49658</v>
      </c>
      <c r="JQ320">
        <v>2.34619</v>
      </c>
      <c r="JR320">
        <v>1.54907</v>
      </c>
      <c r="JS320">
        <v>2.46582</v>
      </c>
      <c r="JT320">
        <v>36.5523</v>
      </c>
      <c r="JU320">
        <v>24.1751</v>
      </c>
      <c r="JV320">
        <v>18</v>
      </c>
      <c r="JW320">
        <v>482.772</v>
      </c>
      <c r="JX320">
        <v>485.769</v>
      </c>
      <c r="JY320">
        <v>27.7406</v>
      </c>
      <c r="JZ320">
        <v>29.2237</v>
      </c>
      <c r="KA320">
        <v>30.0004</v>
      </c>
      <c r="KB320">
        <v>29.3976</v>
      </c>
      <c r="KC320">
        <v>29.3832</v>
      </c>
      <c r="KD320">
        <v>13.5006</v>
      </c>
      <c r="KE320">
        <v>22.2789</v>
      </c>
      <c r="KF320">
        <v>57.9958</v>
      </c>
      <c r="KG320">
        <v>27.7261</v>
      </c>
      <c r="KH320">
        <v>199.125</v>
      </c>
      <c r="KI320">
        <v>19.7298</v>
      </c>
      <c r="KJ320">
        <v>101.864</v>
      </c>
      <c r="KK320">
        <v>91.4063</v>
      </c>
    </row>
    <row r="321" spans="1:297">
      <c r="A321">
        <v>303</v>
      </c>
      <c r="B321">
        <v>1758649043.1</v>
      </c>
      <c r="C321">
        <v>7410.099999904633</v>
      </c>
      <c r="D321" t="s">
        <v>1054</v>
      </c>
      <c r="E321" t="s">
        <v>1055</v>
      </c>
      <c r="F321">
        <v>5</v>
      </c>
      <c r="G321" t="s">
        <v>1027</v>
      </c>
      <c r="H321" t="s">
        <v>438</v>
      </c>
      <c r="I321">
        <v>1758649035.6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(EA321+(U321+2*0.95*5.67E-8*(((EA321+$B$9)+273)^4-(EA321+273)^4)-44100*J321)/(1.84*29.3*R321+8*0.95*5.67E-8*(EA321+273)^3))</f>
        <v>0</v>
      </c>
      <c r="W321">
        <f>($C$9*EB321+$D$9*EC321+$E$9*V321)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2*0.95*5.67E-8*(((EA321+$B$9)+273)^4-(W321+273)^4)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223.6241171686658</v>
      </c>
      <c r="AK321">
        <v>227.9015939393938</v>
      </c>
      <c r="AL321">
        <v>-3.250750520837775</v>
      </c>
      <c r="AM321">
        <v>65.1807308755827</v>
      </c>
      <c r="AN321">
        <f>(AP321 - AO321 + DY321*1E3/(8.314*(EA321+273.15)) * AR321/DX321 * AQ321) * DX321/(100*DL321) * 1000/(1000 - AP321)</f>
        <v>0</v>
      </c>
      <c r="AO321">
        <v>19.69691228962166</v>
      </c>
      <c r="AP321">
        <v>22.20475454545454</v>
      </c>
      <c r="AQ321">
        <v>0.001076332471107822</v>
      </c>
      <c r="AR321">
        <v>105.5664432874924</v>
      </c>
      <c r="AS321">
        <v>0</v>
      </c>
      <c r="AT321">
        <v>0</v>
      </c>
      <c r="AU321">
        <f>IF(AS321*$H$15&gt;=AW321,1.0,(AW321/(AW321-AS321*$H$15)))</f>
        <v>0</v>
      </c>
      <c r="AV321">
        <f>(AU321-1)*100</f>
        <v>0</v>
      </c>
      <c r="AW321">
        <f>MAX(0,($B$15+$C$15*EF321)/(1+$D$15*EF321)*DY321/(EA321+273)*$E$15)</f>
        <v>0</v>
      </c>
      <c r="AX321" t="s">
        <v>439</v>
      </c>
      <c r="AY321" t="s">
        <v>439</v>
      </c>
      <c r="AZ321">
        <v>0</v>
      </c>
      <c r="BA321">
        <v>0</v>
      </c>
      <c r="BB321">
        <f>1-AZ321/BA321</f>
        <v>0</v>
      </c>
      <c r="BC321">
        <v>0</v>
      </c>
      <c r="BD321" t="s">
        <v>439</v>
      </c>
      <c r="BE321" t="s">
        <v>439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439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$B$13*EG321+$C$13*EH321+$F$13*ES321*(1-EV321)</f>
        <v>0</v>
      </c>
      <c r="DI321">
        <f>DH321*DJ321</f>
        <v>0</v>
      </c>
      <c r="DJ321">
        <f>($B$13*$D$11+$C$13*$D$11+$F$13*((FF321+EX321)/MAX(FF321+EX321+FG321, 0.1)*$I$11+FG321/MAX(FF321+EX321+FG321, 0.1)*$J$11))/($B$13+$C$13+$F$13)</f>
        <v>0</v>
      </c>
      <c r="DK321">
        <f>($B$13*$K$11+$C$13*$K$11+$F$13*((FF321+EX321)/MAX(FF321+EX321+FG321, 0.1)*$P$11+FG321/MAX(FF321+EX321+FG321, 0.1)*$Q$11))/($B$13+$C$13+$F$13)</f>
        <v>0</v>
      </c>
      <c r="DL321">
        <v>2.7</v>
      </c>
      <c r="DM321">
        <v>0.5</v>
      </c>
      <c r="DN321" t="s">
        <v>440</v>
      </c>
      <c r="DO321">
        <v>2</v>
      </c>
      <c r="DP321" t="b">
        <v>1</v>
      </c>
      <c r="DQ321">
        <v>1758649035.6</v>
      </c>
      <c r="DR321">
        <v>245.1007777777778</v>
      </c>
      <c r="DS321">
        <v>234.0115555555556</v>
      </c>
      <c r="DT321">
        <v>22.17810740740741</v>
      </c>
      <c r="DU321">
        <v>19.67608888888889</v>
      </c>
      <c r="DV321">
        <v>246.353037037037</v>
      </c>
      <c r="DW321">
        <v>21.89317037037037</v>
      </c>
      <c r="DX321">
        <v>499.977037037037</v>
      </c>
      <c r="DY321">
        <v>90.29034074074073</v>
      </c>
      <c r="DZ321">
        <v>0.06781081851851851</v>
      </c>
      <c r="EA321">
        <v>29.01415555555556</v>
      </c>
      <c r="EB321">
        <v>30.01252962962963</v>
      </c>
      <c r="EC321">
        <v>999.9000000000001</v>
      </c>
      <c r="ED321">
        <v>0</v>
      </c>
      <c r="EE321">
        <v>0</v>
      </c>
      <c r="EF321">
        <v>10004.42074074074</v>
      </c>
      <c r="EG321">
        <v>0</v>
      </c>
      <c r="EH321">
        <v>10.20707037037037</v>
      </c>
      <c r="EI321">
        <v>11.08922222222222</v>
      </c>
      <c r="EJ321">
        <v>250.6596666666667</v>
      </c>
      <c r="EK321">
        <v>238.708037037037</v>
      </c>
      <c r="EL321">
        <v>2.502010740740741</v>
      </c>
      <c r="EM321">
        <v>234.0115555555556</v>
      </c>
      <c r="EN321">
        <v>19.67608888888889</v>
      </c>
      <c r="EO321">
        <v>2.002467777777778</v>
      </c>
      <c r="EP321">
        <v>1.776560740740741</v>
      </c>
      <c r="EQ321">
        <v>17.46385555555555</v>
      </c>
      <c r="ER321">
        <v>15.58205925925926</v>
      </c>
      <c r="ES321">
        <v>1999.97037037037</v>
      </c>
      <c r="ET321">
        <v>0.9799932222222224</v>
      </c>
      <c r="EU321">
        <v>0.02000697777777777</v>
      </c>
      <c r="EV321">
        <v>0</v>
      </c>
      <c r="EW321">
        <v>457.3107037037037</v>
      </c>
      <c r="EX321">
        <v>5.00078</v>
      </c>
      <c r="EY321">
        <v>9013.284444444447</v>
      </c>
      <c r="EZ321">
        <v>16379.37037037037</v>
      </c>
      <c r="FA321">
        <v>39.79611111111111</v>
      </c>
      <c r="FB321">
        <v>40.59</v>
      </c>
      <c r="FC321">
        <v>40.39314814814815</v>
      </c>
      <c r="FD321">
        <v>40.30777777777777</v>
      </c>
      <c r="FE321">
        <v>41.04607407407407</v>
      </c>
      <c r="FF321">
        <v>1955.06037037037</v>
      </c>
      <c r="FG321">
        <v>39.91</v>
      </c>
      <c r="FH321">
        <v>0</v>
      </c>
      <c r="FI321">
        <v>1758649041</v>
      </c>
      <c r="FJ321">
        <v>0</v>
      </c>
      <c r="FK321">
        <v>457.24576</v>
      </c>
      <c r="FL321">
        <v>-83.40369216416171</v>
      </c>
      <c r="FM321">
        <v>-1621.828459060771</v>
      </c>
      <c r="FN321">
        <v>9012.176000000001</v>
      </c>
      <c r="FO321">
        <v>15</v>
      </c>
      <c r="FP321">
        <v>0</v>
      </c>
      <c r="FQ321" t="s">
        <v>441</v>
      </c>
      <c r="FR321">
        <v>1746989605.5</v>
      </c>
      <c r="FS321">
        <v>1746989593.5</v>
      </c>
      <c r="FT321">
        <v>0</v>
      </c>
      <c r="FU321">
        <v>-0.274</v>
      </c>
      <c r="FV321">
        <v>-0.002</v>
      </c>
      <c r="FW321">
        <v>2.549</v>
      </c>
      <c r="FX321">
        <v>0.129</v>
      </c>
      <c r="FY321">
        <v>420</v>
      </c>
      <c r="FZ321">
        <v>17</v>
      </c>
      <c r="GA321">
        <v>0.02</v>
      </c>
      <c r="GB321">
        <v>0.04</v>
      </c>
      <c r="GC321">
        <v>10.7314487804878</v>
      </c>
      <c r="GD321">
        <v>7.22810383275263</v>
      </c>
      <c r="GE321">
        <v>0.7130954090928118</v>
      </c>
      <c r="GF321">
        <v>0</v>
      </c>
      <c r="GG321">
        <v>460.8417058823529</v>
      </c>
      <c r="GH321">
        <v>-81.27058823044811</v>
      </c>
      <c r="GI321">
        <v>7.977851068940851</v>
      </c>
      <c r="GJ321">
        <v>0</v>
      </c>
      <c r="GK321">
        <v>2.513470487804878</v>
      </c>
      <c r="GL321">
        <v>-0.194627456445993</v>
      </c>
      <c r="GM321">
        <v>0.02347015811010371</v>
      </c>
      <c r="GN321">
        <v>0</v>
      </c>
      <c r="GO321">
        <v>0</v>
      </c>
      <c r="GP321">
        <v>3</v>
      </c>
      <c r="GQ321" t="s">
        <v>459</v>
      </c>
      <c r="GR321">
        <v>3.10247</v>
      </c>
      <c r="GS321">
        <v>2.72608</v>
      </c>
      <c r="GT321">
        <v>0.0525726</v>
      </c>
      <c r="GU321">
        <v>0.0498672</v>
      </c>
      <c r="GV321">
        <v>0.101797</v>
      </c>
      <c r="GW321">
        <v>0.09481920000000001</v>
      </c>
      <c r="GX321">
        <v>24740.9</v>
      </c>
      <c r="GY321">
        <v>22548.9</v>
      </c>
      <c r="GZ321">
        <v>26678.8</v>
      </c>
      <c r="HA321">
        <v>23955.9</v>
      </c>
      <c r="HB321">
        <v>38341.9</v>
      </c>
      <c r="HC321">
        <v>32054.8</v>
      </c>
      <c r="HD321">
        <v>46589.8</v>
      </c>
      <c r="HE321">
        <v>37902.6</v>
      </c>
      <c r="HF321">
        <v>1.8675</v>
      </c>
      <c r="HG321">
        <v>1.84718</v>
      </c>
      <c r="HH321">
        <v>0.107221</v>
      </c>
      <c r="HI321">
        <v>0</v>
      </c>
      <c r="HJ321">
        <v>28.2599</v>
      </c>
      <c r="HK321">
        <v>999.9</v>
      </c>
      <c r="HL321">
        <v>48</v>
      </c>
      <c r="HM321">
        <v>31.8</v>
      </c>
      <c r="HN321">
        <v>25.098</v>
      </c>
      <c r="HO321">
        <v>60.8113</v>
      </c>
      <c r="HP321">
        <v>22.6522</v>
      </c>
      <c r="HQ321">
        <v>1</v>
      </c>
      <c r="HR321">
        <v>0.153974</v>
      </c>
      <c r="HS321">
        <v>0.138303</v>
      </c>
      <c r="HT321">
        <v>20.2803</v>
      </c>
      <c r="HU321">
        <v>5.20995</v>
      </c>
      <c r="HV321">
        <v>11.9797</v>
      </c>
      <c r="HW321">
        <v>4.963</v>
      </c>
      <c r="HX321">
        <v>3.27428</v>
      </c>
      <c r="HY321">
        <v>9999</v>
      </c>
      <c r="HZ321">
        <v>9999</v>
      </c>
      <c r="IA321">
        <v>9999</v>
      </c>
      <c r="IB321">
        <v>999.9</v>
      </c>
      <c r="IC321">
        <v>1.86395</v>
      </c>
      <c r="ID321">
        <v>1.86008</v>
      </c>
      <c r="IE321">
        <v>1.85843</v>
      </c>
      <c r="IF321">
        <v>1.85976</v>
      </c>
      <c r="IG321">
        <v>1.85989</v>
      </c>
      <c r="IH321">
        <v>1.85837</v>
      </c>
      <c r="II321">
        <v>1.85745</v>
      </c>
      <c r="IJ321">
        <v>1.85242</v>
      </c>
      <c r="IK321">
        <v>0</v>
      </c>
      <c r="IL321">
        <v>0</v>
      </c>
      <c r="IM321">
        <v>0</v>
      </c>
      <c r="IN321">
        <v>0</v>
      </c>
      <c r="IO321" t="s">
        <v>443</v>
      </c>
      <c r="IP321" t="s">
        <v>444</v>
      </c>
      <c r="IQ321" t="s">
        <v>445</v>
      </c>
      <c r="IR321" t="s">
        <v>445</v>
      </c>
      <c r="IS321" t="s">
        <v>445</v>
      </c>
      <c r="IT321" t="s">
        <v>445</v>
      </c>
      <c r="IU321">
        <v>0</v>
      </c>
      <c r="IV321">
        <v>100</v>
      </c>
      <c r="IW321">
        <v>100</v>
      </c>
      <c r="IX321">
        <v>-1.243</v>
      </c>
      <c r="IY321">
        <v>0.2856</v>
      </c>
      <c r="IZ321">
        <v>-1.101190050776656</v>
      </c>
      <c r="JA321">
        <v>-0.0009077452495023094</v>
      </c>
      <c r="JB321">
        <v>1.260287539409167E-06</v>
      </c>
      <c r="JC321">
        <v>-2.747980142854786E-10</v>
      </c>
      <c r="JD321">
        <v>0.01164710740424388</v>
      </c>
      <c r="JE321">
        <v>0.002354074995816399</v>
      </c>
      <c r="JF321">
        <v>0.0004967520844642659</v>
      </c>
      <c r="JG321">
        <v>-1.558376616488758E-06</v>
      </c>
      <c r="JH321">
        <v>1</v>
      </c>
      <c r="JI321">
        <v>1955</v>
      </c>
      <c r="JJ321">
        <v>1</v>
      </c>
      <c r="JK321">
        <v>26</v>
      </c>
      <c r="JL321">
        <v>194324</v>
      </c>
      <c r="JM321">
        <v>194324.2</v>
      </c>
      <c r="JN321">
        <v>0.632324</v>
      </c>
      <c r="JO321">
        <v>2.63428</v>
      </c>
      <c r="JP321">
        <v>1.49658</v>
      </c>
      <c r="JQ321">
        <v>2.34619</v>
      </c>
      <c r="JR321">
        <v>1.54907</v>
      </c>
      <c r="JS321">
        <v>2.39014</v>
      </c>
      <c r="JT321">
        <v>36.5759</v>
      </c>
      <c r="JU321">
        <v>24.1751</v>
      </c>
      <c r="JV321">
        <v>18</v>
      </c>
      <c r="JW321">
        <v>483.507</v>
      </c>
      <c r="JX321">
        <v>484.972</v>
      </c>
      <c r="JY321">
        <v>27.7233</v>
      </c>
      <c r="JZ321">
        <v>29.2269</v>
      </c>
      <c r="KA321">
        <v>30.0004</v>
      </c>
      <c r="KB321">
        <v>29.4002</v>
      </c>
      <c r="KC321">
        <v>29.3857</v>
      </c>
      <c r="KD321">
        <v>12.7396</v>
      </c>
      <c r="KE321">
        <v>22.2789</v>
      </c>
      <c r="KF321">
        <v>57.9958</v>
      </c>
      <c r="KG321">
        <v>27.7164</v>
      </c>
      <c r="KH321">
        <v>185.769</v>
      </c>
      <c r="KI321">
        <v>19.7298</v>
      </c>
      <c r="KJ321">
        <v>101.863</v>
      </c>
      <c r="KK321">
        <v>91.40519999999999</v>
      </c>
    </row>
    <row r="322" spans="1:297">
      <c r="A322">
        <v>304</v>
      </c>
      <c r="B322">
        <v>1758649048.1</v>
      </c>
      <c r="C322">
        <v>7415.099999904633</v>
      </c>
      <c r="D322" t="s">
        <v>1056</v>
      </c>
      <c r="E322" t="s">
        <v>1057</v>
      </c>
      <c r="F322">
        <v>5</v>
      </c>
      <c r="G322" t="s">
        <v>1027</v>
      </c>
      <c r="H322" t="s">
        <v>438</v>
      </c>
      <c r="I322">
        <v>1758649040.314285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(EA322+(U322+2*0.95*5.67E-8*(((EA322+$B$9)+273)^4-(EA322+273)^4)-44100*J322)/(1.84*29.3*R322+8*0.95*5.67E-8*(EA322+273)^3))</f>
        <v>0</v>
      </c>
      <c r="W322">
        <f>($C$9*EB322+$D$9*EC322+$E$9*V322)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2*0.95*5.67E-8*(((EA322+$B$9)+273)^4-(W322+273)^4)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206.6571789869941</v>
      </c>
      <c r="AK322">
        <v>211.6084121212122</v>
      </c>
      <c r="AL322">
        <v>-3.258520822291692</v>
      </c>
      <c r="AM322">
        <v>65.1807308755827</v>
      </c>
      <c r="AN322">
        <f>(AP322 - AO322 + DY322*1E3/(8.314*(EA322+273.15)) * AR322/DX322 * AQ322) * DX322/(100*DL322) * 1000/(1000 - AP322)</f>
        <v>0</v>
      </c>
      <c r="AO322">
        <v>19.69791027977086</v>
      </c>
      <c r="AP322">
        <v>22.21647696969697</v>
      </c>
      <c r="AQ322">
        <v>0.000339427336787686</v>
      </c>
      <c r="AR322">
        <v>105.5664432874924</v>
      </c>
      <c r="AS322">
        <v>0</v>
      </c>
      <c r="AT322">
        <v>0</v>
      </c>
      <c r="AU322">
        <f>IF(AS322*$H$15&gt;=AW322,1.0,(AW322/(AW322-AS322*$H$15)))</f>
        <v>0</v>
      </c>
      <c r="AV322">
        <f>(AU322-1)*100</f>
        <v>0</v>
      </c>
      <c r="AW322">
        <f>MAX(0,($B$15+$C$15*EF322)/(1+$D$15*EF322)*DY322/(EA322+273)*$E$15)</f>
        <v>0</v>
      </c>
      <c r="AX322" t="s">
        <v>439</v>
      </c>
      <c r="AY322" t="s">
        <v>439</v>
      </c>
      <c r="AZ322">
        <v>0</v>
      </c>
      <c r="BA322">
        <v>0</v>
      </c>
      <c r="BB322">
        <f>1-AZ322/BA322</f>
        <v>0</v>
      </c>
      <c r="BC322">
        <v>0</v>
      </c>
      <c r="BD322" t="s">
        <v>439</v>
      </c>
      <c r="BE322" t="s">
        <v>439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439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$B$13*EG322+$C$13*EH322+$F$13*ES322*(1-EV322)</f>
        <v>0</v>
      </c>
      <c r="DI322">
        <f>DH322*DJ322</f>
        <v>0</v>
      </c>
      <c r="DJ322">
        <f>($B$13*$D$11+$C$13*$D$11+$F$13*((FF322+EX322)/MAX(FF322+EX322+FG322, 0.1)*$I$11+FG322/MAX(FF322+EX322+FG322, 0.1)*$J$11))/($B$13+$C$13+$F$13)</f>
        <v>0</v>
      </c>
      <c r="DK322">
        <f>($B$13*$K$11+$C$13*$K$11+$F$13*((FF322+EX322)/MAX(FF322+EX322+FG322, 0.1)*$P$11+FG322/MAX(FF322+EX322+FG322, 0.1)*$Q$11))/($B$13+$C$13+$F$13)</f>
        <v>0</v>
      </c>
      <c r="DL322">
        <v>2.7</v>
      </c>
      <c r="DM322">
        <v>0.5</v>
      </c>
      <c r="DN322" t="s">
        <v>440</v>
      </c>
      <c r="DO322">
        <v>2</v>
      </c>
      <c r="DP322" t="b">
        <v>1</v>
      </c>
      <c r="DQ322">
        <v>1758649040.314285</v>
      </c>
      <c r="DR322">
        <v>230.0936071428571</v>
      </c>
      <c r="DS322">
        <v>218.3980714285714</v>
      </c>
      <c r="DT322">
        <v>22.19410357142857</v>
      </c>
      <c r="DU322">
        <v>19.69392857142858</v>
      </c>
      <c r="DV322">
        <v>231.3405</v>
      </c>
      <c r="DW322">
        <v>21.90882142857143</v>
      </c>
      <c r="DX322">
        <v>500.0189642857143</v>
      </c>
      <c r="DY322">
        <v>90.29079642857144</v>
      </c>
      <c r="DZ322">
        <v>0.067775975</v>
      </c>
      <c r="EA322">
        <v>29.01336785714286</v>
      </c>
      <c r="EB322">
        <v>30.00837142857143</v>
      </c>
      <c r="EC322">
        <v>999.9000000000002</v>
      </c>
      <c r="ED322">
        <v>0</v>
      </c>
      <c r="EE322">
        <v>0</v>
      </c>
      <c r="EF322">
        <v>10005.78392857143</v>
      </c>
      <c r="EG322">
        <v>0</v>
      </c>
      <c r="EH322">
        <v>10.200325</v>
      </c>
      <c r="EI322">
        <v>11.69554285714286</v>
      </c>
      <c r="EJ322">
        <v>235.3160357142857</v>
      </c>
      <c r="EK322">
        <v>222.7855</v>
      </c>
      <c r="EL322">
        <v>2.500166428571429</v>
      </c>
      <c r="EM322">
        <v>218.3980714285714</v>
      </c>
      <c r="EN322">
        <v>19.69392857142858</v>
      </c>
      <c r="EO322">
        <v>2.003921428571428</v>
      </c>
      <c r="EP322">
        <v>1.778180714285714</v>
      </c>
      <c r="EQ322">
        <v>17.47535357142857</v>
      </c>
      <c r="ER322">
        <v>15.59628571428571</v>
      </c>
      <c r="ES322">
        <v>1999.981428571428</v>
      </c>
      <c r="ET322">
        <v>0.9799934642857144</v>
      </c>
      <c r="EU322">
        <v>0.02000673571428571</v>
      </c>
      <c r="EV322">
        <v>0</v>
      </c>
      <c r="EW322">
        <v>450.7678214285715</v>
      </c>
      <c r="EX322">
        <v>5.00078</v>
      </c>
      <c r="EY322">
        <v>8886.601428571428</v>
      </c>
      <c r="EZ322">
        <v>16379.45357142857</v>
      </c>
      <c r="FA322">
        <v>39.79889285714285</v>
      </c>
      <c r="FB322">
        <v>40.58899999999999</v>
      </c>
      <c r="FC322">
        <v>40.41260714285714</v>
      </c>
      <c r="FD322">
        <v>40.31014285714286</v>
      </c>
      <c r="FE322">
        <v>41.04664285714284</v>
      </c>
      <c r="FF322">
        <v>1955.071428571429</v>
      </c>
      <c r="FG322">
        <v>39.91</v>
      </c>
      <c r="FH322">
        <v>0</v>
      </c>
      <c r="FI322">
        <v>1758649046.4</v>
      </c>
      <c r="FJ322">
        <v>0</v>
      </c>
      <c r="FK322">
        <v>450.1661923076923</v>
      </c>
      <c r="FL322">
        <v>-83.29835896429647</v>
      </c>
      <c r="FM322">
        <v>-1612.282393129094</v>
      </c>
      <c r="FN322">
        <v>8875.239230769232</v>
      </c>
      <c r="FO322">
        <v>15</v>
      </c>
      <c r="FP322">
        <v>0</v>
      </c>
      <c r="FQ322" t="s">
        <v>441</v>
      </c>
      <c r="FR322">
        <v>1746989605.5</v>
      </c>
      <c r="FS322">
        <v>1746989593.5</v>
      </c>
      <c r="FT322">
        <v>0</v>
      </c>
      <c r="FU322">
        <v>-0.274</v>
      </c>
      <c r="FV322">
        <v>-0.002</v>
      </c>
      <c r="FW322">
        <v>2.549</v>
      </c>
      <c r="FX322">
        <v>0.129</v>
      </c>
      <c r="FY322">
        <v>420</v>
      </c>
      <c r="FZ322">
        <v>17</v>
      </c>
      <c r="GA322">
        <v>0.02</v>
      </c>
      <c r="GB322">
        <v>0.04</v>
      </c>
      <c r="GC322">
        <v>11.35665609756098</v>
      </c>
      <c r="GD322">
        <v>7.649506620209064</v>
      </c>
      <c r="GE322">
        <v>0.7550155682609984</v>
      </c>
      <c r="GF322">
        <v>0</v>
      </c>
      <c r="GG322">
        <v>454.3272058823529</v>
      </c>
      <c r="GH322">
        <v>-83.18577539366687</v>
      </c>
      <c r="GI322">
        <v>8.163981056623452</v>
      </c>
      <c r="GJ322">
        <v>0</v>
      </c>
      <c r="GK322">
        <v>2.506126341463415</v>
      </c>
      <c r="GL322">
        <v>-0.02251400696864116</v>
      </c>
      <c r="GM322">
        <v>0.01607969113829351</v>
      </c>
      <c r="GN322">
        <v>1</v>
      </c>
      <c r="GO322">
        <v>1</v>
      </c>
      <c r="GP322">
        <v>3</v>
      </c>
      <c r="GQ322" t="s">
        <v>448</v>
      </c>
      <c r="GR322">
        <v>3.10216</v>
      </c>
      <c r="GS322">
        <v>2.72576</v>
      </c>
      <c r="GT322">
        <v>0.0493146</v>
      </c>
      <c r="GU322">
        <v>0.0464018</v>
      </c>
      <c r="GV322">
        <v>0.10183</v>
      </c>
      <c r="GW322">
        <v>0.0948242</v>
      </c>
      <c r="GX322">
        <v>24825.6</v>
      </c>
      <c r="GY322">
        <v>22631.3</v>
      </c>
      <c r="GZ322">
        <v>26678.5</v>
      </c>
      <c r="HA322">
        <v>23956.1</v>
      </c>
      <c r="HB322">
        <v>38339.7</v>
      </c>
      <c r="HC322">
        <v>32054.7</v>
      </c>
      <c r="HD322">
        <v>46589.4</v>
      </c>
      <c r="HE322">
        <v>37903</v>
      </c>
      <c r="HF322">
        <v>1.86665</v>
      </c>
      <c r="HG322">
        <v>1.84775</v>
      </c>
      <c r="HH322">
        <v>0.106711</v>
      </c>
      <c r="HI322">
        <v>0</v>
      </c>
      <c r="HJ322">
        <v>28.2592</v>
      </c>
      <c r="HK322">
        <v>999.9</v>
      </c>
      <c r="HL322">
        <v>48</v>
      </c>
      <c r="HM322">
        <v>31.8</v>
      </c>
      <c r="HN322">
        <v>25.0989</v>
      </c>
      <c r="HO322">
        <v>60.5213</v>
      </c>
      <c r="HP322">
        <v>22.4479</v>
      </c>
      <c r="HQ322">
        <v>1</v>
      </c>
      <c r="HR322">
        <v>0.154151</v>
      </c>
      <c r="HS322">
        <v>0.120359</v>
      </c>
      <c r="HT322">
        <v>20.2804</v>
      </c>
      <c r="HU322">
        <v>5.2107</v>
      </c>
      <c r="HV322">
        <v>11.9797</v>
      </c>
      <c r="HW322">
        <v>4.9634</v>
      </c>
      <c r="HX322">
        <v>3.27415</v>
      </c>
      <c r="HY322">
        <v>9999</v>
      </c>
      <c r="HZ322">
        <v>9999</v>
      </c>
      <c r="IA322">
        <v>9999</v>
      </c>
      <c r="IB322">
        <v>999.9</v>
      </c>
      <c r="IC322">
        <v>1.86399</v>
      </c>
      <c r="ID322">
        <v>1.86006</v>
      </c>
      <c r="IE322">
        <v>1.85846</v>
      </c>
      <c r="IF322">
        <v>1.85975</v>
      </c>
      <c r="IG322">
        <v>1.85989</v>
      </c>
      <c r="IH322">
        <v>1.85837</v>
      </c>
      <c r="II322">
        <v>1.85745</v>
      </c>
      <c r="IJ322">
        <v>1.85242</v>
      </c>
      <c r="IK322">
        <v>0</v>
      </c>
      <c r="IL322">
        <v>0</v>
      </c>
      <c r="IM322">
        <v>0</v>
      </c>
      <c r="IN322">
        <v>0</v>
      </c>
      <c r="IO322" t="s">
        <v>443</v>
      </c>
      <c r="IP322" t="s">
        <v>444</v>
      </c>
      <c r="IQ322" t="s">
        <v>445</v>
      </c>
      <c r="IR322" t="s">
        <v>445</v>
      </c>
      <c r="IS322" t="s">
        <v>445</v>
      </c>
      <c r="IT322" t="s">
        <v>445</v>
      </c>
      <c r="IU322">
        <v>0</v>
      </c>
      <c r="IV322">
        <v>100</v>
      </c>
      <c r="IW322">
        <v>100</v>
      </c>
      <c r="IX322">
        <v>-1.237</v>
      </c>
      <c r="IY322">
        <v>0.2858</v>
      </c>
      <c r="IZ322">
        <v>-1.101190050776656</v>
      </c>
      <c r="JA322">
        <v>-0.0009077452495023094</v>
      </c>
      <c r="JB322">
        <v>1.260287539409167E-06</v>
      </c>
      <c r="JC322">
        <v>-2.747980142854786E-10</v>
      </c>
      <c r="JD322">
        <v>0.01164710740424388</v>
      </c>
      <c r="JE322">
        <v>0.002354074995816399</v>
      </c>
      <c r="JF322">
        <v>0.0004967520844642659</v>
      </c>
      <c r="JG322">
        <v>-1.558376616488758E-06</v>
      </c>
      <c r="JH322">
        <v>1</v>
      </c>
      <c r="JI322">
        <v>1955</v>
      </c>
      <c r="JJ322">
        <v>1</v>
      </c>
      <c r="JK322">
        <v>26</v>
      </c>
      <c r="JL322">
        <v>194324</v>
      </c>
      <c r="JM322">
        <v>194324.2</v>
      </c>
      <c r="JN322">
        <v>0.598145</v>
      </c>
      <c r="JO322">
        <v>2.64526</v>
      </c>
      <c r="JP322">
        <v>1.49658</v>
      </c>
      <c r="JQ322">
        <v>2.34741</v>
      </c>
      <c r="JR322">
        <v>1.54907</v>
      </c>
      <c r="JS322">
        <v>2.40234</v>
      </c>
      <c r="JT322">
        <v>36.5759</v>
      </c>
      <c r="JU322">
        <v>24.1663</v>
      </c>
      <c r="JV322">
        <v>18</v>
      </c>
      <c r="JW322">
        <v>483.029</v>
      </c>
      <c r="JX322">
        <v>485.369</v>
      </c>
      <c r="JY322">
        <v>27.7122</v>
      </c>
      <c r="JZ322">
        <v>29.2294</v>
      </c>
      <c r="KA322">
        <v>30.0003</v>
      </c>
      <c r="KB322">
        <v>29.4027</v>
      </c>
      <c r="KC322">
        <v>29.3882</v>
      </c>
      <c r="KD322">
        <v>11.9162</v>
      </c>
      <c r="KE322">
        <v>22.2789</v>
      </c>
      <c r="KF322">
        <v>57.9958</v>
      </c>
      <c r="KG322">
        <v>27.7116</v>
      </c>
      <c r="KH322">
        <v>165.734</v>
      </c>
      <c r="KI322">
        <v>19.7298</v>
      </c>
      <c r="KJ322">
        <v>101.862</v>
      </c>
      <c r="KK322">
        <v>91.4062</v>
      </c>
    </row>
    <row r="323" spans="1:297">
      <c r="A323">
        <v>305</v>
      </c>
      <c r="B323">
        <v>1758649053.1</v>
      </c>
      <c r="C323">
        <v>7420.099999904633</v>
      </c>
      <c r="D323" t="s">
        <v>1058</v>
      </c>
      <c r="E323" t="s">
        <v>1059</v>
      </c>
      <c r="F323">
        <v>5</v>
      </c>
      <c r="G323" t="s">
        <v>1027</v>
      </c>
      <c r="H323" t="s">
        <v>438</v>
      </c>
      <c r="I323">
        <v>1758649045.6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(EA323+(U323+2*0.95*5.67E-8*(((EA323+$B$9)+273)^4-(EA323+273)^4)-44100*J323)/(1.84*29.3*R323+8*0.95*5.67E-8*(EA323+273)^3))</f>
        <v>0</v>
      </c>
      <c r="W323">
        <f>($C$9*EB323+$D$9*EC323+$E$9*V323)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2*0.95*5.67E-8*(((EA323+$B$9)+273)^4-(W323+273)^4)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189.7769405919263</v>
      </c>
      <c r="AK323">
        <v>195.379296969697</v>
      </c>
      <c r="AL323">
        <v>-3.24082927985215</v>
      </c>
      <c r="AM323">
        <v>65.1807308755827</v>
      </c>
      <c r="AN323">
        <f>(AP323 - AO323 + DY323*1E3/(8.314*(EA323+273.15)) * AR323/DX323 * AQ323) * DX323/(100*DL323) * 1000/(1000 - AP323)</f>
        <v>0</v>
      </c>
      <c r="AO323">
        <v>19.6991352018339</v>
      </c>
      <c r="AP323">
        <v>22.2245296969697</v>
      </c>
      <c r="AQ323">
        <v>0.0002058123496715253</v>
      </c>
      <c r="AR323">
        <v>105.5664432874924</v>
      </c>
      <c r="AS323">
        <v>0</v>
      </c>
      <c r="AT323">
        <v>0</v>
      </c>
      <c r="AU323">
        <f>IF(AS323*$H$15&gt;=AW323,1.0,(AW323/(AW323-AS323*$H$15)))</f>
        <v>0</v>
      </c>
      <c r="AV323">
        <f>(AU323-1)*100</f>
        <v>0</v>
      </c>
      <c r="AW323">
        <f>MAX(0,($B$15+$C$15*EF323)/(1+$D$15*EF323)*DY323/(EA323+273)*$E$15)</f>
        <v>0</v>
      </c>
      <c r="AX323" t="s">
        <v>439</v>
      </c>
      <c r="AY323" t="s">
        <v>439</v>
      </c>
      <c r="AZ323">
        <v>0</v>
      </c>
      <c r="BA323">
        <v>0</v>
      </c>
      <c r="BB323">
        <f>1-AZ323/BA323</f>
        <v>0</v>
      </c>
      <c r="BC323">
        <v>0</v>
      </c>
      <c r="BD323" t="s">
        <v>439</v>
      </c>
      <c r="BE323" t="s">
        <v>439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439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$B$13*EG323+$C$13*EH323+$F$13*ES323*(1-EV323)</f>
        <v>0</v>
      </c>
      <c r="DI323">
        <f>DH323*DJ323</f>
        <v>0</v>
      </c>
      <c r="DJ323">
        <f>($B$13*$D$11+$C$13*$D$11+$F$13*((FF323+EX323)/MAX(FF323+EX323+FG323, 0.1)*$I$11+FG323/MAX(FF323+EX323+FG323, 0.1)*$J$11))/($B$13+$C$13+$F$13)</f>
        <v>0</v>
      </c>
      <c r="DK323">
        <f>($B$13*$K$11+$C$13*$K$11+$F$13*((FF323+EX323)/MAX(FF323+EX323+FG323, 0.1)*$P$11+FG323/MAX(FF323+EX323+FG323, 0.1)*$Q$11))/($B$13+$C$13+$F$13)</f>
        <v>0</v>
      </c>
      <c r="DL323">
        <v>2.7</v>
      </c>
      <c r="DM323">
        <v>0.5</v>
      </c>
      <c r="DN323" t="s">
        <v>440</v>
      </c>
      <c r="DO323">
        <v>2</v>
      </c>
      <c r="DP323" t="b">
        <v>1</v>
      </c>
      <c r="DQ323">
        <v>1758649045.6</v>
      </c>
      <c r="DR323">
        <v>213.2871481481481</v>
      </c>
      <c r="DS323">
        <v>200.8914814814815</v>
      </c>
      <c r="DT323">
        <v>22.21051111111111</v>
      </c>
      <c r="DU323">
        <v>19.69783703703704</v>
      </c>
      <c r="DV323">
        <v>214.5275185185185</v>
      </c>
      <c r="DW323">
        <v>21.92488148148148</v>
      </c>
      <c r="DX323">
        <v>500.0513333333333</v>
      </c>
      <c r="DY323">
        <v>90.2904037037037</v>
      </c>
      <c r="DZ323">
        <v>0.06771557407407408</v>
      </c>
      <c r="EA323">
        <v>29.01013333333334</v>
      </c>
      <c r="EB323">
        <v>30.00074444444445</v>
      </c>
      <c r="EC323">
        <v>999.9000000000001</v>
      </c>
      <c r="ED323">
        <v>0</v>
      </c>
      <c r="EE323">
        <v>0</v>
      </c>
      <c r="EF323">
        <v>10001.23148148148</v>
      </c>
      <c r="EG323">
        <v>0</v>
      </c>
      <c r="EH323">
        <v>10.2</v>
      </c>
      <c r="EI323">
        <v>12.39558148148148</v>
      </c>
      <c r="EJ323">
        <v>218.1318148148148</v>
      </c>
      <c r="EK323">
        <v>204.9281851851851</v>
      </c>
      <c r="EL323">
        <v>2.512664814814815</v>
      </c>
      <c r="EM323">
        <v>200.8914814814815</v>
      </c>
      <c r="EN323">
        <v>19.69783703703704</v>
      </c>
      <c r="EO323">
        <v>2.005394074074074</v>
      </c>
      <c r="EP323">
        <v>1.778526296296296</v>
      </c>
      <c r="EQ323">
        <v>17.4869925925926</v>
      </c>
      <c r="ER323">
        <v>15.59931851851852</v>
      </c>
      <c r="ES323">
        <v>1999.955185185185</v>
      </c>
      <c r="ET323">
        <v>0.9799933333333335</v>
      </c>
      <c r="EU323">
        <v>0.02000685925925925</v>
      </c>
      <c r="EV323">
        <v>0</v>
      </c>
      <c r="EW323">
        <v>443.6508148148149</v>
      </c>
      <c r="EX323">
        <v>5.00078</v>
      </c>
      <c r="EY323">
        <v>8747.685185185184</v>
      </c>
      <c r="EZ323">
        <v>16379.23333333333</v>
      </c>
      <c r="FA323">
        <v>39.8077037037037</v>
      </c>
      <c r="FB323">
        <v>40.59</v>
      </c>
      <c r="FC323">
        <v>40.33766666666666</v>
      </c>
      <c r="FD323">
        <v>40.31459259259259</v>
      </c>
      <c r="FE323">
        <v>41.04611111111111</v>
      </c>
      <c r="FF323">
        <v>1955.045185185185</v>
      </c>
      <c r="FG323">
        <v>39.91</v>
      </c>
      <c r="FH323">
        <v>0</v>
      </c>
      <c r="FI323">
        <v>1758649051.2</v>
      </c>
      <c r="FJ323">
        <v>0</v>
      </c>
      <c r="FK323">
        <v>443.6893076923078</v>
      </c>
      <c r="FL323">
        <v>-79.80239321712864</v>
      </c>
      <c r="FM323">
        <v>-1535.550428351662</v>
      </c>
      <c r="FN323">
        <v>8749.629615384616</v>
      </c>
      <c r="FO323">
        <v>15</v>
      </c>
      <c r="FP323">
        <v>0</v>
      </c>
      <c r="FQ323" t="s">
        <v>441</v>
      </c>
      <c r="FR323">
        <v>1746989605.5</v>
      </c>
      <c r="FS323">
        <v>1746989593.5</v>
      </c>
      <c r="FT323">
        <v>0</v>
      </c>
      <c r="FU323">
        <v>-0.274</v>
      </c>
      <c r="FV323">
        <v>-0.002</v>
      </c>
      <c r="FW323">
        <v>2.549</v>
      </c>
      <c r="FX323">
        <v>0.129</v>
      </c>
      <c r="FY323">
        <v>420</v>
      </c>
      <c r="FZ323">
        <v>17</v>
      </c>
      <c r="GA323">
        <v>0.02</v>
      </c>
      <c r="GB323">
        <v>0.04</v>
      </c>
      <c r="GC323">
        <v>11.8659243902439</v>
      </c>
      <c r="GD323">
        <v>7.929652264808366</v>
      </c>
      <c r="GE323">
        <v>0.7821267546764563</v>
      </c>
      <c r="GF323">
        <v>0</v>
      </c>
      <c r="GG323">
        <v>448.5867352941177</v>
      </c>
      <c r="GH323">
        <v>-82.04496561731388</v>
      </c>
      <c r="GI323">
        <v>8.053477098192261</v>
      </c>
      <c r="GJ323">
        <v>0</v>
      </c>
      <c r="GK323">
        <v>2.504346341463415</v>
      </c>
      <c r="GL323">
        <v>0.1182648083623769</v>
      </c>
      <c r="GM323">
        <v>0.01344899103226119</v>
      </c>
      <c r="GN323">
        <v>0</v>
      </c>
      <c r="GO323">
        <v>0</v>
      </c>
      <c r="GP323">
        <v>3</v>
      </c>
      <c r="GQ323" t="s">
        <v>459</v>
      </c>
      <c r="GR323">
        <v>3.10224</v>
      </c>
      <c r="GS323">
        <v>2.72515</v>
      </c>
      <c r="GT323">
        <v>0.0459975</v>
      </c>
      <c r="GU323">
        <v>0.0428589</v>
      </c>
      <c r="GV323">
        <v>0.101858</v>
      </c>
      <c r="GW323">
        <v>0.0948249</v>
      </c>
      <c r="GX323">
        <v>24912</v>
      </c>
      <c r="GY323">
        <v>22715.2</v>
      </c>
      <c r="GZ323">
        <v>26678.3</v>
      </c>
      <c r="HA323">
        <v>23955.9</v>
      </c>
      <c r="HB323">
        <v>38337.8</v>
      </c>
      <c r="HC323">
        <v>32054.3</v>
      </c>
      <c r="HD323">
        <v>46588.9</v>
      </c>
      <c r="HE323">
        <v>37903.1</v>
      </c>
      <c r="HF323">
        <v>1.86672</v>
      </c>
      <c r="HG323">
        <v>1.84725</v>
      </c>
      <c r="HH323">
        <v>0.107184</v>
      </c>
      <c r="HI323">
        <v>0</v>
      </c>
      <c r="HJ323">
        <v>28.2568</v>
      </c>
      <c r="HK323">
        <v>999.9</v>
      </c>
      <c r="HL323">
        <v>48</v>
      </c>
      <c r="HM323">
        <v>31.8</v>
      </c>
      <c r="HN323">
        <v>25.099</v>
      </c>
      <c r="HO323">
        <v>60.7413</v>
      </c>
      <c r="HP323">
        <v>22.516</v>
      </c>
      <c r="HQ323">
        <v>1</v>
      </c>
      <c r="HR323">
        <v>0.154289</v>
      </c>
      <c r="HS323">
        <v>0.0323638</v>
      </c>
      <c r="HT323">
        <v>20.2805</v>
      </c>
      <c r="HU323">
        <v>5.2107</v>
      </c>
      <c r="HV323">
        <v>11.9796</v>
      </c>
      <c r="HW323">
        <v>4.96335</v>
      </c>
      <c r="HX323">
        <v>3.27423</v>
      </c>
      <c r="HY323">
        <v>9999</v>
      </c>
      <c r="HZ323">
        <v>9999</v>
      </c>
      <c r="IA323">
        <v>9999</v>
      </c>
      <c r="IB323">
        <v>999.9</v>
      </c>
      <c r="IC323">
        <v>1.86395</v>
      </c>
      <c r="ID323">
        <v>1.86008</v>
      </c>
      <c r="IE323">
        <v>1.85844</v>
      </c>
      <c r="IF323">
        <v>1.85977</v>
      </c>
      <c r="IG323">
        <v>1.85989</v>
      </c>
      <c r="IH323">
        <v>1.85837</v>
      </c>
      <c r="II323">
        <v>1.85745</v>
      </c>
      <c r="IJ323">
        <v>1.85242</v>
      </c>
      <c r="IK323">
        <v>0</v>
      </c>
      <c r="IL323">
        <v>0</v>
      </c>
      <c r="IM323">
        <v>0</v>
      </c>
      <c r="IN323">
        <v>0</v>
      </c>
      <c r="IO323" t="s">
        <v>443</v>
      </c>
      <c r="IP323" t="s">
        <v>444</v>
      </c>
      <c r="IQ323" t="s">
        <v>445</v>
      </c>
      <c r="IR323" t="s">
        <v>445</v>
      </c>
      <c r="IS323" t="s">
        <v>445</v>
      </c>
      <c r="IT323" t="s">
        <v>445</v>
      </c>
      <c r="IU323">
        <v>0</v>
      </c>
      <c r="IV323">
        <v>100</v>
      </c>
      <c r="IW323">
        <v>100</v>
      </c>
      <c r="IX323">
        <v>-1.23</v>
      </c>
      <c r="IY323">
        <v>0.2859</v>
      </c>
      <c r="IZ323">
        <v>-1.101190050776656</v>
      </c>
      <c r="JA323">
        <v>-0.0009077452495023094</v>
      </c>
      <c r="JB323">
        <v>1.260287539409167E-06</v>
      </c>
      <c r="JC323">
        <v>-2.747980142854786E-10</v>
      </c>
      <c r="JD323">
        <v>0.01164710740424388</v>
      </c>
      <c r="JE323">
        <v>0.002354074995816399</v>
      </c>
      <c r="JF323">
        <v>0.0004967520844642659</v>
      </c>
      <c r="JG323">
        <v>-1.558376616488758E-06</v>
      </c>
      <c r="JH323">
        <v>1</v>
      </c>
      <c r="JI323">
        <v>1955</v>
      </c>
      <c r="JJ323">
        <v>1</v>
      </c>
      <c r="JK323">
        <v>26</v>
      </c>
      <c r="JL323">
        <v>194324.1</v>
      </c>
      <c r="JM323">
        <v>194324.3</v>
      </c>
      <c r="JN323">
        <v>0.551758</v>
      </c>
      <c r="JO323">
        <v>2.66235</v>
      </c>
      <c r="JP323">
        <v>1.49658</v>
      </c>
      <c r="JQ323">
        <v>2.34619</v>
      </c>
      <c r="JR323">
        <v>1.54907</v>
      </c>
      <c r="JS323">
        <v>2.45239</v>
      </c>
      <c r="JT323">
        <v>36.5759</v>
      </c>
      <c r="JU323">
        <v>24.1751</v>
      </c>
      <c r="JV323">
        <v>18</v>
      </c>
      <c r="JW323">
        <v>483.092</v>
      </c>
      <c r="JX323">
        <v>485.062</v>
      </c>
      <c r="JY323">
        <v>27.7126</v>
      </c>
      <c r="JZ323">
        <v>29.2325</v>
      </c>
      <c r="KA323">
        <v>30.0002</v>
      </c>
      <c r="KB323">
        <v>29.4052</v>
      </c>
      <c r="KC323">
        <v>29.3907</v>
      </c>
      <c r="KD323">
        <v>11.1475</v>
      </c>
      <c r="KE323">
        <v>22.2789</v>
      </c>
      <c r="KF323">
        <v>57.9958</v>
      </c>
      <c r="KG323">
        <v>27.7314</v>
      </c>
      <c r="KH323">
        <v>152.377</v>
      </c>
      <c r="KI323">
        <v>19.7292</v>
      </c>
      <c r="KJ323">
        <v>101.861</v>
      </c>
      <c r="KK323">
        <v>91.40600000000001</v>
      </c>
    </row>
    <row r="324" spans="1:297">
      <c r="A324">
        <v>306</v>
      </c>
      <c r="B324">
        <v>1758649058.1</v>
      </c>
      <c r="C324">
        <v>7425.099999904633</v>
      </c>
      <c r="D324" t="s">
        <v>1060</v>
      </c>
      <c r="E324" t="s">
        <v>1061</v>
      </c>
      <c r="F324">
        <v>5</v>
      </c>
      <c r="G324" t="s">
        <v>1027</v>
      </c>
      <c r="H324" t="s">
        <v>438</v>
      </c>
      <c r="I324">
        <v>1758649050.314285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(EA324+(U324+2*0.95*5.67E-8*(((EA324+$B$9)+273)^4-(EA324+273)^4)-44100*J324)/(1.84*29.3*R324+8*0.95*5.67E-8*(EA324+273)^3))</f>
        <v>0</v>
      </c>
      <c r="W324">
        <f>($C$9*EB324+$D$9*EC324+$E$9*V324)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2*0.95*5.67E-8*(((EA324+$B$9)+273)^4-(W324+273)^4)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172.8538189688466</v>
      </c>
      <c r="AK324">
        <v>179.2153696969696</v>
      </c>
      <c r="AL324">
        <v>-3.227279187826862</v>
      </c>
      <c r="AM324">
        <v>65.1807308755827</v>
      </c>
      <c r="AN324">
        <f>(AP324 - AO324 + DY324*1E3/(8.314*(EA324+273.15)) * AR324/DX324 * AQ324) * DX324/(100*DL324) * 1000/(1000 - AP324)</f>
        <v>0</v>
      </c>
      <c r="AO324">
        <v>19.69546310124151</v>
      </c>
      <c r="AP324">
        <v>22.23448363636363</v>
      </c>
      <c r="AQ324">
        <v>0.0001644037942532978</v>
      </c>
      <c r="AR324">
        <v>105.5664432874924</v>
      </c>
      <c r="AS324">
        <v>0</v>
      </c>
      <c r="AT324">
        <v>0</v>
      </c>
      <c r="AU324">
        <f>IF(AS324*$H$15&gt;=AW324,1.0,(AW324/(AW324-AS324*$H$15)))</f>
        <v>0</v>
      </c>
      <c r="AV324">
        <f>(AU324-1)*100</f>
        <v>0</v>
      </c>
      <c r="AW324">
        <f>MAX(0,($B$15+$C$15*EF324)/(1+$D$15*EF324)*DY324/(EA324+273)*$E$15)</f>
        <v>0</v>
      </c>
      <c r="AX324" t="s">
        <v>439</v>
      </c>
      <c r="AY324" t="s">
        <v>439</v>
      </c>
      <c r="AZ324">
        <v>0</v>
      </c>
      <c r="BA324">
        <v>0</v>
      </c>
      <c r="BB324">
        <f>1-AZ324/BA324</f>
        <v>0</v>
      </c>
      <c r="BC324">
        <v>0</v>
      </c>
      <c r="BD324" t="s">
        <v>439</v>
      </c>
      <c r="BE324" t="s">
        <v>439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439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$B$13*EG324+$C$13*EH324+$F$13*ES324*(1-EV324)</f>
        <v>0</v>
      </c>
      <c r="DI324">
        <f>DH324*DJ324</f>
        <v>0</v>
      </c>
      <c r="DJ324">
        <f>($B$13*$D$11+$C$13*$D$11+$F$13*((FF324+EX324)/MAX(FF324+EX324+FG324, 0.1)*$I$11+FG324/MAX(FF324+EX324+FG324, 0.1)*$J$11))/($B$13+$C$13+$F$13)</f>
        <v>0</v>
      </c>
      <c r="DK324">
        <f>($B$13*$K$11+$C$13*$K$11+$F$13*((FF324+EX324)/MAX(FF324+EX324+FG324, 0.1)*$P$11+FG324/MAX(FF324+EX324+FG324, 0.1)*$Q$11))/($B$13+$C$13+$F$13)</f>
        <v>0</v>
      </c>
      <c r="DL324">
        <v>2.7</v>
      </c>
      <c r="DM324">
        <v>0.5</v>
      </c>
      <c r="DN324" t="s">
        <v>440</v>
      </c>
      <c r="DO324">
        <v>2</v>
      </c>
      <c r="DP324" t="b">
        <v>1</v>
      </c>
      <c r="DQ324">
        <v>1758649050.314285</v>
      </c>
      <c r="DR324">
        <v>198.3069642857143</v>
      </c>
      <c r="DS324">
        <v>185.2565</v>
      </c>
      <c r="DT324">
        <v>22.221</v>
      </c>
      <c r="DU324">
        <v>19.69734285714286</v>
      </c>
      <c r="DV324">
        <v>199.5411071428571</v>
      </c>
      <c r="DW324">
        <v>21.93514642857143</v>
      </c>
      <c r="DX324">
        <v>500.0996071428571</v>
      </c>
      <c r="DY324">
        <v>90.2908</v>
      </c>
      <c r="DZ324">
        <v>0.0673977392857143</v>
      </c>
      <c r="EA324">
        <v>29.00881071428572</v>
      </c>
      <c r="EB324">
        <v>30.00248571428571</v>
      </c>
      <c r="EC324">
        <v>999.9000000000002</v>
      </c>
      <c r="ED324">
        <v>0</v>
      </c>
      <c r="EE324">
        <v>0</v>
      </c>
      <c r="EF324">
        <v>9992.634642857143</v>
      </c>
      <c r="EG324">
        <v>0</v>
      </c>
      <c r="EH324">
        <v>10.2</v>
      </c>
      <c r="EI324">
        <v>13.05041785714286</v>
      </c>
      <c r="EJ324">
        <v>202.8135714285715</v>
      </c>
      <c r="EK324">
        <v>188.9789285714286</v>
      </c>
      <c r="EL324">
        <v>2.523640357142857</v>
      </c>
      <c r="EM324">
        <v>185.2565</v>
      </c>
      <c r="EN324">
        <v>19.69734285714286</v>
      </c>
      <c r="EO324">
        <v>2.00635</v>
      </c>
      <c r="EP324">
        <v>1.77849</v>
      </c>
      <c r="EQ324">
        <v>17.49453928571429</v>
      </c>
      <c r="ER324">
        <v>15.59900357142857</v>
      </c>
      <c r="ES324">
        <v>1999.983928571429</v>
      </c>
      <c r="ET324">
        <v>0.9799936785714287</v>
      </c>
      <c r="EU324">
        <v>0.02000651428571428</v>
      </c>
      <c r="EV324">
        <v>0</v>
      </c>
      <c r="EW324">
        <v>437.6121428571428</v>
      </c>
      <c r="EX324">
        <v>5.00078</v>
      </c>
      <c r="EY324">
        <v>8632.776071428572</v>
      </c>
      <c r="EZ324">
        <v>16379.46071428571</v>
      </c>
      <c r="FA324">
        <v>39.80117857142857</v>
      </c>
      <c r="FB324">
        <v>40.5935</v>
      </c>
      <c r="FC324">
        <v>40.29217857142857</v>
      </c>
      <c r="FD324">
        <v>40.31228571428571</v>
      </c>
      <c r="FE324">
        <v>41.06007142857142</v>
      </c>
      <c r="FF324">
        <v>1955.073928571428</v>
      </c>
      <c r="FG324">
        <v>39.91</v>
      </c>
      <c r="FH324">
        <v>0</v>
      </c>
      <c r="FI324">
        <v>1758649056</v>
      </c>
      <c r="FJ324">
        <v>0</v>
      </c>
      <c r="FK324">
        <v>437.5384230769231</v>
      </c>
      <c r="FL324">
        <v>-73.82670076042268</v>
      </c>
      <c r="FM324">
        <v>-1403.839656175974</v>
      </c>
      <c r="FN324">
        <v>8632.425769230769</v>
      </c>
      <c r="FO324">
        <v>15</v>
      </c>
      <c r="FP324">
        <v>0</v>
      </c>
      <c r="FQ324" t="s">
        <v>441</v>
      </c>
      <c r="FR324">
        <v>1746989605.5</v>
      </c>
      <c r="FS324">
        <v>1746989593.5</v>
      </c>
      <c r="FT324">
        <v>0</v>
      </c>
      <c r="FU324">
        <v>-0.274</v>
      </c>
      <c r="FV324">
        <v>-0.002</v>
      </c>
      <c r="FW324">
        <v>2.549</v>
      </c>
      <c r="FX324">
        <v>0.129</v>
      </c>
      <c r="FY324">
        <v>420</v>
      </c>
      <c r="FZ324">
        <v>17</v>
      </c>
      <c r="GA324">
        <v>0.02</v>
      </c>
      <c r="GB324">
        <v>0.04</v>
      </c>
      <c r="GC324">
        <v>12.6428025</v>
      </c>
      <c r="GD324">
        <v>8.256973733583438</v>
      </c>
      <c r="GE324">
        <v>0.7946150239227484</v>
      </c>
      <c r="GF324">
        <v>0</v>
      </c>
      <c r="GG324">
        <v>441.4495</v>
      </c>
      <c r="GH324">
        <v>-77.53627189685136</v>
      </c>
      <c r="GI324">
        <v>7.616843557498848</v>
      </c>
      <c r="GJ324">
        <v>0</v>
      </c>
      <c r="GK324">
        <v>2.516259</v>
      </c>
      <c r="GL324">
        <v>0.1326391744840434</v>
      </c>
      <c r="GM324">
        <v>0.01298321682018749</v>
      </c>
      <c r="GN324">
        <v>0</v>
      </c>
      <c r="GO324">
        <v>0</v>
      </c>
      <c r="GP324">
        <v>3</v>
      </c>
      <c r="GQ324" t="s">
        <v>459</v>
      </c>
      <c r="GR324">
        <v>3.10216</v>
      </c>
      <c r="GS324">
        <v>2.72512</v>
      </c>
      <c r="GT324">
        <v>0.0426226</v>
      </c>
      <c r="GU324">
        <v>0.0392551</v>
      </c>
      <c r="GV324">
        <v>0.101887</v>
      </c>
      <c r="GW324">
        <v>0.09475600000000001</v>
      </c>
      <c r="GX324">
        <v>25000.1</v>
      </c>
      <c r="GY324">
        <v>22800.6</v>
      </c>
      <c r="GZ324">
        <v>26678.3</v>
      </c>
      <c r="HA324">
        <v>23955.8</v>
      </c>
      <c r="HB324">
        <v>38335.9</v>
      </c>
      <c r="HC324">
        <v>32055.9</v>
      </c>
      <c r="HD324">
        <v>46588.6</v>
      </c>
      <c r="HE324">
        <v>37902.5</v>
      </c>
      <c r="HF324">
        <v>1.8667</v>
      </c>
      <c r="HG324">
        <v>1.84753</v>
      </c>
      <c r="HH324">
        <v>0.107568</v>
      </c>
      <c r="HI324">
        <v>0</v>
      </c>
      <c r="HJ324">
        <v>28.2545</v>
      </c>
      <c r="HK324">
        <v>999.9</v>
      </c>
      <c r="HL324">
        <v>48</v>
      </c>
      <c r="HM324">
        <v>31.8</v>
      </c>
      <c r="HN324">
        <v>25.0987</v>
      </c>
      <c r="HO324">
        <v>61.2313</v>
      </c>
      <c r="HP324">
        <v>22.5721</v>
      </c>
      <c r="HQ324">
        <v>1</v>
      </c>
      <c r="HR324">
        <v>0.154436</v>
      </c>
      <c r="HS324">
        <v>0.059311</v>
      </c>
      <c r="HT324">
        <v>20.2806</v>
      </c>
      <c r="HU324">
        <v>5.2116</v>
      </c>
      <c r="HV324">
        <v>11.9793</v>
      </c>
      <c r="HW324">
        <v>4.96335</v>
      </c>
      <c r="HX324">
        <v>3.27438</v>
      </c>
      <c r="HY324">
        <v>9999</v>
      </c>
      <c r="HZ324">
        <v>9999</v>
      </c>
      <c r="IA324">
        <v>9999</v>
      </c>
      <c r="IB324">
        <v>999.9</v>
      </c>
      <c r="IC324">
        <v>1.86398</v>
      </c>
      <c r="ID324">
        <v>1.86008</v>
      </c>
      <c r="IE324">
        <v>1.85847</v>
      </c>
      <c r="IF324">
        <v>1.85979</v>
      </c>
      <c r="IG324">
        <v>1.8599</v>
      </c>
      <c r="IH324">
        <v>1.85838</v>
      </c>
      <c r="II324">
        <v>1.85745</v>
      </c>
      <c r="IJ324">
        <v>1.85242</v>
      </c>
      <c r="IK324">
        <v>0</v>
      </c>
      <c r="IL324">
        <v>0</v>
      </c>
      <c r="IM324">
        <v>0</v>
      </c>
      <c r="IN324">
        <v>0</v>
      </c>
      <c r="IO324" t="s">
        <v>443</v>
      </c>
      <c r="IP324" t="s">
        <v>444</v>
      </c>
      <c r="IQ324" t="s">
        <v>445</v>
      </c>
      <c r="IR324" t="s">
        <v>445</v>
      </c>
      <c r="IS324" t="s">
        <v>445</v>
      </c>
      <c r="IT324" t="s">
        <v>445</v>
      </c>
      <c r="IU324">
        <v>0</v>
      </c>
      <c r="IV324">
        <v>100</v>
      </c>
      <c r="IW324">
        <v>100</v>
      </c>
      <c r="IX324">
        <v>-1.223</v>
      </c>
      <c r="IY324">
        <v>0.2862</v>
      </c>
      <c r="IZ324">
        <v>-1.101190050776656</v>
      </c>
      <c r="JA324">
        <v>-0.0009077452495023094</v>
      </c>
      <c r="JB324">
        <v>1.260287539409167E-06</v>
      </c>
      <c r="JC324">
        <v>-2.747980142854786E-10</v>
      </c>
      <c r="JD324">
        <v>0.01164710740424388</v>
      </c>
      <c r="JE324">
        <v>0.002354074995816399</v>
      </c>
      <c r="JF324">
        <v>0.0004967520844642659</v>
      </c>
      <c r="JG324">
        <v>-1.558376616488758E-06</v>
      </c>
      <c r="JH324">
        <v>1</v>
      </c>
      <c r="JI324">
        <v>1955</v>
      </c>
      <c r="JJ324">
        <v>1</v>
      </c>
      <c r="JK324">
        <v>26</v>
      </c>
      <c r="JL324">
        <v>194324.2</v>
      </c>
      <c r="JM324">
        <v>194324.4</v>
      </c>
      <c r="JN324">
        <v>0.517578</v>
      </c>
      <c r="JO324">
        <v>2.65625</v>
      </c>
      <c r="JP324">
        <v>1.49658</v>
      </c>
      <c r="JQ324">
        <v>2.34619</v>
      </c>
      <c r="JR324">
        <v>1.54907</v>
      </c>
      <c r="JS324">
        <v>2.35352</v>
      </c>
      <c r="JT324">
        <v>36.5759</v>
      </c>
      <c r="JU324">
        <v>24.1751</v>
      </c>
      <c r="JV324">
        <v>18</v>
      </c>
      <c r="JW324">
        <v>483.096</v>
      </c>
      <c r="JX324">
        <v>485.257</v>
      </c>
      <c r="JY324">
        <v>27.7275</v>
      </c>
      <c r="JZ324">
        <v>29.2357</v>
      </c>
      <c r="KA324">
        <v>30.0001</v>
      </c>
      <c r="KB324">
        <v>29.4077</v>
      </c>
      <c r="KC324">
        <v>29.3926</v>
      </c>
      <c r="KD324">
        <v>10.311</v>
      </c>
      <c r="KE324">
        <v>22.2789</v>
      </c>
      <c r="KF324">
        <v>57.6226</v>
      </c>
      <c r="KG324">
        <v>27.7262</v>
      </c>
      <c r="KH324">
        <v>132.342</v>
      </c>
      <c r="KI324">
        <v>19.7249</v>
      </c>
      <c r="KJ324">
        <v>101.86</v>
      </c>
      <c r="KK324">
        <v>91.4049</v>
      </c>
    </row>
    <row r="325" spans="1:297">
      <c r="A325">
        <v>307</v>
      </c>
      <c r="B325">
        <v>1758649063.1</v>
      </c>
      <c r="C325">
        <v>7430.099999904633</v>
      </c>
      <c r="D325" t="s">
        <v>1062</v>
      </c>
      <c r="E325" t="s">
        <v>1063</v>
      </c>
      <c r="F325">
        <v>5</v>
      </c>
      <c r="G325" t="s">
        <v>1027</v>
      </c>
      <c r="H325" t="s">
        <v>438</v>
      </c>
      <c r="I325">
        <v>1758649055.6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(EA325+(U325+2*0.95*5.67E-8*(((EA325+$B$9)+273)^4-(EA325+273)^4)-44100*J325)/(1.84*29.3*R325+8*0.95*5.67E-8*(EA325+273)^3))</f>
        <v>0</v>
      </c>
      <c r="W325">
        <f>($C$9*EB325+$D$9*EC325+$E$9*V325)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2*0.95*5.67E-8*(((EA325+$B$9)+273)^4-(W325+273)^4)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156.0596361499465</v>
      </c>
      <c r="AK325">
        <v>163.129515151515</v>
      </c>
      <c r="AL325">
        <v>-3.217250170239761</v>
      </c>
      <c r="AM325">
        <v>65.1807308755827</v>
      </c>
      <c r="AN325">
        <f>(AP325 - AO325 + DY325*1E3/(8.314*(EA325+273.15)) * AR325/DX325 * AQ325) * DX325/(100*DL325) * 1000/(1000 - AP325)</f>
        <v>0</v>
      </c>
      <c r="AO325">
        <v>19.65317820998226</v>
      </c>
      <c r="AP325">
        <v>22.23089757575757</v>
      </c>
      <c r="AQ325">
        <v>-9.405756324545966E-05</v>
      </c>
      <c r="AR325">
        <v>105.5664432874924</v>
      </c>
      <c r="AS325">
        <v>0</v>
      </c>
      <c r="AT325">
        <v>0</v>
      </c>
      <c r="AU325">
        <f>IF(AS325*$H$15&gt;=AW325,1.0,(AW325/(AW325-AS325*$H$15)))</f>
        <v>0</v>
      </c>
      <c r="AV325">
        <f>(AU325-1)*100</f>
        <v>0</v>
      </c>
      <c r="AW325">
        <f>MAX(0,($B$15+$C$15*EF325)/(1+$D$15*EF325)*DY325/(EA325+273)*$E$15)</f>
        <v>0</v>
      </c>
      <c r="AX325" t="s">
        <v>439</v>
      </c>
      <c r="AY325" t="s">
        <v>439</v>
      </c>
      <c r="AZ325">
        <v>0</v>
      </c>
      <c r="BA325">
        <v>0</v>
      </c>
      <c r="BB325">
        <f>1-AZ325/BA325</f>
        <v>0</v>
      </c>
      <c r="BC325">
        <v>0</v>
      </c>
      <c r="BD325" t="s">
        <v>439</v>
      </c>
      <c r="BE325" t="s">
        <v>439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439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$B$13*EG325+$C$13*EH325+$F$13*ES325*(1-EV325)</f>
        <v>0</v>
      </c>
      <c r="DI325">
        <f>DH325*DJ325</f>
        <v>0</v>
      </c>
      <c r="DJ325">
        <f>($B$13*$D$11+$C$13*$D$11+$F$13*((FF325+EX325)/MAX(FF325+EX325+FG325, 0.1)*$I$11+FG325/MAX(FF325+EX325+FG325, 0.1)*$J$11))/($B$13+$C$13+$F$13)</f>
        <v>0</v>
      </c>
      <c r="DK325">
        <f>($B$13*$K$11+$C$13*$K$11+$F$13*((FF325+EX325)/MAX(FF325+EX325+FG325, 0.1)*$P$11+FG325/MAX(FF325+EX325+FG325, 0.1)*$Q$11))/($B$13+$C$13+$F$13)</f>
        <v>0</v>
      </c>
      <c r="DL325">
        <v>2.7</v>
      </c>
      <c r="DM325">
        <v>0.5</v>
      </c>
      <c r="DN325" t="s">
        <v>440</v>
      </c>
      <c r="DO325">
        <v>2</v>
      </c>
      <c r="DP325" t="b">
        <v>1</v>
      </c>
      <c r="DQ325">
        <v>1758649055.6</v>
      </c>
      <c r="DR325">
        <v>181.5702962962963</v>
      </c>
      <c r="DS325">
        <v>167.7726296296296</v>
      </c>
      <c r="DT325">
        <v>22.22852962962963</v>
      </c>
      <c r="DU325">
        <v>19.68432592592592</v>
      </c>
      <c r="DV325">
        <v>182.7968148148148</v>
      </c>
      <c r="DW325">
        <v>21.94251111111111</v>
      </c>
      <c r="DX325">
        <v>500.0052592592593</v>
      </c>
      <c r="DY325">
        <v>90.2910111111111</v>
      </c>
      <c r="DZ325">
        <v>0.06724507037037036</v>
      </c>
      <c r="EA325">
        <v>29.00954814814815</v>
      </c>
      <c r="EB325">
        <v>30.0053074074074</v>
      </c>
      <c r="EC325">
        <v>999.9000000000001</v>
      </c>
      <c r="ED325">
        <v>0</v>
      </c>
      <c r="EE325">
        <v>0</v>
      </c>
      <c r="EF325">
        <v>9996.202222222222</v>
      </c>
      <c r="EG325">
        <v>0</v>
      </c>
      <c r="EH325">
        <v>10.2</v>
      </c>
      <c r="EI325">
        <v>13.79763703703704</v>
      </c>
      <c r="EJ325">
        <v>185.698</v>
      </c>
      <c r="EK325">
        <v>171.1417037037037</v>
      </c>
      <c r="EL325">
        <v>2.544195925925926</v>
      </c>
      <c r="EM325">
        <v>167.7726296296296</v>
      </c>
      <c r="EN325">
        <v>19.68432592592592</v>
      </c>
      <c r="EO325">
        <v>2.007034814814815</v>
      </c>
      <c r="EP325">
        <v>1.777318518518519</v>
      </c>
      <c r="EQ325">
        <v>17.49994444444444</v>
      </c>
      <c r="ER325">
        <v>15.58871111111111</v>
      </c>
      <c r="ES325">
        <v>1999.978518518519</v>
      </c>
      <c r="ET325">
        <v>0.9799936666666668</v>
      </c>
      <c r="EU325">
        <v>0.02000652592592592</v>
      </c>
      <c r="EV325">
        <v>0</v>
      </c>
      <c r="EW325">
        <v>431.4827777777778</v>
      </c>
      <c r="EX325">
        <v>5.00078</v>
      </c>
      <c r="EY325">
        <v>8516.537777777778</v>
      </c>
      <c r="EZ325">
        <v>16379.41851851852</v>
      </c>
      <c r="FA325">
        <v>39.80766666666666</v>
      </c>
      <c r="FB325">
        <v>40.59466666666666</v>
      </c>
      <c r="FC325">
        <v>40.29140740740741</v>
      </c>
      <c r="FD325">
        <v>40.3077037037037</v>
      </c>
      <c r="FE325">
        <v>41.06003703703703</v>
      </c>
      <c r="FF325">
        <v>1955.068518518518</v>
      </c>
      <c r="FG325">
        <v>39.91</v>
      </c>
      <c r="FH325">
        <v>0</v>
      </c>
      <c r="FI325">
        <v>1758649061.4</v>
      </c>
      <c r="FJ325">
        <v>0</v>
      </c>
      <c r="FK325">
        <v>431.00612</v>
      </c>
      <c r="FL325">
        <v>-63.69130760224147</v>
      </c>
      <c r="FM325">
        <v>-1203.552305809607</v>
      </c>
      <c r="FN325">
        <v>8508.0672</v>
      </c>
      <c r="FO325">
        <v>15</v>
      </c>
      <c r="FP325">
        <v>0</v>
      </c>
      <c r="FQ325" t="s">
        <v>441</v>
      </c>
      <c r="FR325">
        <v>1746989605.5</v>
      </c>
      <c r="FS325">
        <v>1746989593.5</v>
      </c>
      <c r="FT325">
        <v>0</v>
      </c>
      <c r="FU325">
        <v>-0.274</v>
      </c>
      <c r="FV325">
        <v>-0.002</v>
      </c>
      <c r="FW325">
        <v>2.549</v>
      </c>
      <c r="FX325">
        <v>0.129</v>
      </c>
      <c r="FY325">
        <v>420</v>
      </c>
      <c r="FZ325">
        <v>17</v>
      </c>
      <c r="GA325">
        <v>0.02</v>
      </c>
      <c r="GB325">
        <v>0.04</v>
      </c>
      <c r="GC325">
        <v>13.37874390243903</v>
      </c>
      <c r="GD325">
        <v>8.520336585365863</v>
      </c>
      <c r="GE325">
        <v>0.8406963800555047</v>
      </c>
      <c r="GF325">
        <v>0</v>
      </c>
      <c r="GG325">
        <v>434.8980882352942</v>
      </c>
      <c r="GH325">
        <v>-69.34846448335867</v>
      </c>
      <c r="GI325">
        <v>6.824365824307719</v>
      </c>
      <c r="GJ325">
        <v>0</v>
      </c>
      <c r="GK325">
        <v>2.535255853658537</v>
      </c>
      <c r="GL325">
        <v>0.2206009756097602</v>
      </c>
      <c r="GM325">
        <v>0.02342922918853347</v>
      </c>
      <c r="GN325">
        <v>0</v>
      </c>
      <c r="GO325">
        <v>0</v>
      </c>
      <c r="GP325">
        <v>3</v>
      </c>
      <c r="GQ325" t="s">
        <v>459</v>
      </c>
      <c r="GR325">
        <v>3.1024</v>
      </c>
      <c r="GS325">
        <v>2.72532</v>
      </c>
      <c r="GT325">
        <v>0.0391748</v>
      </c>
      <c r="GU325">
        <v>0.0355344</v>
      </c>
      <c r="GV325">
        <v>0.10187</v>
      </c>
      <c r="GW325">
        <v>0.0946587</v>
      </c>
      <c r="GX325">
        <v>25089.7</v>
      </c>
      <c r="GY325">
        <v>22888.7</v>
      </c>
      <c r="GZ325">
        <v>26677.9</v>
      </c>
      <c r="HA325">
        <v>23955.6</v>
      </c>
      <c r="HB325">
        <v>38335.7</v>
      </c>
      <c r="HC325">
        <v>32059.1</v>
      </c>
      <c r="HD325">
        <v>46588.1</v>
      </c>
      <c r="HE325">
        <v>37902.6</v>
      </c>
      <c r="HF325">
        <v>1.8671</v>
      </c>
      <c r="HG325">
        <v>1.84705</v>
      </c>
      <c r="HH325">
        <v>0.107624</v>
      </c>
      <c r="HI325">
        <v>0</v>
      </c>
      <c r="HJ325">
        <v>28.2544</v>
      </c>
      <c r="HK325">
        <v>999.9</v>
      </c>
      <c r="HL325">
        <v>47.9</v>
      </c>
      <c r="HM325">
        <v>31.8</v>
      </c>
      <c r="HN325">
        <v>25.0458</v>
      </c>
      <c r="HO325">
        <v>61.1513</v>
      </c>
      <c r="HP325">
        <v>22.3438</v>
      </c>
      <c r="HQ325">
        <v>1</v>
      </c>
      <c r="HR325">
        <v>0.154558</v>
      </c>
      <c r="HS325">
        <v>0.101133</v>
      </c>
      <c r="HT325">
        <v>20.2805</v>
      </c>
      <c r="HU325">
        <v>5.21175</v>
      </c>
      <c r="HV325">
        <v>11.9798</v>
      </c>
      <c r="HW325">
        <v>4.9634</v>
      </c>
      <c r="HX325">
        <v>3.27453</v>
      </c>
      <c r="HY325">
        <v>9999</v>
      </c>
      <c r="HZ325">
        <v>9999</v>
      </c>
      <c r="IA325">
        <v>9999</v>
      </c>
      <c r="IB325">
        <v>999.9</v>
      </c>
      <c r="IC325">
        <v>1.86396</v>
      </c>
      <c r="ID325">
        <v>1.86008</v>
      </c>
      <c r="IE325">
        <v>1.85844</v>
      </c>
      <c r="IF325">
        <v>1.85976</v>
      </c>
      <c r="IG325">
        <v>1.85989</v>
      </c>
      <c r="IH325">
        <v>1.85838</v>
      </c>
      <c r="II325">
        <v>1.85745</v>
      </c>
      <c r="IJ325">
        <v>1.85242</v>
      </c>
      <c r="IK325">
        <v>0</v>
      </c>
      <c r="IL325">
        <v>0</v>
      </c>
      <c r="IM325">
        <v>0</v>
      </c>
      <c r="IN325">
        <v>0</v>
      </c>
      <c r="IO325" t="s">
        <v>443</v>
      </c>
      <c r="IP325" t="s">
        <v>444</v>
      </c>
      <c r="IQ325" t="s">
        <v>445</v>
      </c>
      <c r="IR325" t="s">
        <v>445</v>
      </c>
      <c r="IS325" t="s">
        <v>445</v>
      </c>
      <c r="IT325" t="s">
        <v>445</v>
      </c>
      <c r="IU325">
        <v>0</v>
      </c>
      <c r="IV325">
        <v>100</v>
      </c>
      <c r="IW325">
        <v>100</v>
      </c>
      <c r="IX325">
        <v>-1.215</v>
      </c>
      <c r="IY325">
        <v>0.286</v>
      </c>
      <c r="IZ325">
        <v>-1.101190050776656</v>
      </c>
      <c r="JA325">
        <v>-0.0009077452495023094</v>
      </c>
      <c r="JB325">
        <v>1.260287539409167E-06</v>
      </c>
      <c r="JC325">
        <v>-2.747980142854786E-10</v>
      </c>
      <c r="JD325">
        <v>0.01164710740424388</v>
      </c>
      <c r="JE325">
        <v>0.002354074995816399</v>
      </c>
      <c r="JF325">
        <v>0.0004967520844642659</v>
      </c>
      <c r="JG325">
        <v>-1.558376616488758E-06</v>
      </c>
      <c r="JH325">
        <v>1</v>
      </c>
      <c r="JI325">
        <v>1955</v>
      </c>
      <c r="JJ325">
        <v>1</v>
      </c>
      <c r="JK325">
        <v>26</v>
      </c>
      <c r="JL325">
        <v>194324.3</v>
      </c>
      <c r="JM325">
        <v>194324.5</v>
      </c>
      <c r="JN325">
        <v>0.472412</v>
      </c>
      <c r="JO325">
        <v>2.65625</v>
      </c>
      <c r="JP325">
        <v>1.49658</v>
      </c>
      <c r="JQ325">
        <v>2.34619</v>
      </c>
      <c r="JR325">
        <v>1.54907</v>
      </c>
      <c r="JS325">
        <v>2.42065</v>
      </c>
      <c r="JT325">
        <v>36.5759</v>
      </c>
      <c r="JU325">
        <v>24.1751</v>
      </c>
      <c r="JV325">
        <v>18</v>
      </c>
      <c r="JW325">
        <v>483.349</v>
      </c>
      <c r="JX325">
        <v>484.968</v>
      </c>
      <c r="JY325">
        <v>27.7248</v>
      </c>
      <c r="JZ325">
        <v>29.2388</v>
      </c>
      <c r="KA325">
        <v>30.0002</v>
      </c>
      <c r="KB325">
        <v>29.4102</v>
      </c>
      <c r="KC325">
        <v>29.3951</v>
      </c>
      <c r="KD325">
        <v>9.528589999999999</v>
      </c>
      <c r="KE325">
        <v>22.2789</v>
      </c>
      <c r="KF325">
        <v>57.6226</v>
      </c>
      <c r="KG325">
        <v>27.716</v>
      </c>
      <c r="KH325">
        <v>118.985</v>
      </c>
      <c r="KI325">
        <v>19.7272</v>
      </c>
      <c r="KJ325">
        <v>101.859</v>
      </c>
      <c r="KK325">
        <v>91.40479999999999</v>
      </c>
    </row>
    <row r="326" spans="1:297">
      <c r="A326">
        <v>308</v>
      </c>
      <c r="B326">
        <v>1758649068.1</v>
      </c>
      <c r="C326">
        <v>7435.099999904633</v>
      </c>
      <c r="D326" t="s">
        <v>1064</v>
      </c>
      <c r="E326" t="s">
        <v>1065</v>
      </c>
      <c r="F326">
        <v>5</v>
      </c>
      <c r="G326" t="s">
        <v>1027</v>
      </c>
      <c r="H326" t="s">
        <v>438</v>
      </c>
      <c r="I326">
        <v>1758649060.314285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(EA326+(U326+2*0.95*5.67E-8*(((EA326+$B$9)+273)^4-(EA326+273)^4)-44100*J326)/(1.84*29.3*R326+8*0.95*5.67E-8*(EA326+273)^3))</f>
        <v>0</v>
      </c>
      <c r="W326">
        <f>($C$9*EB326+$D$9*EC326+$E$9*V326)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2*0.95*5.67E-8*(((EA326+$B$9)+273)^4-(W326+273)^4)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139.0822044850357</v>
      </c>
      <c r="AK326">
        <v>146.9949272727273</v>
      </c>
      <c r="AL326">
        <v>-3.224740446479076</v>
      </c>
      <c r="AM326">
        <v>65.1807308755827</v>
      </c>
      <c r="AN326">
        <f>(AP326 - AO326 + DY326*1E3/(8.314*(EA326+273.15)) * AR326/DX326 * AQ326) * DX326/(100*DL326) * 1000/(1000 - AP326)</f>
        <v>0</v>
      </c>
      <c r="AO326">
        <v>19.64989595558285</v>
      </c>
      <c r="AP326">
        <v>22.22468181818182</v>
      </c>
      <c r="AQ326">
        <v>-6.29166890041323E-05</v>
      </c>
      <c r="AR326">
        <v>105.5664432874924</v>
      </c>
      <c r="AS326">
        <v>0</v>
      </c>
      <c r="AT326">
        <v>0</v>
      </c>
      <c r="AU326">
        <f>IF(AS326*$H$15&gt;=AW326,1.0,(AW326/(AW326-AS326*$H$15)))</f>
        <v>0</v>
      </c>
      <c r="AV326">
        <f>(AU326-1)*100</f>
        <v>0</v>
      </c>
      <c r="AW326">
        <f>MAX(0,($B$15+$C$15*EF326)/(1+$D$15*EF326)*DY326/(EA326+273)*$E$15)</f>
        <v>0</v>
      </c>
      <c r="AX326" t="s">
        <v>439</v>
      </c>
      <c r="AY326" t="s">
        <v>439</v>
      </c>
      <c r="AZ326">
        <v>0</v>
      </c>
      <c r="BA326">
        <v>0</v>
      </c>
      <c r="BB326">
        <f>1-AZ326/BA326</f>
        <v>0</v>
      </c>
      <c r="BC326">
        <v>0</v>
      </c>
      <c r="BD326" t="s">
        <v>439</v>
      </c>
      <c r="BE326" t="s">
        <v>439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439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$B$13*EG326+$C$13*EH326+$F$13*ES326*(1-EV326)</f>
        <v>0</v>
      </c>
      <c r="DI326">
        <f>DH326*DJ326</f>
        <v>0</v>
      </c>
      <c r="DJ326">
        <f>($B$13*$D$11+$C$13*$D$11+$F$13*((FF326+EX326)/MAX(FF326+EX326+FG326, 0.1)*$I$11+FG326/MAX(FF326+EX326+FG326, 0.1)*$J$11))/($B$13+$C$13+$F$13)</f>
        <v>0</v>
      </c>
      <c r="DK326">
        <f>($B$13*$K$11+$C$13*$K$11+$F$13*((FF326+EX326)/MAX(FF326+EX326+FG326, 0.1)*$P$11+FG326/MAX(FF326+EX326+FG326, 0.1)*$Q$11))/($B$13+$C$13+$F$13)</f>
        <v>0</v>
      </c>
      <c r="DL326">
        <v>2.7</v>
      </c>
      <c r="DM326">
        <v>0.5</v>
      </c>
      <c r="DN326" t="s">
        <v>440</v>
      </c>
      <c r="DO326">
        <v>2</v>
      </c>
      <c r="DP326" t="b">
        <v>1</v>
      </c>
      <c r="DQ326">
        <v>1758649060.314285</v>
      </c>
      <c r="DR326">
        <v>166.6906428571428</v>
      </c>
      <c r="DS326">
        <v>152.15725</v>
      </c>
      <c r="DT326">
        <v>22.23015</v>
      </c>
      <c r="DU326">
        <v>19.66906785714286</v>
      </c>
      <c r="DV326">
        <v>167.9098214285714</v>
      </c>
      <c r="DW326">
        <v>21.94409642857143</v>
      </c>
      <c r="DX326">
        <v>499.9708571428572</v>
      </c>
      <c r="DY326">
        <v>90.29137500000002</v>
      </c>
      <c r="DZ326">
        <v>0.06717419999999999</v>
      </c>
      <c r="EA326">
        <v>29.01135714285715</v>
      </c>
      <c r="EB326">
        <v>30.00988928571429</v>
      </c>
      <c r="EC326">
        <v>999.9000000000002</v>
      </c>
      <c r="ED326">
        <v>0</v>
      </c>
      <c r="EE326">
        <v>0</v>
      </c>
      <c r="EF326">
        <v>9998.523214285715</v>
      </c>
      <c r="EG326">
        <v>0</v>
      </c>
      <c r="EH326">
        <v>10.2</v>
      </c>
      <c r="EI326">
        <v>14.53339285714286</v>
      </c>
      <c r="EJ326">
        <v>170.4805</v>
      </c>
      <c r="EK326">
        <v>155.2103571428572</v>
      </c>
      <c r="EL326">
        <v>2.5610775</v>
      </c>
      <c r="EM326">
        <v>152.15725</v>
      </c>
      <c r="EN326">
        <v>19.66906785714286</v>
      </c>
      <c r="EO326">
        <v>2.00719</v>
      </c>
      <c r="EP326">
        <v>1.775947857142857</v>
      </c>
      <c r="EQ326">
        <v>17.50116428571429</v>
      </c>
      <c r="ER326">
        <v>15.576675</v>
      </c>
      <c r="ES326">
        <v>2000.007857142857</v>
      </c>
      <c r="ET326">
        <v>0.9799940000000003</v>
      </c>
      <c r="EU326">
        <v>0.02000619999999999</v>
      </c>
      <c r="EV326">
        <v>0</v>
      </c>
      <c r="EW326">
        <v>426.7773571428572</v>
      </c>
      <c r="EX326">
        <v>5.00078</v>
      </c>
      <c r="EY326">
        <v>8427.300714285715</v>
      </c>
      <c r="EZ326">
        <v>16379.66785714285</v>
      </c>
      <c r="FA326">
        <v>39.80328571428571</v>
      </c>
      <c r="FB326">
        <v>40.5935</v>
      </c>
      <c r="FC326">
        <v>40.29664285714285</v>
      </c>
      <c r="FD326">
        <v>40.30564285714286</v>
      </c>
      <c r="FE326">
        <v>41.05110714285713</v>
      </c>
      <c r="FF326">
        <v>1955.097857142857</v>
      </c>
      <c r="FG326">
        <v>39.91</v>
      </c>
      <c r="FH326">
        <v>0</v>
      </c>
      <c r="FI326">
        <v>1758649066.2</v>
      </c>
      <c r="FJ326">
        <v>0</v>
      </c>
      <c r="FK326">
        <v>426.2860000000001</v>
      </c>
      <c r="FL326">
        <v>-53.4283076950212</v>
      </c>
      <c r="FM326">
        <v>-1039.350769226975</v>
      </c>
      <c r="FN326">
        <v>8418.2528</v>
      </c>
      <c r="FO326">
        <v>15</v>
      </c>
      <c r="FP326">
        <v>0</v>
      </c>
      <c r="FQ326" t="s">
        <v>441</v>
      </c>
      <c r="FR326">
        <v>1746989605.5</v>
      </c>
      <c r="FS326">
        <v>1746989593.5</v>
      </c>
      <c r="FT326">
        <v>0</v>
      </c>
      <c r="FU326">
        <v>-0.274</v>
      </c>
      <c r="FV326">
        <v>-0.002</v>
      </c>
      <c r="FW326">
        <v>2.549</v>
      </c>
      <c r="FX326">
        <v>0.129</v>
      </c>
      <c r="FY326">
        <v>420</v>
      </c>
      <c r="FZ326">
        <v>17</v>
      </c>
      <c r="GA326">
        <v>0.02</v>
      </c>
      <c r="GB326">
        <v>0.04</v>
      </c>
      <c r="GC326">
        <v>14.12444146341464</v>
      </c>
      <c r="GD326">
        <v>9.231077351916355</v>
      </c>
      <c r="GE326">
        <v>0.9113582926319801</v>
      </c>
      <c r="GF326">
        <v>0</v>
      </c>
      <c r="GG326">
        <v>429.1133823529412</v>
      </c>
      <c r="GH326">
        <v>-59.27631782691397</v>
      </c>
      <c r="GI326">
        <v>5.842205919074151</v>
      </c>
      <c r="GJ326">
        <v>0</v>
      </c>
      <c r="GK326">
        <v>2.550735121951219</v>
      </c>
      <c r="GL326">
        <v>0.2366788850174247</v>
      </c>
      <c r="GM326">
        <v>0.02479401650103149</v>
      </c>
      <c r="GN326">
        <v>0</v>
      </c>
      <c r="GO326">
        <v>0</v>
      </c>
      <c r="GP326">
        <v>3</v>
      </c>
      <c r="GQ326" t="s">
        <v>459</v>
      </c>
      <c r="GR326">
        <v>3.10221</v>
      </c>
      <c r="GS326">
        <v>2.7252</v>
      </c>
      <c r="GT326">
        <v>0.0356427</v>
      </c>
      <c r="GU326">
        <v>0.0317223</v>
      </c>
      <c r="GV326">
        <v>0.101853</v>
      </c>
      <c r="GW326">
        <v>0.0946533</v>
      </c>
      <c r="GX326">
        <v>25181.9</v>
      </c>
      <c r="GY326">
        <v>22979.1</v>
      </c>
      <c r="GZ326">
        <v>26677.9</v>
      </c>
      <c r="HA326">
        <v>23955.6</v>
      </c>
      <c r="HB326">
        <v>38335.8</v>
      </c>
      <c r="HC326">
        <v>32058.6</v>
      </c>
      <c r="HD326">
        <v>46587.8</v>
      </c>
      <c r="HE326">
        <v>37902.2</v>
      </c>
      <c r="HF326">
        <v>1.86688</v>
      </c>
      <c r="HG326">
        <v>1.8473</v>
      </c>
      <c r="HH326">
        <v>0.107784</v>
      </c>
      <c r="HI326">
        <v>0</v>
      </c>
      <c r="HJ326">
        <v>28.2544</v>
      </c>
      <c r="HK326">
        <v>999.9</v>
      </c>
      <c r="HL326">
        <v>47.9</v>
      </c>
      <c r="HM326">
        <v>31.8</v>
      </c>
      <c r="HN326">
        <v>25.0457</v>
      </c>
      <c r="HO326">
        <v>60.8913</v>
      </c>
      <c r="HP326">
        <v>22.6042</v>
      </c>
      <c r="HQ326">
        <v>1</v>
      </c>
      <c r="HR326">
        <v>0.154873</v>
      </c>
      <c r="HS326">
        <v>0.127388</v>
      </c>
      <c r="HT326">
        <v>20.2804</v>
      </c>
      <c r="HU326">
        <v>5.2113</v>
      </c>
      <c r="HV326">
        <v>11.9794</v>
      </c>
      <c r="HW326">
        <v>4.9634</v>
      </c>
      <c r="HX326">
        <v>3.27438</v>
      </c>
      <c r="HY326">
        <v>9999</v>
      </c>
      <c r="HZ326">
        <v>9999</v>
      </c>
      <c r="IA326">
        <v>9999</v>
      </c>
      <c r="IB326">
        <v>999.9</v>
      </c>
      <c r="IC326">
        <v>1.86396</v>
      </c>
      <c r="ID326">
        <v>1.86006</v>
      </c>
      <c r="IE326">
        <v>1.85847</v>
      </c>
      <c r="IF326">
        <v>1.85977</v>
      </c>
      <c r="IG326">
        <v>1.85989</v>
      </c>
      <c r="IH326">
        <v>1.85838</v>
      </c>
      <c r="II326">
        <v>1.85745</v>
      </c>
      <c r="IJ326">
        <v>1.85242</v>
      </c>
      <c r="IK326">
        <v>0</v>
      </c>
      <c r="IL326">
        <v>0</v>
      </c>
      <c r="IM326">
        <v>0</v>
      </c>
      <c r="IN326">
        <v>0</v>
      </c>
      <c r="IO326" t="s">
        <v>443</v>
      </c>
      <c r="IP326" t="s">
        <v>444</v>
      </c>
      <c r="IQ326" t="s">
        <v>445</v>
      </c>
      <c r="IR326" t="s">
        <v>445</v>
      </c>
      <c r="IS326" t="s">
        <v>445</v>
      </c>
      <c r="IT326" t="s">
        <v>445</v>
      </c>
      <c r="IU326">
        <v>0</v>
      </c>
      <c r="IV326">
        <v>100</v>
      </c>
      <c r="IW326">
        <v>100</v>
      </c>
      <c r="IX326">
        <v>-1.206</v>
      </c>
      <c r="IY326">
        <v>0.2859</v>
      </c>
      <c r="IZ326">
        <v>-1.101190050776656</v>
      </c>
      <c r="JA326">
        <v>-0.0009077452495023094</v>
      </c>
      <c r="JB326">
        <v>1.260287539409167E-06</v>
      </c>
      <c r="JC326">
        <v>-2.747980142854786E-10</v>
      </c>
      <c r="JD326">
        <v>0.01164710740424388</v>
      </c>
      <c r="JE326">
        <v>0.002354074995816399</v>
      </c>
      <c r="JF326">
        <v>0.0004967520844642659</v>
      </c>
      <c r="JG326">
        <v>-1.558376616488758E-06</v>
      </c>
      <c r="JH326">
        <v>1</v>
      </c>
      <c r="JI326">
        <v>1955</v>
      </c>
      <c r="JJ326">
        <v>1</v>
      </c>
      <c r="JK326">
        <v>26</v>
      </c>
      <c r="JL326">
        <v>194324.4</v>
      </c>
      <c r="JM326">
        <v>194324.6</v>
      </c>
      <c r="JN326">
        <v>0.435791</v>
      </c>
      <c r="JO326">
        <v>2.65015</v>
      </c>
      <c r="JP326">
        <v>1.49658</v>
      </c>
      <c r="JQ326">
        <v>2.34619</v>
      </c>
      <c r="JR326">
        <v>1.54907</v>
      </c>
      <c r="JS326">
        <v>2.4353</v>
      </c>
      <c r="JT326">
        <v>36.5759</v>
      </c>
      <c r="JU326">
        <v>24.1751</v>
      </c>
      <c r="JV326">
        <v>18</v>
      </c>
      <c r="JW326">
        <v>483.236</v>
      </c>
      <c r="JX326">
        <v>485.146</v>
      </c>
      <c r="JY326">
        <v>27.7147</v>
      </c>
      <c r="JZ326">
        <v>29.242</v>
      </c>
      <c r="KA326">
        <v>30.0004</v>
      </c>
      <c r="KB326">
        <v>29.4127</v>
      </c>
      <c r="KC326">
        <v>29.3969</v>
      </c>
      <c r="KD326">
        <v>8.68418</v>
      </c>
      <c r="KE326">
        <v>21.9959</v>
      </c>
      <c r="KF326">
        <v>57.6226</v>
      </c>
      <c r="KG326">
        <v>27.7061</v>
      </c>
      <c r="KH326">
        <v>98.9498</v>
      </c>
      <c r="KI326">
        <v>19.7272</v>
      </c>
      <c r="KJ326">
        <v>101.859</v>
      </c>
      <c r="KK326">
        <v>91.4042</v>
      </c>
    </row>
    <row r="327" spans="1:297">
      <c r="A327">
        <v>309</v>
      </c>
      <c r="B327">
        <v>1758649073.1</v>
      </c>
      <c r="C327">
        <v>7440.099999904633</v>
      </c>
      <c r="D327" t="s">
        <v>1066</v>
      </c>
      <c r="E327" t="s">
        <v>1067</v>
      </c>
      <c r="F327">
        <v>5</v>
      </c>
      <c r="G327" t="s">
        <v>1027</v>
      </c>
      <c r="H327" t="s">
        <v>438</v>
      </c>
      <c r="I327">
        <v>1758649065.6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(EA327+(U327+2*0.95*5.67E-8*(((EA327+$B$9)+273)^4-(EA327+273)^4)-44100*J327)/(1.84*29.3*R327+8*0.95*5.67E-8*(EA327+273)^3))</f>
        <v>0</v>
      </c>
      <c r="W327">
        <f>($C$9*EB327+$D$9*EC327+$E$9*V327)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2*0.95*5.67E-8*(((EA327+$B$9)+273)^4-(W327+273)^4)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122.139851943072</v>
      </c>
      <c r="AK327">
        <v>130.8369575757576</v>
      </c>
      <c r="AL327">
        <v>-3.234858579941341</v>
      </c>
      <c r="AM327">
        <v>65.1807308755827</v>
      </c>
      <c r="AN327">
        <f>(AP327 - AO327 + DY327*1E3/(8.314*(EA327+273.15)) * AR327/DX327 * AQ327) * DX327/(100*DL327) * 1000/(1000 - AP327)</f>
        <v>0</v>
      </c>
      <c r="AO327">
        <v>19.66120365467869</v>
      </c>
      <c r="AP327">
        <v>22.2300412121212</v>
      </c>
      <c r="AQ327">
        <v>0.0001015719690650874</v>
      </c>
      <c r="AR327">
        <v>105.5664432874924</v>
      </c>
      <c r="AS327">
        <v>0</v>
      </c>
      <c r="AT327">
        <v>0</v>
      </c>
      <c r="AU327">
        <f>IF(AS327*$H$15&gt;=AW327,1.0,(AW327/(AW327-AS327*$H$15)))</f>
        <v>0</v>
      </c>
      <c r="AV327">
        <f>(AU327-1)*100</f>
        <v>0</v>
      </c>
      <c r="AW327">
        <f>MAX(0,($B$15+$C$15*EF327)/(1+$D$15*EF327)*DY327/(EA327+273)*$E$15)</f>
        <v>0</v>
      </c>
      <c r="AX327" t="s">
        <v>439</v>
      </c>
      <c r="AY327" t="s">
        <v>439</v>
      </c>
      <c r="AZ327">
        <v>0</v>
      </c>
      <c r="BA327">
        <v>0</v>
      </c>
      <c r="BB327">
        <f>1-AZ327/BA327</f>
        <v>0</v>
      </c>
      <c r="BC327">
        <v>0</v>
      </c>
      <c r="BD327" t="s">
        <v>439</v>
      </c>
      <c r="BE327" t="s">
        <v>439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439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$B$13*EG327+$C$13*EH327+$F$13*ES327*(1-EV327)</f>
        <v>0</v>
      </c>
      <c r="DI327">
        <f>DH327*DJ327</f>
        <v>0</v>
      </c>
      <c r="DJ327">
        <f>($B$13*$D$11+$C$13*$D$11+$F$13*((FF327+EX327)/MAX(FF327+EX327+FG327, 0.1)*$I$11+FG327/MAX(FF327+EX327+FG327, 0.1)*$J$11))/($B$13+$C$13+$F$13)</f>
        <v>0</v>
      </c>
      <c r="DK327">
        <f>($B$13*$K$11+$C$13*$K$11+$F$13*((FF327+EX327)/MAX(FF327+EX327+FG327, 0.1)*$P$11+FG327/MAX(FF327+EX327+FG327, 0.1)*$Q$11))/($B$13+$C$13+$F$13)</f>
        <v>0</v>
      </c>
      <c r="DL327">
        <v>2.7</v>
      </c>
      <c r="DM327">
        <v>0.5</v>
      </c>
      <c r="DN327" t="s">
        <v>440</v>
      </c>
      <c r="DO327">
        <v>2</v>
      </c>
      <c r="DP327" t="b">
        <v>1</v>
      </c>
      <c r="DQ327">
        <v>1758649065.6</v>
      </c>
      <c r="DR327">
        <v>150.0259259259259</v>
      </c>
      <c r="DS327">
        <v>134.6395185185185</v>
      </c>
      <c r="DT327">
        <v>22.22872592592593</v>
      </c>
      <c r="DU327">
        <v>19.65594074074074</v>
      </c>
      <c r="DV327">
        <v>151.2362592592593</v>
      </c>
      <c r="DW327">
        <v>21.9427074074074</v>
      </c>
      <c r="DX327">
        <v>499.9148518518518</v>
      </c>
      <c r="DY327">
        <v>90.29127777777776</v>
      </c>
      <c r="DZ327">
        <v>0.06728732962962963</v>
      </c>
      <c r="EA327">
        <v>29.01443333333333</v>
      </c>
      <c r="EB327">
        <v>30.00975925925926</v>
      </c>
      <c r="EC327">
        <v>999.9000000000001</v>
      </c>
      <c r="ED327">
        <v>0</v>
      </c>
      <c r="EE327">
        <v>0</v>
      </c>
      <c r="EF327">
        <v>10000.71407407407</v>
      </c>
      <c r="EG327">
        <v>0</v>
      </c>
      <c r="EH327">
        <v>10.2</v>
      </c>
      <c r="EI327">
        <v>15.38634814814815</v>
      </c>
      <c r="EJ327">
        <v>153.4367037037037</v>
      </c>
      <c r="EK327">
        <v>137.3391111111111</v>
      </c>
      <c r="EL327">
        <v>2.572791851851852</v>
      </c>
      <c r="EM327">
        <v>134.6395185185185</v>
      </c>
      <c r="EN327">
        <v>19.65594074074074</v>
      </c>
      <c r="EO327">
        <v>2.00706037037037</v>
      </c>
      <c r="EP327">
        <v>1.77476</v>
      </c>
      <c r="EQ327">
        <v>17.50014074074074</v>
      </c>
      <c r="ER327">
        <v>15.56624074074074</v>
      </c>
      <c r="ES327">
        <v>2000.001481481481</v>
      </c>
      <c r="ET327">
        <v>0.9799940000000001</v>
      </c>
      <c r="EU327">
        <v>0.02000619999999999</v>
      </c>
      <c r="EV327">
        <v>0</v>
      </c>
      <c r="EW327">
        <v>422.2763703703703</v>
      </c>
      <c r="EX327">
        <v>5.00078</v>
      </c>
      <c r="EY327">
        <v>8340.649629629628</v>
      </c>
      <c r="EZ327">
        <v>16379.61481481481</v>
      </c>
      <c r="FA327">
        <v>39.81922222222223</v>
      </c>
      <c r="FB327">
        <v>40.59466666666666</v>
      </c>
      <c r="FC327">
        <v>40.34470370370369</v>
      </c>
      <c r="FD327">
        <v>40.31688888888888</v>
      </c>
      <c r="FE327">
        <v>41.04837037037036</v>
      </c>
      <c r="FF327">
        <v>1955.091481481481</v>
      </c>
      <c r="FG327">
        <v>39.91</v>
      </c>
      <c r="FH327">
        <v>0</v>
      </c>
      <c r="FI327">
        <v>1758649071</v>
      </c>
      <c r="FJ327">
        <v>0</v>
      </c>
      <c r="FK327">
        <v>422.28472</v>
      </c>
      <c r="FL327">
        <v>-46.01123070412933</v>
      </c>
      <c r="FM327">
        <v>-895.5830755727924</v>
      </c>
      <c r="FN327">
        <v>8340.700799999999</v>
      </c>
      <c r="FO327">
        <v>15</v>
      </c>
      <c r="FP327">
        <v>0</v>
      </c>
      <c r="FQ327" t="s">
        <v>441</v>
      </c>
      <c r="FR327">
        <v>1746989605.5</v>
      </c>
      <c r="FS327">
        <v>1746989593.5</v>
      </c>
      <c r="FT327">
        <v>0</v>
      </c>
      <c r="FU327">
        <v>-0.274</v>
      </c>
      <c r="FV327">
        <v>-0.002</v>
      </c>
      <c r="FW327">
        <v>2.549</v>
      </c>
      <c r="FX327">
        <v>0.129</v>
      </c>
      <c r="FY327">
        <v>420</v>
      </c>
      <c r="FZ327">
        <v>17</v>
      </c>
      <c r="GA327">
        <v>0.02</v>
      </c>
      <c r="GB327">
        <v>0.04</v>
      </c>
      <c r="GC327">
        <v>14.75290975609756</v>
      </c>
      <c r="GD327">
        <v>9.633924041811852</v>
      </c>
      <c r="GE327">
        <v>0.9509409580822971</v>
      </c>
      <c r="GF327">
        <v>0</v>
      </c>
      <c r="GG327">
        <v>425.7419117647059</v>
      </c>
      <c r="GH327">
        <v>-52.80505730342939</v>
      </c>
      <c r="GI327">
        <v>5.205891585319167</v>
      </c>
      <c r="GJ327">
        <v>0</v>
      </c>
      <c r="GK327">
        <v>2.560754634146342</v>
      </c>
      <c r="GL327">
        <v>0.1652517073170751</v>
      </c>
      <c r="GM327">
        <v>0.02045640791698661</v>
      </c>
      <c r="GN327">
        <v>0</v>
      </c>
      <c r="GO327">
        <v>0</v>
      </c>
      <c r="GP327">
        <v>3</v>
      </c>
      <c r="GQ327" t="s">
        <v>459</v>
      </c>
      <c r="GR327">
        <v>3.10223</v>
      </c>
      <c r="GS327">
        <v>2.72558</v>
      </c>
      <c r="GT327">
        <v>0.0320178</v>
      </c>
      <c r="GU327">
        <v>0.0278207</v>
      </c>
      <c r="GV327">
        <v>0.101876</v>
      </c>
      <c r="GW327">
        <v>0.0947795</v>
      </c>
      <c r="GX327">
        <v>25276.5</v>
      </c>
      <c r="GY327">
        <v>23071.4</v>
      </c>
      <c r="GZ327">
        <v>26677.8</v>
      </c>
      <c r="HA327">
        <v>23955.4</v>
      </c>
      <c r="HB327">
        <v>38334.6</v>
      </c>
      <c r="HC327">
        <v>32053.6</v>
      </c>
      <c r="HD327">
        <v>46588.1</v>
      </c>
      <c r="HE327">
        <v>37902.1</v>
      </c>
      <c r="HF327">
        <v>1.8667</v>
      </c>
      <c r="HG327">
        <v>1.84705</v>
      </c>
      <c r="HH327">
        <v>0.107236</v>
      </c>
      <c r="HI327">
        <v>0</v>
      </c>
      <c r="HJ327">
        <v>28.2544</v>
      </c>
      <c r="HK327">
        <v>999.9</v>
      </c>
      <c r="HL327">
        <v>47.9</v>
      </c>
      <c r="HM327">
        <v>31.8</v>
      </c>
      <c r="HN327">
        <v>25.0437</v>
      </c>
      <c r="HO327">
        <v>60.8413</v>
      </c>
      <c r="HP327">
        <v>22.48</v>
      </c>
      <c r="HQ327">
        <v>1</v>
      </c>
      <c r="HR327">
        <v>0.155244</v>
      </c>
      <c r="HS327">
        <v>0.146334</v>
      </c>
      <c r="HT327">
        <v>20.2803</v>
      </c>
      <c r="HU327">
        <v>5.2113</v>
      </c>
      <c r="HV327">
        <v>11.9798</v>
      </c>
      <c r="HW327">
        <v>4.96325</v>
      </c>
      <c r="HX327">
        <v>3.27433</v>
      </c>
      <c r="HY327">
        <v>9999</v>
      </c>
      <c r="HZ327">
        <v>9999</v>
      </c>
      <c r="IA327">
        <v>9999</v>
      </c>
      <c r="IB327">
        <v>999.9</v>
      </c>
      <c r="IC327">
        <v>1.86395</v>
      </c>
      <c r="ID327">
        <v>1.86007</v>
      </c>
      <c r="IE327">
        <v>1.85847</v>
      </c>
      <c r="IF327">
        <v>1.85974</v>
      </c>
      <c r="IG327">
        <v>1.8599</v>
      </c>
      <c r="IH327">
        <v>1.85837</v>
      </c>
      <c r="II327">
        <v>1.85745</v>
      </c>
      <c r="IJ327">
        <v>1.85242</v>
      </c>
      <c r="IK327">
        <v>0</v>
      </c>
      <c r="IL327">
        <v>0</v>
      </c>
      <c r="IM327">
        <v>0</v>
      </c>
      <c r="IN327">
        <v>0</v>
      </c>
      <c r="IO327" t="s">
        <v>443</v>
      </c>
      <c r="IP327" t="s">
        <v>444</v>
      </c>
      <c r="IQ327" t="s">
        <v>445</v>
      </c>
      <c r="IR327" t="s">
        <v>445</v>
      </c>
      <c r="IS327" t="s">
        <v>445</v>
      </c>
      <c r="IT327" t="s">
        <v>445</v>
      </c>
      <c r="IU327">
        <v>0</v>
      </c>
      <c r="IV327">
        <v>100</v>
      </c>
      <c r="IW327">
        <v>100</v>
      </c>
      <c r="IX327">
        <v>-1.197</v>
      </c>
      <c r="IY327">
        <v>0.2861</v>
      </c>
      <c r="IZ327">
        <v>-1.101190050776656</v>
      </c>
      <c r="JA327">
        <v>-0.0009077452495023094</v>
      </c>
      <c r="JB327">
        <v>1.260287539409167E-06</v>
      </c>
      <c r="JC327">
        <v>-2.747980142854786E-10</v>
      </c>
      <c r="JD327">
        <v>0.01164710740424388</v>
      </c>
      <c r="JE327">
        <v>0.002354074995816399</v>
      </c>
      <c r="JF327">
        <v>0.0004967520844642659</v>
      </c>
      <c r="JG327">
        <v>-1.558376616488758E-06</v>
      </c>
      <c r="JH327">
        <v>1</v>
      </c>
      <c r="JI327">
        <v>1955</v>
      </c>
      <c r="JJ327">
        <v>1</v>
      </c>
      <c r="JK327">
        <v>26</v>
      </c>
      <c r="JL327">
        <v>194324.5</v>
      </c>
      <c r="JM327">
        <v>194324.7</v>
      </c>
      <c r="JN327">
        <v>0.390625</v>
      </c>
      <c r="JO327">
        <v>2.66479</v>
      </c>
      <c r="JP327">
        <v>1.49658</v>
      </c>
      <c r="JQ327">
        <v>2.34619</v>
      </c>
      <c r="JR327">
        <v>1.54907</v>
      </c>
      <c r="JS327">
        <v>2.37305</v>
      </c>
      <c r="JT327">
        <v>36.5759</v>
      </c>
      <c r="JU327">
        <v>24.1663</v>
      </c>
      <c r="JV327">
        <v>18</v>
      </c>
      <c r="JW327">
        <v>483.152</v>
      </c>
      <c r="JX327">
        <v>485.008</v>
      </c>
      <c r="JY327">
        <v>27.7032</v>
      </c>
      <c r="JZ327">
        <v>29.2444</v>
      </c>
      <c r="KA327">
        <v>30.0003</v>
      </c>
      <c r="KB327">
        <v>29.4152</v>
      </c>
      <c r="KC327">
        <v>29.4001</v>
      </c>
      <c r="KD327">
        <v>7.89543</v>
      </c>
      <c r="KE327">
        <v>21.9959</v>
      </c>
      <c r="KF327">
        <v>57.6226</v>
      </c>
      <c r="KG327">
        <v>27.6951</v>
      </c>
      <c r="KH327">
        <v>85.5928</v>
      </c>
      <c r="KI327">
        <v>19.722</v>
      </c>
      <c r="KJ327">
        <v>101.859</v>
      </c>
      <c r="KK327">
        <v>91.4038</v>
      </c>
    </row>
    <row r="328" spans="1:297">
      <c r="A328">
        <v>310</v>
      </c>
      <c r="B328">
        <v>1758649078.1</v>
      </c>
      <c r="C328">
        <v>7445.099999904633</v>
      </c>
      <c r="D328" t="s">
        <v>1068</v>
      </c>
      <c r="E328" t="s">
        <v>1069</v>
      </c>
      <c r="F328">
        <v>5</v>
      </c>
      <c r="G328" t="s">
        <v>1027</v>
      </c>
      <c r="H328" t="s">
        <v>438</v>
      </c>
      <c r="I328">
        <v>1758649070.314285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(EA328+(U328+2*0.95*5.67E-8*(((EA328+$B$9)+273)^4-(EA328+273)^4)-44100*J328)/(1.84*29.3*R328+8*0.95*5.67E-8*(EA328+273)^3))</f>
        <v>0</v>
      </c>
      <c r="W328">
        <f>($C$9*EB328+$D$9*EC328+$E$9*V328)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2*0.95*5.67E-8*(((EA328+$B$9)+273)^4-(W328+273)^4)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105.2667106676285</v>
      </c>
      <c r="AK328">
        <v>114.7311212121211</v>
      </c>
      <c r="AL328">
        <v>-3.223328909017022</v>
      </c>
      <c r="AM328">
        <v>65.1807308755827</v>
      </c>
      <c r="AN328">
        <f>(AP328 - AO328 + DY328*1E3/(8.314*(EA328+273.15)) * AR328/DX328 * AQ328) * DX328/(100*DL328) * 1000/(1000 - AP328)</f>
        <v>0</v>
      </c>
      <c r="AO328">
        <v>19.70407997393246</v>
      </c>
      <c r="AP328">
        <v>22.25105454545454</v>
      </c>
      <c r="AQ328">
        <v>0.0002107701202110281</v>
      </c>
      <c r="AR328">
        <v>105.5664432874924</v>
      </c>
      <c r="AS328">
        <v>0</v>
      </c>
      <c r="AT328">
        <v>0</v>
      </c>
      <c r="AU328">
        <f>IF(AS328*$H$15&gt;=AW328,1.0,(AW328/(AW328-AS328*$H$15)))</f>
        <v>0</v>
      </c>
      <c r="AV328">
        <f>(AU328-1)*100</f>
        <v>0</v>
      </c>
      <c r="AW328">
        <f>MAX(0,($B$15+$C$15*EF328)/(1+$D$15*EF328)*DY328/(EA328+273)*$E$15)</f>
        <v>0</v>
      </c>
      <c r="AX328" t="s">
        <v>439</v>
      </c>
      <c r="AY328" t="s">
        <v>439</v>
      </c>
      <c r="AZ328">
        <v>0</v>
      </c>
      <c r="BA328">
        <v>0</v>
      </c>
      <c r="BB328">
        <f>1-AZ328/BA328</f>
        <v>0</v>
      </c>
      <c r="BC328">
        <v>0</v>
      </c>
      <c r="BD328" t="s">
        <v>439</v>
      </c>
      <c r="BE328" t="s">
        <v>439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439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$B$13*EG328+$C$13*EH328+$F$13*ES328*(1-EV328)</f>
        <v>0</v>
      </c>
      <c r="DI328">
        <f>DH328*DJ328</f>
        <v>0</v>
      </c>
      <c r="DJ328">
        <f>($B$13*$D$11+$C$13*$D$11+$F$13*((FF328+EX328)/MAX(FF328+EX328+FG328, 0.1)*$I$11+FG328/MAX(FF328+EX328+FG328, 0.1)*$J$11))/($B$13+$C$13+$F$13)</f>
        <v>0</v>
      </c>
      <c r="DK328">
        <f>($B$13*$K$11+$C$13*$K$11+$F$13*((FF328+EX328)/MAX(FF328+EX328+FG328, 0.1)*$P$11+FG328/MAX(FF328+EX328+FG328, 0.1)*$Q$11))/($B$13+$C$13+$F$13)</f>
        <v>0</v>
      </c>
      <c r="DL328">
        <v>2.7</v>
      </c>
      <c r="DM328">
        <v>0.5</v>
      </c>
      <c r="DN328" t="s">
        <v>440</v>
      </c>
      <c r="DO328">
        <v>2</v>
      </c>
      <c r="DP328" t="b">
        <v>1</v>
      </c>
      <c r="DQ328">
        <v>1758649070.314285</v>
      </c>
      <c r="DR328">
        <v>135.15825</v>
      </c>
      <c r="DS328">
        <v>118.9881285714286</v>
      </c>
      <c r="DT328">
        <v>22.23165</v>
      </c>
      <c r="DU328">
        <v>19.66941071428571</v>
      </c>
      <c r="DV328">
        <v>136.36025</v>
      </c>
      <c r="DW328">
        <v>21.94556785714286</v>
      </c>
      <c r="DX328">
        <v>499.97975</v>
      </c>
      <c r="DY328">
        <v>90.29161428571429</v>
      </c>
      <c r="DZ328">
        <v>0.06738779285714284</v>
      </c>
      <c r="EA328">
        <v>29.01406071428571</v>
      </c>
      <c r="EB328">
        <v>30.00778928571429</v>
      </c>
      <c r="EC328">
        <v>999.9000000000002</v>
      </c>
      <c r="ED328">
        <v>0</v>
      </c>
      <c r="EE328">
        <v>0</v>
      </c>
      <c r="EF328">
        <v>9993.833214285714</v>
      </c>
      <c r="EG328">
        <v>0</v>
      </c>
      <c r="EH328">
        <v>10.2</v>
      </c>
      <c r="EI328">
        <v>16.17005357142857</v>
      </c>
      <c r="EJ328">
        <v>138.2312857142857</v>
      </c>
      <c r="EK328">
        <v>121.3753214285714</v>
      </c>
      <c r="EL328">
        <v>2.562243571428571</v>
      </c>
      <c r="EM328">
        <v>118.9881285714286</v>
      </c>
      <c r="EN328">
        <v>19.66941071428571</v>
      </c>
      <c r="EO328">
        <v>2.007332142857143</v>
      </c>
      <c r="EP328">
        <v>1.775982857142857</v>
      </c>
      <c r="EQ328">
        <v>17.50228928571428</v>
      </c>
      <c r="ER328">
        <v>15.57698571428571</v>
      </c>
      <c r="ES328">
        <v>1999.994285714286</v>
      </c>
      <c r="ET328">
        <v>0.9799940000000003</v>
      </c>
      <c r="EU328">
        <v>0.02000619999999999</v>
      </c>
      <c r="EV328">
        <v>0</v>
      </c>
      <c r="EW328">
        <v>418.9158214285713</v>
      </c>
      <c r="EX328">
        <v>5.00078</v>
      </c>
      <c r="EY328">
        <v>8274.646785714287</v>
      </c>
      <c r="EZ328">
        <v>16379.55</v>
      </c>
      <c r="FA328">
        <v>39.81007142857142</v>
      </c>
      <c r="FB328">
        <v>40.5935</v>
      </c>
      <c r="FC328">
        <v>40.27217857142857</v>
      </c>
      <c r="FD328">
        <v>40.31892857142856</v>
      </c>
      <c r="FE328">
        <v>41.05110714285713</v>
      </c>
      <c r="FF328">
        <v>1955.084285714286</v>
      </c>
      <c r="FG328">
        <v>39.91</v>
      </c>
      <c r="FH328">
        <v>0</v>
      </c>
      <c r="FI328">
        <v>1758649076.4</v>
      </c>
      <c r="FJ328">
        <v>0</v>
      </c>
      <c r="FK328">
        <v>418.6505769230769</v>
      </c>
      <c r="FL328">
        <v>-39.48413674789988</v>
      </c>
      <c r="FM328">
        <v>-776.8981195767728</v>
      </c>
      <c r="FN328">
        <v>8269.695</v>
      </c>
      <c r="FO328">
        <v>15</v>
      </c>
      <c r="FP328">
        <v>0</v>
      </c>
      <c r="FQ328" t="s">
        <v>441</v>
      </c>
      <c r="FR328">
        <v>1746989605.5</v>
      </c>
      <c r="FS328">
        <v>1746989593.5</v>
      </c>
      <c r="FT328">
        <v>0</v>
      </c>
      <c r="FU328">
        <v>-0.274</v>
      </c>
      <c r="FV328">
        <v>-0.002</v>
      </c>
      <c r="FW328">
        <v>2.549</v>
      </c>
      <c r="FX328">
        <v>0.129</v>
      </c>
      <c r="FY328">
        <v>420</v>
      </c>
      <c r="FZ328">
        <v>17</v>
      </c>
      <c r="GA328">
        <v>0.02</v>
      </c>
      <c r="GB328">
        <v>0.04</v>
      </c>
      <c r="GC328">
        <v>15.6727875</v>
      </c>
      <c r="GD328">
        <v>9.963767729831112</v>
      </c>
      <c r="GE328">
        <v>0.958714557151267</v>
      </c>
      <c r="GF328">
        <v>0</v>
      </c>
      <c r="GG328">
        <v>421.3526764705882</v>
      </c>
      <c r="GH328">
        <v>-44.35335371982436</v>
      </c>
      <c r="GI328">
        <v>4.371489096948605</v>
      </c>
      <c r="GJ328">
        <v>0</v>
      </c>
      <c r="GK328">
        <v>2.564917</v>
      </c>
      <c r="GL328">
        <v>-0.1016136585365866</v>
      </c>
      <c r="GM328">
        <v>0.01497386409715276</v>
      </c>
      <c r="GN328">
        <v>0</v>
      </c>
      <c r="GO328">
        <v>0</v>
      </c>
      <c r="GP328">
        <v>3</v>
      </c>
      <c r="GQ328" t="s">
        <v>459</v>
      </c>
      <c r="GR328">
        <v>3.10201</v>
      </c>
      <c r="GS328">
        <v>2.72603</v>
      </c>
      <c r="GT328">
        <v>0.0283222</v>
      </c>
      <c r="GU328">
        <v>0.0238251</v>
      </c>
      <c r="GV328">
        <v>0.10195</v>
      </c>
      <c r="GW328">
        <v>0.09484579999999999</v>
      </c>
      <c r="GX328">
        <v>25372.8</v>
      </c>
      <c r="GY328">
        <v>23166</v>
      </c>
      <c r="GZ328">
        <v>26677.7</v>
      </c>
      <c r="HA328">
        <v>23955.2</v>
      </c>
      <c r="HB328">
        <v>38330.5</v>
      </c>
      <c r="HC328">
        <v>32051</v>
      </c>
      <c r="HD328">
        <v>46587.5</v>
      </c>
      <c r="HE328">
        <v>37902.3</v>
      </c>
      <c r="HF328">
        <v>1.86645</v>
      </c>
      <c r="HG328">
        <v>1.84728</v>
      </c>
      <c r="HH328">
        <v>0.107594</v>
      </c>
      <c r="HI328">
        <v>0</v>
      </c>
      <c r="HJ328">
        <v>28.2544</v>
      </c>
      <c r="HK328">
        <v>999.9</v>
      </c>
      <c r="HL328">
        <v>47.9</v>
      </c>
      <c r="HM328">
        <v>31.8</v>
      </c>
      <c r="HN328">
        <v>25.0481</v>
      </c>
      <c r="HO328">
        <v>61.2113</v>
      </c>
      <c r="HP328">
        <v>22.5481</v>
      </c>
      <c r="HQ328">
        <v>1</v>
      </c>
      <c r="HR328">
        <v>0.155483</v>
      </c>
      <c r="HS328">
        <v>0.137034</v>
      </c>
      <c r="HT328">
        <v>20.2803</v>
      </c>
      <c r="HU328">
        <v>5.2107</v>
      </c>
      <c r="HV328">
        <v>11.9797</v>
      </c>
      <c r="HW328">
        <v>4.9632</v>
      </c>
      <c r="HX328">
        <v>3.27423</v>
      </c>
      <c r="HY328">
        <v>9999</v>
      </c>
      <c r="HZ328">
        <v>9999</v>
      </c>
      <c r="IA328">
        <v>9999</v>
      </c>
      <c r="IB328">
        <v>999.9</v>
      </c>
      <c r="IC328">
        <v>1.86397</v>
      </c>
      <c r="ID328">
        <v>1.86009</v>
      </c>
      <c r="IE328">
        <v>1.85847</v>
      </c>
      <c r="IF328">
        <v>1.85976</v>
      </c>
      <c r="IG328">
        <v>1.85989</v>
      </c>
      <c r="IH328">
        <v>1.8584</v>
      </c>
      <c r="II328">
        <v>1.85745</v>
      </c>
      <c r="IJ328">
        <v>1.85242</v>
      </c>
      <c r="IK328">
        <v>0</v>
      </c>
      <c r="IL328">
        <v>0</v>
      </c>
      <c r="IM328">
        <v>0</v>
      </c>
      <c r="IN328">
        <v>0</v>
      </c>
      <c r="IO328" t="s">
        <v>443</v>
      </c>
      <c r="IP328" t="s">
        <v>444</v>
      </c>
      <c r="IQ328" t="s">
        <v>445</v>
      </c>
      <c r="IR328" t="s">
        <v>445</v>
      </c>
      <c r="IS328" t="s">
        <v>445</v>
      </c>
      <c r="IT328" t="s">
        <v>445</v>
      </c>
      <c r="IU328">
        <v>0</v>
      </c>
      <c r="IV328">
        <v>100</v>
      </c>
      <c r="IW328">
        <v>100</v>
      </c>
      <c r="IX328">
        <v>-1.187</v>
      </c>
      <c r="IY328">
        <v>0.2865</v>
      </c>
      <c r="IZ328">
        <v>-1.101190050776656</v>
      </c>
      <c r="JA328">
        <v>-0.0009077452495023094</v>
      </c>
      <c r="JB328">
        <v>1.260287539409167E-06</v>
      </c>
      <c r="JC328">
        <v>-2.747980142854786E-10</v>
      </c>
      <c r="JD328">
        <v>0.01164710740424388</v>
      </c>
      <c r="JE328">
        <v>0.002354074995816399</v>
      </c>
      <c r="JF328">
        <v>0.0004967520844642659</v>
      </c>
      <c r="JG328">
        <v>-1.558376616488758E-06</v>
      </c>
      <c r="JH328">
        <v>1</v>
      </c>
      <c r="JI328">
        <v>1955</v>
      </c>
      <c r="JJ328">
        <v>1</v>
      </c>
      <c r="JK328">
        <v>26</v>
      </c>
      <c r="JL328">
        <v>194324.5</v>
      </c>
      <c r="JM328">
        <v>194324.7</v>
      </c>
      <c r="JN328">
        <v>0.354004</v>
      </c>
      <c r="JO328">
        <v>2.66357</v>
      </c>
      <c r="JP328">
        <v>1.49658</v>
      </c>
      <c r="JQ328">
        <v>2.34619</v>
      </c>
      <c r="JR328">
        <v>1.54907</v>
      </c>
      <c r="JS328">
        <v>2.46948</v>
      </c>
      <c r="JT328">
        <v>36.5759</v>
      </c>
      <c r="JU328">
        <v>24.1751</v>
      </c>
      <c r="JV328">
        <v>18</v>
      </c>
      <c r="JW328">
        <v>483.03</v>
      </c>
      <c r="JX328">
        <v>485.176</v>
      </c>
      <c r="JY328">
        <v>27.6925</v>
      </c>
      <c r="JZ328">
        <v>29.2476</v>
      </c>
      <c r="KA328">
        <v>30.0004</v>
      </c>
      <c r="KB328">
        <v>29.4184</v>
      </c>
      <c r="KC328">
        <v>29.4026</v>
      </c>
      <c r="KD328">
        <v>7.0415</v>
      </c>
      <c r="KE328">
        <v>21.9959</v>
      </c>
      <c r="KF328">
        <v>57.6226</v>
      </c>
      <c r="KG328">
        <v>27.6908</v>
      </c>
      <c r="KH328">
        <v>65.5506</v>
      </c>
      <c r="KI328">
        <v>19.697</v>
      </c>
      <c r="KJ328">
        <v>101.858</v>
      </c>
      <c r="KK328">
        <v>91.4037</v>
      </c>
    </row>
    <row r="329" spans="1:297">
      <c r="A329">
        <v>311</v>
      </c>
      <c r="B329">
        <v>1758649083.1</v>
      </c>
      <c r="C329">
        <v>7450.099999904633</v>
      </c>
      <c r="D329" t="s">
        <v>1070</v>
      </c>
      <c r="E329" t="s">
        <v>1071</v>
      </c>
      <c r="F329">
        <v>5</v>
      </c>
      <c r="G329" t="s">
        <v>1027</v>
      </c>
      <c r="H329" t="s">
        <v>438</v>
      </c>
      <c r="I329">
        <v>1758649075.6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(EA329+(U329+2*0.95*5.67E-8*(((EA329+$B$9)+273)^4-(EA329+273)^4)-44100*J329)/(1.84*29.3*R329+8*0.95*5.67E-8*(EA329+273)^3))</f>
        <v>0</v>
      </c>
      <c r="W329">
        <f>($C$9*EB329+$D$9*EC329+$E$9*V329)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2*0.95*5.67E-8*(((EA329+$B$9)+273)^4-(W329+273)^4)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88.25559142276084</v>
      </c>
      <c r="AK329">
        <v>98.55172181818178</v>
      </c>
      <c r="AL329">
        <v>-3.233497180503157</v>
      </c>
      <c r="AM329">
        <v>65.1807308755827</v>
      </c>
      <c r="AN329">
        <f>(AP329 - AO329 + DY329*1E3/(8.314*(EA329+273.15)) * AR329/DX329 * AQ329) * DX329/(100*DL329) * 1000/(1000 - AP329)</f>
        <v>0</v>
      </c>
      <c r="AO329">
        <v>19.70689112672849</v>
      </c>
      <c r="AP329">
        <v>22.27509818181818</v>
      </c>
      <c r="AQ329">
        <v>0.002967447993482469</v>
      </c>
      <c r="AR329">
        <v>105.5664432874924</v>
      </c>
      <c r="AS329">
        <v>0</v>
      </c>
      <c r="AT329">
        <v>0</v>
      </c>
      <c r="AU329">
        <f>IF(AS329*$H$15&gt;=AW329,1.0,(AW329/(AW329-AS329*$H$15)))</f>
        <v>0</v>
      </c>
      <c r="AV329">
        <f>(AU329-1)*100</f>
        <v>0</v>
      </c>
      <c r="AW329">
        <f>MAX(0,($B$15+$C$15*EF329)/(1+$D$15*EF329)*DY329/(EA329+273)*$E$15)</f>
        <v>0</v>
      </c>
      <c r="AX329" t="s">
        <v>439</v>
      </c>
      <c r="AY329" t="s">
        <v>439</v>
      </c>
      <c r="AZ329">
        <v>0</v>
      </c>
      <c r="BA329">
        <v>0</v>
      </c>
      <c r="BB329">
        <f>1-AZ329/BA329</f>
        <v>0</v>
      </c>
      <c r="BC329">
        <v>0</v>
      </c>
      <c r="BD329" t="s">
        <v>439</v>
      </c>
      <c r="BE329" t="s">
        <v>439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439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$B$13*EG329+$C$13*EH329+$F$13*ES329*(1-EV329)</f>
        <v>0</v>
      </c>
      <c r="DI329">
        <f>DH329*DJ329</f>
        <v>0</v>
      </c>
      <c r="DJ329">
        <f>($B$13*$D$11+$C$13*$D$11+$F$13*((FF329+EX329)/MAX(FF329+EX329+FG329, 0.1)*$I$11+FG329/MAX(FF329+EX329+FG329, 0.1)*$J$11))/($B$13+$C$13+$F$13)</f>
        <v>0</v>
      </c>
      <c r="DK329">
        <f>($B$13*$K$11+$C$13*$K$11+$F$13*((FF329+EX329)/MAX(FF329+EX329+FG329, 0.1)*$P$11+FG329/MAX(FF329+EX329+FG329, 0.1)*$Q$11))/($B$13+$C$13+$F$13)</f>
        <v>0</v>
      </c>
      <c r="DL329">
        <v>2.7</v>
      </c>
      <c r="DM329">
        <v>0.5</v>
      </c>
      <c r="DN329" t="s">
        <v>440</v>
      </c>
      <c r="DO329">
        <v>2</v>
      </c>
      <c r="DP329" t="b">
        <v>1</v>
      </c>
      <c r="DQ329">
        <v>1758649075.6</v>
      </c>
      <c r="DR329">
        <v>118.4719</v>
      </c>
      <c r="DS329">
        <v>101.4216962962963</v>
      </c>
      <c r="DT329">
        <v>22.24491851851852</v>
      </c>
      <c r="DU329">
        <v>19.68894814814815</v>
      </c>
      <c r="DV329">
        <v>119.6638555555555</v>
      </c>
      <c r="DW329">
        <v>21.95856296296295</v>
      </c>
      <c r="DX329">
        <v>499.9877407407407</v>
      </c>
      <c r="DY329">
        <v>90.29151111111112</v>
      </c>
      <c r="DZ329">
        <v>0.06758985555555555</v>
      </c>
      <c r="EA329">
        <v>29.01348148148148</v>
      </c>
      <c r="EB329">
        <v>30.0077037037037</v>
      </c>
      <c r="EC329">
        <v>999.9000000000001</v>
      </c>
      <c r="ED329">
        <v>0</v>
      </c>
      <c r="EE329">
        <v>0</v>
      </c>
      <c r="EF329">
        <v>9992.354444444445</v>
      </c>
      <c r="EG329">
        <v>0</v>
      </c>
      <c r="EH329">
        <v>10.2</v>
      </c>
      <c r="EI329">
        <v>17.05011111111111</v>
      </c>
      <c r="EJ329">
        <v>121.1668851851852</v>
      </c>
      <c r="EK329">
        <v>103.4585037037037</v>
      </c>
      <c r="EL329">
        <v>2.555981481481481</v>
      </c>
      <c r="EM329">
        <v>101.4216962962963</v>
      </c>
      <c r="EN329">
        <v>19.68894814814815</v>
      </c>
      <c r="EO329">
        <v>2.008527777777778</v>
      </c>
      <c r="EP329">
        <v>1.777745185185185</v>
      </c>
      <c r="EQ329">
        <v>17.51171481481482</v>
      </c>
      <c r="ER329">
        <v>15.59245555555556</v>
      </c>
      <c r="ES329">
        <v>1999.982592592592</v>
      </c>
      <c r="ET329">
        <v>0.9799940000000001</v>
      </c>
      <c r="EU329">
        <v>0.02000619999999999</v>
      </c>
      <c r="EV329">
        <v>0</v>
      </c>
      <c r="EW329">
        <v>415.5127777777777</v>
      </c>
      <c r="EX329">
        <v>5.00078</v>
      </c>
      <c r="EY329">
        <v>8209.514074074075</v>
      </c>
      <c r="EZ329">
        <v>16379.44814814815</v>
      </c>
      <c r="FA329">
        <v>39.82388888888889</v>
      </c>
      <c r="FB329">
        <v>40.59466666666666</v>
      </c>
      <c r="FC329">
        <v>40.36333333333333</v>
      </c>
      <c r="FD329">
        <v>40.33303703703703</v>
      </c>
      <c r="FE329">
        <v>41.06</v>
      </c>
      <c r="FF329">
        <v>1955.072592592593</v>
      </c>
      <c r="FG329">
        <v>39.91</v>
      </c>
      <c r="FH329">
        <v>0</v>
      </c>
      <c r="FI329">
        <v>1758649081.2</v>
      </c>
      <c r="FJ329">
        <v>0</v>
      </c>
      <c r="FK329">
        <v>415.5725769230769</v>
      </c>
      <c r="FL329">
        <v>-36.84878633948986</v>
      </c>
      <c r="FM329">
        <v>-687.4061542872513</v>
      </c>
      <c r="FN329">
        <v>8210.971923076922</v>
      </c>
      <c r="FO329">
        <v>15</v>
      </c>
      <c r="FP329">
        <v>0</v>
      </c>
      <c r="FQ329" t="s">
        <v>441</v>
      </c>
      <c r="FR329">
        <v>1746989605.5</v>
      </c>
      <c r="FS329">
        <v>1746989593.5</v>
      </c>
      <c r="FT329">
        <v>0</v>
      </c>
      <c r="FU329">
        <v>-0.274</v>
      </c>
      <c r="FV329">
        <v>-0.002</v>
      </c>
      <c r="FW329">
        <v>2.549</v>
      </c>
      <c r="FX329">
        <v>0.129</v>
      </c>
      <c r="FY329">
        <v>420</v>
      </c>
      <c r="FZ329">
        <v>17</v>
      </c>
      <c r="GA329">
        <v>0.02</v>
      </c>
      <c r="GB329">
        <v>0.04</v>
      </c>
      <c r="GC329">
        <v>16.55502195121951</v>
      </c>
      <c r="GD329">
        <v>9.964005574912852</v>
      </c>
      <c r="GE329">
        <v>0.9827103388109584</v>
      </c>
      <c r="GF329">
        <v>0</v>
      </c>
      <c r="GG329">
        <v>417.5489411764706</v>
      </c>
      <c r="GH329">
        <v>-38.70951873096128</v>
      </c>
      <c r="GI329">
        <v>3.805595577885564</v>
      </c>
      <c r="GJ329">
        <v>0</v>
      </c>
      <c r="GK329">
        <v>2.561704878048781</v>
      </c>
      <c r="GL329">
        <v>-0.09339114982577888</v>
      </c>
      <c r="GM329">
        <v>0.0142405722552101</v>
      </c>
      <c r="GN329">
        <v>1</v>
      </c>
      <c r="GO329">
        <v>1</v>
      </c>
      <c r="GP329">
        <v>3</v>
      </c>
      <c r="GQ329" t="s">
        <v>448</v>
      </c>
      <c r="GR329">
        <v>3.10242</v>
      </c>
      <c r="GS329">
        <v>2.72553</v>
      </c>
      <c r="GT329">
        <v>0.0245284</v>
      </c>
      <c r="GU329">
        <v>0.0197171</v>
      </c>
      <c r="GV329">
        <v>0.102017</v>
      </c>
      <c r="GW329">
        <v>0.0948508</v>
      </c>
      <c r="GX329">
        <v>25471.7</v>
      </c>
      <c r="GY329">
        <v>23263.2</v>
      </c>
      <c r="GZ329">
        <v>26677.6</v>
      </c>
      <c r="HA329">
        <v>23954.9</v>
      </c>
      <c r="HB329">
        <v>38327</v>
      </c>
      <c r="HC329">
        <v>32050.2</v>
      </c>
      <c r="HD329">
        <v>46587.3</v>
      </c>
      <c r="HE329">
        <v>37902.1</v>
      </c>
      <c r="HF329">
        <v>1.86695</v>
      </c>
      <c r="HG329">
        <v>1.84652</v>
      </c>
      <c r="HH329">
        <v>0.107892</v>
      </c>
      <c r="HI329">
        <v>0</v>
      </c>
      <c r="HJ329">
        <v>28.2544</v>
      </c>
      <c r="HK329">
        <v>999.9</v>
      </c>
      <c r="HL329">
        <v>47.9</v>
      </c>
      <c r="HM329">
        <v>31.8</v>
      </c>
      <c r="HN329">
        <v>25.0479</v>
      </c>
      <c r="HO329">
        <v>60.9513</v>
      </c>
      <c r="HP329">
        <v>22.6402</v>
      </c>
      <c r="HQ329">
        <v>1</v>
      </c>
      <c r="HR329">
        <v>0.155691</v>
      </c>
      <c r="HS329">
        <v>0.146198</v>
      </c>
      <c r="HT329">
        <v>20.2802</v>
      </c>
      <c r="HU329">
        <v>5.2104</v>
      </c>
      <c r="HV329">
        <v>11.9796</v>
      </c>
      <c r="HW329">
        <v>4.96325</v>
      </c>
      <c r="HX329">
        <v>3.2742</v>
      </c>
      <c r="HY329">
        <v>9999</v>
      </c>
      <c r="HZ329">
        <v>9999</v>
      </c>
      <c r="IA329">
        <v>9999</v>
      </c>
      <c r="IB329">
        <v>999.9</v>
      </c>
      <c r="IC329">
        <v>1.86397</v>
      </c>
      <c r="ID329">
        <v>1.86009</v>
      </c>
      <c r="IE329">
        <v>1.85848</v>
      </c>
      <c r="IF329">
        <v>1.85975</v>
      </c>
      <c r="IG329">
        <v>1.85989</v>
      </c>
      <c r="IH329">
        <v>1.85838</v>
      </c>
      <c r="II329">
        <v>1.85745</v>
      </c>
      <c r="IJ329">
        <v>1.85242</v>
      </c>
      <c r="IK329">
        <v>0</v>
      </c>
      <c r="IL329">
        <v>0</v>
      </c>
      <c r="IM329">
        <v>0</v>
      </c>
      <c r="IN329">
        <v>0</v>
      </c>
      <c r="IO329" t="s">
        <v>443</v>
      </c>
      <c r="IP329" t="s">
        <v>444</v>
      </c>
      <c r="IQ329" t="s">
        <v>445</v>
      </c>
      <c r="IR329" t="s">
        <v>445</v>
      </c>
      <c r="IS329" t="s">
        <v>445</v>
      </c>
      <c r="IT329" t="s">
        <v>445</v>
      </c>
      <c r="IU329">
        <v>0</v>
      </c>
      <c r="IV329">
        <v>100</v>
      </c>
      <c r="IW329">
        <v>100</v>
      </c>
      <c r="IX329">
        <v>-1.177</v>
      </c>
      <c r="IY329">
        <v>0.287</v>
      </c>
      <c r="IZ329">
        <v>-1.101190050776656</v>
      </c>
      <c r="JA329">
        <v>-0.0009077452495023094</v>
      </c>
      <c r="JB329">
        <v>1.260287539409167E-06</v>
      </c>
      <c r="JC329">
        <v>-2.747980142854786E-10</v>
      </c>
      <c r="JD329">
        <v>0.01164710740424388</v>
      </c>
      <c r="JE329">
        <v>0.002354074995816399</v>
      </c>
      <c r="JF329">
        <v>0.0004967520844642659</v>
      </c>
      <c r="JG329">
        <v>-1.558376616488758E-06</v>
      </c>
      <c r="JH329">
        <v>1</v>
      </c>
      <c r="JI329">
        <v>1955</v>
      </c>
      <c r="JJ329">
        <v>1</v>
      </c>
      <c r="JK329">
        <v>26</v>
      </c>
      <c r="JL329">
        <v>194324.6</v>
      </c>
      <c r="JM329">
        <v>194324.8</v>
      </c>
      <c r="JN329">
        <v>0.311279</v>
      </c>
      <c r="JO329">
        <v>2.6709</v>
      </c>
      <c r="JP329">
        <v>1.49658</v>
      </c>
      <c r="JQ329">
        <v>2.34619</v>
      </c>
      <c r="JR329">
        <v>1.54907</v>
      </c>
      <c r="JS329">
        <v>2.41211</v>
      </c>
      <c r="JT329">
        <v>36.5759</v>
      </c>
      <c r="JU329">
        <v>24.1751</v>
      </c>
      <c r="JV329">
        <v>18</v>
      </c>
      <c r="JW329">
        <v>483.34</v>
      </c>
      <c r="JX329">
        <v>484.706</v>
      </c>
      <c r="JY329">
        <v>27.6875</v>
      </c>
      <c r="JZ329">
        <v>29.2507</v>
      </c>
      <c r="KA329">
        <v>30.0001</v>
      </c>
      <c r="KB329">
        <v>29.4209</v>
      </c>
      <c r="KC329">
        <v>29.4051</v>
      </c>
      <c r="KD329">
        <v>6.25082</v>
      </c>
      <c r="KE329">
        <v>21.9959</v>
      </c>
      <c r="KF329">
        <v>57.6226</v>
      </c>
      <c r="KG329">
        <v>27.6838</v>
      </c>
      <c r="KH329">
        <v>52.1945</v>
      </c>
      <c r="KI329">
        <v>19.6686</v>
      </c>
      <c r="KJ329">
        <v>101.857</v>
      </c>
      <c r="KK329">
        <v>91.40300000000001</v>
      </c>
    </row>
    <row r="330" spans="1:297">
      <c r="A330">
        <v>312</v>
      </c>
      <c r="B330">
        <v>1758649088.1</v>
      </c>
      <c r="C330">
        <v>7455.099999904633</v>
      </c>
      <c r="D330" t="s">
        <v>1072</v>
      </c>
      <c r="E330" t="s">
        <v>1073</v>
      </c>
      <c r="F330">
        <v>5</v>
      </c>
      <c r="G330" t="s">
        <v>1027</v>
      </c>
      <c r="H330" t="s">
        <v>438</v>
      </c>
      <c r="I330">
        <v>1758649080.314285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(EA330+(U330+2*0.95*5.67E-8*(((EA330+$B$9)+273)^4-(EA330+273)^4)-44100*J330)/(1.84*29.3*R330+8*0.95*5.67E-8*(EA330+273)^3))</f>
        <v>0</v>
      </c>
      <c r="W330">
        <f>($C$9*EB330+$D$9*EC330+$E$9*V330)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2*0.95*5.67E-8*(((EA330+$B$9)+273)^4-(W330+273)^4)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71.23010528740112</v>
      </c>
      <c r="AK330">
        <v>82.37135636363632</v>
      </c>
      <c r="AL330">
        <v>-3.235945853946733</v>
      </c>
      <c r="AM330">
        <v>65.1807308755827</v>
      </c>
      <c r="AN330">
        <f>(AP330 - AO330 + DY330*1E3/(8.314*(EA330+273.15)) * AR330/DX330 * AQ330) * DX330/(100*DL330) * 1000/(1000 - AP330)</f>
        <v>0</v>
      </c>
      <c r="AO330">
        <v>19.7072366327173</v>
      </c>
      <c r="AP330">
        <v>22.29101272727273</v>
      </c>
      <c r="AQ330">
        <v>0.0008096629392210201</v>
      </c>
      <c r="AR330">
        <v>105.5664432874924</v>
      </c>
      <c r="AS330">
        <v>0</v>
      </c>
      <c r="AT330">
        <v>0</v>
      </c>
      <c r="AU330">
        <f>IF(AS330*$H$15&gt;=AW330,1.0,(AW330/(AW330-AS330*$H$15)))</f>
        <v>0</v>
      </c>
      <c r="AV330">
        <f>(AU330-1)*100</f>
        <v>0</v>
      </c>
      <c r="AW330">
        <f>MAX(0,($B$15+$C$15*EF330)/(1+$D$15*EF330)*DY330/(EA330+273)*$E$15)</f>
        <v>0</v>
      </c>
      <c r="AX330" t="s">
        <v>439</v>
      </c>
      <c r="AY330" t="s">
        <v>439</v>
      </c>
      <c r="AZ330">
        <v>0</v>
      </c>
      <c r="BA330">
        <v>0</v>
      </c>
      <c r="BB330">
        <f>1-AZ330/BA330</f>
        <v>0</v>
      </c>
      <c r="BC330">
        <v>0</v>
      </c>
      <c r="BD330" t="s">
        <v>439</v>
      </c>
      <c r="BE330" t="s">
        <v>439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439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$B$13*EG330+$C$13*EH330+$F$13*ES330*(1-EV330)</f>
        <v>0</v>
      </c>
      <c r="DI330">
        <f>DH330*DJ330</f>
        <v>0</v>
      </c>
      <c r="DJ330">
        <f>($B$13*$D$11+$C$13*$D$11+$F$13*((FF330+EX330)/MAX(FF330+EX330+FG330, 0.1)*$I$11+FG330/MAX(FF330+EX330+FG330, 0.1)*$J$11))/($B$13+$C$13+$F$13)</f>
        <v>0</v>
      </c>
      <c r="DK330">
        <f>($B$13*$K$11+$C$13*$K$11+$F$13*((FF330+EX330)/MAX(FF330+EX330+FG330, 0.1)*$P$11+FG330/MAX(FF330+EX330+FG330, 0.1)*$Q$11))/($B$13+$C$13+$F$13)</f>
        <v>0</v>
      </c>
      <c r="DL330">
        <v>2.7</v>
      </c>
      <c r="DM330">
        <v>0.5</v>
      </c>
      <c r="DN330" t="s">
        <v>440</v>
      </c>
      <c r="DO330">
        <v>2</v>
      </c>
      <c r="DP330" t="b">
        <v>1</v>
      </c>
      <c r="DQ330">
        <v>1758649080.314285</v>
      </c>
      <c r="DR330">
        <v>103.5787964285714</v>
      </c>
      <c r="DS330">
        <v>85.7225142857143</v>
      </c>
      <c r="DT330">
        <v>22.26312857142857</v>
      </c>
      <c r="DU330">
        <v>19.70412857142857</v>
      </c>
      <c r="DV330">
        <v>104.7613071428572</v>
      </c>
      <c r="DW330">
        <v>21.97637142857143</v>
      </c>
      <c r="DX330">
        <v>500.0060357142857</v>
      </c>
      <c r="DY330">
        <v>90.29079642857143</v>
      </c>
      <c r="DZ330">
        <v>0.06770169285714286</v>
      </c>
      <c r="EA330">
        <v>29.01263928571429</v>
      </c>
      <c r="EB330">
        <v>30.00761428571428</v>
      </c>
      <c r="EC330">
        <v>999.9000000000002</v>
      </c>
      <c r="ED330">
        <v>0</v>
      </c>
      <c r="EE330">
        <v>0</v>
      </c>
      <c r="EF330">
        <v>9991.401071428571</v>
      </c>
      <c r="EG330">
        <v>0</v>
      </c>
      <c r="EH330">
        <v>10.2</v>
      </c>
      <c r="EI330">
        <v>17.85624642857143</v>
      </c>
      <c r="EJ330">
        <v>105.9368964285714</v>
      </c>
      <c r="EK330">
        <v>87.44551428571427</v>
      </c>
      <c r="EL330">
        <v>2.558999642857142</v>
      </c>
      <c r="EM330">
        <v>85.7225142857143</v>
      </c>
      <c r="EN330">
        <v>19.70412857142857</v>
      </c>
      <c r="EO330">
        <v>2.010155</v>
      </c>
      <c r="EP330">
        <v>1.779101785714286</v>
      </c>
      <c r="EQ330">
        <v>17.52454642857143</v>
      </c>
      <c r="ER330">
        <v>15.60436428571429</v>
      </c>
      <c r="ES330">
        <v>1999.9925</v>
      </c>
      <c r="ET330">
        <v>0.9799942142857144</v>
      </c>
      <c r="EU330">
        <v>0.02000598214285714</v>
      </c>
      <c r="EV330">
        <v>0</v>
      </c>
      <c r="EW330">
        <v>412.8787142857142</v>
      </c>
      <c r="EX330">
        <v>5.00078</v>
      </c>
      <c r="EY330">
        <v>8158.280357142858</v>
      </c>
      <c r="EZ330">
        <v>16379.52857142857</v>
      </c>
      <c r="FA330">
        <v>39.82567857142857</v>
      </c>
      <c r="FB330">
        <v>40.5935</v>
      </c>
      <c r="FC330">
        <v>40.35925</v>
      </c>
      <c r="FD330">
        <v>40.34121428571428</v>
      </c>
      <c r="FE330">
        <v>41.07121428571428</v>
      </c>
      <c r="FF330">
        <v>1955.0825</v>
      </c>
      <c r="FG330">
        <v>39.91</v>
      </c>
      <c r="FH330">
        <v>0</v>
      </c>
      <c r="FI330">
        <v>1758649086</v>
      </c>
      <c r="FJ330">
        <v>0</v>
      </c>
      <c r="FK330">
        <v>412.8538461538462</v>
      </c>
      <c r="FL330">
        <v>-32.84717942070098</v>
      </c>
      <c r="FM330">
        <v>-612.5989735339652</v>
      </c>
      <c r="FN330">
        <v>8158.836923076923</v>
      </c>
      <c r="FO330">
        <v>15</v>
      </c>
      <c r="FP330">
        <v>0</v>
      </c>
      <c r="FQ330" t="s">
        <v>441</v>
      </c>
      <c r="FR330">
        <v>1746989605.5</v>
      </c>
      <c r="FS330">
        <v>1746989593.5</v>
      </c>
      <c r="FT330">
        <v>0</v>
      </c>
      <c r="FU330">
        <v>-0.274</v>
      </c>
      <c r="FV330">
        <v>-0.002</v>
      </c>
      <c r="FW330">
        <v>2.549</v>
      </c>
      <c r="FX330">
        <v>0.129</v>
      </c>
      <c r="FY330">
        <v>420</v>
      </c>
      <c r="FZ330">
        <v>17</v>
      </c>
      <c r="GA330">
        <v>0.02</v>
      </c>
      <c r="GB330">
        <v>0.04</v>
      </c>
      <c r="GC330">
        <v>17.40177804878049</v>
      </c>
      <c r="GD330">
        <v>10.25202857142857</v>
      </c>
      <c r="GE330">
        <v>1.011314917904745</v>
      </c>
      <c r="GF330">
        <v>0</v>
      </c>
      <c r="GG330">
        <v>414.2746470588235</v>
      </c>
      <c r="GH330">
        <v>-34.42481282331151</v>
      </c>
      <c r="GI330">
        <v>3.38991708108163</v>
      </c>
      <c r="GJ330">
        <v>0</v>
      </c>
      <c r="GK330">
        <v>2.561396097560975</v>
      </c>
      <c r="GL330">
        <v>0.04022069686411592</v>
      </c>
      <c r="GM330">
        <v>0.01408367605110375</v>
      </c>
      <c r="GN330">
        <v>1</v>
      </c>
      <c r="GO330">
        <v>1</v>
      </c>
      <c r="GP330">
        <v>3</v>
      </c>
      <c r="GQ330" t="s">
        <v>448</v>
      </c>
      <c r="GR330">
        <v>3.10211</v>
      </c>
      <c r="GS330">
        <v>2.72618</v>
      </c>
      <c r="GT330">
        <v>0.0206543</v>
      </c>
      <c r="GU330">
        <v>0.0155213</v>
      </c>
      <c r="GV330">
        <v>0.102064</v>
      </c>
      <c r="GW330">
        <v>0.0948461</v>
      </c>
      <c r="GX330">
        <v>25572.8</v>
      </c>
      <c r="GY330">
        <v>23362.4</v>
      </c>
      <c r="GZ330">
        <v>26677.5</v>
      </c>
      <c r="HA330">
        <v>23954.6</v>
      </c>
      <c r="HB330">
        <v>38324.2</v>
      </c>
      <c r="HC330">
        <v>32049.6</v>
      </c>
      <c r="HD330">
        <v>46587.1</v>
      </c>
      <c r="HE330">
        <v>37901.6</v>
      </c>
      <c r="HF330">
        <v>1.86623</v>
      </c>
      <c r="HG330">
        <v>1.84715</v>
      </c>
      <c r="HH330">
        <v>0.10727</v>
      </c>
      <c r="HI330">
        <v>0</v>
      </c>
      <c r="HJ330">
        <v>28.2544</v>
      </c>
      <c r="HK330">
        <v>999.9</v>
      </c>
      <c r="HL330">
        <v>47.9</v>
      </c>
      <c r="HM330">
        <v>31.8</v>
      </c>
      <c r="HN330">
        <v>25.0469</v>
      </c>
      <c r="HO330">
        <v>61.0513</v>
      </c>
      <c r="HP330">
        <v>22.472</v>
      </c>
      <c r="HQ330">
        <v>1</v>
      </c>
      <c r="HR330">
        <v>0.155884</v>
      </c>
      <c r="HS330">
        <v>0.165773</v>
      </c>
      <c r="HT330">
        <v>20.2802</v>
      </c>
      <c r="HU330">
        <v>5.2104</v>
      </c>
      <c r="HV330">
        <v>11.9797</v>
      </c>
      <c r="HW330">
        <v>4.96305</v>
      </c>
      <c r="HX330">
        <v>3.27415</v>
      </c>
      <c r="HY330">
        <v>9999</v>
      </c>
      <c r="HZ330">
        <v>9999</v>
      </c>
      <c r="IA330">
        <v>9999</v>
      </c>
      <c r="IB330">
        <v>999.9</v>
      </c>
      <c r="IC330">
        <v>1.86396</v>
      </c>
      <c r="ID330">
        <v>1.86008</v>
      </c>
      <c r="IE330">
        <v>1.85847</v>
      </c>
      <c r="IF330">
        <v>1.85974</v>
      </c>
      <c r="IG330">
        <v>1.85989</v>
      </c>
      <c r="IH330">
        <v>1.85837</v>
      </c>
      <c r="II330">
        <v>1.85745</v>
      </c>
      <c r="IJ330">
        <v>1.85242</v>
      </c>
      <c r="IK330">
        <v>0</v>
      </c>
      <c r="IL330">
        <v>0</v>
      </c>
      <c r="IM330">
        <v>0</v>
      </c>
      <c r="IN330">
        <v>0</v>
      </c>
      <c r="IO330" t="s">
        <v>443</v>
      </c>
      <c r="IP330" t="s">
        <v>444</v>
      </c>
      <c r="IQ330" t="s">
        <v>445</v>
      </c>
      <c r="IR330" t="s">
        <v>445</v>
      </c>
      <c r="IS330" t="s">
        <v>445</v>
      </c>
      <c r="IT330" t="s">
        <v>445</v>
      </c>
      <c r="IU330">
        <v>0</v>
      </c>
      <c r="IV330">
        <v>100</v>
      </c>
      <c r="IW330">
        <v>100</v>
      </c>
      <c r="IX330">
        <v>-1.166</v>
      </c>
      <c r="IY330">
        <v>0.2874</v>
      </c>
      <c r="IZ330">
        <v>-1.101190050776656</v>
      </c>
      <c r="JA330">
        <v>-0.0009077452495023094</v>
      </c>
      <c r="JB330">
        <v>1.260287539409167E-06</v>
      </c>
      <c r="JC330">
        <v>-2.747980142854786E-10</v>
      </c>
      <c r="JD330">
        <v>0.01164710740424388</v>
      </c>
      <c r="JE330">
        <v>0.002354074995816399</v>
      </c>
      <c r="JF330">
        <v>0.0004967520844642659</v>
      </c>
      <c r="JG330">
        <v>-1.558376616488758E-06</v>
      </c>
      <c r="JH330">
        <v>1</v>
      </c>
      <c r="JI330">
        <v>1955</v>
      </c>
      <c r="JJ330">
        <v>1</v>
      </c>
      <c r="JK330">
        <v>26</v>
      </c>
      <c r="JL330">
        <v>194324.7</v>
      </c>
      <c r="JM330">
        <v>194324.9</v>
      </c>
      <c r="JN330">
        <v>0.272217</v>
      </c>
      <c r="JO330">
        <v>2.68555</v>
      </c>
      <c r="JP330">
        <v>1.49658</v>
      </c>
      <c r="JQ330">
        <v>2.34619</v>
      </c>
      <c r="JR330">
        <v>1.54907</v>
      </c>
      <c r="JS330">
        <v>2.42188</v>
      </c>
      <c r="JT330">
        <v>36.5759</v>
      </c>
      <c r="JU330">
        <v>24.1751</v>
      </c>
      <c r="JV330">
        <v>18</v>
      </c>
      <c r="JW330">
        <v>482.936</v>
      </c>
      <c r="JX330">
        <v>485.135</v>
      </c>
      <c r="JY330">
        <v>27.6792</v>
      </c>
      <c r="JZ330">
        <v>29.2539</v>
      </c>
      <c r="KA330">
        <v>30.0003</v>
      </c>
      <c r="KB330">
        <v>29.4235</v>
      </c>
      <c r="KC330">
        <v>29.4076</v>
      </c>
      <c r="KD330">
        <v>5.39915</v>
      </c>
      <c r="KE330">
        <v>21.9959</v>
      </c>
      <c r="KF330">
        <v>57.6226</v>
      </c>
      <c r="KG330">
        <v>27.6722</v>
      </c>
      <c r="KH330">
        <v>32.1606</v>
      </c>
      <c r="KI330">
        <v>19.6351</v>
      </c>
      <c r="KJ330">
        <v>101.857</v>
      </c>
      <c r="KK330">
        <v>91.402</v>
      </c>
    </row>
    <row r="331" spans="1:297">
      <c r="A331">
        <v>313</v>
      </c>
      <c r="B331">
        <v>1758649185.1</v>
      </c>
      <c r="C331">
        <v>7552.099999904633</v>
      </c>
      <c r="D331" t="s">
        <v>1074</v>
      </c>
      <c r="E331" t="s">
        <v>1075</v>
      </c>
      <c r="F331">
        <v>5</v>
      </c>
      <c r="G331" t="s">
        <v>1027</v>
      </c>
      <c r="H331" t="s">
        <v>438</v>
      </c>
      <c r="I331">
        <v>1758649177.099999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(EA331+(U331+2*0.95*5.67E-8*(((EA331+$B$9)+273)^4-(EA331+273)^4)-44100*J331)/(1.84*29.3*R331+8*0.95*5.67E-8*(EA331+273)^3))</f>
        <v>0</v>
      </c>
      <c r="W331">
        <f>($C$9*EB331+$D$9*EC331+$E$9*V331)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2*0.95*5.67E-8*(((EA331+$B$9)+273)^4-(W331+273)^4)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428.4306915145029</v>
      </c>
      <c r="AK331">
        <v>415.3514424242424</v>
      </c>
      <c r="AL331">
        <v>-0.1568677865566338</v>
      </c>
      <c r="AM331">
        <v>65.1807308755827</v>
      </c>
      <c r="AN331">
        <f>(AP331 - AO331 + DY331*1E3/(8.314*(EA331+273.15)) * AR331/DX331 * AQ331) * DX331/(100*DL331) * 1000/(1000 - AP331)</f>
        <v>0</v>
      </c>
      <c r="AO331">
        <v>19.49202406769967</v>
      </c>
      <c r="AP331">
        <v>22.15614787878788</v>
      </c>
      <c r="AQ331">
        <v>0.0001260755423355442</v>
      </c>
      <c r="AR331">
        <v>105.5664432874924</v>
      </c>
      <c r="AS331">
        <v>0</v>
      </c>
      <c r="AT331">
        <v>0</v>
      </c>
      <c r="AU331">
        <f>IF(AS331*$H$15&gt;=AW331,1.0,(AW331/(AW331-AS331*$H$15)))</f>
        <v>0</v>
      </c>
      <c r="AV331">
        <f>(AU331-1)*100</f>
        <v>0</v>
      </c>
      <c r="AW331">
        <f>MAX(0,($B$15+$C$15*EF331)/(1+$D$15*EF331)*DY331/(EA331+273)*$E$15)</f>
        <v>0</v>
      </c>
      <c r="AX331" t="s">
        <v>439</v>
      </c>
      <c r="AY331" t="s">
        <v>439</v>
      </c>
      <c r="AZ331">
        <v>0</v>
      </c>
      <c r="BA331">
        <v>0</v>
      </c>
      <c r="BB331">
        <f>1-AZ331/BA331</f>
        <v>0</v>
      </c>
      <c r="BC331">
        <v>0</v>
      </c>
      <c r="BD331" t="s">
        <v>439</v>
      </c>
      <c r="BE331" t="s">
        <v>439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439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$B$13*EG331+$C$13*EH331+$F$13*ES331*(1-EV331)</f>
        <v>0</v>
      </c>
      <c r="DI331">
        <f>DH331*DJ331</f>
        <v>0</v>
      </c>
      <c r="DJ331">
        <f>($B$13*$D$11+$C$13*$D$11+$F$13*((FF331+EX331)/MAX(FF331+EX331+FG331, 0.1)*$I$11+FG331/MAX(FF331+EX331+FG331, 0.1)*$J$11))/($B$13+$C$13+$F$13)</f>
        <v>0</v>
      </c>
      <c r="DK331">
        <f>($B$13*$K$11+$C$13*$K$11+$F$13*((FF331+EX331)/MAX(FF331+EX331+FG331, 0.1)*$P$11+FG331/MAX(FF331+EX331+FG331, 0.1)*$Q$11))/($B$13+$C$13+$F$13)</f>
        <v>0</v>
      </c>
      <c r="DL331">
        <v>2.7</v>
      </c>
      <c r="DM331">
        <v>0.5</v>
      </c>
      <c r="DN331" t="s">
        <v>440</v>
      </c>
      <c r="DO331">
        <v>2</v>
      </c>
      <c r="DP331" t="b">
        <v>1</v>
      </c>
      <c r="DQ331">
        <v>1758649177.099999</v>
      </c>
      <c r="DR331">
        <v>407.2236451612902</v>
      </c>
      <c r="DS331">
        <v>420.140129032258</v>
      </c>
      <c r="DT331">
        <v>22.14583548387097</v>
      </c>
      <c r="DU331">
        <v>19.44673870967742</v>
      </c>
      <c r="DV331">
        <v>408.503870967742</v>
      </c>
      <c r="DW331">
        <v>21.86159999999999</v>
      </c>
      <c r="DX331">
        <v>500.0114516129033</v>
      </c>
      <c r="DY331">
        <v>90.28959032258066</v>
      </c>
      <c r="DZ331">
        <v>0.06840730322580646</v>
      </c>
      <c r="EA331">
        <v>29.0477935483871</v>
      </c>
      <c r="EB331">
        <v>29.98887419354839</v>
      </c>
      <c r="EC331">
        <v>999.9000000000003</v>
      </c>
      <c r="ED331">
        <v>0</v>
      </c>
      <c r="EE331">
        <v>0</v>
      </c>
      <c r="EF331">
        <v>9985.023548387097</v>
      </c>
      <c r="EG331">
        <v>0</v>
      </c>
      <c r="EH331">
        <v>10.20506451612903</v>
      </c>
      <c r="EI331">
        <v>-12.91660322580645</v>
      </c>
      <c r="EJ331">
        <v>416.4461612903227</v>
      </c>
      <c r="EK331">
        <v>428.4724516129033</v>
      </c>
      <c r="EL331">
        <v>2.699097096774194</v>
      </c>
      <c r="EM331">
        <v>420.140129032258</v>
      </c>
      <c r="EN331">
        <v>19.44673870967742</v>
      </c>
      <c r="EO331">
        <v>1.999537741935484</v>
      </c>
      <c r="EP331">
        <v>1.755838387096774</v>
      </c>
      <c r="EQ331">
        <v>17.44067419354839</v>
      </c>
      <c r="ER331">
        <v>15.39907419354839</v>
      </c>
      <c r="ES331">
        <v>2000.015161290323</v>
      </c>
      <c r="ET331">
        <v>0.9799943870967746</v>
      </c>
      <c r="EU331">
        <v>0.02000579677419354</v>
      </c>
      <c r="EV331">
        <v>0</v>
      </c>
      <c r="EW331">
        <v>422.1320967741936</v>
      </c>
      <c r="EX331">
        <v>5.000779999999999</v>
      </c>
      <c r="EY331">
        <v>8349.390645161289</v>
      </c>
      <c r="EZ331">
        <v>16379.72903225806</v>
      </c>
      <c r="FA331">
        <v>39.84848387096773</v>
      </c>
      <c r="FB331">
        <v>40.65099999999999</v>
      </c>
      <c r="FC331">
        <v>39.98767741935483</v>
      </c>
      <c r="FD331">
        <v>40.34651612903225</v>
      </c>
      <c r="FE331">
        <v>41.13880645161288</v>
      </c>
      <c r="FF331">
        <v>1955.105161290323</v>
      </c>
      <c r="FG331">
        <v>39.91000000000001</v>
      </c>
      <c r="FH331">
        <v>0</v>
      </c>
      <c r="FI331">
        <v>1758649183.2</v>
      </c>
      <c r="FJ331">
        <v>0</v>
      </c>
      <c r="FK331">
        <v>422.5363846153846</v>
      </c>
      <c r="FL331">
        <v>51.23234190972058</v>
      </c>
      <c r="FM331">
        <v>988.5832485432558</v>
      </c>
      <c r="FN331">
        <v>8356.836153846154</v>
      </c>
      <c r="FO331">
        <v>15</v>
      </c>
      <c r="FP331">
        <v>0</v>
      </c>
      <c r="FQ331" t="s">
        <v>441</v>
      </c>
      <c r="FR331">
        <v>1746989605.5</v>
      </c>
      <c r="FS331">
        <v>1746989593.5</v>
      </c>
      <c r="FT331">
        <v>0</v>
      </c>
      <c r="FU331">
        <v>-0.274</v>
      </c>
      <c r="FV331">
        <v>-0.002</v>
      </c>
      <c r="FW331">
        <v>2.549</v>
      </c>
      <c r="FX331">
        <v>0.129</v>
      </c>
      <c r="FY331">
        <v>420</v>
      </c>
      <c r="FZ331">
        <v>17</v>
      </c>
      <c r="GA331">
        <v>0.02</v>
      </c>
      <c r="GB331">
        <v>0.04</v>
      </c>
      <c r="GC331">
        <v>-12.61301</v>
      </c>
      <c r="GD331">
        <v>-6.956667917448396</v>
      </c>
      <c r="GE331">
        <v>0.6753626184502663</v>
      </c>
      <c r="GF331">
        <v>0</v>
      </c>
      <c r="GG331">
        <v>419.3109705882353</v>
      </c>
      <c r="GH331">
        <v>52.94571428252185</v>
      </c>
      <c r="GI331">
        <v>5.199704966094616</v>
      </c>
      <c r="GJ331">
        <v>0</v>
      </c>
      <c r="GK331">
        <v>2.7104875</v>
      </c>
      <c r="GL331">
        <v>-0.2630409005628567</v>
      </c>
      <c r="GM331">
        <v>0.02654273523489996</v>
      </c>
      <c r="GN331">
        <v>0</v>
      </c>
      <c r="GO331">
        <v>0</v>
      </c>
      <c r="GP331">
        <v>3</v>
      </c>
      <c r="GQ331" t="s">
        <v>459</v>
      </c>
      <c r="GR331">
        <v>3.10213</v>
      </c>
      <c r="GS331">
        <v>2.72618</v>
      </c>
      <c r="GT331">
        <v>0.0857021</v>
      </c>
      <c r="GU331">
        <v>0.0877568</v>
      </c>
      <c r="GV331">
        <v>0.10163</v>
      </c>
      <c r="GW331">
        <v>0.09426470000000001</v>
      </c>
      <c r="GX331">
        <v>23872.5</v>
      </c>
      <c r="GY331">
        <v>21648.4</v>
      </c>
      <c r="GZ331">
        <v>26675.3</v>
      </c>
      <c r="HA331">
        <v>23954.6</v>
      </c>
      <c r="HB331">
        <v>38348.2</v>
      </c>
      <c r="HC331">
        <v>32077.7</v>
      </c>
      <c r="HD331">
        <v>46583.5</v>
      </c>
      <c r="HE331">
        <v>37901.6</v>
      </c>
      <c r="HF331">
        <v>1.86633</v>
      </c>
      <c r="HG331">
        <v>1.84645</v>
      </c>
      <c r="HH331">
        <v>0.106245</v>
      </c>
      <c r="HI331">
        <v>0</v>
      </c>
      <c r="HJ331">
        <v>28.2786</v>
      </c>
      <c r="HK331">
        <v>999.9</v>
      </c>
      <c r="HL331">
        <v>47.6</v>
      </c>
      <c r="HM331">
        <v>31.8</v>
      </c>
      <c r="HN331">
        <v>24.8906</v>
      </c>
      <c r="HO331">
        <v>60.8313</v>
      </c>
      <c r="HP331">
        <v>22.4319</v>
      </c>
      <c r="HQ331">
        <v>1</v>
      </c>
      <c r="HR331">
        <v>0.159573</v>
      </c>
      <c r="HS331">
        <v>-0.106277</v>
      </c>
      <c r="HT331">
        <v>20.2809</v>
      </c>
      <c r="HU331">
        <v>5.2134</v>
      </c>
      <c r="HV331">
        <v>11.9798</v>
      </c>
      <c r="HW331">
        <v>4.96375</v>
      </c>
      <c r="HX331">
        <v>3.27483</v>
      </c>
      <c r="HY331">
        <v>9999</v>
      </c>
      <c r="HZ331">
        <v>9999</v>
      </c>
      <c r="IA331">
        <v>9999</v>
      </c>
      <c r="IB331">
        <v>999.9</v>
      </c>
      <c r="IC331">
        <v>1.86396</v>
      </c>
      <c r="ID331">
        <v>1.86007</v>
      </c>
      <c r="IE331">
        <v>1.85844</v>
      </c>
      <c r="IF331">
        <v>1.85974</v>
      </c>
      <c r="IG331">
        <v>1.85989</v>
      </c>
      <c r="IH331">
        <v>1.85838</v>
      </c>
      <c r="II331">
        <v>1.85745</v>
      </c>
      <c r="IJ331">
        <v>1.85242</v>
      </c>
      <c r="IK331">
        <v>0</v>
      </c>
      <c r="IL331">
        <v>0</v>
      </c>
      <c r="IM331">
        <v>0</v>
      </c>
      <c r="IN331">
        <v>0</v>
      </c>
      <c r="IO331" t="s">
        <v>443</v>
      </c>
      <c r="IP331" t="s">
        <v>444</v>
      </c>
      <c r="IQ331" t="s">
        <v>445</v>
      </c>
      <c r="IR331" t="s">
        <v>445</v>
      </c>
      <c r="IS331" t="s">
        <v>445</v>
      </c>
      <c r="IT331" t="s">
        <v>445</v>
      </c>
      <c r="IU331">
        <v>0</v>
      </c>
      <c r="IV331">
        <v>100</v>
      </c>
      <c r="IW331">
        <v>100</v>
      </c>
      <c r="IX331">
        <v>-1.28</v>
      </c>
      <c r="IY331">
        <v>0.2846</v>
      </c>
      <c r="IZ331">
        <v>-1.101190050776656</v>
      </c>
      <c r="JA331">
        <v>-0.0009077452495023094</v>
      </c>
      <c r="JB331">
        <v>1.260287539409167E-06</v>
      </c>
      <c r="JC331">
        <v>-2.747980142854786E-10</v>
      </c>
      <c r="JD331">
        <v>0.01164710740424388</v>
      </c>
      <c r="JE331">
        <v>0.002354074995816399</v>
      </c>
      <c r="JF331">
        <v>0.0004967520844642659</v>
      </c>
      <c r="JG331">
        <v>-1.558376616488758E-06</v>
      </c>
      <c r="JH331">
        <v>1</v>
      </c>
      <c r="JI331">
        <v>1955</v>
      </c>
      <c r="JJ331">
        <v>1</v>
      </c>
      <c r="JK331">
        <v>26</v>
      </c>
      <c r="JL331">
        <v>194326.3</v>
      </c>
      <c r="JM331">
        <v>194326.5</v>
      </c>
      <c r="JN331">
        <v>1.14258</v>
      </c>
      <c r="JO331">
        <v>2.64038</v>
      </c>
      <c r="JP331">
        <v>1.49658</v>
      </c>
      <c r="JQ331">
        <v>2.34619</v>
      </c>
      <c r="JR331">
        <v>1.54907</v>
      </c>
      <c r="JS331">
        <v>2.45361</v>
      </c>
      <c r="JT331">
        <v>36.6233</v>
      </c>
      <c r="JU331">
        <v>24.1751</v>
      </c>
      <c r="JV331">
        <v>18</v>
      </c>
      <c r="JW331">
        <v>483.342</v>
      </c>
      <c r="JX331">
        <v>485.044</v>
      </c>
      <c r="JY331">
        <v>27.9436</v>
      </c>
      <c r="JZ331">
        <v>29.3016</v>
      </c>
      <c r="KA331">
        <v>30.0002</v>
      </c>
      <c r="KB331">
        <v>29.47</v>
      </c>
      <c r="KC331">
        <v>29.4527</v>
      </c>
      <c r="KD331">
        <v>22.9724</v>
      </c>
      <c r="KE331">
        <v>22.2599</v>
      </c>
      <c r="KF331">
        <v>56.4991</v>
      </c>
      <c r="KG331">
        <v>27.8178</v>
      </c>
      <c r="KH331">
        <v>426.822</v>
      </c>
      <c r="KI331">
        <v>19.6548</v>
      </c>
      <c r="KJ331">
        <v>101.849</v>
      </c>
      <c r="KK331">
        <v>91.40179999999999</v>
      </c>
    </row>
    <row r="332" spans="1:297">
      <c r="A332">
        <v>314</v>
      </c>
      <c r="B332">
        <v>1758649190.1</v>
      </c>
      <c r="C332">
        <v>7557.099999904633</v>
      </c>
      <c r="D332" t="s">
        <v>1076</v>
      </c>
      <c r="E332" t="s">
        <v>1077</v>
      </c>
      <c r="F332">
        <v>5</v>
      </c>
      <c r="G332" t="s">
        <v>1027</v>
      </c>
      <c r="H332" t="s">
        <v>438</v>
      </c>
      <c r="I332">
        <v>1758649182.255172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(EA332+(U332+2*0.95*5.67E-8*(((EA332+$B$9)+273)^4-(EA332+273)^4)-44100*J332)/(1.84*29.3*R332+8*0.95*5.67E-8*(EA332+273)^3))</f>
        <v>0</v>
      </c>
      <c r="W332">
        <f>($C$9*EB332+$D$9*EC332+$E$9*V332)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2*0.95*5.67E-8*(((EA332+$B$9)+273)^4-(W332+273)^4)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428.5558801561216</v>
      </c>
      <c r="AK332">
        <v>414.8177696969696</v>
      </c>
      <c r="AL332">
        <v>-0.09459312423162558</v>
      </c>
      <c r="AM332">
        <v>65.1807308755827</v>
      </c>
      <c r="AN332">
        <f>(AP332 - AO332 + DY332*1E3/(8.314*(EA332+273.15)) * AR332/DX332 * AQ332) * DX332/(100*DL332) * 1000/(1000 - AP332)</f>
        <v>0</v>
      </c>
      <c r="AO332">
        <v>19.59439340972892</v>
      </c>
      <c r="AP332">
        <v>22.20588909090908</v>
      </c>
      <c r="AQ332">
        <v>0.01077591150537319</v>
      </c>
      <c r="AR332">
        <v>105.5664432874924</v>
      </c>
      <c r="AS332">
        <v>0</v>
      </c>
      <c r="AT332">
        <v>0</v>
      </c>
      <c r="AU332">
        <f>IF(AS332*$H$15&gt;=AW332,1.0,(AW332/(AW332-AS332*$H$15)))</f>
        <v>0</v>
      </c>
      <c r="AV332">
        <f>(AU332-1)*100</f>
        <v>0</v>
      </c>
      <c r="AW332">
        <f>MAX(0,($B$15+$C$15*EF332)/(1+$D$15*EF332)*DY332/(EA332+273)*$E$15)</f>
        <v>0</v>
      </c>
      <c r="AX332" t="s">
        <v>439</v>
      </c>
      <c r="AY332" t="s">
        <v>439</v>
      </c>
      <c r="AZ332">
        <v>0</v>
      </c>
      <c r="BA332">
        <v>0</v>
      </c>
      <c r="BB332">
        <f>1-AZ332/BA332</f>
        <v>0</v>
      </c>
      <c r="BC332">
        <v>0</v>
      </c>
      <c r="BD332" t="s">
        <v>439</v>
      </c>
      <c r="BE332" t="s">
        <v>439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439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$B$13*EG332+$C$13*EH332+$F$13*ES332*(1-EV332)</f>
        <v>0</v>
      </c>
      <c r="DI332">
        <f>DH332*DJ332</f>
        <v>0</v>
      </c>
      <c r="DJ332">
        <f>($B$13*$D$11+$C$13*$D$11+$F$13*((FF332+EX332)/MAX(FF332+EX332+FG332, 0.1)*$I$11+FG332/MAX(FF332+EX332+FG332, 0.1)*$J$11))/($B$13+$C$13+$F$13)</f>
        <v>0</v>
      </c>
      <c r="DK332">
        <f>($B$13*$K$11+$C$13*$K$11+$F$13*((FF332+EX332)/MAX(FF332+EX332+FG332, 0.1)*$P$11+FG332/MAX(FF332+EX332+FG332, 0.1)*$Q$11))/($B$13+$C$13+$F$13)</f>
        <v>0</v>
      </c>
      <c r="DL332">
        <v>2.7</v>
      </c>
      <c r="DM332">
        <v>0.5</v>
      </c>
      <c r="DN332" t="s">
        <v>440</v>
      </c>
      <c r="DO332">
        <v>2</v>
      </c>
      <c r="DP332" t="b">
        <v>1</v>
      </c>
      <c r="DQ332">
        <v>1758649182.255172</v>
      </c>
      <c r="DR332">
        <v>406.5218275862069</v>
      </c>
      <c r="DS332">
        <v>420.2920344827586</v>
      </c>
      <c r="DT332">
        <v>22.1569551724138</v>
      </c>
      <c r="DU332">
        <v>19.49799310344827</v>
      </c>
      <c r="DV332">
        <v>407.8022068965517</v>
      </c>
      <c r="DW332">
        <v>21.87248620689655</v>
      </c>
      <c r="DX332">
        <v>499.9668620689655</v>
      </c>
      <c r="DY332">
        <v>90.28980000000001</v>
      </c>
      <c r="DZ332">
        <v>0.06818666896551724</v>
      </c>
      <c r="EA332">
        <v>29.05599655172414</v>
      </c>
      <c r="EB332">
        <v>29.9984724137931</v>
      </c>
      <c r="EC332">
        <v>999.9000000000002</v>
      </c>
      <c r="ED332">
        <v>0</v>
      </c>
      <c r="EE332">
        <v>0</v>
      </c>
      <c r="EF332">
        <v>9990.798965517239</v>
      </c>
      <c r="EG332">
        <v>0</v>
      </c>
      <c r="EH332">
        <v>10.21445172413793</v>
      </c>
      <c r="EI332">
        <v>-13.77021724137931</v>
      </c>
      <c r="EJ332">
        <v>415.7331724137931</v>
      </c>
      <c r="EK332">
        <v>428.6497586206897</v>
      </c>
      <c r="EL332">
        <v>2.658961034482759</v>
      </c>
      <c r="EM332">
        <v>420.2920344827586</v>
      </c>
      <c r="EN332">
        <v>19.49799310344827</v>
      </c>
      <c r="EO332">
        <v>2.000546896551724</v>
      </c>
      <c r="EP332">
        <v>1.760471379310345</v>
      </c>
      <c r="EQ332">
        <v>17.44866206896551</v>
      </c>
      <c r="ER332">
        <v>15.44008275862069</v>
      </c>
      <c r="ES332">
        <v>1999.995517241379</v>
      </c>
      <c r="ET332">
        <v>0.9799941034482762</v>
      </c>
      <c r="EU332">
        <v>0.02000608620689655</v>
      </c>
      <c r="EV332">
        <v>0</v>
      </c>
      <c r="EW332">
        <v>426.3710689655172</v>
      </c>
      <c r="EX332">
        <v>5.00078</v>
      </c>
      <c r="EY332">
        <v>8431.995172413792</v>
      </c>
      <c r="EZ332">
        <v>16379.55862068965</v>
      </c>
      <c r="FA332">
        <v>39.83803448275861</v>
      </c>
      <c r="FB332">
        <v>40.64631034482758</v>
      </c>
      <c r="FC332">
        <v>40.00627586206896</v>
      </c>
      <c r="FD332">
        <v>40.34458620689654</v>
      </c>
      <c r="FE332">
        <v>41.12689655172413</v>
      </c>
      <c r="FF332">
        <v>1955.085517241379</v>
      </c>
      <c r="FG332">
        <v>39.91</v>
      </c>
      <c r="FH332">
        <v>0</v>
      </c>
      <c r="FI332">
        <v>1758649188</v>
      </c>
      <c r="FJ332">
        <v>0</v>
      </c>
      <c r="FK332">
        <v>426.4397307692307</v>
      </c>
      <c r="FL332">
        <v>47.96003412181511</v>
      </c>
      <c r="FM332">
        <v>918.3497423477738</v>
      </c>
      <c r="FN332">
        <v>8433.005769230767</v>
      </c>
      <c r="FO332">
        <v>15</v>
      </c>
      <c r="FP332">
        <v>0</v>
      </c>
      <c r="FQ332" t="s">
        <v>441</v>
      </c>
      <c r="FR332">
        <v>1746989605.5</v>
      </c>
      <c r="FS332">
        <v>1746989593.5</v>
      </c>
      <c r="FT332">
        <v>0</v>
      </c>
      <c r="FU332">
        <v>-0.274</v>
      </c>
      <c r="FV332">
        <v>-0.002</v>
      </c>
      <c r="FW332">
        <v>2.549</v>
      </c>
      <c r="FX332">
        <v>0.129</v>
      </c>
      <c r="FY332">
        <v>420</v>
      </c>
      <c r="FZ332">
        <v>17</v>
      </c>
      <c r="GA332">
        <v>0.02</v>
      </c>
      <c r="GB332">
        <v>0.04</v>
      </c>
      <c r="GC332">
        <v>-13.2990025</v>
      </c>
      <c r="GD332">
        <v>-9.255236397748584</v>
      </c>
      <c r="GE332">
        <v>0.9160732491148019</v>
      </c>
      <c r="GF332">
        <v>0</v>
      </c>
      <c r="GG332">
        <v>423.9447647058823</v>
      </c>
      <c r="GH332">
        <v>49.50022914014349</v>
      </c>
      <c r="GI332">
        <v>4.864098272389266</v>
      </c>
      <c r="GJ332">
        <v>0</v>
      </c>
      <c r="GK332">
        <v>2.677472</v>
      </c>
      <c r="GL332">
        <v>-0.4678003001876195</v>
      </c>
      <c r="GM332">
        <v>0.04699547479279258</v>
      </c>
      <c r="GN332">
        <v>0</v>
      </c>
      <c r="GO332">
        <v>0</v>
      </c>
      <c r="GP332">
        <v>3</v>
      </c>
      <c r="GQ332" t="s">
        <v>459</v>
      </c>
      <c r="GR332">
        <v>3.10236</v>
      </c>
      <c r="GS332">
        <v>2.72601</v>
      </c>
      <c r="GT332">
        <v>0.08562930000000001</v>
      </c>
      <c r="GU332">
        <v>0.08816930000000001</v>
      </c>
      <c r="GV332">
        <v>0.101792</v>
      </c>
      <c r="GW332">
        <v>0.09447700000000001</v>
      </c>
      <c r="GX332">
        <v>23874.3</v>
      </c>
      <c r="GY332">
        <v>21638.7</v>
      </c>
      <c r="GZ332">
        <v>26675.1</v>
      </c>
      <c r="HA332">
        <v>23954.6</v>
      </c>
      <c r="HB332">
        <v>38341.2</v>
      </c>
      <c r="HC332">
        <v>32069.9</v>
      </c>
      <c r="HD332">
        <v>46583.4</v>
      </c>
      <c r="HE332">
        <v>37901.3</v>
      </c>
      <c r="HF332">
        <v>1.86633</v>
      </c>
      <c r="HG332">
        <v>1.84625</v>
      </c>
      <c r="HH332">
        <v>0.106089</v>
      </c>
      <c r="HI332">
        <v>0</v>
      </c>
      <c r="HJ332">
        <v>28.2786</v>
      </c>
      <c r="HK332">
        <v>999.9</v>
      </c>
      <c r="HL332">
        <v>47.6</v>
      </c>
      <c r="HM332">
        <v>31.8</v>
      </c>
      <c r="HN332">
        <v>24.8915</v>
      </c>
      <c r="HO332">
        <v>60.9913</v>
      </c>
      <c r="HP332">
        <v>22.5401</v>
      </c>
      <c r="HQ332">
        <v>1</v>
      </c>
      <c r="HR332">
        <v>0.160691</v>
      </c>
      <c r="HS332">
        <v>0.359281</v>
      </c>
      <c r="HT332">
        <v>20.2795</v>
      </c>
      <c r="HU332">
        <v>5.2098</v>
      </c>
      <c r="HV332">
        <v>11.9794</v>
      </c>
      <c r="HW332">
        <v>4.9628</v>
      </c>
      <c r="HX332">
        <v>3.2742</v>
      </c>
      <c r="HY332">
        <v>9999</v>
      </c>
      <c r="HZ332">
        <v>9999</v>
      </c>
      <c r="IA332">
        <v>9999</v>
      </c>
      <c r="IB332">
        <v>999.9</v>
      </c>
      <c r="IC332">
        <v>1.86397</v>
      </c>
      <c r="ID332">
        <v>1.8601</v>
      </c>
      <c r="IE332">
        <v>1.85844</v>
      </c>
      <c r="IF332">
        <v>1.85975</v>
      </c>
      <c r="IG332">
        <v>1.85989</v>
      </c>
      <c r="IH332">
        <v>1.85838</v>
      </c>
      <c r="II332">
        <v>1.85745</v>
      </c>
      <c r="IJ332">
        <v>1.85242</v>
      </c>
      <c r="IK332">
        <v>0</v>
      </c>
      <c r="IL332">
        <v>0</v>
      </c>
      <c r="IM332">
        <v>0</v>
      </c>
      <c r="IN332">
        <v>0</v>
      </c>
      <c r="IO332" t="s">
        <v>443</v>
      </c>
      <c r="IP332" t="s">
        <v>444</v>
      </c>
      <c r="IQ332" t="s">
        <v>445</v>
      </c>
      <c r="IR332" t="s">
        <v>445</v>
      </c>
      <c r="IS332" t="s">
        <v>445</v>
      </c>
      <c r="IT332" t="s">
        <v>445</v>
      </c>
      <c r="IU332">
        <v>0</v>
      </c>
      <c r="IV332">
        <v>100</v>
      </c>
      <c r="IW332">
        <v>100</v>
      </c>
      <c r="IX332">
        <v>-1.28</v>
      </c>
      <c r="IY332">
        <v>0.2856</v>
      </c>
      <c r="IZ332">
        <v>-1.101190050776656</v>
      </c>
      <c r="JA332">
        <v>-0.0009077452495023094</v>
      </c>
      <c r="JB332">
        <v>1.260287539409167E-06</v>
      </c>
      <c r="JC332">
        <v>-2.747980142854786E-10</v>
      </c>
      <c r="JD332">
        <v>0.01164710740424388</v>
      </c>
      <c r="JE332">
        <v>0.002354074995816399</v>
      </c>
      <c r="JF332">
        <v>0.0004967520844642659</v>
      </c>
      <c r="JG332">
        <v>-1.558376616488758E-06</v>
      </c>
      <c r="JH332">
        <v>1</v>
      </c>
      <c r="JI332">
        <v>1955</v>
      </c>
      <c r="JJ332">
        <v>1</v>
      </c>
      <c r="JK332">
        <v>26</v>
      </c>
      <c r="JL332">
        <v>194326.4</v>
      </c>
      <c r="JM332">
        <v>194326.6</v>
      </c>
      <c r="JN332">
        <v>1.16943</v>
      </c>
      <c r="JO332">
        <v>2.64771</v>
      </c>
      <c r="JP332">
        <v>1.49658</v>
      </c>
      <c r="JQ332">
        <v>2.34619</v>
      </c>
      <c r="JR332">
        <v>1.54907</v>
      </c>
      <c r="JS332">
        <v>2.35107</v>
      </c>
      <c r="JT332">
        <v>36.6233</v>
      </c>
      <c r="JU332">
        <v>24.1663</v>
      </c>
      <c r="JV332">
        <v>18</v>
      </c>
      <c r="JW332">
        <v>483.357</v>
      </c>
      <c r="JX332">
        <v>484.935</v>
      </c>
      <c r="JY332">
        <v>27.8687</v>
      </c>
      <c r="JZ332">
        <v>29.3041</v>
      </c>
      <c r="KA332">
        <v>30.0008</v>
      </c>
      <c r="KB332">
        <v>29.472</v>
      </c>
      <c r="KC332">
        <v>29.4552</v>
      </c>
      <c r="KD332">
        <v>23.51</v>
      </c>
      <c r="KE332">
        <v>22.2599</v>
      </c>
      <c r="KF332">
        <v>56.4991</v>
      </c>
      <c r="KG332">
        <v>27.8047</v>
      </c>
      <c r="KH332">
        <v>440.181</v>
      </c>
      <c r="KI332">
        <v>19.6465</v>
      </c>
      <c r="KJ332">
        <v>101.849</v>
      </c>
      <c r="KK332">
        <v>91.4015</v>
      </c>
    </row>
    <row r="333" spans="1:297">
      <c r="A333">
        <v>315</v>
      </c>
      <c r="B333">
        <v>1758649195.1</v>
      </c>
      <c r="C333">
        <v>7562.099999904633</v>
      </c>
      <c r="D333" t="s">
        <v>1078</v>
      </c>
      <c r="E333" t="s">
        <v>1079</v>
      </c>
      <c r="F333">
        <v>5</v>
      </c>
      <c r="G333" t="s">
        <v>1027</v>
      </c>
      <c r="H333" t="s">
        <v>438</v>
      </c>
      <c r="I333">
        <v>1758649187.332142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(EA333+(U333+2*0.95*5.67E-8*(((EA333+$B$9)+273)^4-(EA333+273)^4)-44100*J333)/(1.84*29.3*R333+8*0.95*5.67E-8*(EA333+273)^3))</f>
        <v>0</v>
      </c>
      <c r="W333">
        <f>($C$9*EB333+$D$9*EC333+$E$9*V333)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2*0.95*5.67E-8*(((EA333+$B$9)+273)^4-(W333+273)^4)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435.3974933256316</v>
      </c>
      <c r="AK333">
        <v>417.4192666666663</v>
      </c>
      <c r="AL333">
        <v>0.6580710387555574</v>
      </c>
      <c r="AM333">
        <v>65.1807308755827</v>
      </c>
      <c r="AN333">
        <f>(AP333 - AO333 + DY333*1E3/(8.314*(EA333+273.15)) * AR333/DX333 * AQ333) * DX333/(100*DL333) * 1000/(1000 - AP333)</f>
        <v>0</v>
      </c>
      <c r="AO333">
        <v>19.60734739426834</v>
      </c>
      <c r="AP333">
        <v>22.24218909090908</v>
      </c>
      <c r="AQ333">
        <v>0.006134563209077008</v>
      </c>
      <c r="AR333">
        <v>105.5664432874924</v>
      </c>
      <c r="AS333">
        <v>0</v>
      </c>
      <c r="AT333">
        <v>0</v>
      </c>
      <c r="AU333">
        <f>IF(AS333*$H$15&gt;=AW333,1.0,(AW333/(AW333-AS333*$H$15)))</f>
        <v>0</v>
      </c>
      <c r="AV333">
        <f>(AU333-1)*100</f>
        <v>0</v>
      </c>
      <c r="AW333">
        <f>MAX(0,($B$15+$C$15*EF333)/(1+$D$15*EF333)*DY333/(EA333+273)*$E$15)</f>
        <v>0</v>
      </c>
      <c r="AX333" t="s">
        <v>439</v>
      </c>
      <c r="AY333" t="s">
        <v>439</v>
      </c>
      <c r="AZ333">
        <v>0</v>
      </c>
      <c r="BA333">
        <v>0</v>
      </c>
      <c r="BB333">
        <f>1-AZ333/BA333</f>
        <v>0</v>
      </c>
      <c r="BC333">
        <v>0</v>
      </c>
      <c r="BD333" t="s">
        <v>439</v>
      </c>
      <c r="BE333" t="s">
        <v>439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439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$B$13*EG333+$C$13*EH333+$F$13*ES333*(1-EV333)</f>
        <v>0</v>
      </c>
      <c r="DI333">
        <f>DH333*DJ333</f>
        <v>0</v>
      </c>
      <c r="DJ333">
        <f>($B$13*$D$11+$C$13*$D$11+$F$13*((FF333+EX333)/MAX(FF333+EX333+FG333, 0.1)*$I$11+FG333/MAX(FF333+EX333+FG333, 0.1)*$J$11))/($B$13+$C$13+$F$13)</f>
        <v>0</v>
      </c>
      <c r="DK333">
        <f>($B$13*$K$11+$C$13*$K$11+$F$13*((FF333+EX333)/MAX(FF333+EX333+FG333, 0.1)*$P$11+FG333/MAX(FF333+EX333+FG333, 0.1)*$Q$11))/($B$13+$C$13+$F$13)</f>
        <v>0</v>
      </c>
      <c r="DL333">
        <v>2.7</v>
      </c>
      <c r="DM333">
        <v>0.5</v>
      </c>
      <c r="DN333" t="s">
        <v>440</v>
      </c>
      <c r="DO333">
        <v>2</v>
      </c>
      <c r="DP333" t="b">
        <v>1</v>
      </c>
      <c r="DQ333">
        <v>1758649187.332142</v>
      </c>
      <c r="DR333">
        <v>406.31125</v>
      </c>
      <c r="DS333">
        <v>422.9146785714285</v>
      </c>
      <c r="DT333">
        <v>22.18621785714286</v>
      </c>
      <c r="DU333">
        <v>19.554475</v>
      </c>
      <c r="DV333">
        <v>407.5916785714286</v>
      </c>
      <c r="DW333">
        <v>21.90111428571428</v>
      </c>
      <c r="DX333">
        <v>499.9721428571428</v>
      </c>
      <c r="DY333">
        <v>90.28967142857144</v>
      </c>
      <c r="DZ333">
        <v>0.06796932499999998</v>
      </c>
      <c r="EA333">
        <v>29.06297142857143</v>
      </c>
      <c r="EB333">
        <v>30.00794642857143</v>
      </c>
      <c r="EC333">
        <v>999.9000000000002</v>
      </c>
      <c r="ED333">
        <v>0</v>
      </c>
      <c r="EE333">
        <v>0</v>
      </c>
      <c r="EF333">
        <v>9998.348214285714</v>
      </c>
      <c r="EG333">
        <v>0</v>
      </c>
      <c r="EH333">
        <v>10.22346785714286</v>
      </c>
      <c r="EI333">
        <v>-16.60338571428571</v>
      </c>
      <c r="EJ333">
        <v>415.5303214285715</v>
      </c>
      <c r="EK333">
        <v>431.3496071428572</v>
      </c>
      <c r="EL333">
        <v>2.631743571428571</v>
      </c>
      <c r="EM333">
        <v>422.9146785714285</v>
      </c>
      <c r="EN333">
        <v>19.554475</v>
      </c>
      <c r="EO333">
        <v>2.003186428571428</v>
      </c>
      <c r="EP333">
        <v>1.7655675</v>
      </c>
      <c r="EQ333">
        <v>17.46952142857143</v>
      </c>
      <c r="ER333">
        <v>15.485175</v>
      </c>
      <c r="ES333">
        <v>1999.999642857143</v>
      </c>
      <c r="ET333">
        <v>0.9799941071428575</v>
      </c>
      <c r="EU333">
        <v>0.02000608214285714</v>
      </c>
      <c r="EV333">
        <v>0</v>
      </c>
      <c r="EW333">
        <v>430.2681785714285</v>
      </c>
      <c r="EX333">
        <v>5.00078</v>
      </c>
      <c r="EY333">
        <v>8505.960714285715</v>
      </c>
      <c r="EZ333">
        <v>16379.60357142857</v>
      </c>
      <c r="FA333">
        <v>39.83674999999999</v>
      </c>
      <c r="FB333">
        <v>40.65149999999999</v>
      </c>
      <c r="FC333">
        <v>39.99989285714285</v>
      </c>
      <c r="FD333">
        <v>40.35464285714285</v>
      </c>
      <c r="FE333">
        <v>41.12246428571427</v>
      </c>
      <c r="FF333">
        <v>1955.089642857143</v>
      </c>
      <c r="FG333">
        <v>39.91</v>
      </c>
      <c r="FH333">
        <v>0</v>
      </c>
      <c r="FI333">
        <v>1758649193.4</v>
      </c>
      <c r="FJ333">
        <v>0</v>
      </c>
      <c r="FK333">
        <v>430.7653599999999</v>
      </c>
      <c r="FL333">
        <v>42.10407685366728</v>
      </c>
      <c r="FM333">
        <v>808.3592295171784</v>
      </c>
      <c r="FN333">
        <v>8515.0764</v>
      </c>
      <c r="FO333">
        <v>15</v>
      </c>
      <c r="FP333">
        <v>0</v>
      </c>
      <c r="FQ333" t="s">
        <v>441</v>
      </c>
      <c r="FR333">
        <v>1746989605.5</v>
      </c>
      <c r="FS333">
        <v>1746989593.5</v>
      </c>
      <c r="FT333">
        <v>0</v>
      </c>
      <c r="FU333">
        <v>-0.274</v>
      </c>
      <c r="FV333">
        <v>-0.002</v>
      </c>
      <c r="FW333">
        <v>2.549</v>
      </c>
      <c r="FX333">
        <v>0.129</v>
      </c>
      <c r="FY333">
        <v>420</v>
      </c>
      <c r="FZ333">
        <v>17</v>
      </c>
      <c r="GA333">
        <v>0.02</v>
      </c>
      <c r="GB333">
        <v>0.04</v>
      </c>
      <c r="GC333">
        <v>-15.56403170731707</v>
      </c>
      <c r="GD333">
        <v>-30.73895540069689</v>
      </c>
      <c r="GE333">
        <v>3.560282692491996</v>
      </c>
      <c r="GF333">
        <v>0</v>
      </c>
      <c r="GG333">
        <v>428.193705882353</v>
      </c>
      <c r="GH333">
        <v>45.5923300229581</v>
      </c>
      <c r="GI333">
        <v>4.486072424275803</v>
      </c>
      <c r="GJ333">
        <v>0</v>
      </c>
      <c r="GK333">
        <v>2.650581463414634</v>
      </c>
      <c r="GL333">
        <v>-0.3655716376306655</v>
      </c>
      <c r="GM333">
        <v>0.04178581977709409</v>
      </c>
      <c r="GN333">
        <v>0</v>
      </c>
      <c r="GO333">
        <v>0</v>
      </c>
      <c r="GP333">
        <v>3</v>
      </c>
      <c r="GQ333" t="s">
        <v>459</v>
      </c>
      <c r="GR333">
        <v>3.10192</v>
      </c>
      <c r="GS333">
        <v>2.72623</v>
      </c>
      <c r="GT333">
        <v>0.0861188</v>
      </c>
      <c r="GU333">
        <v>0.0900736</v>
      </c>
      <c r="GV333">
        <v>0.101901</v>
      </c>
      <c r="GW333">
        <v>0.09450450000000001</v>
      </c>
      <c r="GX333">
        <v>23861.3</v>
      </c>
      <c r="GY333">
        <v>21593.2</v>
      </c>
      <c r="GZ333">
        <v>26674.9</v>
      </c>
      <c r="HA333">
        <v>23954.3</v>
      </c>
      <c r="HB333">
        <v>38336.3</v>
      </c>
      <c r="HC333">
        <v>32069.1</v>
      </c>
      <c r="HD333">
        <v>46583.1</v>
      </c>
      <c r="HE333">
        <v>37901.3</v>
      </c>
      <c r="HF333">
        <v>1.86583</v>
      </c>
      <c r="HG333">
        <v>1.8467</v>
      </c>
      <c r="HH333">
        <v>0.105798</v>
      </c>
      <c r="HI333">
        <v>0</v>
      </c>
      <c r="HJ333">
        <v>28.2797</v>
      </c>
      <c r="HK333">
        <v>999.9</v>
      </c>
      <c r="HL333">
        <v>47.6</v>
      </c>
      <c r="HM333">
        <v>31.8</v>
      </c>
      <c r="HN333">
        <v>24.8912</v>
      </c>
      <c r="HO333">
        <v>61.0013</v>
      </c>
      <c r="HP333">
        <v>22.528</v>
      </c>
      <c r="HQ333">
        <v>1</v>
      </c>
      <c r="HR333">
        <v>0.160554</v>
      </c>
      <c r="HS333">
        <v>0.211983</v>
      </c>
      <c r="HT333">
        <v>20.2799</v>
      </c>
      <c r="HU333">
        <v>5.2101</v>
      </c>
      <c r="HV333">
        <v>11.9794</v>
      </c>
      <c r="HW333">
        <v>4.96285</v>
      </c>
      <c r="HX333">
        <v>3.27413</v>
      </c>
      <c r="HY333">
        <v>9999</v>
      </c>
      <c r="HZ333">
        <v>9999</v>
      </c>
      <c r="IA333">
        <v>9999</v>
      </c>
      <c r="IB333">
        <v>999.9</v>
      </c>
      <c r="IC333">
        <v>1.86398</v>
      </c>
      <c r="ID333">
        <v>1.86008</v>
      </c>
      <c r="IE333">
        <v>1.85841</v>
      </c>
      <c r="IF333">
        <v>1.85976</v>
      </c>
      <c r="IG333">
        <v>1.85989</v>
      </c>
      <c r="IH333">
        <v>1.85838</v>
      </c>
      <c r="II333">
        <v>1.85745</v>
      </c>
      <c r="IJ333">
        <v>1.85242</v>
      </c>
      <c r="IK333">
        <v>0</v>
      </c>
      <c r="IL333">
        <v>0</v>
      </c>
      <c r="IM333">
        <v>0</v>
      </c>
      <c r="IN333">
        <v>0</v>
      </c>
      <c r="IO333" t="s">
        <v>443</v>
      </c>
      <c r="IP333" t="s">
        <v>444</v>
      </c>
      <c r="IQ333" t="s">
        <v>445</v>
      </c>
      <c r="IR333" t="s">
        <v>445</v>
      </c>
      <c r="IS333" t="s">
        <v>445</v>
      </c>
      <c r="IT333" t="s">
        <v>445</v>
      </c>
      <c r="IU333">
        <v>0</v>
      </c>
      <c r="IV333">
        <v>100</v>
      </c>
      <c r="IW333">
        <v>100</v>
      </c>
      <c r="IX333">
        <v>-1.281</v>
      </c>
      <c r="IY333">
        <v>0.2864</v>
      </c>
      <c r="IZ333">
        <v>-1.101190050776656</v>
      </c>
      <c r="JA333">
        <v>-0.0009077452495023094</v>
      </c>
      <c r="JB333">
        <v>1.260287539409167E-06</v>
      </c>
      <c r="JC333">
        <v>-2.747980142854786E-10</v>
      </c>
      <c r="JD333">
        <v>0.01164710740424388</v>
      </c>
      <c r="JE333">
        <v>0.002354074995816399</v>
      </c>
      <c r="JF333">
        <v>0.0004967520844642659</v>
      </c>
      <c r="JG333">
        <v>-1.558376616488758E-06</v>
      </c>
      <c r="JH333">
        <v>1</v>
      </c>
      <c r="JI333">
        <v>1955</v>
      </c>
      <c r="JJ333">
        <v>1</v>
      </c>
      <c r="JK333">
        <v>26</v>
      </c>
      <c r="JL333">
        <v>194326.5</v>
      </c>
      <c r="JM333">
        <v>194326.7</v>
      </c>
      <c r="JN333">
        <v>1.19995</v>
      </c>
      <c r="JO333">
        <v>2.64526</v>
      </c>
      <c r="JP333">
        <v>1.49658</v>
      </c>
      <c r="JQ333">
        <v>2.34619</v>
      </c>
      <c r="JR333">
        <v>1.54907</v>
      </c>
      <c r="JS333">
        <v>2.3584</v>
      </c>
      <c r="JT333">
        <v>36.6233</v>
      </c>
      <c r="JU333">
        <v>24.1751</v>
      </c>
      <c r="JV333">
        <v>18</v>
      </c>
      <c r="JW333">
        <v>483.083</v>
      </c>
      <c r="JX333">
        <v>485.248</v>
      </c>
      <c r="JY333">
        <v>27.8051</v>
      </c>
      <c r="JZ333">
        <v>29.3054</v>
      </c>
      <c r="KA333">
        <v>30.0001</v>
      </c>
      <c r="KB333">
        <v>29.4744</v>
      </c>
      <c r="KC333">
        <v>29.4577</v>
      </c>
      <c r="KD333">
        <v>24.1385</v>
      </c>
      <c r="KE333">
        <v>22.2599</v>
      </c>
      <c r="KF333">
        <v>56.4991</v>
      </c>
      <c r="KG333">
        <v>27.7948</v>
      </c>
      <c r="KH333">
        <v>460.217</v>
      </c>
      <c r="KI333">
        <v>19.639</v>
      </c>
      <c r="KJ333">
        <v>101.848</v>
      </c>
      <c r="KK333">
        <v>91.401</v>
      </c>
    </row>
    <row r="334" spans="1:297">
      <c r="A334">
        <v>316</v>
      </c>
      <c r="B334">
        <v>1758649200.1</v>
      </c>
      <c r="C334">
        <v>7567.099999904633</v>
      </c>
      <c r="D334" t="s">
        <v>1080</v>
      </c>
      <c r="E334" t="s">
        <v>1081</v>
      </c>
      <c r="F334">
        <v>5</v>
      </c>
      <c r="G334" t="s">
        <v>1027</v>
      </c>
      <c r="H334" t="s">
        <v>438</v>
      </c>
      <c r="I334">
        <v>1758649192.6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(EA334+(U334+2*0.95*5.67E-8*(((EA334+$B$9)+273)^4-(EA334+273)^4)-44100*J334)/(1.84*29.3*R334+8*0.95*5.67E-8*(EA334+273)^3))</f>
        <v>0</v>
      </c>
      <c r="W334">
        <f>($C$9*EB334+$D$9*EC334+$E$9*V334)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2*0.95*5.67E-8*(((EA334+$B$9)+273)^4-(W334+273)^4)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449.6811714435616</v>
      </c>
      <c r="AK334">
        <v>425.9447393939392</v>
      </c>
      <c r="AL334">
        <v>1.842359827003819</v>
      </c>
      <c r="AM334">
        <v>65.1807308755827</v>
      </c>
      <c r="AN334">
        <f>(AP334 - AO334 + DY334*1E3/(8.314*(EA334+273.15)) * AR334/DX334 * AQ334) * DX334/(100*DL334) * 1000/(1000 - AP334)</f>
        <v>0</v>
      </c>
      <c r="AO334">
        <v>19.61655606266608</v>
      </c>
      <c r="AP334">
        <v>22.2631212121212</v>
      </c>
      <c r="AQ334">
        <v>0.001418718346518267</v>
      </c>
      <c r="AR334">
        <v>105.5664432874924</v>
      </c>
      <c r="AS334">
        <v>0</v>
      </c>
      <c r="AT334">
        <v>0</v>
      </c>
      <c r="AU334">
        <f>IF(AS334*$H$15&gt;=AW334,1.0,(AW334/(AW334-AS334*$H$15)))</f>
        <v>0</v>
      </c>
      <c r="AV334">
        <f>(AU334-1)*100</f>
        <v>0</v>
      </c>
      <c r="AW334">
        <f>MAX(0,($B$15+$C$15*EF334)/(1+$D$15*EF334)*DY334/(EA334+273)*$E$15)</f>
        <v>0</v>
      </c>
      <c r="AX334" t="s">
        <v>439</v>
      </c>
      <c r="AY334" t="s">
        <v>439</v>
      </c>
      <c r="AZ334">
        <v>0</v>
      </c>
      <c r="BA334">
        <v>0</v>
      </c>
      <c r="BB334">
        <f>1-AZ334/BA334</f>
        <v>0</v>
      </c>
      <c r="BC334">
        <v>0</v>
      </c>
      <c r="BD334" t="s">
        <v>439</v>
      </c>
      <c r="BE334" t="s">
        <v>439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439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$B$13*EG334+$C$13*EH334+$F$13*ES334*(1-EV334)</f>
        <v>0</v>
      </c>
      <c r="DI334">
        <f>DH334*DJ334</f>
        <v>0</v>
      </c>
      <c r="DJ334">
        <f>($B$13*$D$11+$C$13*$D$11+$F$13*((FF334+EX334)/MAX(FF334+EX334+FG334, 0.1)*$I$11+FG334/MAX(FF334+EX334+FG334, 0.1)*$J$11))/($B$13+$C$13+$F$13)</f>
        <v>0</v>
      </c>
      <c r="DK334">
        <f>($B$13*$K$11+$C$13*$K$11+$F$13*((FF334+EX334)/MAX(FF334+EX334+FG334, 0.1)*$P$11+FG334/MAX(FF334+EX334+FG334, 0.1)*$Q$11))/($B$13+$C$13+$F$13)</f>
        <v>0</v>
      </c>
      <c r="DL334">
        <v>2.7</v>
      </c>
      <c r="DM334">
        <v>0.5</v>
      </c>
      <c r="DN334" t="s">
        <v>440</v>
      </c>
      <c r="DO334">
        <v>2</v>
      </c>
      <c r="DP334" t="b">
        <v>1</v>
      </c>
      <c r="DQ334">
        <v>1758649192.6</v>
      </c>
      <c r="DR334">
        <v>408.3649259259259</v>
      </c>
      <c r="DS334">
        <v>430.5071481481481</v>
      </c>
      <c r="DT334">
        <v>22.22372962962963</v>
      </c>
      <c r="DU334">
        <v>19.60147037037038</v>
      </c>
      <c r="DV334">
        <v>409.6455185185185</v>
      </c>
      <c r="DW334">
        <v>21.93781851851852</v>
      </c>
      <c r="DX334">
        <v>499.9755925925926</v>
      </c>
      <c r="DY334">
        <v>90.28847777777777</v>
      </c>
      <c r="DZ334">
        <v>0.06785124444444444</v>
      </c>
      <c r="EA334">
        <v>29.06616296296296</v>
      </c>
      <c r="EB334">
        <v>30.01178148148148</v>
      </c>
      <c r="EC334">
        <v>999.9000000000001</v>
      </c>
      <c r="ED334">
        <v>0</v>
      </c>
      <c r="EE334">
        <v>0</v>
      </c>
      <c r="EF334">
        <v>10006.5762962963</v>
      </c>
      <c r="EG334">
        <v>0</v>
      </c>
      <c r="EH334">
        <v>10.22990740740741</v>
      </c>
      <c r="EI334">
        <v>-22.1421037037037</v>
      </c>
      <c r="EJ334">
        <v>417.6467777777779</v>
      </c>
      <c r="EK334">
        <v>439.1145185185186</v>
      </c>
      <c r="EL334">
        <v>2.622262962962963</v>
      </c>
      <c r="EM334">
        <v>430.5071481481481</v>
      </c>
      <c r="EN334">
        <v>19.60147037037038</v>
      </c>
      <c r="EO334">
        <v>2.006547037037037</v>
      </c>
      <c r="EP334">
        <v>1.769787037037037</v>
      </c>
      <c r="EQ334">
        <v>17.49607407407407</v>
      </c>
      <c r="ER334">
        <v>15.52245555555555</v>
      </c>
      <c r="ES334">
        <v>1999.99</v>
      </c>
      <c r="ET334">
        <v>0.9799940000000001</v>
      </c>
      <c r="EU334">
        <v>0.02000619999999999</v>
      </c>
      <c r="EV334">
        <v>0</v>
      </c>
      <c r="EW334">
        <v>433.7065925925925</v>
      </c>
      <c r="EX334">
        <v>5.00078</v>
      </c>
      <c r="EY334">
        <v>8573.153333333334</v>
      </c>
      <c r="EZ334">
        <v>16379.51851851852</v>
      </c>
      <c r="FA334">
        <v>39.81218518518518</v>
      </c>
      <c r="FB334">
        <v>40.65018518518518</v>
      </c>
      <c r="FC334">
        <v>39.97203703703703</v>
      </c>
      <c r="FD334">
        <v>40.34933333333333</v>
      </c>
      <c r="FE334">
        <v>41.12014814814814</v>
      </c>
      <c r="FF334">
        <v>1955.08</v>
      </c>
      <c r="FG334">
        <v>39.91</v>
      </c>
      <c r="FH334">
        <v>0</v>
      </c>
      <c r="FI334">
        <v>1758649198.2</v>
      </c>
      <c r="FJ334">
        <v>0</v>
      </c>
      <c r="FK334">
        <v>433.8162</v>
      </c>
      <c r="FL334">
        <v>36.11784615418858</v>
      </c>
      <c r="FM334">
        <v>693.7030769216517</v>
      </c>
      <c r="FN334">
        <v>8575.108400000001</v>
      </c>
      <c r="FO334">
        <v>15</v>
      </c>
      <c r="FP334">
        <v>0</v>
      </c>
      <c r="FQ334" t="s">
        <v>441</v>
      </c>
      <c r="FR334">
        <v>1746989605.5</v>
      </c>
      <c r="FS334">
        <v>1746989593.5</v>
      </c>
      <c r="FT334">
        <v>0</v>
      </c>
      <c r="FU334">
        <v>-0.274</v>
      </c>
      <c r="FV334">
        <v>-0.002</v>
      </c>
      <c r="FW334">
        <v>2.549</v>
      </c>
      <c r="FX334">
        <v>0.129</v>
      </c>
      <c r="FY334">
        <v>420</v>
      </c>
      <c r="FZ334">
        <v>17</v>
      </c>
      <c r="GA334">
        <v>0.02</v>
      </c>
      <c r="GB334">
        <v>0.04</v>
      </c>
      <c r="GC334">
        <v>-18.6924268292683</v>
      </c>
      <c r="GD334">
        <v>-56.66598188153308</v>
      </c>
      <c r="GE334">
        <v>6.028485059749394</v>
      </c>
      <c r="GF334">
        <v>0</v>
      </c>
      <c r="GG334">
        <v>431.1888529411764</v>
      </c>
      <c r="GH334">
        <v>40.3006417051668</v>
      </c>
      <c r="GI334">
        <v>3.973831490346293</v>
      </c>
      <c r="GJ334">
        <v>0</v>
      </c>
      <c r="GK334">
        <v>2.636873170731707</v>
      </c>
      <c r="GL334">
        <v>-0.1475201393728169</v>
      </c>
      <c r="GM334">
        <v>0.0296834789755649</v>
      </c>
      <c r="GN334">
        <v>0</v>
      </c>
      <c r="GO334">
        <v>0</v>
      </c>
      <c r="GP334">
        <v>3</v>
      </c>
      <c r="GQ334" t="s">
        <v>459</v>
      </c>
      <c r="GR334">
        <v>3.10215</v>
      </c>
      <c r="GS334">
        <v>2.72598</v>
      </c>
      <c r="GT334">
        <v>0.0875155</v>
      </c>
      <c r="GU334">
        <v>0.0924794</v>
      </c>
      <c r="GV334">
        <v>0.10196</v>
      </c>
      <c r="GW334">
        <v>0.0945271</v>
      </c>
      <c r="GX334">
        <v>23825</v>
      </c>
      <c r="GY334">
        <v>21536.1</v>
      </c>
      <c r="GZ334">
        <v>26675.1</v>
      </c>
      <c r="HA334">
        <v>23954.3</v>
      </c>
      <c r="HB334">
        <v>38333.8</v>
      </c>
      <c r="HC334">
        <v>32068.5</v>
      </c>
      <c r="HD334">
        <v>46583</v>
      </c>
      <c r="HE334">
        <v>37901.3</v>
      </c>
      <c r="HF334">
        <v>1.86623</v>
      </c>
      <c r="HG334">
        <v>1.84638</v>
      </c>
      <c r="HH334">
        <v>0.10642</v>
      </c>
      <c r="HI334">
        <v>0</v>
      </c>
      <c r="HJ334">
        <v>28.281</v>
      </c>
      <c r="HK334">
        <v>999.9</v>
      </c>
      <c r="HL334">
        <v>47.6</v>
      </c>
      <c r="HM334">
        <v>31.8</v>
      </c>
      <c r="HN334">
        <v>24.8921</v>
      </c>
      <c r="HO334">
        <v>60.7413</v>
      </c>
      <c r="HP334">
        <v>22.6843</v>
      </c>
      <c r="HQ334">
        <v>1</v>
      </c>
      <c r="HR334">
        <v>0.160414</v>
      </c>
      <c r="HS334">
        <v>0.135229</v>
      </c>
      <c r="HT334">
        <v>20.28</v>
      </c>
      <c r="HU334">
        <v>5.2104</v>
      </c>
      <c r="HV334">
        <v>11.979</v>
      </c>
      <c r="HW334">
        <v>4.96275</v>
      </c>
      <c r="HX334">
        <v>3.2744</v>
      </c>
      <c r="HY334">
        <v>9999</v>
      </c>
      <c r="HZ334">
        <v>9999</v>
      </c>
      <c r="IA334">
        <v>9999</v>
      </c>
      <c r="IB334">
        <v>999.9</v>
      </c>
      <c r="IC334">
        <v>1.864</v>
      </c>
      <c r="ID334">
        <v>1.86008</v>
      </c>
      <c r="IE334">
        <v>1.85842</v>
      </c>
      <c r="IF334">
        <v>1.85975</v>
      </c>
      <c r="IG334">
        <v>1.85989</v>
      </c>
      <c r="IH334">
        <v>1.85838</v>
      </c>
      <c r="II334">
        <v>1.85745</v>
      </c>
      <c r="IJ334">
        <v>1.85242</v>
      </c>
      <c r="IK334">
        <v>0</v>
      </c>
      <c r="IL334">
        <v>0</v>
      </c>
      <c r="IM334">
        <v>0</v>
      </c>
      <c r="IN334">
        <v>0</v>
      </c>
      <c r="IO334" t="s">
        <v>443</v>
      </c>
      <c r="IP334" t="s">
        <v>444</v>
      </c>
      <c r="IQ334" t="s">
        <v>445</v>
      </c>
      <c r="IR334" t="s">
        <v>445</v>
      </c>
      <c r="IS334" t="s">
        <v>445</v>
      </c>
      <c r="IT334" t="s">
        <v>445</v>
      </c>
      <c r="IU334">
        <v>0</v>
      </c>
      <c r="IV334">
        <v>100</v>
      </c>
      <c r="IW334">
        <v>100</v>
      </c>
      <c r="IX334">
        <v>-1.28</v>
      </c>
      <c r="IY334">
        <v>0.2868</v>
      </c>
      <c r="IZ334">
        <v>-1.101190050776656</v>
      </c>
      <c r="JA334">
        <v>-0.0009077452495023094</v>
      </c>
      <c r="JB334">
        <v>1.260287539409167E-06</v>
      </c>
      <c r="JC334">
        <v>-2.747980142854786E-10</v>
      </c>
      <c r="JD334">
        <v>0.01164710740424388</v>
      </c>
      <c r="JE334">
        <v>0.002354074995816399</v>
      </c>
      <c r="JF334">
        <v>0.0004967520844642659</v>
      </c>
      <c r="JG334">
        <v>-1.558376616488758E-06</v>
      </c>
      <c r="JH334">
        <v>1</v>
      </c>
      <c r="JI334">
        <v>1955</v>
      </c>
      <c r="JJ334">
        <v>1</v>
      </c>
      <c r="JK334">
        <v>26</v>
      </c>
      <c r="JL334">
        <v>194326.6</v>
      </c>
      <c r="JM334">
        <v>194326.8</v>
      </c>
      <c r="JN334">
        <v>1.23779</v>
      </c>
      <c r="JO334">
        <v>2.61597</v>
      </c>
      <c r="JP334">
        <v>1.49658</v>
      </c>
      <c r="JQ334">
        <v>2.34619</v>
      </c>
      <c r="JR334">
        <v>1.54907</v>
      </c>
      <c r="JS334">
        <v>2.42554</v>
      </c>
      <c r="JT334">
        <v>36.6233</v>
      </c>
      <c r="JU334">
        <v>24.1751</v>
      </c>
      <c r="JV334">
        <v>18</v>
      </c>
      <c r="JW334">
        <v>483.332</v>
      </c>
      <c r="JX334">
        <v>485.047</v>
      </c>
      <c r="JY334">
        <v>27.7846</v>
      </c>
      <c r="JZ334">
        <v>29.3073</v>
      </c>
      <c r="KA334">
        <v>30</v>
      </c>
      <c r="KB334">
        <v>29.4764</v>
      </c>
      <c r="KC334">
        <v>29.459</v>
      </c>
      <c r="KD334">
        <v>24.8847</v>
      </c>
      <c r="KE334">
        <v>22.2599</v>
      </c>
      <c r="KF334">
        <v>56.4991</v>
      </c>
      <c r="KG334">
        <v>27.7834</v>
      </c>
      <c r="KH334">
        <v>473.576</v>
      </c>
      <c r="KI334">
        <v>19.641</v>
      </c>
      <c r="KJ334">
        <v>101.848</v>
      </c>
      <c r="KK334">
        <v>91.40089999999999</v>
      </c>
    </row>
    <row r="335" spans="1:297">
      <c r="A335">
        <v>317</v>
      </c>
      <c r="B335">
        <v>1758649205.1</v>
      </c>
      <c r="C335">
        <v>7572.099999904633</v>
      </c>
      <c r="D335" t="s">
        <v>1082</v>
      </c>
      <c r="E335" t="s">
        <v>1083</v>
      </c>
      <c r="F335">
        <v>5</v>
      </c>
      <c r="G335" t="s">
        <v>1027</v>
      </c>
      <c r="H335" t="s">
        <v>438</v>
      </c>
      <c r="I335">
        <v>1758649197.314285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(EA335+(U335+2*0.95*5.67E-8*(((EA335+$B$9)+273)^4-(EA335+273)^4)-44100*J335)/(1.84*29.3*R335+8*0.95*5.67E-8*(EA335+273)^3))</f>
        <v>0</v>
      </c>
      <c r="W335">
        <f>($C$9*EB335+$D$9*EC335+$E$9*V335)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2*0.95*5.67E-8*(((EA335+$B$9)+273)^4-(W335+273)^4)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466.2133251753283</v>
      </c>
      <c r="AK335">
        <v>438.3934181818184</v>
      </c>
      <c r="AL335">
        <v>2.571687995167985</v>
      </c>
      <c r="AM335">
        <v>65.1807308755827</v>
      </c>
      <c r="AN335">
        <f>(AP335 - AO335 + DY335*1E3/(8.314*(EA335+273.15)) * AR335/DX335 * AQ335) * DX335/(100*DL335) * 1000/(1000 - AP335)</f>
        <v>0</v>
      </c>
      <c r="AO335">
        <v>19.61505737991757</v>
      </c>
      <c r="AP335">
        <v>22.27625454545454</v>
      </c>
      <c r="AQ335">
        <v>0.0004843389049258988</v>
      </c>
      <c r="AR335">
        <v>105.5664432874924</v>
      </c>
      <c r="AS335">
        <v>0</v>
      </c>
      <c r="AT335">
        <v>0</v>
      </c>
      <c r="AU335">
        <f>IF(AS335*$H$15&gt;=AW335,1.0,(AW335/(AW335-AS335*$H$15)))</f>
        <v>0</v>
      </c>
      <c r="AV335">
        <f>(AU335-1)*100</f>
        <v>0</v>
      </c>
      <c r="AW335">
        <f>MAX(0,($B$15+$C$15*EF335)/(1+$D$15*EF335)*DY335/(EA335+273)*$E$15)</f>
        <v>0</v>
      </c>
      <c r="AX335" t="s">
        <v>439</v>
      </c>
      <c r="AY335" t="s">
        <v>439</v>
      </c>
      <c r="AZ335">
        <v>0</v>
      </c>
      <c r="BA335">
        <v>0</v>
      </c>
      <c r="BB335">
        <f>1-AZ335/BA335</f>
        <v>0</v>
      </c>
      <c r="BC335">
        <v>0</v>
      </c>
      <c r="BD335" t="s">
        <v>439</v>
      </c>
      <c r="BE335" t="s">
        <v>439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439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$B$13*EG335+$C$13*EH335+$F$13*ES335*(1-EV335)</f>
        <v>0</v>
      </c>
      <c r="DI335">
        <f>DH335*DJ335</f>
        <v>0</v>
      </c>
      <c r="DJ335">
        <f>($B$13*$D$11+$C$13*$D$11+$F$13*((FF335+EX335)/MAX(FF335+EX335+FG335, 0.1)*$I$11+FG335/MAX(FF335+EX335+FG335, 0.1)*$J$11))/($B$13+$C$13+$F$13)</f>
        <v>0</v>
      </c>
      <c r="DK335">
        <f>($B$13*$K$11+$C$13*$K$11+$F$13*((FF335+EX335)/MAX(FF335+EX335+FG335, 0.1)*$P$11+FG335/MAX(FF335+EX335+FG335, 0.1)*$Q$11))/($B$13+$C$13+$F$13)</f>
        <v>0</v>
      </c>
      <c r="DL335">
        <v>2.7</v>
      </c>
      <c r="DM335">
        <v>0.5</v>
      </c>
      <c r="DN335" t="s">
        <v>440</v>
      </c>
      <c r="DO335">
        <v>2</v>
      </c>
      <c r="DP335" t="b">
        <v>1</v>
      </c>
      <c r="DQ335">
        <v>1758649197.314285</v>
      </c>
      <c r="DR335">
        <v>413.967607142857</v>
      </c>
      <c r="DS335">
        <v>442.4635</v>
      </c>
      <c r="DT335">
        <v>22.25119285714286</v>
      </c>
      <c r="DU335">
        <v>19.6117</v>
      </c>
      <c r="DV335">
        <v>415.2480357142858</v>
      </c>
      <c r="DW335">
        <v>21.9647</v>
      </c>
      <c r="DX335">
        <v>500.0045357142857</v>
      </c>
      <c r="DY335">
        <v>90.28722142857143</v>
      </c>
      <c r="DZ335">
        <v>0.06791758928571427</v>
      </c>
      <c r="EA335">
        <v>29.06519285714286</v>
      </c>
      <c r="EB335">
        <v>30.00982142857143</v>
      </c>
      <c r="EC335">
        <v>999.9000000000002</v>
      </c>
      <c r="ED335">
        <v>0</v>
      </c>
      <c r="EE335">
        <v>0</v>
      </c>
      <c r="EF335">
        <v>10004.46892857143</v>
      </c>
      <c r="EG335">
        <v>0</v>
      </c>
      <c r="EH335">
        <v>10.2303</v>
      </c>
      <c r="EI335">
        <v>-28.49581785714286</v>
      </c>
      <c r="EJ335">
        <v>423.3886785714286</v>
      </c>
      <c r="EK335">
        <v>451.3145357142857</v>
      </c>
      <c r="EL335">
        <v>2.639502142857143</v>
      </c>
      <c r="EM335">
        <v>442.4635</v>
      </c>
      <c r="EN335">
        <v>19.6117</v>
      </c>
      <c r="EO335">
        <v>2.008998571428572</v>
      </c>
      <c r="EP335">
        <v>1.770685714285714</v>
      </c>
      <c r="EQ335">
        <v>17.51542857142857</v>
      </c>
      <c r="ER335">
        <v>15.53037857142857</v>
      </c>
      <c r="ES335">
        <v>2000.002142857142</v>
      </c>
      <c r="ET335">
        <v>0.9799941071428575</v>
      </c>
      <c r="EU335">
        <v>0.02000608928571428</v>
      </c>
      <c r="EV335">
        <v>0</v>
      </c>
      <c r="EW335">
        <v>436.3564285714287</v>
      </c>
      <c r="EX335">
        <v>5.00078</v>
      </c>
      <c r="EY335">
        <v>8623.600714285714</v>
      </c>
      <c r="EZ335">
        <v>16379.62142857142</v>
      </c>
      <c r="FA335">
        <v>39.82557142857143</v>
      </c>
      <c r="FB335">
        <v>40.656</v>
      </c>
      <c r="FC335">
        <v>39.95067857142857</v>
      </c>
      <c r="FD335">
        <v>40.35246428571428</v>
      </c>
      <c r="FE335">
        <v>41.13139285714285</v>
      </c>
      <c r="FF335">
        <v>1955.092142857142</v>
      </c>
      <c r="FG335">
        <v>39.91</v>
      </c>
      <c r="FH335">
        <v>0</v>
      </c>
      <c r="FI335">
        <v>1758649203.6</v>
      </c>
      <c r="FJ335">
        <v>0</v>
      </c>
      <c r="FK335">
        <v>436.6451153846155</v>
      </c>
      <c r="FL335">
        <v>29.81576068630477</v>
      </c>
      <c r="FM335">
        <v>582.7449573676746</v>
      </c>
      <c r="FN335">
        <v>8629.288076923076</v>
      </c>
      <c r="FO335">
        <v>15</v>
      </c>
      <c r="FP335">
        <v>0</v>
      </c>
      <c r="FQ335" t="s">
        <v>441</v>
      </c>
      <c r="FR335">
        <v>1746989605.5</v>
      </c>
      <c r="FS335">
        <v>1746989593.5</v>
      </c>
      <c r="FT335">
        <v>0</v>
      </c>
      <c r="FU335">
        <v>-0.274</v>
      </c>
      <c r="FV335">
        <v>-0.002</v>
      </c>
      <c r="FW335">
        <v>2.549</v>
      </c>
      <c r="FX335">
        <v>0.129</v>
      </c>
      <c r="FY335">
        <v>420</v>
      </c>
      <c r="FZ335">
        <v>17</v>
      </c>
      <c r="GA335">
        <v>0.02</v>
      </c>
      <c r="GB335">
        <v>0.04</v>
      </c>
      <c r="GC335">
        <v>-24.87271463414634</v>
      </c>
      <c r="GD335">
        <v>-80.85477700348432</v>
      </c>
      <c r="GE335">
        <v>8.045783724913225</v>
      </c>
      <c r="GF335">
        <v>0</v>
      </c>
      <c r="GG335">
        <v>434.9045294117647</v>
      </c>
      <c r="GH335">
        <v>33.68605041838649</v>
      </c>
      <c r="GI335">
        <v>3.324965035068651</v>
      </c>
      <c r="GJ335">
        <v>0</v>
      </c>
      <c r="GK335">
        <v>2.630520975609756</v>
      </c>
      <c r="GL335">
        <v>0.1923106620209031</v>
      </c>
      <c r="GM335">
        <v>0.0205681724059615</v>
      </c>
      <c r="GN335">
        <v>0</v>
      </c>
      <c r="GO335">
        <v>0</v>
      </c>
      <c r="GP335">
        <v>3</v>
      </c>
      <c r="GQ335" t="s">
        <v>459</v>
      </c>
      <c r="GR335">
        <v>3.10227</v>
      </c>
      <c r="GS335">
        <v>2.72616</v>
      </c>
      <c r="GT335">
        <v>0.0894731</v>
      </c>
      <c r="GU335">
        <v>0.0949774</v>
      </c>
      <c r="GV335">
        <v>0.102</v>
      </c>
      <c r="GW335">
        <v>0.0944783</v>
      </c>
      <c r="GX335">
        <v>23773.8</v>
      </c>
      <c r="GY335">
        <v>21477.1</v>
      </c>
      <c r="GZ335">
        <v>26674.9</v>
      </c>
      <c r="HA335">
        <v>23954.5</v>
      </c>
      <c r="HB335">
        <v>38332.3</v>
      </c>
      <c r="HC335">
        <v>32070.7</v>
      </c>
      <c r="HD335">
        <v>46583</v>
      </c>
      <c r="HE335">
        <v>37901.4</v>
      </c>
      <c r="HF335">
        <v>1.8663</v>
      </c>
      <c r="HG335">
        <v>1.84627</v>
      </c>
      <c r="HH335">
        <v>0.105239</v>
      </c>
      <c r="HI335">
        <v>0</v>
      </c>
      <c r="HJ335">
        <v>28.2827</v>
      </c>
      <c r="HK335">
        <v>999.9</v>
      </c>
      <c r="HL335">
        <v>47.6</v>
      </c>
      <c r="HM335">
        <v>31.8</v>
      </c>
      <c r="HN335">
        <v>24.8892</v>
      </c>
      <c r="HO335">
        <v>60.5713</v>
      </c>
      <c r="HP335">
        <v>22.516</v>
      </c>
      <c r="HQ335">
        <v>1</v>
      </c>
      <c r="HR335">
        <v>0.160264</v>
      </c>
      <c r="HS335">
        <v>0.11418</v>
      </c>
      <c r="HT335">
        <v>20.2803</v>
      </c>
      <c r="HU335">
        <v>5.21115</v>
      </c>
      <c r="HV335">
        <v>11.9796</v>
      </c>
      <c r="HW335">
        <v>4.9627</v>
      </c>
      <c r="HX335">
        <v>3.2744</v>
      </c>
      <c r="HY335">
        <v>9999</v>
      </c>
      <c r="HZ335">
        <v>9999</v>
      </c>
      <c r="IA335">
        <v>9999</v>
      </c>
      <c r="IB335">
        <v>999.9</v>
      </c>
      <c r="IC335">
        <v>1.86398</v>
      </c>
      <c r="ID335">
        <v>1.86009</v>
      </c>
      <c r="IE335">
        <v>1.85844</v>
      </c>
      <c r="IF335">
        <v>1.85974</v>
      </c>
      <c r="IG335">
        <v>1.85988</v>
      </c>
      <c r="IH335">
        <v>1.85839</v>
      </c>
      <c r="II335">
        <v>1.85745</v>
      </c>
      <c r="IJ335">
        <v>1.85242</v>
      </c>
      <c r="IK335">
        <v>0</v>
      </c>
      <c r="IL335">
        <v>0</v>
      </c>
      <c r="IM335">
        <v>0</v>
      </c>
      <c r="IN335">
        <v>0</v>
      </c>
      <c r="IO335" t="s">
        <v>443</v>
      </c>
      <c r="IP335" t="s">
        <v>444</v>
      </c>
      <c r="IQ335" t="s">
        <v>445</v>
      </c>
      <c r="IR335" t="s">
        <v>445</v>
      </c>
      <c r="IS335" t="s">
        <v>445</v>
      </c>
      <c r="IT335" t="s">
        <v>445</v>
      </c>
      <c r="IU335">
        <v>0</v>
      </c>
      <c r="IV335">
        <v>100</v>
      </c>
      <c r="IW335">
        <v>100</v>
      </c>
      <c r="IX335">
        <v>-1.28</v>
      </c>
      <c r="IY335">
        <v>0.287</v>
      </c>
      <c r="IZ335">
        <v>-1.101190050776656</v>
      </c>
      <c r="JA335">
        <v>-0.0009077452495023094</v>
      </c>
      <c r="JB335">
        <v>1.260287539409167E-06</v>
      </c>
      <c r="JC335">
        <v>-2.747980142854786E-10</v>
      </c>
      <c r="JD335">
        <v>0.01164710740424388</v>
      </c>
      <c r="JE335">
        <v>0.002354074995816399</v>
      </c>
      <c r="JF335">
        <v>0.0004967520844642659</v>
      </c>
      <c r="JG335">
        <v>-1.558376616488758E-06</v>
      </c>
      <c r="JH335">
        <v>1</v>
      </c>
      <c r="JI335">
        <v>1955</v>
      </c>
      <c r="JJ335">
        <v>1</v>
      </c>
      <c r="JK335">
        <v>26</v>
      </c>
      <c r="JL335">
        <v>194326.7</v>
      </c>
      <c r="JM335">
        <v>194326.9</v>
      </c>
      <c r="JN335">
        <v>1.27197</v>
      </c>
      <c r="JO335">
        <v>2.64038</v>
      </c>
      <c r="JP335">
        <v>1.49658</v>
      </c>
      <c r="JQ335">
        <v>2.34619</v>
      </c>
      <c r="JR335">
        <v>1.54907</v>
      </c>
      <c r="JS335">
        <v>2.36694</v>
      </c>
      <c r="JT335">
        <v>36.6469</v>
      </c>
      <c r="JU335">
        <v>24.1663</v>
      </c>
      <c r="JV335">
        <v>18</v>
      </c>
      <c r="JW335">
        <v>483.394</v>
      </c>
      <c r="JX335">
        <v>484.998</v>
      </c>
      <c r="JY335">
        <v>27.7762</v>
      </c>
      <c r="JZ335">
        <v>29.3092</v>
      </c>
      <c r="KA335">
        <v>30.0001</v>
      </c>
      <c r="KB335">
        <v>29.4789</v>
      </c>
      <c r="KC335">
        <v>29.4609</v>
      </c>
      <c r="KD335">
        <v>25.5623</v>
      </c>
      <c r="KE335">
        <v>22.2599</v>
      </c>
      <c r="KF335">
        <v>56.1289</v>
      </c>
      <c r="KG335">
        <v>27.7763</v>
      </c>
      <c r="KH335">
        <v>493.612</v>
      </c>
      <c r="KI335">
        <v>19.6369</v>
      </c>
      <c r="KJ335">
        <v>101.848</v>
      </c>
      <c r="KK335">
        <v>91.4015</v>
      </c>
    </row>
    <row r="336" spans="1:297">
      <c r="A336">
        <v>318</v>
      </c>
      <c r="B336">
        <v>1758649210.1</v>
      </c>
      <c r="C336">
        <v>7577.099999904633</v>
      </c>
      <c r="D336" t="s">
        <v>1084</v>
      </c>
      <c r="E336" t="s">
        <v>1085</v>
      </c>
      <c r="F336">
        <v>5</v>
      </c>
      <c r="G336" t="s">
        <v>1027</v>
      </c>
      <c r="H336" t="s">
        <v>438</v>
      </c>
      <c r="I336">
        <v>1758649202.6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(EA336+(U336+2*0.95*5.67E-8*(((EA336+$B$9)+273)^4-(EA336+273)^4)-44100*J336)/(1.84*29.3*R336+8*0.95*5.67E-8*(EA336+273)^3))</f>
        <v>0</v>
      </c>
      <c r="W336">
        <f>($C$9*EB336+$D$9*EC336+$E$9*V336)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2*0.95*5.67E-8*(((EA336+$B$9)+273)^4-(W336+273)^4)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483.1004508060374</v>
      </c>
      <c r="AK336">
        <v>453.2024727272724</v>
      </c>
      <c r="AL336">
        <v>3.008900032272135</v>
      </c>
      <c r="AM336">
        <v>65.1807308755827</v>
      </c>
      <c r="AN336">
        <f>(AP336 - AO336 + DY336*1E3/(8.314*(EA336+273.15)) * AR336/DX336 * AQ336) * DX336/(100*DL336) * 1000/(1000 - AP336)</f>
        <v>0</v>
      </c>
      <c r="AO336">
        <v>19.58388491818233</v>
      </c>
      <c r="AP336">
        <v>22.27118606060606</v>
      </c>
      <c r="AQ336">
        <v>-0.0002570198365770412</v>
      </c>
      <c r="AR336">
        <v>105.5664432874924</v>
      </c>
      <c r="AS336">
        <v>0</v>
      </c>
      <c r="AT336">
        <v>0</v>
      </c>
      <c r="AU336">
        <f>IF(AS336*$H$15&gt;=AW336,1.0,(AW336/(AW336-AS336*$H$15)))</f>
        <v>0</v>
      </c>
      <c r="AV336">
        <f>(AU336-1)*100</f>
        <v>0</v>
      </c>
      <c r="AW336">
        <f>MAX(0,($B$15+$C$15*EF336)/(1+$D$15*EF336)*DY336/(EA336+273)*$E$15)</f>
        <v>0</v>
      </c>
      <c r="AX336" t="s">
        <v>439</v>
      </c>
      <c r="AY336" t="s">
        <v>439</v>
      </c>
      <c r="AZ336">
        <v>0</v>
      </c>
      <c r="BA336">
        <v>0</v>
      </c>
      <c r="BB336">
        <f>1-AZ336/BA336</f>
        <v>0</v>
      </c>
      <c r="BC336">
        <v>0</v>
      </c>
      <c r="BD336" t="s">
        <v>439</v>
      </c>
      <c r="BE336" t="s">
        <v>439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439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$B$13*EG336+$C$13*EH336+$F$13*ES336*(1-EV336)</f>
        <v>0</v>
      </c>
      <c r="DI336">
        <f>DH336*DJ336</f>
        <v>0</v>
      </c>
      <c r="DJ336">
        <f>($B$13*$D$11+$C$13*$D$11+$F$13*((FF336+EX336)/MAX(FF336+EX336+FG336, 0.1)*$I$11+FG336/MAX(FF336+EX336+FG336, 0.1)*$J$11))/($B$13+$C$13+$F$13)</f>
        <v>0</v>
      </c>
      <c r="DK336">
        <f>($B$13*$K$11+$C$13*$K$11+$F$13*((FF336+EX336)/MAX(FF336+EX336+FG336, 0.1)*$P$11+FG336/MAX(FF336+EX336+FG336, 0.1)*$Q$11))/($B$13+$C$13+$F$13)</f>
        <v>0</v>
      </c>
      <c r="DL336">
        <v>2.7</v>
      </c>
      <c r="DM336">
        <v>0.5</v>
      </c>
      <c r="DN336" t="s">
        <v>440</v>
      </c>
      <c r="DO336">
        <v>2</v>
      </c>
      <c r="DP336" t="b">
        <v>1</v>
      </c>
      <c r="DQ336">
        <v>1758649202.6</v>
      </c>
      <c r="DR336">
        <v>424.4491851851852</v>
      </c>
      <c r="DS336">
        <v>458.898</v>
      </c>
      <c r="DT336">
        <v>22.26787037037037</v>
      </c>
      <c r="DU336">
        <v>19.60606666666667</v>
      </c>
      <c r="DV336">
        <v>425.7294074074074</v>
      </c>
      <c r="DW336">
        <v>21.98102222222222</v>
      </c>
      <c r="DX336">
        <v>500.0597777777777</v>
      </c>
      <c r="DY336">
        <v>90.28708518518518</v>
      </c>
      <c r="DZ336">
        <v>0.06780302592592594</v>
      </c>
      <c r="EA336">
        <v>29.06318888888889</v>
      </c>
      <c r="EB336">
        <v>30.00654814814814</v>
      </c>
      <c r="EC336">
        <v>999.9000000000001</v>
      </c>
      <c r="ED336">
        <v>0</v>
      </c>
      <c r="EE336">
        <v>0</v>
      </c>
      <c r="EF336">
        <v>10007.66592592592</v>
      </c>
      <c r="EG336">
        <v>0</v>
      </c>
      <c r="EH336">
        <v>10.22766296296296</v>
      </c>
      <c r="EI336">
        <v>-34.44885185185185</v>
      </c>
      <c r="EJ336">
        <v>434.1160740740742</v>
      </c>
      <c r="EK336">
        <v>468.0748518518518</v>
      </c>
      <c r="EL336">
        <v>2.661805555555556</v>
      </c>
      <c r="EM336">
        <v>458.898</v>
      </c>
      <c r="EN336">
        <v>19.60606666666667</v>
      </c>
      <c r="EO336">
        <v>2.010501481481481</v>
      </c>
      <c r="EP336">
        <v>1.770175185185185</v>
      </c>
      <c r="EQ336">
        <v>17.52728518518519</v>
      </c>
      <c r="ER336">
        <v>15.52588148148148</v>
      </c>
      <c r="ES336">
        <v>2000.008148148148</v>
      </c>
      <c r="ET336">
        <v>0.9799941111111115</v>
      </c>
      <c r="EU336">
        <v>0.02000608518518518</v>
      </c>
      <c r="EV336">
        <v>0</v>
      </c>
      <c r="EW336">
        <v>438.7983333333334</v>
      </c>
      <c r="EX336">
        <v>5.00078</v>
      </c>
      <c r="EY336">
        <v>8672.037037037036</v>
      </c>
      <c r="EZ336">
        <v>16379.66666666666</v>
      </c>
      <c r="FA336">
        <v>39.81907407407407</v>
      </c>
      <c r="FB336">
        <v>40.65485185185184</v>
      </c>
      <c r="FC336">
        <v>39.93255555555555</v>
      </c>
      <c r="FD336">
        <v>40.33777777777777</v>
      </c>
      <c r="FE336">
        <v>41.09229629629629</v>
      </c>
      <c r="FF336">
        <v>1955.098148148148</v>
      </c>
      <c r="FG336">
        <v>39.91</v>
      </c>
      <c r="FH336">
        <v>0</v>
      </c>
      <c r="FI336">
        <v>1758649208.4</v>
      </c>
      <c r="FJ336">
        <v>0</v>
      </c>
      <c r="FK336">
        <v>438.8487692307692</v>
      </c>
      <c r="FL336">
        <v>25.44594871965764</v>
      </c>
      <c r="FM336">
        <v>502.6656409810914</v>
      </c>
      <c r="FN336">
        <v>8672.85346153846</v>
      </c>
      <c r="FO336">
        <v>15</v>
      </c>
      <c r="FP336">
        <v>0</v>
      </c>
      <c r="FQ336" t="s">
        <v>441</v>
      </c>
      <c r="FR336">
        <v>1746989605.5</v>
      </c>
      <c r="FS336">
        <v>1746989593.5</v>
      </c>
      <c r="FT336">
        <v>0</v>
      </c>
      <c r="FU336">
        <v>-0.274</v>
      </c>
      <c r="FV336">
        <v>-0.002</v>
      </c>
      <c r="FW336">
        <v>2.549</v>
      </c>
      <c r="FX336">
        <v>0.129</v>
      </c>
      <c r="FY336">
        <v>420</v>
      </c>
      <c r="FZ336">
        <v>17</v>
      </c>
      <c r="GA336">
        <v>0.02</v>
      </c>
      <c r="GB336">
        <v>0.04</v>
      </c>
      <c r="GC336">
        <v>-29.47636585365854</v>
      </c>
      <c r="GD336">
        <v>-73.54547874564463</v>
      </c>
      <c r="GE336">
        <v>7.40547366218212</v>
      </c>
      <c r="GF336">
        <v>0</v>
      </c>
      <c r="GG336">
        <v>436.8035588235294</v>
      </c>
      <c r="GH336">
        <v>29.57254394101819</v>
      </c>
      <c r="GI336">
        <v>2.922711424357394</v>
      </c>
      <c r="GJ336">
        <v>0</v>
      </c>
      <c r="GK336">
        <v>2.645764634146341</v>
      </c>
      <c r="GL336">
        <v>0.2524032752613282</v>
      </c>
      <c r="GM336">
        <v>0.02529804341200927</v>
      </c>
      <c r="GN336">
        <v>0</v>
      </c>
      <c r="GO336">
        <v>0</v>
      </c>
      <c r="GP336">
        <v>3</v>
      </c>
      <c r="GQ336" t="s">
        <v>459</v>
      </c>
      <c r="GR336">
        <v>3.10226</v>
      </c>
      <c r="GS336">
        <v>2.72542</v>
      </c>
      <c r="GT336">
        <v>0.0917386</v>
      </c>
      <c r="GU336">
        <v>0.09744849999999999</v>
      </c>
      <c r="GV336">
        <v>0.101982</v>
      </c>
      <c r="GW336">
        <v>0.0944107</v>
      </c>
      <c r="GX336">
        <v>23714.6</v>
      </c>
      <c r="GY336">
        <v>21418.3</v>
      </c>
      <c r="GZ336">
        <v>26674.9</v>
      </c>
      <c r="HA336">
        <v>23954.4</v>
      </c>
      <c r="HB336">
        <v>38333.2</v>
      </c>
      <c r="HC336">
        <v>32073.4</v>
      </c>
      <c r="HD336">
        <v>46582.7</v>
      </c>
      <c r="HE336">
        <v>37901.5</v>
      </c>
      <c r="HF336">
        <v>1.86663</v>
      </c>
      <c r="HG336">
        <v>1.84613</v>
      </c>
      <c r="HH336">
        <v>0.105925</v>
      </c>
      <c r="HI336">
        <v>0</v>
      </c>
      <c r="HJ336">
        <v>28.2858</v>
      </c>
      <c r="HK336">
        <v>999.9</v>
      </c>
      <c r="HL336">
        <v>47.5</v>
      </c>
      <c r="HM336">
        <v>31.8</v>
      </c>
      <c r="HN336">
        <v>24.8384</v>
      </c>
      <c r="HO336">
        <v>60.8813</v>
      </c>
      <c r="HP336">
        <v>22.3918</v>
      </c>
      <c r="HQ336">
        <v>1</v>
      </c>
      <c r="HR336">
        <v>0.160234</v>
      </c>
      <c r="HS336">
        <v>0.09653870000000001</v>
      </c>
      <c r="HT336">
        <v>20.2801</v>
      </c>
      <c r="HU336">
        <v>5.2101</v>
      </c>
      <c r="HV336">
        <v>11.98</v>
      </c>
      <c r="HW336">
        <v>4.9627</v>
      </c>
      <c r="HX336">
        <v>3.27415</v>
      </c>
      <c r="HY336">
        <v>9999</v>
      </c>
      <c r="HZ336">
        <v>9999</v>
      </c>
      <c r="IA336">
        <v>9999</v>
      </c>
      <c r="IB336">
        <v>999.9</v>
      </c>
      <c r="IC336">
        <v>1.86399</v>
      </c>
      <c r="ID336">
        <v>1.8601</v>
      </c>
      <c r="IE336">
        <v>1.85845</v>
      </c>
      <c r="IF336">
        <v>1.85975</v>
      </c>
      <c r="IG336">
        <v>1.85989</v>
      </c>
      <c r="IH336">
        <v>1.8584</v>
      </c>
      <c r="II336">
        <v>1.85745</v>
      </c>
      <c r="IJ336">
        <v>1.85242</v>
      </c>
      <c r="IK336">
        <v>0</v>
      </c>
      <c r="IL336">
        <v>0</v>
      </c>
      <c r="IM336">
        <v>0</v>
      </c>
      <c r="IN336">
        <v>0</v>
      </c>
      <c r="IO336" t="s">
        <v>443</v>
      </c>
      <c r="IP336" t="s">
        <v>444</v>
      </c>
      <c r="IQ336" t="s">
        <v>445</v>
      </c>
      <c r="IR336" t="s">
        <v>445</v>
      </c>
      <c r="IS336" t="s">
        <v>445</v>
      </c>
      <c r="IT336" t="s">
        <v>445</v>
      </c>
      <c r="IU336">
        <v>0</v>
      </c>
      <c r="IV336">
        <v>100</v>
      </c>
      <c r="IW336">
        <v>100</v>
      </c>
      <c r="IX336">
        <v>-1.28</v>
      </c>
      <c r="IY336">
        <v>0.2869</v>
      </c>
      <c r="IZ336">
        <v>-1.101190050776656</v>
      </c>
      <c r="JA336">
        <v>-0.0009077452495023094</v>
      </c>
      <c r="JB336">
        <v>1.260287539409167E-06</v>
      </c>
      <c r="JC336">
        <v>-2.747980142854786E-10</v>
      </c>
      <c r="JD336">
        <v>0.01164710740424388</v>
      </c>
      <c r="JE336">
        <v>0.002354074995816399</v>
      </c>
      <c r="JF336">
        <v>0.0004967520844642659</v>
      </c>
      <c r="JG336">
        <v>-1.558376616488758E-06</v>
      </c>
      <c r="JH336">
        <v>1</v>
      </c>
      <c r="JI336">
        <v>1955</v>
      </c>
      <c r="JJ336">
        <v>1</v>
      </c>
      <c r="JK336">
        <v>26</v>
      </c>
      <c r="JL336">
        <v>194326.7</v>
      </c>
      <c r="JM336">
        <v>194326.9</v>
      </c>
      <c r="JN336">
        <v>1.30981</v>
      </c>
      <c r="JO336">
        <v>2.61353</v>
      </c>
      <c r="JP336">
        <v>1.49658</v>
      </c>
      <c r="JQ336">
        <v>2.34619</v>
      </c>
      <c r="JR336">
        <v>1.54907</v>
      </c>
      <c r="JS336">
        <v>2.45361</v>
      </c>
      <c r="JT336">
        <v>36.6233</v>
      </c>
      <c r="JU336">
        <v>24.1751</v>
      </c>
      <c r="JV336">
        <v>18</v>
      </c>
      <c r="JW336">
        <v>483.594</v>
      </c>
      <c r="JX336">
        <v>484.92</v>
      </c>
      <c r="JY336">
        <v>27.7711</v>
      </c>
      <c r="JZ336">
        <v>29.3117</v>
      </c>
      <c r="KA336">
        <v>30</v>
      </c>
      <c r="KB336">
        <v>29.4802</v>
      </c>
      <c r="KC336">
        <v>29.4635</v>
      </c>
      <c r="KD336">
        <v>26.3238</v>
      </c>
      <c r="KE336">
        <v>22.2599</v>
      </c>
      <c r="KF336">
        <v>56.1289</v>
      </c>
      <c r="KG336">
        <v>27.7746</v>
      </c>
      <c r="KH336">
        <v>507.038</v>
      </c>
      <c r="KI336">
        <v>19.6486</v>
      </c>
      <c r="KJ336">
        <v>101.847</v>
      </c>
      <c r="KK336">
        <v>91.4014</v>
      </c>
    </row>
    <row r="337" spans="1:297">
      <c r="A337">
        <v>319</v>
      </c>
      <c r="B337">
        <v>1758649215.1</v>
      </c>
      <c r="C337">
        <v>7582.099999904633</v>
      </c>
      <c r="D337" t="s">
        <v>1086</v>
      </c>
      <c r="E337" t="s">
        <v>1087</v>
      </c>
      <c r="F337">
        <v>5</v>
      </c>
      <c r="G337" t="s">
        <v>1027</v>
      </c>
      <c r="H337" t="s">
        <v>438</v>
      </c>
      <c r="I337">
        <v>1758649207.314285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(EA337+(U337+2*0.95*5.67E-8*(((EA337+$B$9)+273)^4-(EA337+273)^4)-44100*J337)/(1.84*29.3*R337+8*0.95*5.67E-8*(EA337+273)^3))</f>
        <v>0</v>
      </c>
      <c r="W337">
        <f>($C$9*EB337+$D$9*EC337+$E$9*V337)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2*0.95*5.67E-8*(((EA337+$B$9)+273)^4-(W337+273)^4)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500.146570840509</v>
      </c>
      <c r="AK337">
        <v>469.0846242424245</v>
      </c>
      <c r="AL337">
        <v>3.198365962736704</v>
      </c>
      <c r="AM337">
        <v>65.1807308755827</v>
      </c>
      <c r="AN337">
        <f>(AP337 - AO337 + DY337*1E3/(8.314*(EA337+273.15)) * AR337/DX337 * AQ337) * DX337/(100*DL337) * 1000/(1000 - AP337)</f>
        <v>0</v>
      </c>
      <c r="AO337">
        <v>19.58523911251617</v>
      </c>
      <c r="AP337">
        <v>22.26685818181817</v>
      </c>
      <c r="AQ337">
        <v>-6.103098430491611E-05</v>
      </c>
      <c r="AR337">
        <v>105.5664432874924</v>
      </c>
      <c r="AS337">
        <v>0</v>
      </c>
      <c r="AT337">
        <v>0</v>
      </c>
      <c r="AU337">
        <f>IF(AS337*$H$15&gt;=AW337,1.0,(AW337/(AW337-AS337*$H$15)))</f>
        <v>0</v>
      </c>
      <c r="AV337">
        <f>(AU337-1)*100</f>
        <v>0</v>
      </c>
      <c r="AW337">
        <f>MAX(0,($B$15+$C$15*EF337)/(1+$D$15*EF337)*DY337/(EA337+273)*$E$15)</f>
        <v>0</v>
      </c>
      <c r="AX337" t="s">
        <v>439</v>
      </c>
      <c r="AY337" t="s">
        <v>439</v>
      </c>
      <c r="AZ337">
        <v>0</v>
      </c>
      <c r="BA337">
        <v>0</v>
      </c>
      <c r="BB337">
        <f>1-AZ337/BA337</f>
        <v>0</v>
      </c>
      <c r="BC337">
        <v>0</v>
      </c>
      <c r="BD337" t="s">
        <v>439</v>
      </c>
      <c r="BE337" t="s">
        <v>439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439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$B$13*EG337+$C$13*EH337+$F$13*ES337*(1-EV337)</f>
        <v>0</v>
      </c>
      <c r="DI337">
        <f>DH337*DJ337</f>
        <v>0</v>
      </c>
      <c r="DJ337">
        <f>($B$13*$D$11+$C$13*$D$11+$F$13*((FF337+EX337)/MAX(FF337+EX337+FG337, 0.1)*$I$11+FG337/MAX(FF337+EX337+FG337, 0.1)*$J$11))/($B$13+$C$13+$F$13)</f>
        <v>0</v>
      </c>
      <c r="DK337">
        <f>($B$13*$K$11+$C$13*$K$11+$F$13*((FF337+EX337)/MAX(FF337+EX337+FG337, 0.1)*$P$11+FG337/MAX(FF337+EX337+FG337, 0.1)*$Q$11))/($B$13+$C$13+$F$13)</f>
        <v>0</v>
      </c>
      <c r="DL337">
        <v>2.7</v>
      </c>
      <c r="DM337">
        <v>0.5</v>
      </c>
      <c r="DN337" t="s">
        <v>440</v>
      </c>
      <c r="DO337">
        <v>2</v>
      </c>
      <c r="DP337" t="b">
        <v>1</v>
      </c>
      <c r="DQ337">
        <v>1758649207.314285</v>
      </c>
      <c r="DR337">
        <v>436.9177142857143</v>
      </c>
      <c r="DS337">
        <v>474.4682142857143</v>
      </c>
      <c r="DT337">
        <v>22.27126071428571</v>
      </c>
      <c r="DU337">
        <v>19.596675</v>
      </c>
      <c r="DV337">
        <v>438.1974999999999</v>
      </c>
      <c r="DW337">
        <v>21.98435357142858</v>
      </c>
      <c r="DX337">
        <v>500.0025357142857</v>
      </c>
      <c r="DY337">
        <v>90.28805714285714</v>
      </c>
      <c r="DZ337">
        <v>0.06778285357142858</v>
      </c>
      <c r="EA337">
        <v>29.06268214285714</v>
      </c>
      <c r="EB337">
        <v>30.00664642857143</v>
      </c>
      <c r="EC337">
        <v>999.9000000000002</v>
      </c>
      <c r="ED337">
        <v>0</v>
      </c>
      <c r="EE337">
        <v>0</v>
      </c>
      <c r="EF337">
        <v>9996.853928571427</v>
      </c>
      <c r="EG337">
        <v>0</v>
      </c>
      <c r="EH337">
        <v>10.21801785714285</v>
      </c>
      <c r="EI337">
        <v>-37.55057142857142</v>
      </c>
      <c r="EJ337">
        <v>446.8699642857142</v>
      </c>
      <c r="EK337">
        <v>483.9517857142857</v>
      </c>
      <c r="EL337">
        <v>2.674591071428571</v>
      </c>
      <c r="EM337">
        <v>474.4682142857143</v>
      </c>
      <c r="EN337">
        <v>19.596675</v>
      </c>
      <c r="EO337">
        <v>2.010829285714286</v>
      </c>
      <c r="EP337">
        <v>1.769345714285714</v>
      </c>
      <c r="EQ337">
        <v>17.52987142857143</v>
      </c>
      <c r="ER337">
        <v>15.51857857142857</v>
      </c>
      <c r="ES337">
        <v>2000.012142857143</v>
      </c>
      <c r="ET337">
        <v>0.9799941071428575</v>
      </c>
      <c r="EU337">
        <v>0.02000608928571428</v>
      </c>
      <c r="EV337">
        <v>0</v>
      </c>
      <c r="EW337">
        <v>440.7500357142858</v>
      </c>
      <c r="EX337">
        <v>5.00078</v>
      </c>
      <c r="EY337">
        <v>8709.659642857143</v>
      </c>
      <c r="EZ337">
        <v>16379.7</v>
      </c>
      <c r="FA337">
        <v>39.83228571428571</v>
      </c>
      <c r="FB337">
        <v>40.65157142857142</v>
      </c>
      <c r="FC337">
        <v>39.97746428571428</v>
      </c>
      <c r="FD337">
        <v>40.33674999999999</v>
      </c>
      <c r="FE337">
        <v>41.08232142857143</v>
      </c>
      <c r="FF337">
        <v>1955.102142857142</v>
      </c>
      <c r="FG337">
        <v>39.91</v>
      </c>
      <c r="FH337">
        <v>0</v>
      </c>
      <c r="FI337">
        <v>1758649213.2</v>
      </c>
      <c r="FJ337">
        <v>0</v>
      </c>
      <c r="FK337">
        <v>440.8558846153847</v>
      </c>
      <c r="FL337">
        <v>23.23750429436877</v>
      </c>
      <c r="FM337">
        <v>451.0841028653339</v>
      </c>
      <c r="FN337">
        <v>8711.268846153847</v>
      </c>
      <c r="FO337">
        <v>15</v>
      </c>
      <c r="FP337">
        <v>0</v>
      </c>
      <c r="FQ337" t="s">
        <v>441</v>
      </c>
      <c r="FR337">
        <v>1746989605.5</v>
      </c>
      <c r="FS337">
        <v>1746989593.5</v>
      </c>
      <c r="FT337">
        <v>0</v>
      </c>
      <c r="FU337">
        <v>-0.274</v>
      </c>
      <c r="FV337">
        <v>-0.002</v>
      </c>
      <c r="FW337">
        <v>2.549</v>
      </c>
      <c r="FX337">
        <v>0.129</v>
      </c>
      <c r="FY337">
        <v>420</v>
      </c>
      <c r="FZ337">
        <v>17</v>
      </c>
      <c r="GA337">
        <v>0.02</v>
      </c>
      <c r="GB337">
        <v>0.04</v>
      </c>
      <c r="GC337">
        <v>-35.33095853658537</v>
      </c>
      <c r="GD337">
        <v>-41.74576306620219</v>
      </c>
      <c r="GE337">
        <v>4.305816561688959</v>
      </c>
      <c r="GF337">
        <v>0</v>
      </c>
      <c r="GG337">
        <v>439.5555882352942</v>
      </c>
      <c r="GH337">
        <v>24.79358290010501</v>
      </c>
      <c r="GI337">
        <v>2.443840205106886</v>
      </c>
      <c r="GJ337">
        <v>0</v>
      </c>
      <c r="GK337">
        <v>2.665633170731707</v>
      </c>
      <c r="GL337">
        <v>0.1866712891986055</v>
      </c>
      <c r="GM337">
        <v>0.02002754644922159</v>
      </c>
      <c r="GN337">
        <v>0</v>
      </c>
      <c r="GO337">
        <v>0</v>
      </c>
      <c r="GP337">
        <v>3</v>
      </c>
      <c r="GQ337" t="s">
        <v>459</v>
      </c>
      <c r="GR337">
        <v>3.1019</v>
      </c>
      <c r="GS337">
        <v>2.72597</v>
      </c>
      <c r="GT337">
        <v>0.09411890000000001</v>
      </c>
      <c r="GU337">
        <v>0.09993349999999999</v>
      </c>
      <c r="GV337">
        <v>0.101968</v>
      </c>
      <c r="GW337">
        <v>0.0944263</v>
      </c>
      <c r="GX337">
        <v>23652.6</v>
      </c>
      <c r="GY337">
        <v>21359.5</v>
      </c>
      <c r="GZ337">
        <v>26675.1</v>
      </c>
      <c r="HA337">
        <v>23954.6</v>
      </c>
      <c r="HB337">
        <v>38334.3</v>
      </c>
      <c r="HC337">
        <v>32073.2</v>
      </c>
      <c r="HD337">
        <v>46583</v>
      </c>
      <c r="HE337">
        <v>37901.7</v>
      </c>
      <c r="HF337">
        <v>1.86598</v>
      </c>
      <c r="HG337">
        <v>1.8465</v>
      </c>
      <c r="HH337">
        <v>0.105239</v>
      </c>
      <c r="HI337">
        <v>0</v>
      </c>
      <c r="HJ337">
        <v>28.2882</v>
      </c>
      <c r="HK337">
        <v>999.9</v>
      </c>
      <c r="HL337">
        <v>47.5</v>
      </c>
      <c r="HM337">
        <v>31.8</v>
      </c>
      <c r="HN337">
        <v>24.8379</v>
      </c>
      <c r="HO337">
        <v>60.8613</v>
      </c>
      <c r="HP337">
        <v>22.6362</v>
      </c>
      <c r="HQ337">
        <v>1</v>
      </c>
      <c r="HR337">
        <v>0.160455</v>
      </c>
      <c r="HS337">
        <v>0.07762529999999999</v>
      </c>
      <c r="HT337">
        <v>20.2802</v>
      </c>
      <c r="HU337">
        <v>5.21055</v>
      </c>
      <c r="HV337">
        <v>11.9797</v>
      </c>
      <c r="HW337">
        <v>4.96285</v>
      </c>
      <c r="HX337">
        <v>3.27433</v>
      </c>
      <c r="HY337">
        <v>9999</v>
      </c>
      <c r="HZ337">
        <v>9999</v>
      </c>
      <c r="IA337">
        <v>9999</v>
      </c>
      <c r="IB337">
        <v>999.9</v>
      </c>
      <c r="IC337">
        <v>1.86399</v>
      </c>
      <c r="ID337">
        <v>1.86008</v>
      </c>
      <c r="IE337">
        <v>1.85844</v>
      </c>
      <c r="IF337">
        <v>1.85974</v>
      </c>
      <c r="IG337">
        <v>1.85989</v>
      </c>
      <c r="IH337">
        <v>1.8584</v>
      </c>
      <c r="II337">
        <v>1.85745</v>
      </c>
      <c r="IJ337">
        <v>1.85242</v>
      </c>
      <c r="IK337">
        <v>0</v>
      </c>
      <c r="IL337">
        <v>0</v>
      </c>
      <c r="IM337">
        <v>0</v>
      </c>
      <c r="IN337">
        <v>0</v>
      </c>
      <c r="IO337" t="s">
        <v>443</v>
      </c>
      <c r="IP337" t="s">
        <v>444</v>
      </c>
      <c r="IQ337" t="s">
        <v>445</v>
      </c>
      <c r="IR337" t="s">
        <v>445</v>
      </c>
      <c r="IS337" t="s">
        <v>445</v>
      </c>
      <c r="IT337" t="s">
        <v>445</v>
      </c>
      <c r="IU337">
        <v>0</v>
      </c>
      <c r="IV337">
        <v>100</v>
      </c>
      <c r="IW337">
        <v>100</v>
      </c>
      <c r="IX337">
        <v>-1.279</v>
      </c>
      <c r="IY337">
        <v>0.2868</v>
      </c>
      <c r="IZ337">
        <v>-1.101190050776656</v>
      </c>
      <c r="JA337">
        <v>-0.0009077452495023094</v>
      </c>
      <c r="JB337">
        <v>1.260287539409167E-06</v>
      </c>
      <c r="JC337">
        <v>-2.747980142854786E-10</v>
      </c>
      <c r="JD337">
        <v>0.01164710740424388</v>
      </c>
      <c r="JE337">
        <v>0.002354074995816399</v>
      </c>
      <c r="JF337">
        <v>0.0004967520844642659</v>
      </c>
      <c r="JG337">
        <v>-1.558376616488758E-06</v>
      </c>
      <c r="JH337">
        <v>1</v>
      </c>
      <c r="JI337">
        <v>1955</v>
      </c>
      <c r="JJ337">
        <v>1</v>
      </c>
      <c r="JK337">
        <v>26</v>
      </c>
      <c r="JL337">
        <v>194326.8</v>
      </c>
      <c r="JM337">
        <v>194327</v>
      </c>
      <c r="JN337">
        <v>1.34399</v>
      </c>
      <c r="JO337">
        <v>2.63428</v>
      </c>
      <c r="JP337">
        <v>1.49658</v>
      </c>
      <c r="JQ337">
        <v>2.34619</v>
      </c>
      <c r="JR337">
        <v>1.54907</v>
      </c>
      <c r="JS337">
        <v>2.44507</v>
      </c>
      <c r="JT337">
        <v>36.6233</v>
      </c>
      <c r="JU337">
        <v>24.1838</v>
      </c>
      <c r="JV337">
        <v>18</v>
      </c>
      <c r="JW337">
        <v>483.233</v>
      </c>
      <c r="JX337">
        <v>485.185</v>
      </c>
      <c r="JY337">
        <v>27.7701</v>
      </c>
      <c r="JZ337">
        <v>29.3136</v>
      </c>
      <c r="KA337">
        <v>30.0001</v>
      </c>
      <c r="KB337">
        <v>29.4826</v>
      </c>
      <c r="KC337">
        <v>29.466</v>
      </c>
      <c r="KD337">
        <v>26.9948</v>
      </c>
      <c r="KE337">
        <v>22.2599</v>
      </c>
      <c r="KF337">
        <v>56.1289</v>
      </c>
      <c r="KG337">
        <v>27.7651</v>
      </c>
      <c r="KH337">
        <v>527.072</v>
      </c>
      <c r="KI337">
        <v>19.6556</v>
      </c>
      <c r="KJ337">
        <v>101.848</v>
      </c>
      <c r="KK337">
        <v>91.4019</v>
      </c>
    </row>
    <row r="338" spans="1:297">
      <c r="A338">
        <v>320</v>
      </c>
      <c r="B338">
        <v>1758649220.1</v>
      </c>
      <c r="C338">
        <v>7587.099999904633</v>
      </c>
      <c r="D338" t="s">
        <v>1088</v>
      </c>
      <c r="E338" t="s">
        <v>1089</v>
      </c>
      <c r="F338">
        <v>5</v>
      </c>
      <c r="G338" t="s">
        <v>1027</v>
      </c>
      <c r="H338" t="s">
        <v>438</v>
      </c>
      <c r="I338">
        <v>1758649212.6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(EA338+(U338+2*0.95*5.67E-8*(((EA338+$B$9)+273)^4-(EA338+273)^4)-44100*J338)/(1.84*29.3*R338+8*0.95*5.67E-8*(EA338+273)^3))</f>
        <v>0</v>
      </c>
      <c r="W338">
        <f>($C$9*EB338+$D$9*EC338+$E$9*V338)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2*0.95*5.67E-8*(((EA338+$B$9)+273)^4-(W338+273)^4)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517.3001070774683</v>
      </c>
      <c r="AK338">
        <v>485.6703030303029</v>
      </c>
      <c r="AL338">
        <v>3.329874294223826</v>
      </c>
      <c r="AM338">
        <v>65.1807308755827</v>
      </c>
      <c r="AN338">
        <f>(AP338 - AO338 + DY338*1E3/(8.314*(EA338+273.15)) * AR338/DX338 * AQ338) * DX338/(100*DL338) * 1000/(1000 - AP338)</f>
        <v>0</v>
      </c>
      <c r="AO338">
        <v>19.58893398586571</v>
      </c>
      <c r="AP338">
        <v>22.2653709090909</v>
      </c>
      <c r="AQ338">
        <v>-1.135904713402842E-05</v>
      </c>
      <c r="AR338">
        <v>105.5664432874924</v>
      </c>
      <c r="AS338">
        <v>0</v>
      </c>
      <c r="AT338">
        <v>0</v>
      </c>
      <c r="AU338">
        <f>IF(AS338*$H$15&gt;=AW338,1.0,(AW338/(AW338-AS338*$H$15)))</f>
        <v>0</v>
      </c>
      <c r="AV338">
        <f>(AU338-1)*100</f>
        <v>0</v>
      </c>
      <c r="AW338">
        <f>MAX(0,($B$15+$C$15*EF338)/(1+$D$15*EF338)*DY338/(EA338+273)*$E$15)</f>
        <v>0</v>
      </c>
      <c r="AX338" t="s">
        <v>439</v>
      </c>
      <c r="AY338" t="s">
        <v>439</v>
      </c>
      <c r="AZ338">
        <v>0</v>
      </c>
      <c r="BA338">
        <v>0</v>
      </c>
      <c r="BB338">
        <f>1-AZ338/BA338</f>
        <v>0</v>
      </c>
      <c r="BC338">
        <v>0</v>
      </c>
      <c r="BD338" t="s">
        <v>439</v>
      </c>
      <c r="BE338" t="s">
        <v>439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439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$B$13*EG338+$C$13*EH338+$F$13*ES338*(1-EV338)</f>
        <v>0</v>
      </c>
      <c r="DI338">
        <f>DH338*DJ338</f>
        <v>0</v>
      </c>
      <c r="DJ338">
        <f>($B$13*$D$11+$C$13*$D$11+$F$13*((FF338+EX338)/MAX(FF338+EX338+FG338, 0.1)*$I$11+FG338/MAX(FF338+EX338+FG338, 0.1)*$J$11))/($B$13+$C$13+$F$13)</f>
        <v>0</v>
      </c>
      <c r="DK338">
        <f>($B$13*$K$11+$C$13*$K$11+$F$13*((FF338+EX338)/MAX(FF338+EX338+FG338, 0.1)*$P$11+FG338/MAX(FF338+EX338+FG338, 0.1)*$Q$11))/($B$13+$C$13+$F$13)</f>
        <v>0</v>
      </c>
      <c r="DL338">
        <v>2.7</v>
      </c>
      <c r="DM338">
        <v>0.5</v>
      </c>
      <c r="DN338" t="s">
        <v>440</v>
      </c>
      <c r="DO338">
        <v>2</v>
      </c>
      <c r="DP338" t="b">
        <v>1</v>
      </c>
      <c r="DQ338">
        <v>1758649212.6</v>
      </c>
      <c r="DR338">
        <v>452.6171481481481</v>
      </c>
      <c r="DS338">
        <v>492.1223703703704</v>
      </c>
      <c r="DT338">
        <v>22.26954444444445</v>
      </c>
      <c r="DU338">
        <v>19.58722962962963</v>
      </c>
      <c r="DV338">
        <v>453.8961851851852</v>
      </c>
      <c r="DW338">
        <v>21.98265925925926</v>
      </c>
      <c r="DX338">
        <v>500.0281481481481</v>
      </c>
      <c r="DY338">
        <v>90.28927777777778</v>
      </c>
      <c r="DZ338">
        <v>0.0676388148148148</v>
      </c>
      <c r="EA338">
        <v>29.06272962962963</v>
      </c>
      <c r="EB338">
        <v>30.00291111111111</v>
      </c>
      <c r="EC338">
        <v>999.9000000000001</v>
      </c>
      <c r="ED338">
        <v>0</v>
      </c>
      <c r="EE338">
        <v>0</v>
      </c>
      <c r="EF338">
        <v>9993.521481481483</v>
      </c>
      <c r="EG338">
        <v>0</v>
      </c>
      <c r="EH338">
        <v>10.2121037037037</v>
      </c>
      <c r="EI338">
        <v>-39.50531481481481</v>
      </c>
      <c r="EJ338">
        <v>462.9261851851851</v>
      </c>
      <c r="EK338">
        <v>501.9542222222221</v>
      </c>
      <c r="EL338">
        <v>2.682314074074074</v>
      </c>
      <c r="EM338">
        <v>492.1223703703704</v>
      </c>
      <c r="EN338">
        <v>19.58722962962963</v>
      </c>
      <c r="EO338">
        <v>2.010701851851852</v>
      </c>
      <c r="EP338">
        <v>1.768516666666667</v>
      </c>
      <c r="EQ338">
        <v>17.52885925925926</v>
      </c>
      <c r="ER338">
        <v>15.51127777777778</v>
      </c>
      <c r="ES338">
        <v>2000.007407407407</v>
      </c>
      <c r="ET338">
        <v>0.9799940000000001</v>
      </c>
      <c r="EU338">
        <v>0.02000619999999999</v>
      </c>
      <c r="EV338">
        <v>0</v>
      </c>
      <c r="EW338">
        <v>442.8091111111112</v>
      </c>
      <c r="EX338">
        <v>5.00078</v>
      </c>
      <c r="EY338">
        <v>8748.351851851852</v>
      </c>
      <c r="EZ338">
        <v>16379.66296296296</v>
      </c>
      <c r="FA338">
        <v>39.83074074074074</v>
      </c>
      <c r="FB338">
        <v>40.64566666666666</v>
      </c>
      <c r="FC338">
        <v>39.96962962962962</v>
      </c>
      <c r="FD338">
        <v>40.32603703703703</v>
      </c>
      <c r="FE338">
        <v>41.05292592592592</v>
      </c>
      <c r="FF338">
        <v>1955.097407407407</v>
      </c>
      <c r="FG338">
        <v>39.91</v>
      </c>
      <c r="FH338">
        <v>0</v>
      </c>
      <c r="FI338">
        <v>1758649218</v>
      </c>
      <c r="FJ338">
        <v>0</v>
      </c>
      <c r="FK338">
        <v>442.7303846153846</v>
      </c>
      <c r="FL338">
        <v>23.63343587135528</v>
      </c>
      <c r="FM338">
        <v>420.4543583952806</v>
      </c>
      <c r="FN338">
        <v>8746.150384615385</v>
      </c>
      <c r="FO338">
        <v>15</v>
      </c>
      <c r="FP338">
        <v>0</v>
      </c>
      <c r="FQ338" t="s">
        <v>441</v>
      </c>
      <c r="FR338">
        <v>1746989605.5</v>
      </c>
      <c r="FS338">
        <v>1746989593.5</v>
      </c>
      <c r="FT338">
        <v>0</v>
      </c>
      <c r="FU338">
        <v>-0.274</v>
      </c>
      <c r="FV338">
        <v>-0.002</v>
      </c>
      <c r="FW338">
        <v>2.549</v>
      </c>
      <c r="FX338">
        <v>0.129</v>
      </c>
      <c r="FY338">
        <v>420</v>
      </c>
      <c r="FZ338">
        <v>17</v>
      </c>
      <c r="GA338">
        <v>0.02</v>
      </c>
      <c r="GB338">
        <v>0.04</v>
      </c>
      <c r="GC338">
        <v>-38.1330975</v>
      </c>
      <c r="GD338">
        <v>-23.28617898686681</v>
      </c>
      <c r="GE338">
        <v>2.348382681281683</v>
      </c>
      <c r="GF338">
        <v>0</v>
      </c>
      <c r="GG338">
        <v>441.5695588235294</v>
      </c>
      <c r="GH338">
        <v>23.49816652278347</v>
      </c>
      <c r="GI338">
        <v>2.31349420206975</v>
      </c>
      <c r="GJ338">
        <v>0</v>
      </c>
      <c r="GK338">
        <v>2.674687</v>
      </c>
      <c r="GL338">
        <v>0.08705065666041001</v>
      </c>
      <c r="GM338">
        <v>0.01358696308966799</v>
      </c>
      <c r="GN338">
        <v>1</v>
      </c>
      <c r="GO338">
        <v>1</v>
      </c>
      <c r="GP338">
        <v>3</v>
      </c>
      <c r="GQ338" t="s">
        <v>448</v>
      </c>
      <c r="GR338">
        <v>3.10241</v>
      </c>
      <c r="GS338">
        <v>2.72537</v>
      </c>
      <c r="GT338">
        <v>0.09655469999999999</v>
      </c>
      <c r="GU338">
        <v>0.102354</v>
      </c>
      <c r="GV338">
        <v>0.101967</v>
      </c>
      <c r="GW338">
        <v>0.0944314</v>
      </c>
      <c r="GX338">
        <v>23589.1</v>
      </c>
      <c r="GY338">
        <v>21301.8</v>
      </c>
      <c r="GZ338">
        <v>26675.1</v>
      </c>
      <c r="HA338">
        <v>23954.3</v>
      </c>
      <c r="HB338">
        <v>38334.6</v>
      </c>
      <c r="HC338">
        <v>32073.4</v>
      </c>
      <c r="HD338">
        <v>46582.9</v>
      </c>
      <c r="HE338">
        <v>37901.8</v>
      </c>
      <c r="HF338">
        <v>1.86648</v>
      </c>
      <c r="HG338">
        <v>1.8461</v>
      </c>
      <c r="HH338">
        <v>0.104263</v>
      </c>
      <c r="HI338">
        <v>0</v>
      </c>
      <c r="HJ338">
        <v>28.2907</v>
      </c>
      <c r="HK338">
        <v>999.9</v>
      </c>
      <c r="HL338">
        <v>47.5</v>
      </c>
      <c r="HM338">
        <v>31.8</v>
      </c>
      <c r="HN338">
        <v>24.8374</v>
      </c>
      <c r="HO338">
        <v>60.6613</v>
      </c>
      <c r="HP338">
        <v>22.3478</v>
      </c>
      <c r="HQ338">
        <v>1</v>
      </c>
      <c r="HR338">
        <v>0.160508</v>
      </c>
      <c r="HS338">
        <v>0.101272</v>
      </c>
      <c r="HT338">
        <v>20.2802</v>
      </c>
      <c r="HU338">
        <v>5.21025</v>
      </c>
      <c r="HV338">
        <v>11.9796</v>
      </c>
      <c r="HW338">
        <v>4.9628</v>
      </c>
      <c r="HX338">
        <v>3.27435</v>
      </c>
      <c r="HY338">
        <v>9999</v>
      </c>
      <c r="HZ338">
        <v>9999</v>
      </c>
      <c r="IA338">
        <v>9999</v>
      </c>
      <c r="IB338">
        <v>999.9</v>
      </c>
      <c r="IC338">
        <v>1.86396</v>
      </c>
      <c r="ID338">
        <v>1.86007</v>
      </c>
      <c r="IE338">
        <v>1.85841</v>
      </c>
      <c r="IF338">
        <v>1.85975</v>
      </c>
      <c r="IG338">
        <v>1.85989</v>
      </c>
      <c r="IH338">
        <v>1.85837</v>
      </c>
      <c r="II338">
        <v>1.85745</v>
      </c>
      <c r="IJ338">
        <v>1.85241</v>
      </c>
      <c r="IK338">
        <v>0</v>
      </c>
      <c r="IL338">
        <v>0</v>
      </c>
      <c r="IM338">
        <v>0</v>
      </c>
      <c r="IN338">
        <v>0</v>
      </c>
      <c r="IO338" t="s">
        <v>443</v>
      </c>
      <c r="IP338" t="s">
        <v>444</v>
      </c>
      <c r="IQ338" t="s">
        <v>445</v>
      </c>
      <c r="IR338" t="s">
        <v>445</v>
      </c>
      <c r="IS338" t="s">
        <v>445</v>
      </c>
      <c r="IT338" t="s">
        <v>445</v>
      </c>
      <c r="IU338">
        <v>0</v>
      </c>
      <c r="IV338">
        <v>100</v>
      </c>
      <c r="IW338">
        <v>100</v>
      </c>
      <c r="IX338">
        <v>-1.277</v>
      </c>
      <c r="IY338">
        <v>0.2868</v>
      </c>
      <c r="IZ338">
        <v>-1.101190050776656</v>
      </c>
      <c r="JA338">
        <v>-0.0009077452495023094</v>
      </c>
      <c r="JB338">
        <v>1.260287539409167E-06</v>
      </c>
      <c r="JC338">
        <v>-2.747980142854786E-10</v>
      </c>
      <c r="JD338">
        <v>0.01164710740424388</v>
      </c>
      <c r="JE338">
        <v>0.002354074995816399</v>
      </c>
      <c r="JF338">
        <v>0.0004967520844642659</v>
      </c>
      <c r="JG338">
        <v>-1.558376616488758E-06</v>
      </c>
      <c r="JH338">
        <v>1</v>
      </c>
      <c r="JI338">
        <v>1955</v>
      </c>
      <c r="JJ338">
        <v>1</v>
      </c>
      <c r="JK338">
        <v>26</v>
      </c>
      <c r="JL338">
        <v>194326.9</v>
      </c>
      <c r="JM338">
        <v>194327.1</v>
      </c>
      <c r="JN338">
        <v>1.38062</v>
      </c>
      <c r="JO338">
        <v>2.63794</v>
      </c>
      <c r="JP338">
        <v>1.49658</v>
      </c>
      <c r="JQ338">
        <v>2.34619</v>
      </c>
      <c r="JR338">
        <v>1.54907</v>
      </c>
      <c r="JS338">
        <v>2.42798</v>
      </c>
      <c r="JT338">
        <v>36.6469</v>
      </c>
      <c r="JU338">
        <v>24.1751</v>
      </c>
      <c r="JV338">
        <v>18</v>
      </c>
      <c r="JW338">
        <v>483.544</v>
      </c>
      <c r="JX338">
        <v>484.944</v>
      </c>
      <c r="JY338">
        <v>27.7659</v>
      </c>
      <c r="JZ338">
        <v>29.3149</v>
      </c>
      <c r="KA338">
        <v>30.0001</v>
      </c>
      <c r="KB338">
        <v>29.4851</v>
      </c>
      <c r="KC338">
        <v>29.4684</v>
      </c>
      <c r="KD338">
        <v>27.7465</v>
      </c>
      <c r="KE338">
        <v>21.9856</v>
      </c>
      <c r="KF338">
        <v>56.1289</v>
      </c>
      <c r="KG338">
        <v>27.7919</v>
      </c>
      <c r="KH338">
        <v>540.447</v>
      </c>
      <c r="KI338">
        <v>19.663</v>
      </c>
      <c r="KJ338">
        <v>101.848</v>
      </c>
      <c r="KK338">
        <v>91.4016</v>
      </c>
    </row>
    <row r="339" spans="1:297">
      <c r="A339">
        <v>321</v>
      </c>
      <c r="B339">
        <v>1758649225.1</v>
      </c>
      <c r="C339">
        <v>7592.099999904633</v>
      </c>
      <c r="D339" t="s">
        <v>1090</v>
      </c>
      <c r="E339" t="s">
        <v>1091</v>
      </c>
      <c r="F339">
        <v>5</v>
      </c>
      <c r="G339" t="s">
        <v>1027</v>
      </c>
      <c r="H339" t="s">
        <v>438</v>
      </c>
      <c r="I339">
        <v>1758649217.314285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(EA339+(U339+2*0.95*5.67E-8*(((EA339+$B$9)+273)^4-(EA339+273)^4)-44100*J339)/(1.84*29.3*R339+8*0.95*5.67E-8*(EA339+273)^3))</f>
        <v>0</v>
      </c>
      <c r="W339">
        <f>($C$9*EB339+$D$9*EC339+$E$9*V339)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2*0.95*5.67E-8*(((EA339+$B$9)+273)^4-(W339+273)^4)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534.5059158762823</v>
      </c>
      <c r="AK339">
        <v>502.6004848484848</v>
      </c>
      <c r="AL339">
        <v>3.38998403822164</v>
      </c>
      <c r="AM339">
        <v>65.1807308755827</v>
      </c>
      <c r="AN339">
        <f>(AP339 - AO339 + DY339*1E3/(8.314*(EA339+273.15)) * AR339/DX339 * AQ339) * DX339/(100*DL339) * 1000/(1000 - AP339)</f>
        <v>0</v>
      </c>
      <c r="AO339">
        <v>19.60375670891207</v>
      </c>
      <c r="AP339">
        <v>22.26823939393938</v>
      </c>
      <c r="AQ339">
        <v>5.506501353796483E-05</v>
      </c>
      <c r="AR339">
        <v>105.5664432874924</v>
      </c>
      <c r="AS339">
        <v>0</v>
      </c>
      <c r="AT339">
        <v>0</v>
      </c>
      <c r="AU339">
        <f>IF(AS339*$H$15&gt;=AW339,1.0,(AW339/(AW339-AS339*$H$15)))</f>
        <v>0</v>
      </c>
      <c r="AV339">
        <f>(AU339-1)*100</f>
        <v>0</v>
      </c>
      <c r="AW339">
        <f>MAX(0,($B$15+$C$15*EF339)/(1+$D$15*EF339)*DY339/(EA339+273)*$E$15)</f>
        <v>0</v>
      </c>
      <c r="AX339" t="s">
        <v>439</v>
      </c>
      <c r="AY339" t="s">
        <v>439</v>
      </c>
      <c r="AZ339">
        <v>0</v>
      </c>
      <c r="BA339">
        <v>0</v>
      </c>
      <c r="BB339">
        <f>1-AZ339/BA339</f>
        <v>0</v>
      </c>
      <c r="BC339">
        <v>0</v>
      </c>
      <c r="BD339" t="s">
        <v>439</v>
      </c>
      <c r="BE339" t="s">
        <v>439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439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$B$13*EG339+$C$13*EH339+$F$13*ES339*(1-EV339)</f>
        <v>0</v>
      </c>
      <c r="DI339">
        <f>DH339*DJ339</f>
        <v>0</v>
      </c>
      <c r="DJ339">
        <f>($B$13*$D$11+$C$13*$D$11+$F$13*((FF339+EX339)/MAX(FF339+EX339+FG339, 0.1)*$I$11+FG339/MAX(FF339+EX339+FG339, 0.1)*$J$11))/($B$13+$C$13+$F$13)</f>
        <v>0</v>
      </c>
      <c r="DK339">
        <f>($B$13*$K$11+$C$13*$K$11+$F$13*((FF339+EX339)/MAX(FF339+EX339+FG339, 0.1)*$P$11+FG339/MAX(FF339+EX339+FG339, 0.1)*$Q$11))/($B$13+$C$13+$F$13)</f>
        <v>0</v>
      </c>
      <c r="DL339">
        <v>2.7</v>
      </c>
      <c r="DM339">
        <v>0.5</v>
      </c>
      <c r="DN339" t="s">
        <v>440</v>
      </c>
      <c r="DO339">
        <v>2</v>
      </c>
      <c r="DP339" t="b">
        <v>1</v>
      </c>
      <c r="DQ339">
        <v>1758649217.314285</v>
      </c>
      <c r="DR339">
        <v>467.5790357142858</v>
      </c>
      <c r="DS339">
        <v>507.9721785714286</v>
      </c>
      <c r="DT339">
        <v>22.26686071428571</v>
      </c>
      <c r="DU339">
        <v>19.59155357142857</v>
      </c>
      <c r="DV339">
        <v>468.8569285714285</v>
      </c>
      <c r="DW339">
        <v>21.98003214285714</v>
      </c>
      <c r="DX339">
        <v>500.009</v>
      </c>
      <c r="DY339">
        <v>90.28933928571429</v>
      </c>
      <c r="DZ339">
        <v>0.06764741785714286</v>
      </c>
      <c r="EA339">
        <v>29.06262142857143</v>
      </c>
      <c r="EB339">
        <v>30.00131428571429</v>
      </c>
      <c r="EC339">
        <v>999.9000000000002</v>
      </c>
      <c r="ED339">
        <v>0</v>
      </c>
      <c r="EE339">
        <v>0</v>
      </c>
      <c r="EF339">
        <v>9977.791785714286</v>
      </c>
      <c r="EG339">
        <v>0</v>
      </c>
      <c r="EH339">
        <v>10.20965357142857</v>
      </c>
      <c r="EI339">
        <v>-40.39313214285714</v>
      </c>
      <c r="EJ339">
        <v>478.2276428571429</v>
      </c>
      <c r="EK339">
        <v>518.1230357142858</v>
      </c>
      <c r="EL339">
        <v>2.675311785714286</v>
      </c>
      <c r="EM339">
        <v>507.9721785714286</v>
      </c>
      <c r="EN339">
        <v>19.59155357142857</v>
      </c>
      <c r="EO339">
        <v>2.010461071428571</v>
      </c>
      <c r="EP339">
        <v>1.768907857142857</v>
      </c>
      <c r="EQ339">
        <v>17.52696428571429</v>
      </c>
      <c r="ER339">
        <v>15.514725</v>
      </c>
      <c r="ES339">
        <v>2000.010714285715</v>
      </c>
      <c r="ET339">
        <v>0.9799940000000003</v>
      </c>
      <c r="EU339">
        <v>0.02000619999999999</v>
      </c>
      <c r="EV339">
        <v>0</v>
      </c>
      <c r="EW339">
        <v>444.5228214285714</v>
      </c>
      <c r="EX339">
        <v>5.00078</v>
      </c>
      <c r="EY339">
        <v>8780.595714285713</v>
      </c>
      <c r="EZ339">
        <v>16379.68571428572</v>
      </c>
      <c r="FA339">
        <v>39.83232142857143</v>
      </c>
      <c r="FB339">
        <v>40.64714285714285</v>
      </c>
      <c r="FC339">
        <v>40.03549999999999</v>
      </c>
      <c r="FD339">
        <v>40.33224999999999</v>
      </c>
      <c r="FE339">
        <v>41.06221428571428</v>
      </c>
      <c r="FF339">
        <v>1955.100714285714</v>
      </c>
      <c r="FG339">
        <v>39.91</v>
      </c>
      <c r="FH339">
        <v>0</v>
      </c>
      <c r="FI339">
        <v>1758649223.4</v>
      </c>
      <c r="FJ339">
        <v>0</v>
      </c>
      <c r="FK339">
        <v>444.80644</v>
      </c>
      <c r="FL339">
        <v>20.74799998034033</v>
      </c>
      <c r="FM339">
        <v>395.2169224794672</v>
      </c>
      <c r="FN339">
        <v>8785.016800000001</v>
      </c>
      <c r="FO339">
        <v>15</v>
      </c>
      <c r="FP339">
        <v>0</v>
      </c>
      <c r="FQ339" t="s">
        <v>441</v>
      </c>
      <c r="FR339">
        <v>1746989605.5</v>
      </c>
      <c r="FS339">
        <v>1746989593.5</v>
      </c>
      <c r="FT339">
        <v>0</v>
      </c>
      <c r="FU339">
        <v>-0.274</v>
      </c>
      <c r="FV339">
        <v>-0.002</v>
      </c>
      <c r="FW339">
        <v>2.549</v>
      </c>
      <c r="FX339">
        <v>0.129</v>
      </c>
      <c r="FY339">
        <v>420</v>
      </c>
      <c r="FZ339">
        <v>17</v>
      </c>
      <c r="GA339">
        <v>0.02</v>
      </c>
      <c r="GB339">
        <v>0.04</v>
      </c>
      <c r="GC339">
        <v>-39.75068536585366</v>
      </c>
      <c r="GD339">
        <v>-12.13605783972122</v>
      </c>
      <c r="GE339">
        <v>1.255694397255174</v>
      </c>
      <c r="GF339">
        <v>0</v>
      </c>
      <c r="GG339">
        <v>443.559294117647</v>
      </c>
      <c r="GH339">
        <v>22.00336135018455</v>
      </c>
      <c r="GI339">
        <v>2.172135131878738</v>
      </c>
      <c r="GJ339">
        <v>0</v>
      </c>
      <c r="GK339">
        <v>2.677779756097561</v>
      </c>
      <c r="GL339">
        <v>-0.07128522648083443</v>
      </c>
      <c r="GM339">
        <v>0.009985371858875516</v>
      </c>
      <c r="GN339">
        <v>1</v>
      </c>
      <c r="GO339">
        <v>1</v>
      </c>
      <c r="GP339">
        <v>3</v>
      </c>
      <c r="GQ339" t="s">
        <v>448</v>
      </c>
      <c r="GR339">
        <v>3.10188</v>
      </c>
      <c r="GS339">
        <v>2.72562</v>
      </c>
      <c r="GT339">
        <v>0.09900100000000001</v>
      </c>
      <c r="GU339">
        <v>0.104765</v>
      </c>
      <c r="GV339">
        <v>0.101978</v>
      </c>
      <c r="GW339">
        <v>0.0945742</v>
      </c>
      <c r="GX339">
        <v>23525.2</v>
      </c>
      <c r="GY339">
        <v>21244.9</v>
      </c>
      <c r="GZ339">
        <v>26675.1</v>
      </c>
      <c r="HA339">
        <v>23954.6</v>
      </c>
      <c r="HB339">
        <v>38334.2</v>
      </c>
      <c r="HC339">
        <v>32068.6</v>
      </c>
      <c r="HD339">
        <v>46582.6</v>
      </c>
      <c r="HE339">
        <v>37901.8</v>
      </c>
      <c r="HF339">
        <v>1.8659</v>
      </c>
      <c r="HG339">
        <v>1.84685</v>
      </c>
      <c r="HH339">
        <v>0.105247</v>
      </c>
      <c r="HI339">
        <v>0</v>
      </c>
      <c r="HJ339">
        <v>28.2907</v>
      </c>
      <c r="HK339">
        <v>999.9</v>
      </c>
      <c r="HL339">
        <v>47.5</v>
      </c>
      <c r="HM339">
        <v>31.9</v>
      </c>
      <c r="HN339">
        <v>24.9782</v>
      </c>
      <c r="HO339">
        <v>60.8213</v>
      </c>
      <c r="HP339">
        <v>22.6162</v>
      </c>
      <c r="HQ339">
        <v>1</v>
      </c>
      <c r="HR339">
        <v>0.160488</v>
      </c>
      <c r="HS339">
        <v>-0.0118845</v>
      </c>
      <c r="HT339">
        <v>20.28</v>
      </c>
      <c r="HU339">
        <v>5.21025</v>
      </c>
      <c r="HV339">
        <v>11.9797</v>
      </c>
      <c r="HW339">
        <v>4.96275</v>
      </c>
      <c r="HX339">
        <v>3.27423</v>
      </c>
      <c r="HY339">
        <v>9999</v>
      </c>
      <c r="HZ339">
        <v>9999</v>
      </c>
      <c r="IA339">
        <v>9999</v>
      </c>
      <c r="IB339">
        <v>999.9</v>
      </c>
      <c r="IC339">
        <v>1.864</v>
      </c>
      <c r="ID339">
        <v>1.86007</v>
      </c>
      <c r="IE339">
        <v>1.85838</v>
      </c>
      <c r="IF339">
        <v>1.85974</v>
      </c>
      <c r="IG339">
        <v>1.85989</v>
      </c>
      <c r="IH339">
        <v>1.85838</v>
      </c>
      <c r="II339">
        <v>1.85745</v>
      </c>
      <c r="IJ339">
        <v>1.85241</v>
      </c>
      <c r="IK339">
        <v>0</v>
      </c>
      <c r="IL339">
        <v>0</v>
      </c>
      <c r="IM339">
        <v>0</v>
      </c>
      <c r="IN339">
        <v>0</v>
      </c>
      <c r="IO339" t="s">
        <v>443</v>
      </c>
      <c r="IP339" t="s">
        <v>444</v>
      </c>
      <c r="IQ339" t="s">
        <v>445</v>
      </c>
      <c r="IR339" t="s">
        <v>445</v>
      </c>
      <c r="IS339" t="s">
        <v>445</v>
      </c>
      <c r="IT339" t="s">
        <v>445</v>
      </c>
      <c r="IU339">
        <v>0</v>
      </c>
      <c r="IV339">
        <v>100</v>
      </c>
      <c r="IW339">
        <v>100</v>
      </c>
      <c r="IX339">
        <v>-1.275</v>
      </c>
      <c r="IY339">
        <v>0.2869</v>
      </c>
      <c r="IZ339">
        <v>-1.101190050776656</v>
      </c>
      <c r="JA339">
        <v>-0.0009077452495023094</v>
      </c>
      <c r="JB339">
        <v>1.260287539409167E-06</v>
      </c>
      <c r="JC339">
        <v>-2.747980142854786E-10</v>
      </c>
      <c r="JD339">
        <v>0.01164710740424388</v>
      </c>
      <c r="JE339">
        <v>0.002354074995816399</v>
      </c>
      <c r="JF339">
        <v>0.0004967520844642659</v>
      </c>
      <c r="JG339">
        <v>-1.558376616488758E-06</v>
      </c>
      <c r="JH339">
        <v>1</v>
      </c>
      <c r="JI339">
        <v>1955</v>
      </c>
      <c r="JJ339">
        <v>1</v>
      </c>
      <c r="JK339">
        <v>26</v>
      </c>
      <c r="JL339">
        <v>194327</v>
      </c>
      <c r="JM339">
        <v>194327.2</v>
      </c>
      <c r="JN339">
        <v>1.41479</v>
      </c>
      <c r="JO339">
        <v>2.63306</v>
      </c>
      <c r="JP339">
        <v>1.49658</v>
      </c>
      <c r="JQ339">
        <v>2.34619</v>
      </c>
      <c r="JR339">
        <v>1.54907</v>
      </c>
      <c r="JS339">
        <v>2.42554</v>
      </c>
      <c r="JT339">
        <v>36.6233</v>
      </c>
      <c r="JU339">
        <v>24.1751</v>
      </c>
      <c r="JV339">
        <v>18</v>
      </c>
      <c r="JW339">
        <v>483.222</v>
      </c>
      <c r="JX339">
        <v>485.454</v>
      </c>
      <c r="JY339">
        <v>27.7797</v>
      </c>
      <c r="JZ339">
        <v>29.3167</v>
      </c>
      <c r="KA339">
        <v>30.0001</v>
      </c>
      <c r="KB339">
        <v>29.4871</v>
      </c>
      <c r="KC339">
        <v>29.4709</v>
      </c>
      <c r="KD339">
        <v>28.4087</v>
      </c>
      <c r="KE339">
        <v>21.9856</v>
      </c>
      <c r="KF339">
        <v>56.1289</v>
      </c>
      <c r="KG339">
        <v>27.7947</v>
      </c>
      <c r="KH339">
        <v>560.482</v>
      </c>
      <c r="KI339">
        <v>19.6593</v>
      </c>
      <c r="KJ339">
        <v>101.848</v>
      </c>
      <c r="KK339">
        <v>91.4023</v>
      </c>
    </row>
    <row r="340" spans="1:297">
      <c r="A340">
        <v>322</v>
      </c>
      <c r="B340">
        <v>1758649230.1</v>
      </c>
      <c r="C340">
        <v>7597.099999904633</v>
      </c>
      <c r="D340" t="s">
        <v>1092</v>
      </c>
      <c r="E340" t="s">
        <v>1093</v>
      </c>
      <c r="F340">
        <v>5</v>
      </c>
      <c r="G340" t="s">
        <v>1027</v>
      </c>
      <c r="H340" t="s">
        <v>438</v>
      </c>
      <c r="I340">
        <v>1758649222.6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(EA340+(U340+2*0.95*5.67E-8*(((EA340+$B$9)+273)^4-(EA340+273)^4)-44100*J340)/(1.84*29.3*R340+8*0.95*5.67E-8*(EA340+273)^3))</f>
        <v>0</v>
      </c>
      <c r="W340">
        <f>($C$9*EB340+$D$9*EC340+$E$9*V340)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2*0.95*5.67E-8*(((EA340+$B$9)+273)^4-(W340+273)^4)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551.7702312424937</v>
      </c>
      <c r="AK340">
        <v>519.6170787878788</v>
      </c>
      <c r="AL340">
        <v>3.40534809427336</v>
      </c>
      <c r="AM340">
        <v>65.1807308755827</v>
      </c>
      <c r="AN340">
        <f>(AP340 - AO340 + DY340*1E3/(8.314*(EA340+273.15)) * AR340/DX340 * AQ340) * DX340/(100*DL340) * 1000/(1000 - AP340)</f>
        <v>0</v>
      </c>
      <c r="AO340">
        <v>19.65224360297525</v>
      </c>
      <c r="AP340">
        <v>22.29243818181817</v>
      </c>
      <c r="AQ340">
        <v>0.003320238430164922</v>
      </c>
      <c r="AR340">
        <v>105.5664432874924</v>
      </c>
      <c r="AS340">
        <v>0</v>
      </c>
      <c r="AT340">
        <v>0</v>
      </c>
      <c r="AU340">
        <f>IF(AS340*$H$15&gt;=AW340,1.0,(AW340/(AW340-AS340*$H$15)))</f>
        <v>0</v>
      </c>
      <c r="AV340">
        <f>(AU340-1)*100</f>
        <v>0</v>
      </c>
      <c r="AW340">
        <f>MAX(0,($B$15+$C$15*EF340)/(1+$D$15*EF340)*DY340/(EA340+273)*$E$15)</f>
        <v>0</v>
      </c>
      <c r="AX340" t="s">
        <v>439</v>
      </c>
      <c r="AY340" t="s">
        <v>439</v>
      </c>
      <c r="AZ340">
        <v>0</v>
      </c>
      <c r="BA340">
        <v>0</v>
      </c>
      <c r="BB340">
        <f>1-AZ340/BA340</f>
        <v>0</v>
      </c>
      <c r="BC340">
        <v>0</v>
      </c>
      <c r="BD340" t="s">
        <v>439</v>
      </c>
      <c r="BE340" t="s">
        <v>439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439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$B$13*EG340+$C$13*EH340+$F$13*ES340*(1-EV340)</f>
        <v>0</v>
      </c>
      <c r="DI340">
        <f>DH340*DJ340</f>
        <v>0</v>
      </c>
      <c r="DJ340">
        <f>($B$13*$D$11+$C$13*$D$11+$F$13*((FF340+EX340)/MAX(FF340+EX340+FG340, 0.1)*$I$11+FG340/MAX(FF340+EX340+FG340, 0.1)*$J$11))/($B$13+$C$13+$F$13)</f>
        <v>0</v>
      </c>
      <c r="DK340">
        <f>($B$13*$K$11+$C$13*$K$11+$F$13*((FF340+EX340)/MAX(FF340+EX340+FG340, 0.1)*$P$11+FG340/MAX(FF340+EX340+FG340, 0.1)*$Q$11))/($B$13+$C$13+$F$13)</f>
        <v>0</v>
      </c>
      <c r="DL340">
        <v>2.7</v>
      </c>
      <c r="DM340">
        <v>0.5</v>
      </c>
      <c r="DN340" t="s">
        <v>440</v>
      </c>
      <c r="DO340">
        <v>2</v>
      </c>
      <c r="DP340" t="b">
        <v>1</v>
      </c>
      <c r="DQ340">
        <v>1758649222.6</v>
      </c>
      <c r="DR340">
        <v>484.822</v>
      </c>
      <c r="DS340">
        <v>525.7876666666666</v>
      </c>
      <c r="DT340">
        <v>22.27151851851852</v>
      </c>
      <c r="DU340">
        <v>19.6131037037037</v>
      </c>
      <c r="DV340">
        <v>486.0981111111112</v>
      </c>
      <c r="DW340">
        <v>21.98457037037037</v>
      </c>
      <c r="DX340">
        <v>500.0024444444444</v>
      </c>
      <c r="DY340">
        <v>90.2890074074074</v>
      </c>
      <c r="DZ340">
        <v>0.06768812962962961</v>
      </c>
      <c r="EA340">
        <v>29.06203333333333</v>
      </c>
      <c r="EB340">
        <v>29.99572592592592</v>
      </c>
      <c r="EC340">
        <v>999.9000000000001</v>
      </c>
      <c r="ED340">
        <v>0</v>
      </c>
      <c r="EE340">
        <v>0</v>
      </c>
      <c r="EF340">
        <v>9988.030000000001</v>
      </c>
      <c r="EG340">
        <v>0</v>
      </c>
      <c r="EH340">
        <v>10.21470740740741</v>
      </c>
      <c r="EI340">
        <v>-40.96562592592593</v>
      </c>
      <c r="EJ340">
        <v>495.8658518518518</v>
      </c>
      <c r="EK340">
        <v>536.3066666666667</v>
      </c>
      <c r="EL340">
        <v>2.65840925925926</v>
      </c>
      <c r="EM340">
        <v>525.7876666666666</v>
      </c>
      <c r="EN340">
        <v>19.6131037037037</v>
      </c>
      <c r="EO340">
        <v>2.010873703703704</v>
      </c>
      <c r="EP340">
        <v>1.770847407407407</v>
      </c>
      <c r="EQ340">
        <v>17.53021481481481</v>
      </c>
      <c r="ER340">
        <v>15.53180740740741</v>
      </c>
      <c r="ES340">
        <v>2000.014074074074</v>
      </c>
      <c r="ET340">
        <v>0.9799940000000001</v>
      </c>
      <c r="EU340">
        <v>0.02000619999999999</v>
      </c>
      <c r="EV340">
        <v>0</v>
      </c>
      <c r="EW340">
        <v>446.3727407407408</v>
      </c>
      <c r="EX340">
        <v>5.00078</v>
      </c>
      <c r="EY340">
        <v>8814.942592592593</v>
      </c>
      <c r="EZ340">
        <v>16379.72222222222</v>
      </c>
      <c r="FA340">
        <v>39.82155555555555</v>
      </c>
      <c r="FB340">
        <v>40.65025925925926</v>
      </c>
      <c r="FC340">
        <v>39.99048148148148</v>
      </c>
      <c r="FD340">
        <v>40.3307037037037</v>
      </c>
      <c r="FE340">
        <v>41.05292592592592</v>
      </c>
      <c r="FF340">
        <v>1955.104074074074</v>
      </c>
      <c r="FG340">
        <v>39.91</v>
      </c>
      <c r="FH340">
        <v>0</v>
      </c>
      <c r="FI340">
        <v>1758649228.2</v>
      </c>
      <c r="FJ340">
        <v>0</v>
      </c>
      <c r="FK340">
        <v>446.47228</v>
      </c>
      <c r="FL340">
        <v>19.50823078021176</v>
      </c>
      <c r="FM340">
        <v>380.715384614764</v>
      </c>
      <c r="FN340">
        <v>8816.052799999999</v>
      </c>
      <c r="FO340">
        <v>15</v>
      </c>
      <c r="FP340">
        <v>0</v>
      </c>
      <c r="FQ340" t="s">
        <v>441</v>
      </c>
      <c r="FR340">
        <v>1746989605.5</v>
      </c>
      <c r="FS340">
        <v>1746989593.5</v>
      </c>
      <c r="FT340">
        <v>0</v>
      </c>
      <c r="FU340">
        <v>-0.274</v>
      </c>
      <c r="FV340">
        <v>-0.002</v>
      </c>
      <c r="FW340">
        <v>2.549</v>
      </c>
      <c r="FX340">
        <v>0.129</v>
      </c>
      <c r="FY340">
        <v>420</v>
      </c>
      <c r="FZ340">
        <v>17</v>
      </c>
      <c r="GA340">
        <v>0.02</v>
      </c>
      <c r="GB340">
        <v>0.04</v>
      </c>
      <c r="GC340">
        <v>-40.4550512195122</v>
      </c>
      <c r="GD340">
        <v>-7.606162369337885</v>
      </c>
      <c r="GE340">
        <v>0.7924215335847179</v>
      </c>
      <c r="GF340">
        <v>0</v>
      </c>
      <c r="GG340">
        <v>445.0739705882353</v>
      </c>
      <c r="GH340">
        <v>20.99222307373305</v>
      </c>
      <c r="GI340">
        <v>2.073472641066818</v>
      </c>
      <c r="GJ340">
        <v>0</v>
      </c>
      <c r="GK340">
        <v>2.66824</v>
      </c>
      <c r="GL340">
        <v>-0.1770608362369296</v>
      </c>
      <c r="GM340">
        <v>0.01937560472699073</v>
      </c>
      <c r="GN340">
        <v>0</v>
      </c>
      <c r="GO340">
        <v>0</v>
      </c>
      <c r="GP340">
        <v>3</v>
      </c>
      <c r="GQ340" t="s">
        <v>459</v>
      </c>
      <c r="GR340">
        <v>3.10221</v>
      </c>
      <c r="GS340">
        <v>2.72603</v>
      </c>
      <c r="GT340">
        <v>0.101415</v>
      </c>
      <c r="GU340">
        <v>0.107109</v>
      </c>
      <c r="GV340">
        <v>0.102057</v>
      </c>
      <c r="GW340">
        <v>0.0946562</v>
      </c>
      <c r="GX340">
        <v>23462.1</v>
      </c>
      <c r="GY340">
        <v>21189.1</v>
      </c>
      <c r="GZ340">
        <v>26675</v>
      </c>
      <c r="HA340">
        <v>23954.5</v>
      </c>
      <c r="HB340">
        <v>38331.1</v>
      </c>
      <c r="HC340">
        <v>32066</v>
      </c>
      <c r="HD340">
        <v>46582.7</v>
      </c>
      <c r="HE340">
        <v>37901.9</v>
      </c>
      <c r="HF340">
        <v>1.86635</v>
      </c>
      <c r="HG340">
        <v>1.84648</v>
      </c>
      <c r="HH340">
        <v>0.103824</v>
      </c>
      <c r="HI340">
        <v>0</v>
      </c>
      <c r="HJ340">
        <v>28.2907</v>
      </c>
      <c r="HK340">
        <v>999.9</v>
      </c>
      <c r="HL340">
        <v>47.5</v>
      </c>
      <c r="HM340">
        <v>31.8</v>
      </c>
      <c r="HN340">
        <v>24.8378</v>
      </c>
      <c r="HO340">
        <v>61.1013</v>
      </c>
      <c r="HP340">
        <v>22.6162</v>
      </c>
      <c r="HQ340">
        <v>1</v>
      </c>
      <c r="HR340">
        <v>0.16034</v>
      </c>
      <c r="HS340">
        <v>0.0161465</v>
      </c>
      <c r="HT340">
        <v>20.2802</v>
      </c>
      <c r="HU340">
        <v>5.2101</v>
      </c>
      <c r="HV340">
        <v>11.9796</v>
      </c>
      <c r="HW340">
        <v>4.9625</v>
      </c>
      <c r="HX340">
        <v>3.27418</v>
      </c>
      <c r="HY340">
        <v>9999</v>
      </c>
      <c r="HZ340">
        <v>9999</v>
      </c>
      <c r="IA340">
        <v>9999</v>
      </c>
      <c r="IB340">
        <v>999.9</v>
      </c>
      <c r="IC340">
        <v>1.86399</v>
      </c>
      <c r="ID340">
        <v>1.86009</v>
      </c>
      <c r="IE340">
        <v>1.85845</v>
      </c>
      <c r="IF340">
        <v>1.85975</v>
      </c>
      <c r="IG340">
        <v>1.85989</v>
      </c>
      <c r="IH340">
        <v>1.85837</v>
      </c>
      <c r="II340">
        <v>1.85745</v>
      </c>
      <c r="IJ340">
        <v>1.85241</v>
      </c>
      <c r="IK340">
        <v>0</v>
      </c>
      <c r="IL340">
        <v>0</v>
      </c>
      <c r="IM340">
        <v>0</v>
      </c>
      <c r="IN340">
        <v>0</v>
      </c>
      <c r="IO340" t="s">
        <v>443</v>
      </c>
      <c r="IP340" t="s">
        <v>444</v>
      </c>
      <c r="IQ340" t="s">
        <v>445</v>
      </c>
      <c r="IR340" t="s">
        <v>445</v>
      </c>
      <c r="IS340" t="s">
        <v>445</v>
      </c>
      <c r="IT340" t="s">
        <v>445</v>
      </c>
      <c r="IU340">
        <v>0</v>
      </c>
      <c r="IV340">
        <v>100</v>
      </c>
      <c r="IW340">
        <v>100</v>
      </c>
      <c r="IX340">
        <v>-1.273</v>
      </c>
      <c r="IY340">
        <v>0.2874</v>
      </c>
      <c r="IZ340">
        <v>-1.101190050776656</v>
      </c>
      <c r="JA340">
        <v>-0.0009077452495023094</v>
      </c>
      <c r="JB340">
        <v>1.260287539409167E-06</v>
      </c>
      <c r="JC340">
        <v>-2.747980142854786E-10</v>
      </c>
      <c r="JD340">
        <v>0.01164710740424388</v>
      </c>
      <c r="JE340">
        <v>0.002354074995816399</v>
      </c>
      <c r="JF340">
        <v>0.0004967520844642659</v>
      </c>
      <c r="JG340">
        <v>-1.558376616488758E-06</v>
      </c>
      <c r="JH340">
        <v>1</v>
      </c>
      <c r="JI340">
        <v>1955</v>
      </c>
      <c r="JJ340">
        <v>1</v>
      </c>
      <c r="JK340">
        <v>26</v>
      </c>
      <c r="JL340">
        <v>194327.1</v>
      </c>
      <c r="JM340">
        <v>194327.3</v>
      </c>
      <c r="JN340">
        <v>1.45142</v>
      </c>
      <c r="JO340">
        <v>2.61719</v>
      </c>
      <c r="JP340">
        <v>1.49658</v>
      </c>
      <c r="JQ340">
        <v>2.34619</v>
      </c>
      <c r="JR340">
        <v>1.54907</v>
      </c>
      <c r="JS340">
        <v>2.35352</v>
      </c>
      <c r="JT340">
        <v>36.6469</v>
      </c>
      <c r="JU340">
        <v>24.1663</v>
      </c>
      <c r="JV340">
        <v>18</v>
      </c>
      <c r="JW340">
        <v>483.504</v>
      </c>
      <c r="JX340">
        <v>485.224</v>
      </c>
      <c r="JY340">
        <v>27.7939</v>
      </c>
      <c r="JZ340">
        <v>29.3192</v>
      </c>
      <c r="KA340">
        <v>30.0002</v>
      </c>
      <c r="KB340">
        <v>29.4896</v>
      </c>
      <c r="KC340">
        <v>29.4728</v>
      </c>
      <c r="KD340">
        <v>29.1456</v>
      </c>
      <c r="KE340">
        <v>21.9856</v>
      </c>
      <c r="KF340">
        <v>56.1289</v>
      </c>
      <c r="KG340">
        <v>27.7994</v>
      </c>
      <c r="KH340">
        <v>573.84</v>
      </c>
      <c r="KI340">
        <v>19.6547</v>
      </c>
      <c r="KJ340">
        <v>101.848</v>
      </c>
      <c r="KK340">
        <v>91.40219999999999</v>
      </c>
    </row>
    <row r="341" spans="1:297">
      <c r="A341">
        <v>323</v>
      </c>
      <c r="B341">
        <v>1758649235.1</v>
      </c>
      <c r="C341">
        <v>7602.099999904633</v>
      </c>
      <c r="D341" t="s">
        <v>1094</v>
      </c>
      <c r="E341" t="s">
        <v>1095</v>
      </c>
      <c r="F341">
        <v>5</v>
      </c>
      <c r="G341" t="s">
        <v>1027</v>
      </c>
      <c r="H341" t="s">
        <v>438</v>
      </c>
      <c r="I341">
        <v>1758649227.314285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(EA341+(U341+2*0.95*5.67E-8*(((EA341+$B$9)+273)^4-(EA341+273)^4)-44100*J341)/(1.84*29.3*R341+8*0.95*5.67E-8*(EA341+273)^3))</f>
        <v>0</v>
      </c>
      <c r="W341">
        <f>($C$9*EB341+$D$9*EC341+$E$9*V341)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2*0.95*5.67E-8*(((EA341+$B$9)+273)^4-(W341+273)^4)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568.849908420437</v>
      </c>
      <c r="AK341">
        <v>536.5590363636362</v>
      </c>
      <c r="AL341">
        <v>3.381571724083109</v>
      </c>
      <c r="AM341">
        <v>65.1807308755827</v>
      </c>
      <c r="AN341">
        <f>(AP341 - AO341 + DY341*1E3/(8.314*(EA341+273.15)) * AR341/DX341 * AQ341) * DX341/(100*DL341) * 1000/(1000 - AP341)</f>
        <v>0</v>
      </c>
      <c r="AO341">
        <v>19.65988308580171</v>
      </c>
      <c r="AP341">
        <v>22.30984424242424</v>
      </c>
      <c r="AQ341">
        <v>0.000792457221644462</v>
      </c>
      <c r="AR341">
        <v>105.5664432874924</v>
      </c>
      <c r="AS341">
        <v>0</v>
      </c>
      <c r="AT341">
        <v>0</v>
      </c>
      <c r="AU341">
        <f>IF(AS341*$H$15&gt;=AW341,1.0,(AW341/(AW341-AS341*$H$15)))</f>
        <v>0</v>
      </c>
      <c r="AV341">
        <f>(AU341-1)*100</f>
        <v>0</v>
      </c>
      <c r="AW341">
        <f>MAX(0,($B$15+$C$15*EF341)/(1+$D$15*EF341)*DY341/(EA341+273)*$E$15)</f>
        <v>0</v>
      </c>
      <c r="AX341" t="s">
        <v>439</v>
      </c>
      <c r="AY341" t="s">
        <v>439</v>
      </c>
      <c r="AZ341">
        <v>0</v>
      </c>
      <c r="BA341">
        <v>0</v>
      </c>
      <c r="BB341">
        <f>1-AZ341/BA341</f>
        <v>0</v>
      </c>
      <c r="BC341">
        <v>0</v>
      </c>
      <c r="BD341" t="s">
        <v>439</v>
      </c>
      <c r="BE341" t="s">
        <v>439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439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$B$13*EG341+$C$13*EH341+$F$13*ES341*(1-EV341)</f>
        <v>0</v>
      </c>
      <c r="DI341">
        <f>DH341*DJ341</f>
        <v>0</v>
      </c>
      <c r="DJ341">
        <f>($B$13*$D$11+$C$13*$D$11+$F$13*((FF341+EX341)/MAX(FF341+EX341+FG341, 0.1)*$I$11+FG341/MAX(FF341+EX341+FG341, 0.1)*$J$11))/($B$13+$C$13+$F$13)</f>
        <v>0</v>
      </c>
      <c r="DK341">
        <f>($B$13*$K$11+$C$13*$K$11+$F$13*((FF341+EX341)/MAX(FF341+EX341+FG341, 0.1)*$P$11+FG341/MAX(FF341+EX341+FG341, 0.1)*$Q$11))/($B$13+$C$13+$F$13)</f>
        <v>0</v>
      </c>
      <c r="DL341">
        <v>2.7</v>
      </c>
      <c r="DM341">
        <v>0.5</v>
      </c>
      <c r="DN341" t="s">
        <v>440</v>
      </c>
      <c r="DO341">
        <v>2</v>
      </c>
      <c r="DP341" t="b">
        <v>1</v>
      </c>
      <c r="DQ341">
        <v>1758649227.314285</v>
      </c>
      <c r="DR341">
        <v>500.4264285714286</v>
      </c>
      <c r="DS341">
        <v>541.6539285714287</v>
      </c>
      <c r="DT341">
        <v>22.2835</v>
      </c>
      <c r="DU341">
        <v>19.63485714285715</v>
      </c>
      <c r="DV341">
        <v>501.7003928571429</v>
      </c>
      <c r="DW341">
        <v>21.99630714285714</v>
      </c>
      <c r="DX341">
        <v>499.9507857142857</v>
      </c>
      <c r="DY341">
        <v>90.28873571428572</v>
      </c>
      <c r="DZ341">
        <v>0.06781787857142857</v>
      </c>
      <c r="EA341">
        <v>29.06163214285715</v>
      </c>
      <c r="EB341">
        <v>29.99302142857143</v>
      </c>
      <c r="EC341">
        <v>999.9000000000002</v>
      </c>
      <c r="ED341">
        <v>0</v>
      </c>
      <c r="EE341">
        <v>0</v>
      </c>
      <c r="EF341">
        <v>9997.832857142856</v>
      </c>
      <c r="EG341">
        <v>0</v>
      </c>
      <c r="EH341">
        <v>10.2151</v>
      </c>
      <c r="EI341">
        <v>-41.22753571428571</v>
      </c>
      <c r="EJ341">
        <v>511.8321071428571</v>
      </c>
      <c r="EK341">
        <v>552.5026428571429</v>
      </c>
      <c r="EL341">
        <v>2.648646071428572</v>
      </c>
      <c r="EM341">
        <v>541.6539285714287</v>
      </c>
      <c r="EN341">
        <v>19.63485714285715</v>
      </c>
      <c r="EO341">
        <v>2.011949285714286</v>
      </c>
      <c r="EP341">
        <v>1.772805714285715</v>
      </c>
      <c r="EQ341">
        <v>17.53868571428572</v>
      </c>
      <c r="ER341">
        <v>15.54905</v>
      </c>
      <c r="ES341">
        <v>1999.999642857143</v>
      </c>
      <c r="ET341">
        <v>0.979993892857143</v>
      </c>
      <c r="EU341">
        <v>0.02000630714285714</v>
      </c>
      <c r="EV341">
        <v>0</v>
      </c>
      <c r="EW341">
        <v>447.8164642857142</v>
      </c>
      <c r="EX341">
        <v>5.00078</v>
      </c>
      <c r="EY341">
        <v>8844.242142857143</v>
      </c>
      <c r="EZ341">
        <v>16379.60357142857</v>
      </c>
      <c r="FA341">
        <v>39.81667857142856</v>
      </c>
      <c r="FB341">
        <v>40.656</v>
      </c>
      <c r="FC341">
        <v>39.99528571428571</v>
      </c>
      <c r="FD341">
        <v>40.33674999999999</v>
      </c>
      <c r="FE341">
        <v>41.05782142857142</v>
      </c>
      <c r="FF341">
        <v>1955.089642857143</v>
      </c>
      <c r="FG341">
        <v>39.91</v>
      </c>
      <c r="FH341">
        <v>0</v>
      </c>
      <c r="FI341">
        <v>1758649233.6</v>
      </c>
      <c r="FJ341">
        <v>0</v>
      </c>
      <c r="FK341">
        <v>448.0091153846154</v>
      </c>
      <c r="FL341">
        <v>18.43743590944023</v>
      </c>
      <c r="FM341">
        <v>365.6475213979779</v>
      </c>
      <c r="FN341">
        <v>8847.738076923079</v>
      </c>
      <c r="FO341">
        <v>15</v>
      </c>
      <c r="FP341">
        <v>0</v>
      </c>
      <c r="FQ341" t="s">
        <v>441</v>
      </c>
      <c r="FR341">
        <v>1746989605.5</v>
      </c>
      <c r="FS341">
        <v>1746989593.5</v>
      </c>
      <c r="FT341">
        <v>0</v>
      </c>
      <c r="FU341">
        <v>-0.274</v>
      </c>
      <c r="FV341">
        <v>-0.002</v>
      </c>
      <c r="FW341">
        <v>2.549</v>
      </c>
      <c r="FX341">
        <v>0.129</v>
      </c>
      <c r="FY341">
        <v>420</v>
      </c>
      <c r="FZ341">
        <v>17</v>
      </c>
      <c r="GA341">
        <v>0.02</v>
      </c>
      <c r="GB341">
        <v>0.04</v>
      </c>
      <c r="GC341">
        <v>-41.0319275</v>
      </c>
      <c r="GD341">
        <v>-3.586744840525304</v>
      </c>
      <c r="GE341">
        <v>0.3581690571416662</v>
      </c>
      <c r="GF341">
        <v>0</v>
      </c>
      <c r="GG341">
        <v>446.9212058823529</v>
      </c>
      <c r="GH341">
        <v>18.86605041012817</v>
      </c>
      <c r="GI341">
        <v>1.863683414471772</v>
      </c>
      <c r="GJ341">
        <v>0</v>
      </c>
      <c r="GK341">
        <v>2.655958</v>
      </c>
      <c r="GL341">
        <v>-0.1594126829268446</v>
      </c>
      <c r="GM341">
        <v>0.01831579048253173</v>
      </c>
      <c r="GN341">
        <v>0</v>
      </c>
      <c r="GO341">
        <v>0</v>
      </c>
      <c r="GP341">
        <v>3</v>
      </c>
      <c r="GQ341" t="s">
        <v>459</v>
      </c>
      <c r="GR341">
        <v>3.1022</v>
      </c>
      <c r="GS341">
        <v>2.72672</v>
      </c>
      <c r="GT341">
        <v>0.103783</v>
      </c>
      <c r="GU341">
        <v>0.109423</v>
      </c>
      <c r="GV341">
        <v>0.102108</v>
      </c>
      <c r="GW341">
        <v>0.0946766</v>
      </c>
      <c r="GX341">
        <v>23400.1</v>
      </c>
      <c r="GY341">
        <v>21134.3</v>
      </c>
      <c r="GZ341">
        <v>26674.8</v>
      </c>
      <c r="HA341">
        <v>23954.5</v>
      </c>
      <c r="HB341">
        <v>38329.2</v>
      </c>
      <c r="HC341">
        <v>32065.6</v>
      </c>
      <c r="HD341">
        <v>46582.6</v>
      </c>
      <c r="HE341">
        <v>37902.1</v>
      </c>
      <c r="HF341">
        <v>1.86623</v>
      </c>
      <c r="HG341">
        <v>1.8465</v>
      </c>
      <c r="HH341">
        <v>0.105016</v>
      </c>
      <c r="HI341">
        <v>0</v>
      </c>
      <c r="HJ341">
        <v>28.2907</v>
      </c>
      <c r="HK341">
        <v>999.9</v>
      </c>
      <c r="HL341">
        <v>47.5</v>
      </c>
      <c r="HM341">
        <v>31.9</v>
      </c>
      <c r="HN341">
        <v>24.9791</v>
      </c>
      <c r="HO341">
        <v>60.8113</v>
      </c>
      <c r="HP341">
        <v>22.4359</v>
      </c>
      <c r="HQ341">
        <v>1</v>
      </c>
      <c r="HR341">
        <v>0.160666</v>
      </c>
      <c r="HS341">
        <v>0.023317</v>
      </c>
      <c r="HT341">
        <v>20.2802</v>
      </c>
      <c r="HU341">
        <v>5.211</v>
      </c>
      <c r="HV341">
        <v>11.9798</v>
      </c>
      <c r="HW341">
        <v>4.96275</v>
      </c>
      <c r="HX341">
        <v>3.27415</v>
      </c>
      <c r="HY341">
        <v>9999</v>
      </c>
      <c r="HZ341">
        <v>9999</v>
      </c>
      <c r="IA341">
        <v>9999</v>
      </c>
      <c r="IB341">
        <v>999.9</v>
      </c>
      <c r="IC341">
        <v>1.86398</v>
      </c>
      <c r="ID341">
        <v>1.86009</v>
      </c>
      <c r="IE341">
        <v>1.85842</v>
      </c>
      <c r="IF341">
        <v>1.85974</v>
      </c>
      <c r="IG341">
        <v>1.85989</v>
      </c>
      <c r="IH341">
        <v>1.85837</v>
      </c>
      <c r="II341">
        <v>1.85745</v>
      </c>
      <c r="IJ341">
        <v>1.85242</v>
      </c>
      <c r="IK341">
        <v>0</v>
      </c>
      <c r="IL341">
        <v>0</v>
      </c>
      <c r="IM341">
        <v>0</v>
      </c>
      <c r="IN341">
        <v>0</v>
      </c>
      <c r="IO341" t="s">
        <v>443</v>
      </c>
      <c r="IP341" t="s">
        <v>444</v>
      </c>
      <c r="IQ341" t="s">
        <v>445</v>
      </c>
      <c r="IR341" t="s">
        <v>445</v>
      </c>
      <c r="IS341" t="s">
        <v>445</v>
      </c>
      <c r="IT341" t="s">
        <v>445</v>
      </c>
      <c r="IU341">
        <v>0</v>
      </c>
      <c r="IV341">
        <v>100</v>
      </c>
      <c r="IW341">
        <v>100</v>
      </c>
      <c r="IX341">
        <v>-1.27</v>
      </c>
      <c r="IY341">
        <v>0.2878</v>
      </c>
      <c r="IZ341">
        <v>-1.101190050776656</v>
      </c>
      <c r="JA341">
        <v>-0.0009077452495023094</v>
      </c>
      <c r="JB341">
        <v>1.260287539409167E-06</v>
      </c>
      <c r="JC341">
        <v>-2.747980142854786E-10</v>
      </c>
      <c r="JD341">
        <v>0.01164710740424388</v>
      </c>
      <c r="JE341">
        <v>0.002354074995816399</v>
      </c>
      <c r="JF341">
        <v>0.0004967520844642659</v>
      </c>
      <c r="JG341">
        <v>-1.558376616488758E-06</v>
      </c>
      <c r="JH341">
        <v>1</v>
      </c>
      <c r="JI341">
        <v>1955</v>
      </c>
      <c r="JJ341">
        <v>1</v>
      </c>
      <c r="JK341">
        <v>26</v>
      </c>
      <c r="JL341">
        <v>194327.2</v>
      </c>
      <c r="JM341">
        <v>194327.4</v>
      </c>
      <c r="JN341">
        <v>1.48315</v>
      </c>
      <c r="JO341">
        <v>2.6355</v>
      </c>
      <c r="JP341">
        <v>1.49658</v>
      </c>
      <c r="JQ341">
        <v>2.34619</v>
      </c>
      <c r="JR341">
        <v>1.54907</v>
      </c>
      <c r="JS341">
        <v>2.33887</v>
      </c>
      <c r="JT341">
        <v>36.6469</v>
      </c>
      <c r="JU341">
        <v>24.1751</v>
      </c>
      <c r="JV341">
        <v>18</v>
      </c>
      <c r="JW341">
        <v>483.445</v>
      </c>
      <c r="JX341">
        <v>485.256</v>
      </c>
      <c r="JY341">
        <v>27.8005</v>
      </c>
      <c r="JZ341">
        <v>29.3217</v>
      </c>
      <c r="KA341">
        <v>30.0003</v>
      </c>
      <c r="KB341">
        <v>29.4915</v>
      </c>
      <c r="KC341">
        <v>29.4747</v>
      </c>
      <c r="KD341">
        <v>29.8041</v>
      </c>
      <c r="KE341">
        <v>21.9856</v>
      </c>
      <c r="KF341">
        <v>56.1289</v>
      </c>
      <c r="KG341">
        <v>27.8057</v>
      </c>
      <c r="KH341">
        <v>593.876</v>
      </c>
      <c r="KI341">
        <v>19.6547</v>
      </c>
      <c r="KJ341">
        <v>101.847</v>
      </c>
      <c r="KK341">
        <v>91.4025</v>
      </c>
    </row>
    <row r="342" spans="1:297">
      <c r="A342">
        <v>324</v>
      </c>
      <c r="B342">
        <v>1758649240.1</v>
      </c>
      <c r="C342">
        <v>7607.099999904633</v>
      </c>
      <c r="D342" t="s">
        <v>1096</v>
      </c>
      <c r="E342" t="s">
        <v>1097</v>
      </c>
      <c r="F342">
        <v>5</v>
      </c>
      <c r="G342" t="s">
        <v>1027</v>
      </c>
      <c r="H342" t="s">
        <v>438</v>
      </c>
      <c r="I342">
        <v>1758649232.6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(EA342+(U342+2*0.95*5.67E-8*(((EA342+$B$9)+273)^4-(EA342+273)^4)-44100*J342)/(1.84*29.3*R342+8*0.95*5.67E-8*(EA342+273)^3))</f>
        <v>0</v>
      </c>
      <c r="W342">
        <f>($C$9*EB342+$D$9*EC342+$E$9*V342)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2*0.95*5.67E-8*(((EA342+$B$9)+273)^4-(W342+273)^4)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586.1501975408986</v>
      </c>
      <c r="AK342">
        <v>553.7623878787878</v>
      </c>
      <c r="AL342">
        <v>3.43263668561839</v>
      </c>
      <c r="AM342">
        <v>65.1807308755827</v>
      </c>
      <c r="AN342">
        <f>(AP342 - AO342 + DY342*1E3/(8.314*(EA342+273.15)) * AR342/DX342 * AQ342) * DX342/(100*DL342) * 1000/(1000 - AP342)</f>
        <v>0</v>
      </c>
      <c r="AO342">
        <v>19.66374192360917</v>
      </c>
      <c r="AP342">
        <v>22.31755454545454</v>
      </c>
      <c r="AQ342">
        <v>0.0001669202055657852</v>
      </c>
      <c r="AR342">
        <v>105.5664432874924</v>
      </c>
      <c r="AS342">
        <v>0</v>
      </c>
      <c r="AT342">
        <v>0</v>
      </c>
      <c r="AU342">
        <f>IF(AS342*$H$15&gt;=AW342,1.0,(AW342/(AW342-AS342*$H$15)))</f>
        <v>0</v>
      </c>
      <c r="AV342">
        <f>(AU342-1)*100</f>
        <v>0</v>
      </c>
      <c r="AW342">
        <f>MAX(0,($B$15+$C$15*EF342)/(1+$D$15*EF342)*DY342/(EA342+273)*$E$15)</f>
        <v>0</v>
      </c>
      <c r="AX342" t="s">
        <v>439</v>
      </c>
      <c r="AY342" t="s">
        <v>439</v>
      </c>
      <c r="AZ342">
        <v>0</v>
      </c>
      <c r="BA342">
        <v>0</v>
      </c>
      <c r="BB342">
        <f>1-AZ342/BA342</f>
        <v>0</v>
      </c>
      <c r="BC342">
        <v>0</v>
      </c>
      <c r="BD342" t="s">
        <v>439</v>
      </c>
      <c r="BE342" t="s">
        <v>439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439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$B$13*EG342+$C$13*EH342+$F$13*ES342*(1-EV342)</f>
        <v>0</v>
      </c>
      <c r="DI342">
        <f>DH342*DJ342</f>
        <v>0</v>
      </c>
      <c r="DJ342">
        <f>($B$13*$D$11+$C$13*$D$11+$F$13*((FF342+EX342)/MAX(FF342+EX342+FG342, 0.1)*$I$11+FG342/MAX(FF342+EX342+FG342, 0.1)*$J$11))/($B$13+$C$13+$F$13)</f>
        <v>0</v>
      </c>
      <c r="DK342">
        <f>($B$13*$K$11+$C$13*$K$11+$F$13*((FF342+EX342)/MAX(FF342+EX342+FG342, 0.1)*$P$11+FG342/MAX(FF342+EX342+FG342, 0.1)*$Q$11))/($B$13+$C$13+$F$13)</f>
        <v>0</v>
      </c>
      <c r="DL342">
        <v>2.7</v>
      </c>
      <c r="DM342">
        <v>0.5</v>
      </c>
      <c r="DN342" t="s">
        <v>440</v>
      </c>
      <c r="DO342">
        <v>2</v>
      </c>
      <c r="DP342" t="b">
        <v>1</v>
      </c>
      <c r="DQ342">
        <v>1758649232.6</v>
      </c>
      <c r="DR342">
        <v>518.0174814814815</v>
      </c>
      <c r="DS342">
        <v>559.4645555555555</v>
      </c>
      <c r="DT342">
        <v>22.30050740740741</v>
      </c>
      <c r="DU342">
        <v>19.65705925925926</v>
      </c>
      <c r="DV342">
        <v>519.2885185185185</v>
      </c>
      <c r="DW342">
        <v>22.01294814814815</v>
      </c>
      <c r="DX342">
        <v>499.995925925926</v>
      </c>
      <c r="DY342">
        <v>90.28781481481482</v>
      </c>
      <c r="DZ342">
        <v>0.06800113703703704</v>
      </c>
      <c r="EA342">
        <v>29.06047777777778</v>
      </c>
      <c r="EB342">
        <v>29.99320740740741</v>
      </c>
      <c r="EC342">
        <v>999.9000000000001</v>
      </c>
      <c r="ED342">
        <v>0</v>
      </c>
      <c r="EE342">
        <v>0</v>
      </c>
      <c r="EF342">
        <v>10011.03518518519</v>
      </c>
      <c r="EG342">
        <v>0</v>
      </c>
      <c r="EH342">
        <v>10.21487777777778</v>
      </c>
      <c r="EI342">
        <v>-41.44715185185186</v>
      </c>
      <c r="EJ342">
        <v>529.8332222222223</v>
      </c>
      <c r="EK342">
        <v>570.6826296296296</v>
      </c>
      <c r="EL342">
        <v>2.643442222222222</v>
      </c>
      <c r="EM342">
        <v>559.4645555555555</v>
      </c>
      <c r="EN342">
        <v>19.65705925925926</v>
      </c>
      <c r="EO342">
        <v>2.013463703703704</v>
      </c>
      <c r="EP342">
        <v>1.774793333333333</v>
      </c>
      <c r="EQ342">
        <v>17.5506037037037</v>
      </c>
      <c r="ER342">
        <v>15.56653703703704</v>
      </c>
      <c r="ES342">
        <v>2000.00037037037</v>
      </c>
      <c r="ET342">
        <v>0.9799938888888889</v>
      </c>
      <c r="EU342">
        <v>0.02000631111111111</v>
      </c>
      <c r="EV342">
        <v>0</v>
      </c>
      <c r="EW342">
        <v>449.4631851851852</v>
      </c>
      <c r="EX342">
        <v>5.00078</v>
      </c>
      <c r="EY342">
        <v>8875.737777777778</v>
      </c>
      <c r="EZ342">
        <v>16379.61851851852</v>
      </c>
      <c r="FA342">
        <v>39.79137037037037</v>
      </c>
      <c r="FB342">
        <v>40.65255555555555</v>
      </c>
      <c r="FC342">
        <v>39.96274074074073</v>
      </c>
      <c r="FD342">
        <v>40.3238148148148</v>
      </c>
      <c r="FE342">
        <v>41.01137037037037</v>
      </c>
      <c r="FF342">
        <v>1955.09037037037</v>
      </c>
      <c r="FG342">
        <v>39.91</v>
      </c>
      <c r="FH342">
        <v>0</v>
      </c>
      <c r="FI342">
        <v>1758649238.4</v>
      </c>
      <c r="FJ342">
        <v>0</v>
      </c>
      <c r="FK342">
        <v>449.5047307692308</v>
      </c>
      <c r="FL342">
        <v>17.42444445091922</v>
      </c>
      <c r="FM342">
        <v>347.7015384617165</v>
      </c>
      <c r="FN342">
        <v>8876.248076923077</v>
      </c>
      <c r="FO342">
        <v>15</v>
      </c>
      <c r="FP342">
        <v>0</v>
      </c>
      <c r="FQ342" t="s">
        <v>441</v>
      </c>
      <c r="FR342">
        <v>1746989605.5</v>
      </c>
      <c r="FS342">
        <v>1746989593.5</v>
      </c>
      <c r="FT342">
        <v>0</v>
      </c>
      <c r="FU342">
        <v>-0.274</v>
      </c>
      <c r="FV342">
        <v>-0.002</v>
      </c>
      <c r="FW342">
        <v>2.549</v>
      </c>
      <c r="FX342">
        <v>0.129</v>
      </c>
      <c r="FY342">
        <v>420</v>
      </c>
      <c r="FZ342">
        <v>17</v>
      </c>
      <c r="GA342">
        <v>0.02</v>
      </c>
      <c r="GB342">
        <v>0.04</v>
      </c>
      <c r="GC342">
        <v>-41.308705</v>
      </c>
      <c r="GD342">
        <v>-2.501360600375188</v>
      </c>
      <c r="GE342">
        <v>0.2472603344149643</v>
      </c>
      <c r="GF342">
        <v>0</v>
      </c>
      <c r="GG342">
        <v>448.5625294117647</v>
      </c>
      <c r="GH342">
        <v>18.42175707204304</v>
      </c>
      <c r="GI342">
        <v>1.823365218414343</v>
      </c>
      <c r="GJ342">
        <v>0</v>
      </c>
      <c r="GK342">
        <v>2.649507</v>
      </c>
      <c r="GL342">
        <v>-0.05435954971858507</v>
      </c>
      <c r="GM342">
        <v>0.01369006723869535</v>
      </c>
      <c r="GN342">
        <v>1</v>
      </c>
      <c r="GO342">
        <v>1</v>
      </c>
      <c r="GP342">
        <v>3</v>
      </c>
      <c r="GQ342" t="s">
        <v>448</v>
      </c>
      <c r="GR342">
        <v>3.10238</v>
      </c>
      <c r="GS342">
        <v>2.72572</v>
      </c>
      <c r="GT342">
        <v>0.106143</v>
      </c>
      <c r="GU342">
        <v>0.111704</v>
      </c>
      <c r="GV342">
        <v>0.102131</v>
      </c>
      <c r="GW342">
        <v>0.0946838</v>
      </c>
      <c r="GX342">
        <v>23338.5</v>
      </c>
      <c r="GY342">
        <v>21080</v>
      </c>
      <c r="GZ342">
        <v>26674.8</v>
      </c>
      <c r="HA342">
        <v>23954.4</v>
      </c>
      <c r="HB342">
        <v>38328.2</v>
      </c>
      <c r="HC342">
        <v>32065.4</v>
      </c>
      <c r="HD342">
        <v>46582.2</v>
      </c>
      <c r="HE342">
        <v>37901.8</v>
      </c>
      <c r="HF342">
        <v>1.86675</v>
      </c>
      <c r="HG342">
        <v>1.846</v>
      </c>
      <c r="HH342">
        <v>0.104707</v>
      </c>
      <c r="HI342">
        <v>0</v>
      </c>
      <c r="HJ342">
        <v>28.2907</v>
      </c>
      <c r="HK342">
        <v>999.9</v>
      </c>
      <c r="HL342">
        <v>47.5</v>
      </c>
      <c r="HM342">
        <v>31.9</v>
      </c>
      <c r="HN342">
        <v>24.9775</v>
      </c>
      <c r="HO342">
        <v>60.9113</v>
      </c>
      <c r="HP342">
        <v>22.5761</v>
      </c>
      <c r="HQ342">
        <v>1</v>
      </c>
      <c r="HR342">
        <v>0.160935</v>
      </c>
      <c r="HS342">
        <v>0.0203404</v>
      </c>
      <c r="HT342">
        <v>20.2803</v>
      </c>
      <c r="HU342">
        <v>5.21055</v>
      </c>
      <c r="HV342">
        <v>11.9798</v>
      </c>
      <c r="HW342">
        <v>4.9627</v>
      </c>
      <c r="HX342">
        <v>3.27423</v>
      </c>
      <c r="HY342">
        <v>9999</v>
      </c>
      <c r="HZ342">
        <v>9999</v>
      </c>
      <c r="IA342">
        <v>9999</v>
      </c>
      <c r="IB342">
        <v>999.9</v>
      </c>
      <c r="IC342">
        <v>1.86399</v>
      </c>
      <c r="ID342">
        <v>1.86007</v>
      </c>
      <c r="IE342">
        <v>1.85842</v>
      </c>
      <c r="IF342">
        <v>1.85974</v>
      </c>
      <c r="IG342">
        <v>1.85989</v>
      </c>
      <c r="IH342">
        <v>1.85837</v>
      </c>
      <c r="II342">
        <v>1.85745</v>
      </c>
      <c r="IJ342">
        <v>1.85242</v>
      </c>
      <c r="IK342">
        <v>0</v>
      </c>
      <c r="IL342">
        <v>0</v>
      </c>
      <c r="IM342">
        <v>0</v>
      </c>
      <c r="IN342">
        <v>0</v>
      </c>
      <c r="IO342" t="s">
        <v>443</v>
      </c>
      <c r="IP342" t="s">
        <v>444</v>
      </c>
      <c r="IQ342" t="s">
        <v>445</v>
      </c>
      <c r="IR342" t="s">
        <v>445</v>
      </c>
      <c r="IS342" t="s">
        <v>445</v>
      </c>
      <c r="IT342" t="s">
        <v>445</v>
      </c>
      <c r="IU342">
        <v>0</v>
      </c>
      <c r="IV342">
        <v>100</v>
      </c>
      <c r="IW342">
        <v>100</v>
      </c>
      <c r="IX342">
        <v>-1.267</v>
      </c>
      <c r="IY342">
        <v>0.288</v>
      </c>
      <c r="IZ342">
        <v>-1.101190050776656</v>
      </c>
      <c r="JA342">
        <v>-0.0009077452495023094</v>
      </c>
      <c r="JB342">
        <v>1.260287539409167E-06</v>
      </c>
      <c r="JC342">
        <v>-2.747980142854786E-10</v>
      </c>
      <c r="JD342">
        <v>0.01164710740424388</v>
      </c>
      <c r="JE342">
        <v>0.002354074995816399</v>
      </c>
      <c r="JF342">
        <v>0.0004967520844642659</v>
      </c>
      <c r="JG342">
        <v>-1.558376616488758E-06</v>
      </c>
      <c r="JH342">
        <v>1</v>
      </c>
      <c r="JI342">
        <v>1955</v>
      </c>
      <c r="JJ342">
        <v>1</v>
      </c>
      <c r="JK342">
        <v>26</v>
      </c>
      <c r="JL342">
        <v>194327.2</v>
      </c>
      <c r="JM342">
        <v>194327.4</v>
      </c>
      <c r="JN342">
        <v>1.51978</v>
      </c>
      <c r="JO342">
        <v>2.63794</v>
      </c>
      <c r="JP342">
        <v>1.49658</v>
      </c>
      <c r="JQ342">
        <v>2.34619</v>
      </c>
      <c r="JR342">
        <v>1.54907</v>
      </c>
      <c r="JS342">
        <v>2.40112</v>
      </c>
      <c r="JT342">
        <v>36.6469</v>
      </c>
      <c r="JU342">
        <v>24.1751</v>
      </c>
      <c r="JV342">
        <v>18</v>
      </c>
      <c r="JW342">
        <v>483.77</v>
      </c>
      <c r="JX342">
        <v>484.95</v>
      </c>
      <c r="JY342">
        <v>27.8059</v>
      </c>
      <c r="JZ342">
        <v>29.3237</v>
      </c>
      <c r="KA342">
        <v>30.0004</v>
      </c>
      <c r="KB342">
        <v>29.494</v>
      </c>
      <c r="KC342">
        <v>29.4772</v>
      </c>
      <c r="KD342">
        <v>30.5293</v>
      </c>
      <c r="KE342">
        <v>21.9856</v>
      </c>
      <c r="KF342">
        <v>56.1289</v>
      </c>
      <c r="KG342">
        <v>27.8088</v>
      </c>
      <c r="KH342">
        <v>607.25</v>
      </c>
      <c r="KI342">
        <v>19.6547</v>
      </c>
      <c r="KJ342">
        <v>101.847</v>
      </c>
      <c r="KK342">
        <v>91.40179999999999</v>
      </c>
    </row>
    <row r="343" spans="1:297">
      <c r="A343">
        <v>325</v>
      </c>
      <c r="B343">
        <v>1758649245.1</v>
      </c>
      <c r="C343">
        <v>7612.099999904633</v>
      </c>
      <c r="D343" t="s">
        <v>1098</v>
      </c>
      <c r="E343" t="s">
        <v>1099</v>
      </c>
      <c r="F343">
        <v>5</v>
      </c>
      <c r="G343" t="s">
        <v>1027</v>
      </c>
      <c r="H343" t="s">
        <v>438</v>
      </c>
      <c r="I343">
        <v>1758649237.314285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(EA343+(U343+2*0.95*5.67E-8*(((EA343+$B$9)+273)^4-(EA343+273)^4)-44100*J343)/(1.84*29.3*R343+8*0.95*5.67E-8*(EA343+273)^3))</f>
        <v>0</v>
      </c>
      <c r="W343">
        <f>($C$9*EB343+$D$9*EC343+$E$9*V343)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2*0.95*5.67E-8*(((EA343+$B$9)+273)^4-(W343+273)^4)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603.0823352552093</v>
      </c>
      <c r="AK343">
        <v>570.8482242424241</v>
      </c>
      <c r="AL343">
        <v>3.414751388581183</v>
      </c>
      <c r="AM343">
        <v>65.1807308755827</v>
      </c>
      <c r="AN343">
        <f>(AP343 - AO343 + DY343*1E3/(8.314*(EA343+273.15)) * AR343/DX343 * AQ343) * DX343/(100*DL343) * 1000/(1000 - AP343)</f>
        <v>0</v>
      </c>
      <c r="AO343">
        <v>19.66643899845397</v>
      </c>
      <c r="AP343">
        <v>22.32663272727272</v>
      </c>
      <c r="AQ343">
        <v>0.0001857778342918177</v>
      </c>
      <c r="AR343">
        <v>105.5664432874924</v>
      </c>
      <c r="AS343">
        <v>0</v>
      </c>
      <c r="AT343">
        <v>0</v>
      </c>
      <c r="AU343">
        <f>IF(AS343*$H$15&gt;=AW343,1.0,(AW343/(AW343-AS343*$H$15)))</f>
        <v>0</v>
      </c>
      <c r="AV343">
        <f>(AU343-1)*100</f>
        <v>0</v>
      </c>
      <c r="AW343">
        <f>MAX(0,($B$15+$C$15*EF343)/(1+$D$15*EF343)*DY343/(EA343+273)*$E$15)</f>
        <v>0</v>
      </c>
      <c r="AX343" t="s">
        <v>439</v>
      </c>
      <c r="AY343" t="s">
        <v>439</v>
      </c>
      <c r="AZ343">
        <v>0</v>
      </c>
      <c r="BA343">
        <v>0</v>
      </c>
      <c r="BB343">
        <f>1-AZ343/BA343</f>
        <v>0</v>
      </c>
      <c r="BC343">
        <v>0</v>
      </c>
      <c r="BD343" t="s">
        <v>439</v>
      </c>
      <c r="BE343" t="s">
        <v>439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439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$B$13*EG343+$C$13*EH343+$F$13*ES343*(1-EV343)</f>
        <v>0</v>
      </c>
      <c r="DI343">
        <f>DH343*DJ343</f>
        <v>0</v>
      </c>
      <c r="DJ343">
        <f>($B$13*$D$11+$C$13*$D$11+$F$13*((FF343+EX343)/MAX(FF343+EX343+FG343, 0.1)*$I$11+FG343/MAX(FF343+EX343+FG343, 0.1)*$J$11))/($B$13+$C$13+$F$13)</f>
        <v>0</v>
      </c>
      <c r="DK343">
        <f>($B$13*$K$11+$C$13*$K$11+$F$13*((FF343+EX343)/MAX(FF343+EX343+FG343, 0.1)*$P$11+FG343/MAX(FF343+EX343+FG343, 0.1)*$Q$11))/($B$13+$C$13+$F$13)</f>
        <v>0</v>
      </c>
      <c r="DL343">
        <v>2.7</v>
      </c>
      <c r="DM343">
        <v>0.5</v>
      </c>
      <c r="DN343" t="s">
        <v>440</v>
      </c>
      <c r="DO343">
        <v>2</v>
      </c>
      <c r="DP343" t="b">
        <v>1</v>
      </c>
      <c r="DQ343">
        <v>1758649237.314285</v>
      </c>
      <c r="DR343">
        <v>533.7508571428572</v>
      </c>
      <c r="DS343">
        <v>575.2781785714286</v>
      </c>
      <c r="DT343">
        <v>22.31335714285714</v>
      </c>
      <c r="DU343">
        <v>19.66240357142857</v>
      </c>
      <c r="DV343">
        <v>535.0188571428572</v>
      </c>
      <c r="DW343">
        <v>22.025525</v>
      </c>
      <c r="DX343">
        <v>500.0538571428572</v>
      </c>
      <c r="DY343">
        <v>90.28758214285713</v>
      </c>
      <c r="DZ343">
        <v>0.06796308214285715</v>
      </c>
      <c r="EA343">
        <v>29.060675</v>
      </c>
      <c r="EB343">
        <v>29.9963</v>
      </c>
      <c r="EC343">
        <v>999.9000000000002</v>
      </c>
      <c r="ED343">
        <v>0</v>
      </c>
      <c r="EE343">
        <v>0</v>
      </c>
      <c r="EF343">
        <v>10007.74321428571</v>
      </c>
      <c r="EG343">
        <v>0</v>
      </c>
      <c r="EH343">
        <v>10.21429285714286</v>
      </c>
      <c r="EI343">
        <v>-41.52738214285714</v>
      </c>
      <c r="EJ343">
        <v>545.9325357142858</v>
      </c>
      <c r="EK343">
        <v>586.8164285714286</v>
      </c>
      <c r="EL343">
        <v>2.650950714285714</v>
      </c>
      <c r="EM343">
        <v>575.2781785714286</v>
      </c>
      <c r="EN343">
        <v>19.66240357142857</v>
      </c>
      <c r="EO343">
        <v>2.014618571428572</v>
      </c>
      <c r="EP343">
        <v>1.775271071428572</v>
      </c>
      <c r="EQ343">
        <v>17.55969285714286</v>
      </c>
      <c r="ER343">
        <v>15.57072857142857</v>
      </c>
      <c r="ES343">
        <v>2000.0025</v>
      </c>
      <c r="ET343">
        <v>0.979993892857143</v>
      </c>
      <c r="EU343">
        <v>0.02000630714285714</v>
      </c>
      <c r="EV343">
        <v>0</v>
      </c>
      <c r="EW343">
        <v>450.7839285714285</v>
      </c>
      <c r="EX343">
        <v>5.00078</v>
      </c>
      <c r="EY343">
        <v>8902.216785714283</v>
      </c>
      <c r="EZ343">
        <v>16379.62857142857</v>
      </c>
      <c r="FA343">
        <v>39.76303571428571</v>
      </c>
      <c r="FB343">
        <v>40.64935714285713</v>
      </c>
      <c r="FC343">
        <v>39.99078571428571</v>
      </c>
      <c r="FD343">
        <v>40.31224999999999</v>
      </c>
      <c r="FE343">
        <v>40.97082142857143</v>
      </c>
      <c r="FF343">
        <v>1955.0925</v>
      </c>
      <c r="FG343">
        <v>39.91</v>
      </c>
      <c r="FH343">
        <v>0</v>
      </c>
      <c r="FI343">
        <v>1758649243.2</v>
      </c>
      <c r="FJ343">
        <v>0</v>
      </c>
      <c r="FK343">
        <v>450.849076923077</v>
      </c>
      <c r="FL343">
        <v>16.72430770753473</v>
      </c>
      <c r="FM343">
        <v>327.0300857066838</v>
      </c>
      <c r="FN343">
        <v>8903.252692307691</v>
      </c>
      <c r="FO343">
        <v>15</v>
      </c>
      <c r="FP343">
        <v>0</v>
      </c>
      <c r="FQ343" t="s">
        <v>441</v>
      </c>
      <c r="FR343">
        <v>1746989605.5</v>
      </c>
      <c r="FS343">
        <v>1746989593.5</v>
      </c>
      <c r="FT343">
        <v>0</v>
      </c>
      <c r="FU343">
        <v>-0.274</v>
      </c>
      <c r="FV343">
        <v>-0.002</v>
      </c>
      <c r="FW343">
        <v>2.549</v>
      </c>
      <c r="FX343">
        <v>0.129</v>
      </c>
      <c r="FY343">
        <v>420</v>
      </c>
      <c r="FZ343">
        <v>17</v>
      </c>
      <c r="GA343">
        <v>0.02</v>
      </c>
      <c r="GB343">
        <v>0.04</v>
      </c>
      <c r="GC343">
        <v>-41.45942926829268</v>
      </c>
      <c r="GD343">
        <v>-1.285557491289136</v>
      </c>
      <c r="GE343">
        <v>0.1459809864731008</v>
      </c>
      <c r="GF343">
        <v>0</v>
      </c>
      <c r="GG343">
        <v>449.9901470588235</v>
      </c>
      <c r="GH343">
        <v>16.94495035284119</v>
      </c>
      <c r="GI343">
        <v>1.678354133078227</v>
      </c>
      <c r="GJ343">
        <v>0</v>
      </c>
      <c r="GK343">
        <v>2.646763902439024</v>
      </c>
      <c r="GL343">
        <v>0.0872262020905936</v>
      </c>
      <c r="GM343">
        <v>0.009074445996137905</v>
      </c>
      <c r="GN343">
        <v>1</v>
      </c>
      <c r="GO343">
        <v>1</v>
      </c>
      <c r="GP343">
        <v>3</v>
      </c>
      <c r="GQ343" t="s">
        <v>448</v>
      </c>
      <c r="GR343">
        <v>3.10205</v>
      </c>
      <c r="GS343">
        <v>2.72592</v>
      </c>
      <c r="GT343">
        <v>0.108459</v>
      </c>
      <c r="GU343">
        <v>0.113963</v>
      </c>
      <c r="GV343">
        <v>0.102159</v>
      </c>
      <c r="GW343">
        <v>0.0946526</v>
      </c>
      <c r="GX343">
        <v>23278</v>
      </c>
      <c r="GY343">
        <v>21026.4</v>
      </c>
      <c r="GZ343">
        <v>26674.8</v>
      </c>
      <c r="HA343">
        <v>23954.4</v>
      </c>
      <c r="HB343">
        <v>38327.1</v>
      </c>
      <c r="HC343">
        <v>32066.8</v>
      </c>
      <c r="HD343">
        <v>46582</v>
      </c>
      <c r="HE343">
        <v>37901.9</v>
      </c>
      <c r="HF343">
        <v>1.86593</v>
      </c>
      <c r="HG343">
        <v>1.84665</v>
      </c>
      <c r="HH343">
        <v>0.105541</v>
      </c>
      <c r="HI343">
        <v>0</v>
      </c>
      <c r="HJ343">
        <v>28.2883</v>
      </c>
      <c r="HK343">
        <v>999.9</v>
      </c>
      <c r="HL343">
        <v>47.5</v>
      </c>
      <c r="HM343">
        <v>31.9</v>
      </c>
      <c r="HN343">
        <v>24.9783</v>
      </c>
      <c r="HO343">
        <v>61.0113</v>
      </c>
      <c r="HP343">
        <v>22.4119</v>
      </c>
      <c r="HQ343">
        <v>1</v>
      </c>
      <c r="HR343">
        <v>0.161197</v>
      </c>
      <c r="HS343">
        <v>0.0262337</v>
      </c>
      <c r="HT343">
        <v>20.2802</v>
      </c>
      <c r="HU343">
        <v>5.2125</v>
      </c>
      <c r="HV343">
        <v>11.9798</v>
      </c>
      <c r="HW343">
        <v>4.9628</v>
      </c>
      <c r="HX343">
        <v>3.27433</v>
      </c>
      <c r="HY343">
        <v>9999</v>
      </c>
      <c r="HZ343">
        <v>9999</v>
      </c>
      <c r="IA343">
        <v>9999</v>
      </c>
      <c r="IB343">
        <v>999.9</v>
      </c>
      <c r="IC343">
        <v>1.86397</v>
      </c>
      <c r="ID343">
        <v>1.86007</v>
      </c>
      <c r="IE343">
        <v>1.85845</v>
      </c>
      <c r="IF343">
        <v>1.85974</v>
      </c>
      <c r="IG343">
        <v>1.85989</v>
      </c>
      <c r="IH343">
        <v>1.85837</v>
      </c>
      <c r="II343">
        <v>1.85745</v>
      </c>
      <c r="IJ343">
        <v>1.85242</v>
      </c>
      <c r="IK343">
        <v>0</v>
      </c>
      <c r="IL343">
        <v>0</v>
      </c>
      <c r="IM343">
        <v>0</v>
      </c>
      <c r="IN343">
        <v>0</v>
      </c>
      <c r="IO343" t="s">
        <v>443</v>
      </c>
      <c r="IP343" t="s">
        <v>444</v>
      </c>
      <c r="IQ343" t="s">
        <v>445</v>
      </c>
      <c r="IR343" t="s">
        <v>445</v>
      </c>
      <c r="IS343" t="s">
        <v>445</v>
      </c>
      <c r="IT343" t="s">
        <v>445</v>
      </c>
      <c r="IU343">
        <v>0</v>
      </c>
      <c r="IV343">
        <v>100</v>
      </c>
      <c r="IW343">
        <v>100</v>
      </c>
      <c r="IX343">
        <v>-1.263</v>
      </c>
      <c r="IY343">
        <v>0.2882</v>
      </c>
      <c r="IZ343">
        <v>-1.101190050776656</v>
      </c>
      <c r="JA343">
        <v>-0.0009077452495023094</v>
      </c>
      <c r="JB343">
        <v>1.260287539409167E-06</v>
      </c>
      <c r="JC343">
        <v>-2.747980142854786E-10</v>
      </c>
      <c r="JD343">
        <v>0.01164710740424388</v>
      </c>
      <c r="JE343">
        <v>0.002354074995816399</v>
      </c>
      <c r="JF343">
        <v>0.0004967520844642659</v>
      </c>
      <c r="JG343">
        <v>-1.558376616488758E-06</v>
      </c>
      <c r="JH343">
        <v>1</v>
      </c>
      <c r="JI343">
        <v>1955</v>
      </c>
      <c r="JJ343">
        <v>1</v>
      </c>
      <c r="JK343">
        <v>26</v>
      </c>
      <c r="JL343">
        <v>194327.3</v>
      </c>
      <c r="JM343">
        <v>194327.5</v>
      </c>
      <c r="JN343">
        <v>1.55151</v>
      </c>
      <c r="JO343">
        <v>2.62817</v>
      </c>
      <c r="JP343">
        <v>1.49658</v>
      </c>
      <c r="JQ343">
        <v>2.34619</v>
      </c>
      <c r="JR343">
        <v>1.54907</v>
      </c>
      <c r="JS343">
        <v>2.40356</v>
      </c>
      <c r="JT343">
        <v>36.6469</v>
      </c>
      <c r="JU343">
        <v>24.1838</v>
      </c>
      <c r="JV343">
        <v>18</v>
      </c>
      <c r="JW343">
        <v>483.302</v>
      </c>
      <c r="JX343">
        <v>485.39</v>
      </c>
      <c r="JY343">
        <v>27.8099</v>
      </c>
      <c r="JZ343">
        <v>29.3256</v>
      </c>
      <c r="KA343">
        <v>30.0002</v>
      </c>
      <c r="KB343">
        <v>29.4959</v>
      </c>
      <c r="KC343">
        <v>29.4791</v>
      </c>
      <c r="KD343">
        <v>31.1734</v>
      </c>
      <c r="KE343">
        <v>21.9856</v>
      </c>
      <c r="KF343">
        <v>55.7574</v>
      </c>
      <c r="KG343">
        <v>27.8009</v>
      </c>
      <c r="KH343">
        <v>627.2859999999999</v>
      </c>
      <c r="KI343">
        <v>19.6547</v>
      </c>
      <c r="KJ343">
        <v>101.846</v>
      </c>
      <c r="KK343">
        <v>91.4019</v>
      </c>
    </row>
    <row r="344" spans="1:297">
      <c r="A344">
        <v>326</v>
      </c>
      <c r="B344">
        <v>1758649250.1</v>
      </c>
      <c r="C344">
        <v>7617.099999904633</v>
      </c>
      <c r="D344" t="s">
        <v>1100</v>
      </c>
      <c r="E344" t="s">
        <v>1101</v>
      </c>
      <c r="F344">
        <v>5</v>
      </c>
      <c r="G344" t="s">
        <v>1027</v>
      </c>
      <c r="H344" t="s">
        <v>438</v>
      </c>
      <c r="I344">
        <v>1758649242.6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(EA344+(U344+2*0.95*5.67E-8*(((EA344+$B$9)+273)^4-(EA344+273)^4)-44100*J344)/(1.84*29.3*R344+8*0.95*5.67E-8*(EA344+273)^3))</f>
        <v>0</v>
      </c>
      <c r="W344">
        <f>($C$9*EB344+$D$9*EC344+$E$9*V344)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2*0.95*5.67E-8*(((EA344+$B$9)+273)^4-(W344+273)^4)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620.3436366297702</v>
      </c>
      <c r="AK344">
        <v>587.9140909090906</v>
      </c>
      <c r="AL344">
        <v>3.410993295429552</v>
      </c>
      <c r="AM344">
        <v>65.1807308755827</v>
      </c>
      <c r="AN344">
        <f>(AP344 - AO344 + DY344*1E3/(8.314*(EA344+273.15)) * AR344/DX344 * AQ344) * DX344/(100*DL344) * 1000/(1000 - AP344)</f>
        <v>0</v>
      </c>
      <c r="AO344">
        <v>19.62905052865838</v>
      </c>
      <c r="AP344">
        <v>22.32049333333334</v>
      </c>
      <c r="AQ344">
        <v>-0.0002068348094779426</v>
      </c>
      <c r="AR344">
        <v>105.5664432874924</v>
      </c>
      <c r="AS344">
        <v>0</v>
      </c>
      <c r="AT344">
        <v>0</v>
      </c>
      <c r="AU344">
        <f>IF(AS344*$H$15&gt;=AW344,1.0,(AW344/(AW344-AS344*$H$15)))</f>
        <v>0</v>
      </c>
      <c r="AV344">
        <f>(AU344-1)*100</f>
        <v>0</v>
      </c>
      <c r="AW344">
        <f>MAX(0,($B$15+$C$15*EF344)/(1+$D$15*EF344)*DY344/(EA344+273)*$E$15)</f>
        <v>0</v>
      </c>
      <c r="AX344" t="s">
        <v>439</v>
      </c>
      <c r="AY344" t="s">
        <v>439</v>
      </c>
      <c r="AZ344">
        <v>0</v>
      </c>
      <c r="BA344">
        <v>0</v>
      </c>
      <c r="BB344">
        <f>1-AZ344/BA344</f>
        <v>0</v>
      </c>
      <c r="BC344">
        <v>0</v>
      </c>
      <c r="BD344" t="s">
        <v>439</v>
      </c>
      <c r="BE344" t="s">
        <v>439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439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$B$13*EG344+$C$13*EH344+$F$13*ES344*(1-EV344)</f>
        <v>0</v>
      </c>
      <c r="DI344">
        <f>DH344*DJ344</f>
        <v>0</v>
      </c>
      <c r="DJ344">
        <f>($B$13*$D$11+$C$13*$D$11+$F$13*((FF344+EX344)/MAX(FF344+EX344+FG344, 0.1)*$I$11+FG344/MAX(FF344+EX344+FG344, 0.1)*$J$11))/($B$13+$C$13+$F$13)</f>
        <v>0</v>
      </c>
      <c r="DK344">
        <f>($B$13*$K$11+$C$13*$K$11+$F$13*((FF344+EX344)/MAX(FF344+EX344+FG344, 0.1)*$P$11+FG344/MAX(FF344+EX344+FG344, 0.1)*$Q$11))/($B$13+$C$13+$F$13)</f>
        <v>0</v>
      </c>
      <c r="DL344">
        <v>2.7</v>
      </c>
      <c r="DM344">
        <v>0.5</v>
      </c>
      <c r="DN344" t="s">
        <v>440</v>
      </c>
      <c r="DO344">
        <v>2</v>
      </c>
      <c r="DP344" t="b">
        <v>1</v>
      </c>
      <c r="DQ344">
        <v>1758649242.6</v>
      </c>
      <c r="DR344">
        <v>551.4122592592593</v>
      </c>
      <c r="DS344">
        <v>593.0598148148148</v>
      </c>
      <c r="DT344">
        <v>22.32141111111111</v>
      </c>
      <c r="DU344">
        <v>19.65464444444444</v>
      </c>
      <c r="DV344">
        <v>552.6763703703704</v>
      </c>
      <c r="DW344">
        <v>22.03339629629629</v>
      </c>
      <c r="DX344">
        <v>500.0818888888888</v>
      </c>
      <c r="DY344">
        <v>90.28703333333333</v>
      </c>
      <c r="DZ344">
        <v>0.06801572592592592</v>
      </c>
      <c r="EA344">
        <v>29.06004074074074</v>
      </c>
      <c r="EB344">
        <v>30.0003037037037</v>
      </c>
      <c r="EC344">
        <v>999.9000000000001</v>
      </c>
      <c r="ED344">
        <v>0</v>
      </c>
      <c r="EE344">
        <v>0</v>
      </c>
      <c r="EF344">
        <v>9993.12037037037</v>
      </c>
      <c r="EG344">
        <v>0</v>
      </c>
      <c r="EH344">
        <v>10.21404814814815</v>
      </c>
      <c r="EI344">
        <v>-41.64759259259259</v>
      </c>
      <c r="EJ344">
        <v>564.0015555555557</v>
      </c>
      <c r="EK344">
        <v>604.9497037037037</v>
      </c>
      <c r="EL344">
        <v>2.666758148148148</v>
      </c>
      <c r="EM344">
        <v>593.0598148148148</v>
      </c>
      <c r="EN344">
        <v>19.65464444444444</v>
      </c>
      <c r="EO344">
        <v>2.015333333333333</v>
      </c>
      <c r="EP344">
        <v>1.77455962962963</v>
      </c>
      <c r="EQ344">
        <v>17.56531851851852</v>
      </c>
      <c r="ER344">
        <v>15.56446666666667</v>
      </c>
      <c r="ES344">
        <v>1999.994074074074</v>
      </c>
      <c r="ET344">
        <v>0.9799937777777779</v>
      </c>
      <c r="EU344">
        <v>0.02000642222222222</v>
      </c>
      <c r="EV344">
        <v>0</v>
      </c>
      <c r="EW344">
        <v>452.2362222222223</v>
      </c>
      <c r="EX344">
        <v>5.00078</v>
      </c>
      <c r="EY344">
        <v>8930.310370370369</v>
      </c>
      <c r="EZ344">
        <v>16379.55925925926</v>
      </c>
      <c r="FA344">
        <v>39.72429629629629</v>
      </c>
      <c r="FB344">
        <v>40.64337037037038</v>
      </c>
      <c r="FC344">
        <v>40.002</v>
      </c>
      <c r="FD344">
        <v>40.28444444444444</v>
      </c>
      <c r="FE344">
        <v>40.89562962962962</v>
      </c>
      <c r="FF344">
        <v>1955.084074074074</v>
      </c>
      <c r="FG344">
        <v>39.91</v>
      </c>
      <c r="FH344">
        <v>0</v>
      </c>
      <c r="FI344">
        <v>1758649248</v>
      </c>
      <c r="FJ344">
        <v>0</v>
      </c>
      <c r="FK344">
        <v>452.1350384615385</v>
      </c>
      <c r="FL344">
        <v>16.17329912538046</v>
      </c>
      <c r="FM344">
        <v>307.7747004580511</v>
      </c>
      <c r="FN344">
        <v>8928.668076923077</v>
      </c>
      <c r="FO344">
        <v>15</v>
      </c>
      <c r="FP344">
        <v>0</v>
      </c>
      <c r="FQ344" t="s">
        <v>441</v>
      </c>
      <c r="FR344">
        <v>1746989605.5</v>
      </c>
      <c r="FS344">
        <v>1746989593.5</v>
      </c>
      <c r="FT344">
        <v>0</v>
      </c>
      <c r="FU344">
        <v>-0.274</v>
      </c>
      <c r="FV344">
        <v>-0.002</v>
      </c>
      <c r="FW344">
        <v>2.549</v>
      </c>
      <c r="FX344">
        <v>0.129</v>
      </c>
      <c r="FY344">
        <v>420</v>
      </c>
      <c r="FZ344">
        <v>17</v>
      </c>
      <c r="GA344">
        <v>0.02</v>
      </c>
      <c r="GB344">
        <v>0.04</v>
      </c>
      <c r="GC344">
        <v>-41.55818048780488</v>
      </c>
      <c r="GD344">
        <v>-1.255177003484291</v>
      </c>
      <c r="GE344">
        <v>0.1432902907532549</v>
      </c>
      <c r="GF344">
        <v>0</v>
      </c>
      <c r="GG344">
        <v>451.1503823529412</v>
      </c>
      <c r="GH344">
        <v>16.0402597417688</v>
      </c>
      <c r="GI344">
        <v>1.590451286579597</v>
      </c>
      <c r="GJ344">
        <v>0</v>
      </c>
      <c r="GK344">
        <v>2.656954878048781</v>
      </c>
      <c r="GL344">
        <v>0.1532222299651587</v>
      </c>
      <c r="GM344">
        <v>0.01664952531689149</v>
      </c>
      <c r="GN344">
        <v>0</v>
      </c>
      <c r="GO344">
        <v>0</v>
      </c>
      <c r="GP344">
        <v>3</v>
      </c>
      <c r="GQ344" t="s">
        <v>459</v>
      </c>
      <c r="GR344">
        <v>3.10238</v>
      </c>
      <c r="GS344">
        <v>2.72596</v>
      </c>
      <c r="GT344">
        <v>0.110745</v>
      </c>
      <c r="GU344">
        <v>0.116178</v>
      </c>
      <c r="GV344">
        <v>0.102132</v>
      </c>
      <c r="GW344">
        <v>0.0945492</v>
      </c>
      <c r="GX344">
        <v>23218.2</v>
      </c>
      <c r="GY344">
        <v>20973.9</v>
      </c>
      <c r="GZ344">
        <v>26674.6</v>
      </c>
      <c r="HA344">
        <v>23954.4</v>
      </c>
      <c r="HB344">
        <v>38328.5</v>
      </c>
      <c r="HC344">
        <v>32070.5</v>
      </c>
      <c r="HD344">
        <v>46581.9</v>
      </c>
      <c r="HE344">
        <v>37901.7</v>
      </c>
      <c r="HF344">
        <v>1.86672</v>
      </c>
      <c r="HG344">
        <v>1.84585</v>
      </c>
      <c r="HH344">
        <v>0.104956</v>
      </c>
      <c r="HI344">
        <v>0</v>
      </c>
      <c r="HJ344">
        <v>28.2871</v>
      </c>
      <c r="HK344">
        <v>999.9</v>
      </c>
      <c r="HL344">
        <v>47.4</v>
      </c>
      <c r="HM344">
        <v>31.9</v>
      </c>
      <c r="HN344">
        <v>24.9281</v>
      </c>
      <c r="HO344">
        <v>61.2313</v>
      </c>
      <c r="HP344">
        <v>22.516</v>
      </c>
      <c r="HQ344">
        <v>1</v>
      </c>
      <c r="HR344">
        <v>0.161336</v>
      </c>
      <c r="HS344">
        <v>0.06595040000000001</v>
      </c>
      <c r="HT344">
        <v>20.2802</v>
      </c>
      <c r="HU344">
        <v>5.21145</v>
      </c>
      <c r="HV344">
        <v>11.98</v>
      </c>
      <c r="HW344">
        <v>4.9628</v>
      </c>
      <c r="HX344">
        <v>3.27415</v>
      </c>
      <c r="HY344">
        <v>9999</v>
      </c>
      <c r="HZ344">
        <v>9999</v>
      </c>
      <c r="IA344">
        <v>9999</v>
      </c>
      <c r="IB344">
        <v>999.9</v>
      </c>
      <c r="IC344">
        <v>1.86398</v>
      </c>
      <c r="ID344">
        <v>1.8601</v>
      </c>
      <c r="IE344">
        <v>1.85842</v>
      </c>
      <c r="IF344">
        <v>1.85974</v>
      </c>
      <c r="IG344">
        <v>1.85989</v>
      </c>
      <c r="IH344">
        <v>1.85838</v>
      </c>
      <c r="II344">
        <v>1.85745</v>
      </c>
      <c r="IJ344">
        <v>1.85242</v>
      </c>
      <c r="IK344">
        <v>0</v>
      </c>
      <c r="IL344">
        <v>0</v>
      </c>
      <c r="IM344">
        <v>0</v>
      </c>
      <c r="IN344">
        <v>0</v>
      </c>
      <c r="IO344" t="s">
        <v>443</v>
      </c>
      <c r="IP344" t="s">
        <v>444</v>
      </c>
      <c r="IQ344" t="s">
        <v>445</v>
      </c>
      <c r="IR344" t="s">
        <v>445</v>
      </c>
      <c r="IS344" t="s">
        <v>445</v>
      </c>
      <c r="IT344" t="s">
        <v>445</v>
      </c>
      <c r="IU344">
        <v>0</v>
      </c>
      <c r="IV344">
        <v>100</v>
      </c>
      <c r="IW344">
        <v>100</v>
      </c>
      <c r="IX344">
        <v>-1.258</v>
      </c>
      <c r="IY344">
        <v>0.288</v>
      </c>
      <c r="IZ344">
        <v>-1.101190050776656</v>
      </c>
      <c r="JA344">
        <v>-0.0009077452495023094</v>
      </c>
      <c r="JB344">
        <v>1.260287539409167E-06</v>
      </c>
      <c r="JC344">
        <v>-2.747980142854786E-10</v>
      </c>
      <c r="JD344">
        <v>0.01164710740424388</v>
      </c>
      <c r="JE344">
        <v>0.002354074995816399</v>
      </c>
      <c r="JF344">
        <v>0.0004967520844642659</v>
      </c>
      <c r="JG344">
        <v>-1.558376616488758E-06</v>
      </c>
      <c r="JH344">
        <v>1</v>
      </c>
      <c r="JI344">
        <v>1955</v>
      </c>
      <c r="JJ344">
        <v>1</v>
      </c>
      <c r="JK344">
        <v>26</v>
      </c>
      <c r="JL344">
        <v>194327.4</v>
      </c>
      <c r="JM344">
        <v>194327.6</v>
      </c>
      <c r="JN344">
        <v>1.58813</v>
      </c>
      <c r="JO344">
        <v>2.63184</v>
      </c>
      <c r="JP344">
        <v>1.49658</v>
      </c>
      <c r="JQ344">
        <v>2.34619</v>
      </c>
      <c r="JR344">
        <v>1.54907</v>
      </c>
      <c r="JS344">
        <v>2.44995</v>
      </c>
      <c r="JT344">
        <v>36.6469</v>
      </c>
      <c r="JU344">
        <v>24.1751</v>
      </c>
      <c r="JV344">
        <v>18</v>
      </c>
      <c r="JW344">
        <v>483.789</v>
      </c>
      <c r="JX344">
        <v>484.883</v>
      </c>
      <c r="JY344">
        <v>27.8059</v>
      </c>
      <c r="JZ344">
        <v>29.3274</v>
      </c>
      <c r="KA344">
        <v>30.0003</v>
      </c>
      <c r="KB344">
        <v>29.4985</v>
      </c>
      <c r="KC344">
        <v>29.4811</v>
      </c>
      <c r="KD344">
        <v>31.9021</v>
      </c>
      <c r="KE344">
        <v>21.9856</v>
      </c>
      <c r="KF344">
        <v>55.7574</v>
      </c>
      <c r="KG344">
        <v>27.8007</v>
      </c>
      <c r="KH344">
        <v>640.644</v>
      </c>
      <c r="KI344">
        <v>19.6547</v>
      </c>
      <c r="KJ344">
        <v>101.846</v>
      </c>
      <c r="KK344">
        <v>91.4016</v>
      </c>
    </row>
    <row r="345" spans="1:297">
      <c r="A345">
        <v>327</v>
      </c>
      <c r="B345">
        <v>1758649255.1</v>
      </c>
      <c r="C345">
        <v>7622.099999904633</v>
      </c>
      <c r="D345" t="s">
        <v>1102</v>
      </c>
      <c r="E345" t="s">
        <v>1103</v>
      </c>
      <c r="F345">
        <v>5</v>
      </c>
      <c r="G345" t="s">
        <v>1027</v>
      </c>
      <c r="H345" t="s">
        <v>438</v>
      </c>
      <c r="I345">
        <v>1758649247.314285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(EA345+(U345+2*0.95*5.67E-8*(((EA345+$B$9)+273)^4-(EA345+273)^4)-44100*J345)/(1.84*29.3*R345+8*0.95*5.67E-8*(EA345+273)^3))</f>
        <v>0</v>
      </c>
      <c r="W345">
        <f>($C$9*EB345+$D$9*EC345+$E$9*V345)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2*0.95*5.67E-8*(((EA345+$B$9)+273)^4-(W345+273)^4)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637.2581137065374</v>
      </c>
      <c r="AK345">
        <v>604.9837878787877</v>
      </c>
      <c r="AL345">
        <v>3.408335613587297</v>
      </c>
      <c r="AM345">
        <v>65.1807308755827</v>
      </c>
      <c r="AN345">
        <f>(AP345 - AO345 + DY345*1E3/(8.314*(EA345+273.15)) * AR345/DX345 * AQ345) * DX345/(100*DL345) * 1000/(1000 - AP345)</f>
        <v>0</v>
      </c>
      <c r="AO345">
        <v>19.62609745943517</v>
      </c>
      <c r="AP345">
        <v>22.31123757575757</v>
      </c>
      <c r="AQ345">
        <v>-0.0001044546136798299</v>
      </c>
      <c r="AR345">
        <v>105.5664432874924</v>
      </c>
      <c r="AS345">
        <v>0</v>
      </c>
      <c r="AT345">
        <v>0</v>
      </c>
      <c r="AU345">
        <f>IF(AS345*$H$15&gt;=AW345,1.0,(AW345/(AW345-AS345*$H$15)))</f>
        <v>0</v>
      </c>
      <c r="AV345">
        <f>(AU345-1)*100</f>
        <v>0</v>
      </c>
      <c r="AW345">
        <f>MAX(0,($B$15+$C$15*EF345)/(1+$D$15*EF345)*DY345/(EA345+273)*$E$15)</f>
        <v>0</v>
      </c>
      <c r="AX345" t="s">
        <v>439</v>
      </c>
      <c r="AY345" t="s">
        <v>439</v>
      </c>
      <c r="AZ345">
        <v>0</v>
      </c>
      <c r="BA345">
        <v>0</v>
      </c>
      <c r="BB345">
        <f>1-AZ345/BA345</f>
        <v>0</v>
      </c>
      <c r="BC345">
        <v>0</v>
      </c>
      <c r="BD345" t="s">
        <v>439</v>
      </c>
      <c r="BE345" t="s">
        <v>439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439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$B$13*EG345+$C$13*EH345+$F$13*ES345*(1-EV345)</f>
        <v>0</v>
      </c>
      <c r="DI345">
        <f>DH345*DJ345</f>
        <v>0</v>
      </c>
      <c r="DJ345">
        <f>($B$13*$D$11+$C$13*$D$11+$F$13*((FF345+EX345)/MAX(FF345+EX345+FG345, 0.1)*$I$11+FG345/MAX(FF345+EX345+FG345, 0.1)*$J$11))/($B$13+$C$13+$F$13)</f>
        <v>0</v>
      </c>
      <c r="DK345">
        <f>($B$13*$K$11+$C$13*$K$11+$F$13*((FF345+EX345)/MAX(FF345+EX345+FG345, 0.1)*$P$11+FG345/MAX(FF345+EX345+FG345, 0.1)*$Q$11))/($B$13+$C$13+$F$13)</f>
        <v>0</v>
      </c>
      <c r="DL345">
        <v>2.7</v>
      </c>
      <c r="DM345">
        <v>0.5</v>
      </c>
      <c r="DN345" t="s">
        <v>440</v>
      </c>
      <c r="DO345">
        <v>2</v>
      </c>
      <c r="DP345" t="b">
        <v>1</v>
      </c>
      <c r="DQ345">
        <v>1758649247.314285</v>
      </c>
      <c r="DR345">
        <v>567.1661785714286</v>
      </c>
      <c r="DS345">
        <v>608.8357142857142</v>
      </c>
      <c r="DT345">
        <v>22.32085357142858</v>
      </c>
      <c r="DU345">
        <v>19.64306428571428</v>
      </c>
      <c r="DV345">
        <v>568.4263928571428</v>
      </c>
      <c r="DW345">
        <v>22.03285</v>
      </c>
      <c r="DX345">
        <v>499.9916428571429</v>
      </c>
      <c r="DY345">
        <v>90.28725</v>
      </c>
      <c r="DZ345">
        <v>0.06798008571428572</v>
      </c>
      <c r="EA345">
        <v>29.06099642857143</v>
      </c>
      <c r="EB345">
        <v>29.99919285714286</v>
      </c>
      <c r="EC345">
        <v>999.9000000000002</v>
      </c>
      <c r="ED345">
        <v>0</v>
      </c>
      <c r="EE345">
        <v>0</v>
      </c>
      <c r="EF345">
        <v>9987.230357142855</v>
      </c>
      <c r="EG345">
        <v>0</v>
      </c>
      <c r="EH345">
        <v>10.21642857142857</v>
      </c>
      <c r="EI345">
        <v>-41.66959285714286</v>
      </c>
      <c r="EJ345">
        <v>580.11475</v>
      </c>
      <c r="EK345">
        <v>621.0345</v>
      </c>
      <c r="EL345">
        <v>2.677785357142857</v>
      </c>
      <c r="EM345">
        <v>608.8357142857142</v>
      </c>
      <c r="EN345">
        <v>19.64306428571428</v>
      </c>
      <c r="EO345">
        <v>2.015288214285714</v>
      </c>
      <c r="EP345">
        <v>1.773518571428572</v>
      </c>
      <c r="EQ345">
        <v>17.56497142857143</v>
      </c>
      <c r="ER345">
        <v>15.55531071428571</v>
      </c>
      <c r="ES345">
        <v>1999.992857142857</v>
      </c>
      <c r="ET345">
        <v>0.9799937857142859</v>
      </c>
      <c r="EU345">
        <v>0.02000641428571428</v>
      </c>
      <c r="EV345">
        <v>0</v>
      </c>
      <c r="EW345">
        <v>453.3721785714285</v>
      </c>
      <c r="EX345">
        <v>5.00078</v>
      </c>
      <c r="EY345">
        <v>8953.585714285715</v>
      </c>
      <c r="EZ345">
        <v>16379.53571428571</v>
      </c>
      <c r="FA345">
        <v>39.72296428571428</v>
      </c>
      <c r="FB345">
        <v>40.6405</v>
      </c>
      <c r="FC345">
        <v>40.02192857142857</v>
      </c>
      <c r="FD345">
        <v>40.27417857142856</v>
      </c>
      <c r="FE345">
        <v>40.89928571428571</v>
      </c>
      <c r="FF345">
        <v>1955.082857142857</v>
      </c>
      <c r="FG345">
        <v>39.91</v>
      </c>
      <c r="FH345">
        <v>0</v>
      </c>
      <c r="FI345">
        <v>1758649253.4</v>
      </c>
      <c r="FJ345">
        <v>0</v>
      </c>
      <c r="FK345">
        <v>453.54188</v>
      </c>
      <c r="FL345">
        <v>14.18861536284511</v>
      </c>
      <c r="FM345">
        <v>284.0953841939239</v>
      </c>
      <c r="FN345">
        <v>8956.8272</v>
      </c>
      <c r="FO345">
        <v>15</v>
      </c>
      <c r="FP345">
        <v>0</v>
      </c>
      <c r="FQ345" t="s">
        <v>441</v>
      </c>
      <c r="FR345">
        <v>1746989605.5</v>
      </c>
      <c r="FS345">
        <v>1746989593.5</v>
      </c>
      <c r="FT345">
        <v>0</v>
      </c>
      <c r="FU345">
        <v>-0.274</v>
      </c>
      <c r="FV345">
        <v>-0.002</v>
      </c>
      <c r="FW345">
        <v>2.549</v>
      </c>
      <c r="FX345">
        <v>0.129</v>
      </c>
      <c r="FY345">
        <v>420</v>
      </c>
      <c r="FZ345">
        <v>17</v>
      </c>
      <c r="GA345">
        <v>0.02</v>
      </c>
      <c r="GB345">
        <v>0.04</v>
      </c>
      <c r="GC345">
        <v>-41.6514675</v>
      </c>
      <c r="GD345">
        <v>-0.5923418386490744</v>
      </c>
      <c r="GE345">
        <v>0.09157406670968667</v>
      </c>
      <c r="GF345">
        <v>0</v>
      </c>
      <c r="GG345">
        <v>452.5473529411764</v>
      </c>
      <c r="GH345">
        <v>14.9247975628618</v>
      </c>
      <c r="GI345">
        <v>1.483866251352563</v>
      </c>
      <c r="GJ345">
        <v>0</v>
      </c>
      <c r="GK345">
        <v>2.67068075</v>
      </c>
      <c r="GL345">
        <v>0.1693939587242008</v>
      </c>
      <c r="GM345">
        <v>0.01798622575576938</v>
      </c>
      <c r="GN345">
        <v>0</v>
      </c>
      <c r="GO345">
        <v>0</v>
      </c>
      <c r="GP345">
        <v>3</v>
      </c>
      <c r="GQ345" t="s">
        <v>459</v>
      </c>
      <c r="GR345">
        <v>3.10219</v>
      </c>
      <c r="GS345">
        <v>2.72607</v>
      </c>
      <c r="GT345">
        <v>0.112995</v>
      </c>
      <c r="GU345">
        <v>0.118367</v>
      </c>
      <c r="GV345">
        <v>0.102106</v>
      </c>
      <c r="GW345">
        <v>0.0945558</v>
      </c>
      <c r="GX345">
        <v>23159.5</v>
      </c>
      <c r="GY345">
        <v>20921.8</v>
      </c>
      <c r="GZ345">
        <v>26674.6</v>
      </c>
      <c r="HA345">
        <v>23954.3</v>
      </c>
      <c r="HB345">
        <v>38329.9</v>
      </c>
      <c r="HC345">
        <v>32070.6</v>
      </c>
      <c r="HD345">
        <v>46582</v>
      </c>
      <c r="HE345">
        <v>37901.8</v>
      </c>
      <c r="HF345">
        <v>1.86605</v>
      </c>
      <c r="HG345">
        <v>1.84627</v>
      </c>
      <c r="HH345">
        <v>0.104599</v>
      </c>
      <c r="HI345">
        <v>0</v>
      </c>
      <c r="HJ345">
        <v>28.2858</v>
      </c>
      <c r="HK345">
        <v>999.9</v>
      </c>
      <c r="HL345">
        <v>47.4</v>
      </c>
      <c r="HM345">
        <v>31.9</v>
      </c>
      <c r="HN345">
        <v>24.9296</v>
      </c>
      <c r="HO345">
        <v>60.8813</v>
      </c>
      <c r="HP345">
        <v>22.5881</v>
      </c>
      <c r="HQ345">
        <v>1</v>
      </c>
      <c r="HR345">
        <v>0.161486</v>
      </c>
      <c r="HS345">
        <v>0.0559777</v>
      </c>
      <c r="HT345">
        <v>20.28</v>
      </c>
      <c r="HU345">
        <v>5.2107</v>
      </c>
      <c r="HV345">
        <v>11.9797</v>
      </c>
      <c r="HW345">
        <v>4.96275</v>
      </c>
      <c r="HX345">
        <v>3.27405</v>
      </c>
      <c r="HY345">
        <v>9999</v>
      </c>
      <c r="HZ345">
        <v>9999</v>
      </c>
      <c r="IA345">
        <v>9999</v>
      </c>
      <c r="IB345">
        <v>999.9</v>
      </c>
      <c r="IC345">
        <v>1.86401</v>
      </c>
      <c r="ID345">
        <v>1.86009</v>
      </c>
      <c r="IE345">
        <v>1.85842</v>
      </c>
      <c r="IF345">
        <v>1.85974</v>
      </c>
      <c r="IG345">
        <v>1.85989</v>
      </c>
      <c r="IH345">
        <v>1.85837</v>
      </c>
      <c r="II345">
        <v>1.85746</v>
      </c>
      <c r="IJ345">
        <v>1.85241</v>
      </c>
      <c r="IK345">
        <v>0</v>
      </c>
      <c r="IL345">
        <v>0</v>
      </c>
      <c r="IM345">
        <v>0</v>
      </c>
      <c r="IN345">
        <v>0</v>
      </c>
      <c r="IO345" t="s">
        <v>443</v>
      </c>
      <c r="IP345" t="s">
        <v>444</v>
      </c>
      <c r="IQ345" t="s">
        <v>445</v>
      </c>
      <c r="IR345" t="s">
        <v>445</v>
      </c>
      <c r="IS345" t="s">
        <v>445</v>
      </c>
      <c r="IT345" t="s">
        <v>445</v>
      </c>
      <c r="IU345">
        <v>0</v>
      </c>
      <c r="IV345">
        <v>100</v>
      </c>
      <c r="IW345">
        <v>100</v>
      </c>
      <c r="IX345">
        <v>-1.254</v>
      </c>
      <c r="IY345">
        <v>0.2878</v>
      </c>
      <c r="IZ345">
        <v>-1.101190050776656</v>
      </c>
      <c r="JA345">
        <v>-0.0009077452495023094</v>
      </c>
      <c r="JB345">
        <v>1.260287539409167E-06</v>
      </c>
      <c r="JC345">
        <v>-2.747980142854786E-10</v>
      </c>
      <c r="JD345">
        <v>0.01164710740424388</v>
      </c>
      <c r="JE345">
        <v>0.002354074995816399</v>
      </c>
      <c r="JF345">
        <v>0.0004967520844642659</v>
      </c>
      <c r="JG345">
        <v>-1.558376616488758E-06</v>
      </c>
      <c r="JH345">
        <v>1</v>
      </c>
      <c r="JI345">
        <v>1955</v>
      </c>
      <c r="JJ345">
        <v>1</v>
      </c>
      <c r="JK345">
        <v>26</v>
      </c>
      <c r="JL345">
        <v>194327.5</v>
      </c>
      <c r="JM345">
        <v>194327.7</v>
      </c>
      <c r="JN345">
        <v>1.61987</v>
      </c>
      <c r="JO345">
        <v>2.61719</v>
      </c>
      <c r="JP345">
        <v>1.49658</v>
      </c>
      <c r="JQ345">
        <v>2.34619</v>
      </c>
      <c r="JR345">
        <v>1.54907</v>
      </c>
      <c r="JS345">
        <v>2.34985</v>
      </c>
      <c r="JT345">
        <v>36.6469</v>
      </c>
      <c r="JU345">
        <v>24.1663</v>
      </c>
      <c r="JV345">
        <v>18</v>
      </c>
      <c r="JW345">
        <v>483.408</v>
      </c>
      <c r="JX345">
        <v>485.181</v>
      </c>
      <c r="JY345">
        <v>27.8013</v>
      </c>
      <c r="JZ345">
        <v>29.33</v>
      </c>
      <c r="KA345">
        <v>30.0003</v>
      </c>
      <c r="KB345">
        <v>29.5004</v>
      </c>
      <c r="KC345">
        <v>29.4836</v>
      </c>
      <c r="KD345">
        <v>32.5401</v>
      </c>
      <c r="KE345">
        <v>21.9856</v>
      </c>
      <c r="KF345">
        <v>55.7574</v>
      </c>
      <c r="KG345">
        <v>27.8011</v>
      </c>
      <c r="KH345">
        <v>654.006</v>
      </c>
      <c r="KI345">
        <v>19.6547</v>
      </c>
      <c r="KJ345">
        <v>101.846</v>
      </c>
      <c r="KK345">
        <v>91.40170000000001</v>
      </c>
    </row>
    <row r="346" spans="1:297">
      <c r="A346">
        <v>328</v>
      </c>
      <c r="B346">
        <v>1758649260.1</v>
      </c>
      <c r="C346">
        <v>7627.099999904633</v>
      </c>
      <c r="D346" t="s">
        <v>1104</v>
      </c>
      <c r="E346" t="s">
        <v>1105</v>
      </c>
      <c r="F346">
        <v>5</v>
      </c>
      <c r="G346" t="s">
        <v>1027</v>
      </c>
      <c r="H346" t="s">
        <v>438</v>
      </c>
      <c r="I346">
        <v>1758649252.6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(EA346+(U346+2*0.95*5.67E-8*(((EA346+$B$9)+273)^4-(EA346+273)^4)-44100*J346)/(1.84*29.3*R346+8*0.95*5.67E-8*(EA346+273)^3))</f>
        <v>0</v>
      </c>
      <c r="W346">
        <f>($C$9*EB346+$D$9*EC346+$E$9*V346)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2*0.95*5.67E-8*(((EA346+$B$9)+273)^4-(W346+273)^4)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654.4586877788569</v>
      </c>
      <c r="AK346">
        <v>622.1716848484849</v>
      </c>
      <c r="AL346">
        <v>3.44326539034787</v>
      </c>
      <c r="AM346">
        <v>65.1807308755827</v>
      </c>
      <c r="AN346">
        <f>(AP346 - AO346 + DY346*1E3/(8.314*(EA346+273.15)) * AR346/DX346 * AQ346) * DX346/(100*DL346) * 1000/(1000 - AP346)</f>
        <v>0</v>
      </c>
      <c r="AO346">
        <v>19.63020422333263</v>
      </c>
      <c r="AP346">
        <v>22.30854666666666</v>
      </c>
      <c r="AQ346">
        <v>-1.373737373744139E-05</v>
      </c>
      <c r="AR346">
        <v>105.5664432874924</v>
      </c>
      <c r="AS346">
        <v>0</v>
      </c>
      <c r="AT346">
        <v>0</v>
      </c>
      <c r="AU346">
        <f>IF(AS346*$H$15&gt;=AW346,1.0,(AW346/(AW346-AS346*$H$15)))</f>
        <v>0</v>
      </c>
      <c r="AV346">
        <f>(AU346-1)*100</f>
        <v>0</v>
      </c>
      <c r="AW346">
        <f>MAX(0,($B$15+$C$15*EF346)/(1+$D$15*EF346)*DY346/(EA346+273)*$E$15)</f>
        <v>0</v>
      </c>
      <c r="AX346" t="s">
        <v>439</v>
      </c>
      <c r="AY346" t="s">
        <v>439</v>
      </c>
      <c r="AZ346">
        <v>0</v>
      </c>
      <c r="BA346">
        <v>0</v>
      </c>
      <c r="BB346">
        <f>1-AZ346/BA346</f>
        <v>0</v>
      </c>
      <c r="BC346">
        <v>0</v>
      </c>
      <c r="BD346" t="s">
        <v>439</v>
      </c>
      <c r="BE346" t="s">
        <v>439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439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$B$13*EG346+$C$13*EH346+$F$13*ES346*(1-EV346)</f>
        <v>0</v>
      </c>
      <c r="DI346">
        <f>DH346*DJ346</f>
        <v>0</v>
      </c>
      <c r="DJ346">
        <f>($B$13*$D$11+$C$13*$D$11+$F$13*((FF346+EX346)/MAX(FF346+EX346+FG346, 0.1)*$I$11+FG346/MAX(FF346+EX346+FG346, 0.1)*$J$11))/($B$13+$C$13+$F$13)</f>
        <v>0</v>
      </c>
      <c r="DK346">
        <f>($B$13*$K$11+$C$13*$K$11+$F$13*((FF346+EX346)/MAX(FF346+EX346+FG346, 0.1)*$P$11+FG346/MAX(FF346+EX346+FG346, 0.1)*$Q$11))/($B$13+$C$13+$F$13)</f>
        <v>0</v>
      </c>
      <c r="DL346">
        <v>2.7</v>
      </c>
      <c r="DM346">
        <v>0.5</v>
      </c>
      <c r="DN346" t="s">
        <v>440</v>
      </c>
      <c r="DO346">
        <v>2</v>
      </c>
      <c r="DP346" t="b">
        <v>1</v>
      </c>
      <c r="DQ346">
        <v>1758649252.6</v>
      </c>
      <c r="DR346">
        <v>584.8307407407408</v>
      </c>
      <c r="DS346">
        <v>626.5813333333333</v>
      </c>
      <c r="DT346">
        <v>22.31619259259259</v>
      </c>
      <c r="DU346">
        <v>19.63028148148148</v>
      </c>
      <c r="DV346">
        <v>586.0861851851852</v>
      </c>
      <c r="DW346">
        <v>22.02829259259259</v>
      </c>
      <c r="DX346">
        <v>499.9732592592592</v>
      </c>
      <c r="DY346">
        <v>90.28703333333334</v>
      </c>
      <c r="DZ346">
        <v>0.06800344074074074</v>
      </c>
      <c r="EA346">
        <v>29.06012592592592</v>
      </c>
      <c r="EB346">
        <v>29.99635185185185</v>
      </c>
      <c r="EC346">
        <v>999.9000000000001</v>
      </c>
      <c r="ED346">
        <v>0</v>
      </c>
      <c r="EE346">
        <v>0</v>
      </c>
      <c r="EF346">
        <v>9993.790740740742</v>
      </c>
      <c r="EG346">
        <v>0</v>
      </c>
      <c r="EH346">
        <v>10.21228148148148</v>
      </c>
      <c r="EI346">
        <v>-41.75063703703704</v>
      </c>
      <c r="EJ346">
        <v>598.1797037037038</v>
      </c>
      <c r="EK346">
        <v>639.1275925925926</v>
      </c>
      <c r="EL346">
        <v>2.685913703703704</v>
      </c>
      <c r="EM346">
        <v>626.5813333333333</v>
      </c>
      <c r="EN346">
        <v>19.63028148148148</v>
      </c>
      <c r="EO346">
        <v>2.014863333333333</v>
      </c>
      <c r="EP346">
        <v>1.77236</v>
      </c>
      <c r="EQ346">
        <v>17.56162592592593</v>
      </c>
      <c r="ER346">
        <v>15.54512962962963</v>
      </c>
      <c r="ES346">
        <v>1999.988148148148</v>
      </c>
      <c r="ET346">
        <v>0.9799937777777779</v>
      </c>
      <c r="EU346">
        <v>0.02000642222222222</v>
      </c>
      <c r="EV346">
        <v>0</v>
      </c>
      <c r="EW346">
        <v>454.6454814814815</v>
      </c>
      <c r="EX346">
        <v>5.00078</v>
      </c>
      <c r="EY346">
        <v>8977.731111111112</v>
      </c>
      <c r="EZ346">
        <v>16379.4962962963</v>
      </c>
      <c r="FA346">
        <v>39.74048148148148</v>
      </c>
      <c r="FB346">
        <v>40.64337037037038</v>
      </c>
      <c r="FC346">
        <v>40.00422222222222</v>
      </c>
      <c r="FD346">
        <v>40.27507407407407</v>
      </c>
      <c r="FE346">
        <v>40.87466666666666</v>
      </c>
      <c r="FF346">
        <v>1955.078148148148</v>
      </c>
      <c r="FG346">
        <v>39.91</v>
      </c>
      <c r="FH346">
        <v>0</v>
      </c>
      <c r="FI346">
        <v>1758649258.2</v>
      </c>
      <c r="FJ346">
        <v>0</v>
      </c>
      <c r="FK346">
        <v>454.72008</v>
      </c>
      <c r="FL346">
        <v>14.5319999924698</v>
      </c>
      <c r="FM346">
        <v>260.7792307853692</v>
      </c>
      <c r="FN346">
        <v>8978.619199999997</v>
      </c>
      <c r="FO346">
        <v>15</v>
      </c>
      <c r="FP346">
        <v>0</v>
      </c>
      <c r="FQ346" t="s">
        <v>441</v>
      </c>
      <c r="FR346">
        <v>1746989605.5</v>
      </c>
      <c r="FS346">
        <v>1746989593.5</v>
      </c>
      <c r="FT346">
        <v>0</v>
      </c>
      <c r="FU346">
        <v>-0.274</v>
      </c>
      <c r="FV346">
        <v>-0.002</v>
      </c>
      <c r="FW346">
        <v>2.549</v>
      </c>
      <c r="FX346">
        <v>0.129</v>
      </c>
      <c r="FY346">
        <v>420</v>
      </c>
      <c r="FZ346">
        <v>17</v>
      </c>
      <c r="GA346">
        <v>0.02</v>
      </c>
      <c r="GB346">
        <v>0.04</v>
      </c>
      <c r="GC346">
        <v>-41.69955365853659</v>
      </c>
      <c r="GD346">
        <v>-0.7789170731708291</v>
      </c>
      <c r="GE346">
        <v>0.1024909302294511</v>
      </c>
      <c r="GF346">
        <v>0</v>
      </c>
      <c r="GG346">
        <v>453.9323529411764</v>
      </c>
      <c r="GH346">
        <v>14.36363636435269</v>
      </c>
      <c r="GI346">
        <v>1.425051658142153</v>
      </c>
      <c r="GJ346">
        <v>0</v>
      </c>
      <c r="GK346">
        <v>2.677964146341464</v>
      </c>
      <c r="GL346">
        <v>0.08444404181185752</v>
      </c>
      <c r="GM346">
        <v>0.01402996566162549</v>
      </c>
      <c r="GN346">
        <v>1</v>
      </c>
      <c r="GO346">
        <v>1</v>
      </c>
      <c r="GP346">
        <v>3</v>
      </c>
      <c r="GQ346" t="s">
        <v>448</v>
      </c>
      <c r="GR346">
        <v>3.10222</v>
      </c>
      <c r="GS346">
        <v>2.72607</v>
      </c>
      <c r="GT346">
        <v>0.115225</v>
      </c>
      <c r="GU346">
        <v>0.120522</v>
      </c>
      <c r="GV346">
        <v>0.102096</v>
      </c>
      <c r="GW346">
        <v>0.0945733</v>
      </c>
      <c r="GX346">
        <v>23101.5</v>
      </c>
      <c r="GY346">
        <v>20870.8</v>
      </c>
      <c r="GZ346">
        <v>26674.9</v>
      </c>
      <c r="HA346">
        <v>23954.4</v>
      </c>
      <c r="HB346">
        <v>38330.7</v>
      </c>
      <c r="HC346">
        <v>32070.4</v>
      </c>
      <c r="HD346">
        <v>46582.1</v>
      </c>
      <c r="HE346">
        <v>37902</v>
      </c>
      <c r="HF346">
        <v>1.86625</v>
      </c>
      <c r="HG346">
        <v>1.84623</v>
      </c>
      <c r="HH346">
        <v>0.105374</v>
      </c>
      <c r="HI346">
        <v>0</v>
      </c>
      <c r="HJ346">
        <v>28.2834</v>
      </c>
      <c r="HK346">
        <v>999.9</v>
      </c>
      <c r="HL346">
        <v>47.4</v>
      </c>
      <c r="HM346">
        <v>31.9</v>
      </c>
      <c r="HN346">
        <v>24.9267</v>
      </c>
      <c r="HO346">
        <v>60.8913</v>
      </c>
      <c r="HP346">
        <v>22.4038</v>
      </c>
      <c r="HQ346">
        <v>1</v>
      </c>
      <c r="HR346">
        <v>0.161804</v>
      </c>
      <c r="HS346">
        <v>0.0492184</v>
      </c>
      <c r="HT346">
        <v>20.28</v>
      </c>
      <c r="HU346">
        <v>5.2101</v>
      </c>
      <c r="HV346">
        <v>11.98</v>
      </c>
      <c r="HW346">
        <v>4.9625</v>
      </c>
      <c r="HX346">
        <v>3.27415</v>
      </c>
      <c r="HY346">
        <v>9999</v>
      </c>
      <c r="HZ346">
        <v>9999</v>
      </c>
      <c r="IA346">
        <v>9999</v>
      </c>
      <c r="IB346">
        <v>999.9</v>
      </c>
      <c r="IC346">
        <v>1.864</v>
      </c>
      <c r="ID346">
        <v>1.86008</v>
      </c>
      <c r="IE346">
        <v>1.85843</v>
      </c>
      <c r="IF346">
        <v>1.85974</v>
      </c>
      <c r="IG346">
        <v>1.85989</v>
      </c>
      <c r="IH346">
        <v>1.85837</v>
      </c>
      <c r="II346">
        <v>1.85745</v>
      </c>
      <c r="IJ346">
        <v>1.85241</v>
      </c>
      <c r="IK346">
        <v>0</v>
      </c>
      <c r="IL346">
        <v>0</v>
      </c>
      <c r="IM346">
        <v>0</v>
      </c>
      <c r="IN346">
        <v>0</v>
      </c>
      <c r="IO346" t="s">
        <v>443</v>
      </c>
      <c r="IP346" t="s">
        <v>444</v>
      </c>
      <c r="IQ346" t="s">
        <v>445</v>
      </c>
      <c r="IR346" t="s">
        <v>445</v>
      </c>
      <c r="IS346" t="s">
        <v>445</v>
      </c>
      <c r="IT346" t="s">
        <v>445</v>
      </c>
      <c r="IU346">
        <v>0</v>
      </c>
      <c r="IV346">
        <v>100</v>
      </c>
      <c r="IW346">
        <v>100</v>
      </c>
      <c r="IX346">
        <v>-1.248</v>
      </c>
      <c r="IY346">
        <v>0.2877</v>
      </c>
      <c r="IZ346">
        <v>-1.101190050776656</v>
      </c>
      <c r="JA346">
        <v>-0.0009077452495023094</v>
      </c>
      <c r="JB346">
        <v>1.260287539409167E-06</v>
      </c>
      <c r="JC346">
        <v>-2.747980142854786E-10</v>
      </c>
      <c r="JD346">
        <v>0.01164710740424388</v>
      </c>
      <c r="JE346">
        <v>0.002354074995816399</v>
      </c>
      <c r="JF346">
        <v>0.0004967520844642659</v>
      </c>
      <c r="JG346">
        <v>-1.558376616488758E-06</v>
      </c>
      <c r="JH346">
        <v>1</v>
      </c>
      <c r="JI346">
        <v>1955</v>
      </c>
      <c r="JJ346">
        <v>1</v>
      </c>
      <c r="JK346">
        <v>26</v>
      </c>
      <c r="JL346">
        <v>194327.6</v>
      </c>
      <c r="JM346">
        <v>194327.8</v>
      </c>
      <c r="JN346">
        <v>1.65405</v>
      </c>
      <c r="JO346">
        <v>2.62695</v>
      </c>
      <c r="JP346">
        <v>1.49658</v>
      </c>
      <c r="JQ346">
        <v>2.34619</v>
      </c>
      <c r="JR346">
        <v>1.54907</v>
      </c>
      <c r="JS346">
        <v>2.45483</v>
      </c>
      <c r="JT346">
        <v>36.6469</v>
      </c>
      <c r="JU346">
        <v>24.1751</v>
      </c>
      <c r="JV346">
        <v>18</v>
      </c>
      <c r="JW346">
        <v>483.544</v>
      </c>
      <c r="JX346">
        <v>485.169</v>
      </c>
      <c r="JY346">
        <v>27.8004</v>
      </c>
      <c r="JZ346">
        <v>29.3319</v>
      </c>
      <c r="KA346">
        <v>30.0002</v>
      </c>
      <c r="KB346">
        <v>29.5028</v>
      </c>
      <c r="KC346">
        <v>29.4861</v>
      </c>
      <c r="KD346">
        <v>33.2616</v>
      </c>
      <c r="KE346">
        <v>21.9856</v>
      </c>
      <c r="KF346">
        <v>55.7574</v>
      </c>
      <c r="KG346">
        <v>27.8035</v>
      </c>
      <c r="KH346">
        <v>674.074</v>
      </c>
      <c r="KI346">
        <v>19.6547</v>
      </c>
      <c r="KJ346">
        <v>101.847</v>
      </c>
      <c r="KK346">
        <v>91.40219999999999</v>
      </c>
    </row>
    <row r="347" spans="1:297">
      <c r="A347">
        <v>329</v>
      </c>
      <c r="B347">
        <v>1758649265.1</v>
      </c>
      <c r="C347">
        <v>7632.099999904633</v>
      </c>
      <c r="D347" t="s">
        <v>1106</v>
      </c>
      <c r="E347" t="s">
        <v>1107</v>
      </c>
      <c r="F347">
        <v>5</v>
      </c>
      <c r="G347" t="s">
        <v>1027</v>
      </c>
      <c r="H347" t="s">
        <v>438</v>
      </c>
      <c r="I347">
        <v>1758649257.314285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(EA347+(U347+2*0.95*5.67E-8*(((EA347+$B$9)+273)^4-(EA347+273)^4)-44100*J347)/(1.84*29.3*R347+8*0.95*5.67E-8*(EA347+273)^3))</f>
        <v>0</v>
      </c>
      <c r="W347">
        <f>($C$9*EB347+$D$9*EC347+$E$9*V347)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2*0.95*5.67E-8*(((EA347+$B$9)+273)^4-(W347+273)^4)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671.6167599547379</v>
      </c>
      <c r="AK347">
        <v>639.1720787878786</v>
      </c>
      <c r="AL347">
        <v>3.399121084556668</v>
      </c>
      <c r="AM347">
        <v>65.1807308755827</v>
      </c>
      <c r="AN347">
        <f>(AP347 - AO347 + DY347*1E3/(8.314*(EA347+273.15)) * AR347/DX347 * AQ347) * DX347/(100*DL347) * 1000/(1000 - AP347)</f>
        <v>0</v>
      </c>
      <c r="AO347">
        <v>19.63220620352877</v>
      </c>
      <c r="AP347">
        <v>22.31047333333334</v>
      </c>
      <c r="AQ347">
        <v>4.804552928997953E-05</v>
      </c>
      <c r="AR347">
        <v>105.5664432874924</v>
      </c>
      <c r="AS347">
        <v>0</v>
      </c>
      <c r="AT347">
        <v>0</v>
      </c>
      <c r="AU347">
        <f>IF(AS347*$H$15&gt;=AW347,1.0,(AW347/(AW347-AS347*$H$15)))</f>
        <v>0</v>
      </c>
      <c r="AV347">
        <f>(AU347-1)*100</f>
        <v>0</v>
      </c>
      <c r="AW347">
        <f>MAX(0,($B$15+$C$15*EF347)/(1+$D$15*EF347)*DY347/(EA347+273)*$E$15)</f>
        <v>0</v>
      </c>
      <c r="AX347" t="s">
        <v>439</v>
      </c>
      <c r="AY347" t="s">
        <v>439</v>
      </c>
      <c r="AZ347">
        <v>0</v>
      </c>
      <c r="BA347">
        <v>0</v>
      </c>
      <c r="BB347">
        <f>1-AZ347/BA347</f>
        <v>0</v>
      </c>
      <c r="BC347">
        <v>0</v>
      </c>
      <c r="BD347" t="s">
        <v>439</v>
      </c>
      <c r="BE347" t="s">
        <v>439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439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$B$13*EG347+$C$13*EH347+$F$13*ES347*(1-EV347)</f>
        <v>0</v>
      </c>
      <c r="DI347">
        <f>DH347*DJ347</f>
        <v>0</v>
      </c>
      <c r="DJ347">
        <f>($B$13*$D$11+$C$13*$D$11+$F$13*((FF347+EX347)/MAX(FF347+EX347+FG347, 0.1)*$I$11+FG347/MAX(FF347+EX347+FG347, 0.1)*$J$11))/($B$13+$C$13+$F$13)</f>
        <v>0</v>
      </c>
      <c r="DK347">
        <f>($B$13*$K$11+$C$13*$K$11+$F$13*((FF347+EX347)/MAX(FF347+EX347+FG347, 0.1)*$P$11+FG347/MAX(FF347+EX347+FG347, 0.1)*$Q$11))/($B$13+$C$13+$F$13)</f>
        <v>0</v>
      </c>
      <c r="DL347">
        <v>2.7</v>
      </c>
      <c r="DM347">
        <v>0.5</v>
      </c>
      <c r="DN347" t="s">
        <v>440</v>
      </c>
      <c r="DO347">
        <v>2</v>
      </c>
      <c r="DP347" t="b">
        <v>1</v>
      </c>
      <c r="DQ347">
        <v>1758649257.314285</v>
      </c>
      <c r="DR347">
        <v>600.5905</v>
      </c>
      <c r="DS347">
        <v>642.3895357142857</v>
      </c>
      <c r="DT347">
        <v>22.31093571428572</v>
      </c>
      <c r="DU347">
        <v>19.62936428571428</v>
      </c>
      <c r="DV347">
        <v>601.8413214285714</v>
      </c>
      <c r="DW347">
        <v>22.02314642857143</v>
      </c>
      <c r="DX347">
        <v>500.0001071428571</v>
      </c>
      <c r="DY347">
        <v>90.28767500000001</v>
      </c>
      <c r="DZ347">
        <v>0.06793446071428573</v>
      </c>
      <c r="EA347">
        <v>29.05995357142857</v>
      </c>
      <c r="EB347">
        <v>29.99599642857143</v>
      </c>
      <c r="EC347">
        <v>999.9000000000002</v>
      </c>
      <c r="ED347">
        <v>0</v>
      </c>
      <c r="EE347">
        <v>0</v>
      </c>
      <c r="EF347">
        <v>10000.15321428571</v>
      </c>
      <c r="EG347">
        <v>0</v>
      </c>
      <c r="EH347">
        <v>10.20849285714286</v>
      </c>
      <c r="EI347">
        <v>-41.79895357142858</v>
      </c>
      <c r="EJ347">
        <v>614.2960714285715</v>
      </c>
      <c r="EK347">
        <v>655.2517857142857</v>
      </c>
      <c r="EL347">
        <v>2.681578928571428</v>
      </c>
      <c r="EM347">
        <v>642.3895357142857</v>
      </c>
      <c r="EN347">
        <v>19.62936428571428</v>
      </c>
      <c r="EO347">
        <v>2.014403214285714</v>
      </c>
      <c r="EP347">
        <v>1.772288928571429</v>
      </c>
      <c r="EQ347">
        <v>17.55800357142857</v>
      </c>
      <c r="ER347">
        <v>15.5445</v>
      </c>
      <c r="ES347">
        <v>2000.011428571428</v>
      </c>
      <c r="ET347">
        <v>0.9799940000000003</v>
      </c>
      <c r="EU347">
        <v>0.02000619999999999</v>
      </c>
      <c r="EV347">
        <v>0</v>
      </c>
      <c r="EW347">
        <v>455.662</v>
      </c>
      <c r="EX347">
        <v>5.00078</v>
      </c>
      <c r="EY347">
        <v>8997.47107142857</v>
      </c>
      <c r="EZ347">
        <v>16379.68571428572</v>
      </c>
      <c r="FA347">
        <v>39.77649999999999</v>
      </c>
      <c r="FB347">
        <v>40.64714285714285</v>
      </c>
      <c r="FC347">
        <v>39.99292857142857</v>
      </c>
      <c r="FD347">
        <v>40.29871428571428</v>
      </c>
      <c r="FE347">
        <v>40.87696428571428</v>
      </c>
      <c r="FF347">
        <v>1955.101428571428</v>
      </c>
      <c r="FG347">
        <v>39.91</v>
      </c>
      <c r="FH347">
        <v>0</v>
      </c>
      <c r="FI347">
        <v>1758649263</v>
      </c>
      <c r="FJ347">
        <v>0</v>
      </c>
      <c r="FK347">
        <v>455.7510399999999</v>
      </c>
      <c r="FL347">
        <v>13.07138458186637</v>
      </c>
      <c r="FM347">
        <v>239.8761534869548</v>
      </c>
      <c r="FN347">
        <v>8998.709199999999</v>
      </c>
      <c r="FO347">
        <v>15</v>
      </c>
      <c r="FP347">
        <v>0</v>
      </c>
      <c r="FQ347" t="s">
        <v>441</v>
      </c>
      <c r="FR347">
        <v>1746989605.5</v>
      </c>
      <c r="FS347">
        <v>1746989593.5</v>
      </c>
      <c r="FT347">
        <v>0</v>
      </c>
      <c r="FU347">
        <v>-0.274</v>
      </c>
      <c r="FV347">
        <v>-0.002</v>
      </c>
      <c r="FW347">
        <v>2.549</v>
      </c>
      <c r="FX347">
        <v>0.129</v>
      </c>
      <c r="FY347">
        <v>420</v>
      </c>
      <c r="FZ347">
        <v>17</v>
      </c>
      <c r="GA347">
        <v>0.02</v>
      </c>
      <c r="GB347">
        <v>0.04</v>
      </c>
      <c r="GC347">
        <v>-41.78546097560976</v>
      </c>
      <c r="GD347">
        <v>-0.6319777003485073</v>
      </c>
      <c r="GE347">
        <v>0.08818450690220357</v>
      </c>
      <c r="GF347">
        <v>0</v>
      </c>
      <c r="GG347">
        <v>455.1520882352941</v>
      </c>
      <c r="GH347">
        <v>13.23075629848033</v>
      </c>
      <c r="GI347">
        <v>1.31944583660867</v>
      </c>
      <c r="GJ347">
        <v>0</v>
      </c>
      <c r="GK347">
        <v>2.682798048780488</v>
      </c>
      <c r="GL347">
        <v>-0.03943421602787182</v>
      </c>
      <c r="GM347">
        <v>0.007541784811565631</v>
      </c>
      <c r="GN347">
        <v>1</v>
      </c>
      <c r="GO347">
        <v>1</v>
      </c>
      <c r="GP347">
        <v>3</v>
      </c>
      <c r="GQ347" t="s">
        <v>448</v>
      </c>
      <c r="GR347">
        <v>3.10223</v>
      </c>
      <c r="GS347">
        <v>2.72589</v>
      </c>
      <c r="GT347">
        <v>0.117408</v>
      </c>
      <c r="GU347">
        <v>0.122661</v>
      </c>
      <c r="GV347">
        <v>0.102104</v>
      </c>
      <c r="GW347">
        <v>0.0945709</v>
      </c>
      <c r="GX347">
        <v>23044.3</v>
      </c>
      <c r="GY347">
        <v>20819.9</v>
      </c>
      <c r="GZ347">
        <v>26674.7</v>
      </c>
      <c r="HA347">
        <v>23954.2</v>
      </c>
      <c r="HB347">
        <v>38330.6</v>
      </c>
      <c r="HC347">
        <v>32070.2</v>
      </c>
      <c r="HD347">
        <v>46582</v>
      </c>
      <c r="HE347">
        <v>37901.4</v>
      </c>
      <c r="HF347">
        <v>1.86613</v>
      </c>
      <c r="HG347">
        <v>1.84627</v>
      </c>
      <c r="HH347">
        <v>0.105176</v>
      </c>
      <c r="HI347">
        <v>0</v>
      </c>
      <c r="HJ347">
        <v>28.281</v>
      </c>
      <c r="HK347">
        <v>999.9</v>
      </c>
      <c r="HL347">
        <v>47.4</v>
      </c>
      <c r="HM347">
        <v>31.9</v>
      </c>
      <c r="HN347">
        <v>24.9269</v>
      </c>
      <c r="HO347">
        <v>60.5713</v>
      </c>
      <c r="HP347">
        <v>22.5601</v>
      </c>
      <c r="HQ347">
        <v>1</v>
      </c>
      <c r="HR347">
        <v>0.161845</v>
      </c>
      <c r="HS347">
        <v>0.0400054</v>
      </c>
      <c r="HT347">
        <v>20.2802</v>
      </c>
      <c r="HU347">
        <v>5.2104</v>
      </c>
      <c r="HV347">
        <v>11.9797</v>
      </c>
      <c r="HW347">
        <v>4.9629</v>
      </c>
      <c r="HX347">
        <v>3.274</v>
      </c>
      <c r="HY347">
        <v>9999</v>
      </c>
      <c r="HZ347">
        <v>9999</v>
      </c>
      <c r="IA347">
        <v>9999</v>
      </c>
      <c r="IB347">
        <v>999.9</v>
      </c>
      <c r="IC347">
        <v>1.86398</v>
      </c>
      <c r="ID347">
        <v>1.86007</v>
      </c>
      <c r="IE347">
        <v>1.85841</v>
      </c>
      <c r="IF347">
        <v>1.85975</v>
      </c>
      <c r="IG347">
        <v>1.85989</v>
      </c>
      <c r="IH347">
        <v>1.85837</v>
      </c>
      <c r="II347">
        <v>1.85745</v>
      </c>
      <c r="IJ347">
        <v>1.85242</v>
      </c>
      <c r="IK347">
        <v>0</v>
      </c>
      <c r="IL347">
        <v>0</v>
      </c>
      <c r="IM347">
        <v>0</v>
      </c>
      <c r="IN347">
        <v>0</v>
      </c>
      <c r="IO347" t="s">
        <v>443</v>
      </c>
      <c r="IP347" t="s">
        <v>444</v>
      </c>
      <c r="IQ347" t="s">
        <v>445</v>
      </c>
      <c r="IR347" t="s">
        <v>445</v>
      </c>
      <c r="IS347" t="s">
        <v>445</v>
      </c>
      <c r="IT347" t="s">
        <v>445</v>
      </c>
      <c r="IU347">
        <v>0</v>
      </c>
      <c r="IV347">
        <v>100</v>
      </c>
      <c r="IW347">
        <v>100</v>
      </c>
      <c r="IX347">
        <v>-1.242</v>
      </c>
      <c r="IY347">
        <v>0.2877</v>
      </c>
      <c r="IZ347">
        <v>-1.101190050776656</v>
      </c>
      <c r="JA347">
        <v>-0.0009077452495023094</v>
      </c>
      <c r="JB347">
        <v>1.260287539409167E-06</v>
      </c>
      <c r="JC347">
        <v>-2.747980142854786E-10</v>
      </c>
      <c r="JD347">
        <v>0.01164710740424388</v>
      </c>
      <c r="JE347">
        <v>0.002354074995816399</v>
      </c>
      <c r="JF347">
        <v>0.0004967520844642659</v>
      </c>
      <c r="JG347">
        <v>-1.558376616488758E-06</v>
      </c>
      <c r="JH347">
        <v>1</v>
      </c>
      <c r="JI347">
        <v>1955</v>
      </c>
      <c r="JJ347">
        <v>1</v>
      </c>
      <c r="JK347">
        <v>26</v>
      </c>
      <c r="JL347">
        <v>194327.7</v>
      </c>
      <c r="JM347">
        <v>194327.9</v>
      </c>
      <c r="JN347">
        <v>1.68701</v>
      </c>
      <c r="JO347">
        <v>2.62695</v>
      </c>
      <c r="JP347">
        <v>1.49658</v>
      </c>
      <c r="JQ347">
        <v>2.34741</v>
      </c>
      <c r="JR347">
        <v>1.54907</v>
      </c>
      <c r="JS347">
        <v>2.44141</v>
      </c>
      <c r="JT347">
        <v>36.6469</v>
      </c>
      <c r="JU347">
        <v>24.1751</v>
      </c>
      <c r="JV347">
        <v>18</v>
      </c>
      <c r="JW347">
        <v>483.49</v>
      </c>
      <c r="JX347">
        <v>485.221</v>
      </c>
      <c r="JY347">
        <v>27.8022</v>
      </c>
      <c r="JZ347">
        <v>29.3343</v>
      </c>
      <c r="KA347">
        <v>30.0002</v>
      </c>
      <c r="KB347">
        <v>29.5053</v>
      </c>
      <c r="KC347">
        <v>29.4885</v>
      </c>
      <c r="KD347">
        <v>33.898</v>
      </c>
      <c r="KE347">
        <v>21.9856</v>
      </c>
      <c r="KF347">
        <v>55.7574</v>
      </c>
      <c r="KG347">
        <v>27.8043</v>
      </c>
      <c r="KH347">
        <v>687.432</v>
      </c>
      <c r="KI347">
        <v>19.6547</v>
      </c>
      <c r="KJ347">
        <v>101.846</v>
      </c>
      <c r="KK347">
        <v>91.40089999999999</v>
      </c>
    </row>
    <row r="348" spans="1:297">
      <c r="A348">
        <v>330</v>
      </c>
      <c r="B348">
        <v>1758649270.1</v>
      </c>
      <c r="C348">
        <v>7637.099999904633</v>
      </c>
      <c r="D348" t="s">
        <v>1108</v>
      </c>
      <c r="E348" t="s">
        <v>1109</v>
      </c>
      <c r="F348">
        <v>5</v>
      </c>
      <c r="G348" t="s">
        <v>1027</v>
      </c>
      <c r="H348" t="s">
        <v>438</v>
      </c>
      <c r="I348">
        <v>1758649262.6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(EA348+(U348+2*0.95*5.67E-8*(((EA348+$B$9)+273)^4-(EA348+273)^4)-44100*J348)/(1.84*29.3*R348+8*0.95*5.67E-8*(EA348+273)^3))</f>
        <v>0</v>
      </c>
      <c r="W348">
        <f>($C$9*EB348+$D$9*EC348+$E$9*V348)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2*0.95*5.67E-8*(((EA348+$B$9)+273)^4-(W348+273)^4)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688.7659425450692</v>
      </c>
      <c r="AK348">
        <v>656.304806060606</v>
      </c>
      <c r="AL348">
        <v>3.434623296714911</v>
      </c>
      <c r="AM348">
        <v>65.1807308755827</v>
      </c>
      <c r="AN348">
        <f>(AP348 - AO348 + DY348*1E3/(8.314*(EA348+273.15)) * AR348/DX348 * AQ348) * DX348/(100*DL348) * 1000/(1000 - AP348)</f>
        <v>0</v>
      </c>
      <c r="AO348">
        <v>19.63470786783294</v>
      </c>
      <c r="AP348">
        <v>22.31264303030302</v>
      </c>
      <c r="AQ348">
        <v>3.259093077027089E-05</v>
      </c>
      <c r="AR348">
        <v>105.5664432874924</v>
      </c>
      <c r="AS348">
        <v>0</v>
      </c>
      <c r="AT348">
        <v>0</v>
      </c>
      <c r="AU348">
        <f>IF(AS348*$H$15&gt;=AW348,1.0,(AW348/(AW348-AS348*$H$15)))</f>
        <v>0</v>
      </c>
      <c r="AV348">
        <f>(AU348-1)*100</f>
        <v>0</v>
      </c>
      <c r="AW348">
        <f>MAX(0,($B$15+$C$15*EF348)/(1+$D$15*EF348)*DY348/(EA348+273)*$E$15)</f>
        <v>0</v>
      </c>
      <c r="AX348" t="s">
        <v>439</v>
      </c>
      <c r="AY348" t="s">
        <v>439</v>
      </c>
      <c r="AZ348">
        <v>0</v>
      </c>
      <c r="BA348">
        <v>0</v>
      </c>
      <c r="BB348">
        <f>1-AZ348/BA348</f>
        <v>0</v>
      </c>
      <c r="BC348">
        <v>0</v>
      </c>
      <c r="BD348" t="s">
        <v>439</v>
      </c>
      <c r="BE348" t="s">
        <v>439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439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$B$13*EG348+$C$13*EH348+$F$13*ES348*(1-EV348)</f>
        <v>0</v>
      </c>
      <c r="DI348">
        <f>DH348*DJ348</f>
        <v>0</v>
      </c>
      <c r="DJ348">
        <f>($B$13*$D$11+$C$13*$D$11+$F$13*((FF348+EX348)/MAX(FF348+EX348+FG348, 0.1)*$I$11+FG348/MAX(FF348+EX348+FG348, 0.1)*$J$11))/($B$13+$C$13+$F$13)</f>
        <v>0</v>
      </c>
      <c r="DK348">
        <f>($B$13*$K$11+$C$13*$K$11+$F$13*((FF348+EX348)/MAX(FF348+EX348+FG348, 0.1)*$P$11+FG348/MAX(FF348+EX348+FG348, 0.1)*$Q$11))/($B$13+$C$13+$F$13)</f>
        <v>0</v>
      </c>
      <c r="DL348">
        <v>2.7</v>
      </c>
      <c r="DM348">
        <v>0.5</v>
      </c>
      <c r="DN348" t="s">
        <v>440</v>
      </c>
      <c r="DO348">
        <v>2</v>
      </c>
      <c r="DP348" t="b">
        <v>1</v>
      </c>
      <c r="DQ348">
        <v>1758649262.6</v>
      </c>
      <c r="DR348">
        <v>618.2526666666666</v>
      </c>
      <c r="DS348">
        <v>660.1646296296298</v>
      </c>
      <c r="DT348">
        <v>22.30958518518518</v>
      </c>
      <c r="DU348">
        <v>19.63212222222223</v>
      </c>
      <c r="DV348">
        <v>619.4978888888888</v>
      </c>
      <c r="DW348">
        <v>22.02182592592592</v>
      </c>
      <c r="DX348">
        <v>500.0206666666667</v>
      </c>
      <c r="DY348">
        <v>90.28774444444444</v>
      </c>
      <c r="DZ348">
        <v>0.06792041111111111</v>
      </c>
      <c r="EA348">
        <v>29.05963703703704</v>
      </c>
      <c r="EB348">
        <v>29.99776296296296</v>
      </c>
      <c r="EC348">
        <v>999.9000000000001</v>
      </c>
      <c r="ED348">
        <v>0</v>
      </c>
      <c r="EE348">
        <v>0</v>
      </c>
      <c r="EF348">
        <v>9994.488518518519</v>
      </c>
      <c r="EG348">
        <v>0</v>
      </c>
      <c r="EH348">
        <v>10.20397037037037</v>
      </c>
      <c r="EI348">
        <v>-41.91177407407407</v>
      </c>
      <c r="EJ348">
        <v>632.3605185185186</v>
      </c>
      <c r="EK348">
        <v>673.3846666666667</v>
      </c>
      <c r="EL348">
        <v>2.677470370370371</v>
      </c>
      <c r="EM348">
        <v>660.1646296296298</v>
      </c>
      <c r="EN348">
        <v>19.63212222222223</v>
      </c>
      <c r="EO348">
        <v>2.014282592592593</v>
      </c>
      <c r="EP348">
        <v>1.772539259259259</v>
      </c>
      <c r="EQ348">
        <v>17.55705555555555</v>
      </c>
      <c r="ER348">
        <v>15.5467037037037</v>
      </c>
      <c r="ES348">
        <v>1999.982962962963</v>
      </c>
      <c r="ET348">
        <v>0.9799936666666668</v>
      </c>
      <c r="EU348">
        <v>0.02000653333333333</v>
      </c>
      <c r="EV348">
        <v>0</v>
      </c>
      <c r="EW348">
        <v>456.7888518518518</v>
      </c>
      <c r="EX348">
        <v>5.00078</v>
      </c>
      <c r="EY348">
        <v>9017.464074074074</v>
      </c>
      <c r="EZ348">
        <v>16379.45555555556</v>
      </c>
      <c r="FA348">
        <v>39.77988888888889</v>
      </c>
      <c r="FB348">
        <v>40.65255555555555</v>
      </c>
      <c r="FC348">
        <v>39.96025925925925</v>
      </c>
      <c r="FD348">
        <v>40.31218518518518</v>
      </c>
      <c r="FE348">
        <v>40.88174074074074</v>
      </c>
      <c r="FF348">
        <v>1955.072962962963</v>
      </c>
      <c r="FG348">
        <v>39.91</v>
      </c>
      <c r="FH348">
        <v>0</v>
      </c>
      <c r="FI348">
        <v>1758649268.4</v>
      </c>
      <c r="FJ348">
        <v>0</v>
      </c>
      <c r="FK348">
        <v>456.8166538461538</v>
      </c>
      <c r="FL348">
        <v>10.55846151307268</v>
      </c>
      <c r="FM348">
        <v>217.4936751944952</v>
      </c>
      <c r="FN348">
        <v>9017.994230769229</v>
      </c>
      <c r="FO348">
        <v>15</v>
      </c>
      <c r="FP348">
        <v>0</v>
      </c>
      <c r="FQ348" t="s">
        <v>441</v>
      </c>
      <c r="FR348">
        <v>1746989605.5</v>
      </c>
      <c r="FS348">
        <v>1746989593.5</v>
      </c>
      <c r="FT348">
        <v>0</v>
      </c>
      <c r="FU348">
        <v>-0.274</v>
      </c>
      <c r="FV348">
        <v>-0.002</v>
      </c>
      <c r="FW348">
        <v>2.549</v>
      </c>
      <c r="FX348">
        <v>0.129</v>
      </c>
      <c r="FY348">
        <v>420</v>
      </c>
      <c r="FZ348">
        <v>17</v>
      </c>
      <c r="GA348">
        <v>0.02</v>
      </c>
      <c r="GB348">
        <v>0.04</v>
      </c>
      <c r="GC348">
        <v>-41.8513275</v>
      </c>
      <c r="GD348">
        <v>-1.225063789868539</v>
      </c>
      <c r="GE348">
        <v>0.1287516096744037</v>
      </c>
      <c r="GF348">
        <v>0</v>
      </c>
      <c r="GG348">
        <v>456.0575588235294</v>
      </c>
      <c r="GH348">
        <v>12.28884644546347</v>
      </c>
      <c r="GI348">
        <v>1.229798409859414</v>
      </c>
      <c r="GJ348">
        <v>0</v>
      </c>
      <c r="GK348">
        <v>2.680799</v>
      </c>
      <c r="GL348">
        <v>-0.05004810506567575</v>
      </c>
      <c r="GM348">
        <v>0.005684275151679438</v>
      </c>
      <c r="GN348">
        <v>1</v>
      </c>
      <c r="GO348">
        <v>1</v>
      </c>
      <c r="GP348">
        <v>3</v>
      </c>
      <c r="GQ348" t="s">
        <v>448</v>
      </c>
      <c r="GR348">
        <v>3.102</v>
      </c>
      <c r="GS348">
        <v>2.72623</v>
      </c>
      <c r="GT348">
        <v>0.119574</v>
      </c>
      <c r="GU348">
        <v>0.12477</v>
      </c>
      <c r="GV348">
        <v>0.102109</v>
      </c>
      <c r="GW348">
        <v>0.0945833</v>
      </c>
      <c r="GX348">
        <v>22987.6</v>
      </c>
      <c r="GY348">
        <v>20769.8</v>
      </c>
      <c r="GZ348">
        <v>26674.5</v>
      </c>
      <c r="HA348">
        <v>23954.2</v>
      </c>
      <c r="HB348">
        <v>38330.5</v>
      </c>
      <c r="HC348">
        <v>32070</v>
      </c>
      <c r="HD348">
        <v>46581.8</v>
      </c>
      <c r="HE348">
        <v>37901.4</v>
      </c>
      <c r="HF348">
        <v>1.8658</v>
      </c>
      <c r="HG348">
        <v>1.84658</v>
      </c>
      <c r="HH348">
        <v>0.105914</v>
      </c>
      <c r="HI348">
        <v>0</v>
      </c>
      <c r="HJ348">
        <v>28.2786</v>
      </c>
      <c r="HK348">
        <v>999.9</v>
      </c>
      <c r="HL348">
        <v>47.4</v>
      </c>
      <c r="HM348">
        <v>31.9</v>
      </c>
      <c r="HN348">
        <v>24.9272</v>
      </c>
      <c r="HO348">
        <v>60.8513</v>
      </c>
      <c r="HP348">
        <v>22.496</v>
      </c>
      <c r="HQ348">
        <v>1</v>
      </c>
      <c r="HR348">
        <v>0.16201</v>
      </c>
      <c r="HS348">
        <v>0.0397249</v>
      </c>
      <c r="HT348">
        <v>20.2803</v>
      </c>
      <c r="HU348">
        <v>5.2107</v>
      </c>
      <c r="HV348">
        <v>11.98</v>
      </c>
      <c r="HW348">
        <v>4.96295</v>
      </c>
      <c r="HX348">
        <v>3.2741</v>
      </c>
      <c r="HY348">
        <v>9999</v>
      </c>
      <c r="HZ348">
        <v>9999</v>
      </c>
      <c r="IA348">
        <v>9999</v>
      </c>
      <c r="IB348">
        <v>999.9</v>
      </c>
      <c r="IC348">
        <v>1.86399</v>
      </c>
      <c r="ID348">
        <v>1.86007</v>
      </c>
      <c r="IE348">
        <v>1.85839</v>
      </c>
      <c r="IF348">
        <v>1.85974</v>
      </c>
      <c r="IG348">
        <v>1.85989</v>
      </c>
      <c r="IH348">
        <v>1.85837</v>
      </c>
      <c r="II348">
        <v>1.85745</v>
      </c>
      <c r="IJ348">
        <v>1.85242</v>
      </c>
      <c r="IK348">
        <v>0</v>
      </c>
      <c r="IL348">
        <v>0</v>
      </c>
      <c r="IM348">
        <v>0</v>
      </c>
      <c r="IN348">
        <v>0</v>
      </c>
      <c r="IO348" t="s">
        <v>443</v>
      </c>
      <c r="IP348" t="s">
        <v>444</v>
      </c>
      <c r="IQ348" t="s">
        <v>445</v>
      </c>
      <c r="IR348" t="s">
        <v>445</v>
      </c>
      <c r="IS348" t="s">
        <v>445</v>
      </c>
      <c r="IT348" t="s">
        <v>445</v>
      </c>
      <c r="IU348">
        <v>0</v>
      </c>
      <c r="IV348">
        <v>100</v>
      </c>
      <c r="IW348">
        <v>100</v>
      </c>
      <c r="IX348">
        <v>-1.236</v>
      </c>
      <c r="IY348">
        <v>0.2878</v>
      </c>
      <c r="IZ348">
        <v>-1.101190050776656</v>
      </c>
      <c r="JA348">
        <v>-0.0009077452495023094</v>
      </c>
      <c r="JB348">
        <v>1.260287539409167E-06</v>
      </c>
      <c r="JC348">
        <v>-2.747980142854786E-10</v>
      </c>
      <c r="JD348">
        <v>0.01164710740424388</v>
      </c>
      <c r="JE348">
        <v>0.002354074995816399</v>
      </c>
      <c r="JF348">
        <v>0.0004967520844642659</v>
      </c>
      <c r="JG348">
        <v>-1.558376616488758E-06</v>
      </c>
      <c r="JH348">
        <v>1</v>
      </c>
      <c r="JI348">
        <v>1955</v>
      </c>
      <c r="JJ348">
        <v>1</v>
      </c>
      <c r="JK348">
        <v>26</v>
      </c>
      <c r="JL348">
        <v>194327.7</v>
      </c>
      <c r="JM348">
        <v>194327.9</v>
      </c>
      <c r="JN348">
        <v>1.72241</v>
      </c>
      <c r="JO348">
        <v>2.61353</v>
      </c>
      <c r="JP348">
        <v>1.49658</v>
      </c>
      <c r="JQ348">
        <v>2.34619</v>
      </c>
      <c r="JR348">
        <v>1.54907</v>
      </c>
      <c r="JS348">
        <v>2.38037</v>
      </c>
      <c r="JT348">
        <v>36.6469</v>
      </c>
      <c r="JU348">
        <v>24.1663</v>
      </c>
      <c r="JV348">
        <v>18</v>
      </c>
      <c r="JW348">
        <v>483.314</v>
      </c>
      <c r="JX348">
        <v>485.433</v>
      </c>
      <c r="JY348">
        <v>27.8039</v>
      </c>
      <c r="JZ348">
        <v>29.3369</v>
      </c>
      <c r="KA348">
        <v>30.0003</v>
      </c>
      <c r="KB348">
        <v>29.5073</v>
      </c>
      <c r="KC348">
        <v>29.4904</v>
      </c>
      <c r="KD348">
        <v>34.5805</v>
      </c>
      <c r="KE348">
        <v>21.9856</v>
      </c>
      <c r="KF348">
        <v>55.7574</v>
      </c>
      <c r="KG348">
        <v>27.8053</v>
      </c>
      <c r="KH348">
        <v>707.4690000000001</v>
      </c>
      <c r="KI348">
        <v>19.6547</v>
      </c>
      <c r="KJ348">
        <v>101.846</v>
      </c>
      <c r="KK348">
        <v>91.40089999999999</v>
      </c>
    </row>
    <row r="349" spans="1:297">
      <c r="A349">
        <v>331</v>
      </c>
      <c r="B349">
        <v>1758649275.1</v>
      </c>
      <c r="C349">
        <v>7642.099999904633</v>
      </c>
      <c r="D349" t="s">
        <v>1110</v>
      </c>
      <c r="E349" t="s">
        <v>1111</v>
      </c>
      <c r="F349">
        <v>5</v>
      </c>
      <c r="G349" t="s">
        <v>1027</v>
      </c>
      <c r="H349" t="s">
        <v>438</v>
      </c>
      <c r="I349">
        <v>1758649267.314285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(EA349+(U349+2*0.95*5.67E-8*(((EA349+$B$9)+273)^4-(EA349+273)^4)-44100*J349)/(1.84*29.3*R349+8*0.95*5.67E-8*(EA349+273)^3))</f>
        <v>0</v>
      </c>
      <c r="W349">
        <f>($C$9*EB349+$D$9*EC349+$E$9*V349)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2*0.95*5.67E-8*(((EA349+$B$9)+273)^4-(W349+273)^4)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705.8986968923099</v>
      </c>
      <c r="AK349">
        <v>673.4588606060603</v>
      </c>
      <c r="AL349">
        <v>3.430734796436578</v>
      </c>
      <c r="AM349">
        <v>65.1807308755827</v>
      </c>
      <c r="AN349">
        <f>(AP349 - AO349 + DY349*1E3/(8.314*(EA349+273.15)) * AR349/DX349 * AQ349) * DX349/(100*DL349) * 1000/(1000 - AP349)</f>
        <v>0</v>
      </c>
      <c r="AO349">
        <v>19.63977964353831</v>
      </c>
      <c r="AP349">
        <v>22.3151909090909</v>
      </c>
      <c r="AQ349">
        <v>2.474838110303323E-05</v>
      </c>
      <c r="AR349">
        <v>105.5664432874924</v>
      </c>
      <c r="AS349">
        <v>0</v>
      </c>
      <c r="AT349">
        <v>0</v>
      </c>
      <c r="AU349">
        <f>IF(AS349*$H$15&gt;=AW349,1.0,(AW349/(AW349-AS349*$H$15)))</f>
        <v>0</v>
      </c>
      <c r="AV349">
        <f>(AU349-1)*100</f>
        <v>0</v>
      </c>
      <c r="AW349">
        <f>MAX(0,($B$15+$C$15*EF349)/(1+$D$15*EF349)*DY349/(EA349+273)*$E$15)</f>
        <v>0</v>
      </c>
      <c r="AX349" t="s">
        <v>439</v>
      </c>
      <c r="AY349" t="s">
        <v>439</v>
      </c>
      <c r="AZ349">
        <v>0</v>
      </c>
      <c r="BA349">
        <v>0</v>
      </c>
      <c r="BB349">
        <f>1-AZ349/BA349</f>
        <v>0</v>
      </c>
      <c r="BC349">
        <v>0</v>
      </c>
      <c r="BD349" t="s">
        <v>439</v>
      </c>
      <c r="BE349" t="s">
        <v>439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439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$B$13*EG349+$C$13*EH349+$F$13*ES349*(1-EV349)</f>
        <v>0</v>
      </c>
      <c r="DI349">
        <f>DH349*DJ349</f>
        <v>0</v>
      </c>
      <c r="DJ349">
        <f>($B$13*$D$11+$C$13*$D$11+$F$13*((FF349+EX349)/MAX(FF349+EX349+FG349, 0.1)*$I$11+FG349/MAX(FF349+EX349+FG349, 0.1)*$J$11))/($B$13+$C$13+$F$13)</f>
        <v>0</v>
      </c>
      <c r="DK349">
        <f>($B$13*$K$11+$C$13*$K$11+$F$13*((FF349+EX349)/MAX(FF349+EX349+FG349, 0.1)*$P$11+FG349/MAX(FF349+EX349+FG349, 0.1)*$Q$11))/($B$13+$C$13+$F$13)</f>
        <v>0</v>
      </c>
      <c r="DL349">
        <v>2.7</v>
      </c>
      <c r="DM349">
        <v>0.5</v>
      </c>
      <c r="DN349" t="s">
        <v>440</v>
      </c>
      <c r="DO349">
        <v>2</v>
      </c>
      <c r="DP349" t="b">
        <v>1</v>
      </c>
      <c r="DQ349">
        <v>1758649267.314285</v>
      </c>
      <c r="DR349">
        <v>634.0256785714286</v>
      </c>
      <c r="DS349">
        <v>675.9504642857144</v>
      </c>
      <c r="DT349">
        <v>22.31115714285715</v>
      </c>
      <c r="DU349">
        <v>19.635175</v>
      </c>
      <c r="DV349">
        <v>635.2652857142857</v>
      </c>
      <c r="DW349">
        <v>22.02336428571428</v>
      </c>
      <c r="DX349">
        <v>500.0201785714285</v>
      </c>
      <c r="DY349">
        <v>90.28755</v>
      </c>
      <c r="DZ349">
        <v>0.06792894642857143</v>
      </c>
      <c r="EA349">
        <v>29.06063571428572</v>
      </c>
      <c r="EB349">
        <v>29.99975357142857</v>
      </c>
      <c r="EC349">
        <v>999.9000000000002</v>
      </c>
      <c r="ED349">
        <v>0</v>
      </c>
      <c r="EE349">
        <v>0</v>
      </c>
      <c r="EF349">
        <v>9993.056785714285</v>
      </c>
      <c r="EG349">
        <v>0</v>
      </c>
      <c r="EH349">
        <v>10.20404285714286</v>
      </c>
      <c r="EI349">
        <v>-41.92462142857143</v>
      </c>
      <c r="EJ349">
        <v>648.4944285714288</v>
      </c>
      <c r="EK349">
        <v>689.4887142857143</v>
      </c>
      <c r="EL349">
        <v>2.675978214285714</v>
      </c>
      <c r="EM349">
        <v>675.9504642857144</v>
      </c>
      <c r="EN349">
        <v>19.635175</v>
      </c>
      <c r="EO349">
        <v>2.01442</v>
      </c>
      <c r="EP349">
        <v>1.772811428571429</v>
      </c>
      <c r="EQ349">
        <v>17.55813214285714</v>
      </c>
      <c r="ER349">
        <v>15.54910357142857</v>
      </c>
      <c r="ES349">
        <v>1999.993214285714</v>
      </c>
      <c r="ET349">
        <v>0.9799936785714287</v>
      </c>
      <c r="EU349">
        <v>0.02000652142857142</v>
      </c>
      <c r="EV349">
        <v>0</v>
      </c>
      <c r="EW349">
        <v>457.6666428571429</v>
      </c>
      <c r="EX349">
        <v>5.00078</v>
      </c>
      <c r="EY349">
        <v>9034.010714285714</v>
      </c>
      <c r="EZ349">
        <v>16379.54642857143</v>
      </c>
      <c r="FA349">
        <v>39.77660714285714</v>
      </c>
      <c r="FB349">
        <v>40.65378571428571</v>
      </c>
      <c r="FC349">
        <v>39.96399999999999</v>
      </c>
      <c r="FD349">
        <v>40.31442857142856</v>
      </c>
      <c r="FE349">
        <v>40.86364285714285</v>
      </c>
      <c r="FF349">
        <v>1955.083214285714</v>
      </c>
      <c r="FG349">
        <v>39.91</v>
      </c>
      <c r="FH349">
        <v>0</v>
      </c>
      <c r="FI349">
        <v>1758649273.2</v>
      </c>
      <c r="FJ349">
        <v>0</v>
      </c>
      <c r="FK349">
        <v>457.6910769230769</v>
      </c>
      <c r="FL349">
        <v>11.06010254991461</v>
      </c>
      <c r="FM349">
        <v>201.3285471374449</v>
      </c>
      <c r="FN349">
        <v>9034.839999999998</v>
      </c>
      <c r="FO349">
        <v>15</v>
      </c>
      <c r="FP349">
        <v>0</v>
      </c>
      <c r="FQ349" t="s">
        <v>441</v>
      </c>
      <c r="FR349">
        <v>1746989605.5</v>
      </c>
      <c r="FS349">
        <v>1746989593.5</v>
      </c>
      <c r="FT349">
        <v>0</v>
      </c>
      <c r="FU349">
        <v>-0.274</v>
      </c>
      <c r="FV349">
        <v>-0.002</v>
      </c>
      <c r="FW349">
        <v>2.549</v>
      </c>
      <c r="FX349">
        <v>0.129</v>
      </c>
      <c r="FY349">
        <v>420</v>
      </c>
      <c r="FZ349">
        <v>17</v>
      </c>
      <c r="GA349">
        <v>0.02</v>
      </c>
      <c r="GB349">
        <v>0.04</v>
      </c>
      <c r="GC349">
        <v>-41.89496097560976</v>
      </c>
      <c r="GD349">
        <v>-0.2929317073169595</v>
      </c>
      <c r="GE349">
        <v>0.1566184938742499</v>
      </c>
      <c r="GF349">
        <v>1</v>
      </c>
      <c r="GG349">
        <v>457.1462647058823</v>
      </c>
      <c r="GH349">
        <v>10.80420167111748</v>
      </c>
      <c r="GI349">
        <v>1.086564047781261</v>
      </c>
      <c r="GJ349">
        <v>0</v>
      </c>
      <c r="GK349">
        <v>2.67718731707317</v>
      </c>
      <c r="GL349">
        <v>-0.01794459930313581</v>
      </c>
      <c r="GM349">
        <v>0.002522132299957537</v>
      </c>
      <c r="GN349">
        <v>1</v>
      </c>
      <c r="GO349">
        <v>2</v>
      </c>
      <c r="GP349">
        <v>3</v>
      </c>
      <c r="GQ349" t="s">
        <v>442</v>
      </c>
      <c r="GR349">
        <v>3.10217</v>
      </c>
      <c r="GS349">
        <v>2.72598</v>
      </c>
      <c r="GT349">
        <v>0.121708</v>
      </c>
      <c r="GU349">
        <v>0.126733</v>
      </c>
      <c r="GV349">
        <v>0.102118</v>
      </c>
      <c r="GW349">
        <v>0.094601</v>
      </c>
      <c r="GX349">
        <v>22932</v>
      </c>
      <c r="GY349">
        <v>20723</v>
      </c>
      <c r="GZ349">
        <v>26674.7</v>
      </c>
      <c r="HA349">
        <v>23954</v>
      </c>
      <c r="HB349">
        <v>38330.4</v>
      </c>
      <c r="HC349">
        <v>32069.4</v>
      </c>
      <c r="HD349">
        <v>46581.8</v>
      </c>
      <c r="HE349">
        <v>37901.2</v>
      </c>
      <c r="HF349">
        <v>1.86618</v>
      </c>
      <c r="HG349">
        <v>1.84625</v>
      </c>
      <c r="HH349">
        <v>0.105891</v>
      </c>
      <c r="HI349">
        <v>0</v>
      </c>
      <c r="HJ349">
        <v>28.2762</v>
      </c>
      <c r="HK349">
        <v>999.9</v>
      </c>
      <c r="HL349">
        <v>47.4</v>
      </c>
      <c r="HM349">
        <v>31.9</v>
      </c>
      <c r="HN349">
        <v>24.9263</v>
      </c>
      <c r="HO349">
        <v>61.2513</v>
      </c>
      <c r="HP349">
        <v>22.4319</v>
      </c>
      <c r="HQ349">
        <v>1</v>
      </c>
      <c r="HR349">
        <v>0.16205</v>
      </c>
      <c r="HS349">
        <v>0.0397467</v>
      </c>
      <c r="HT349">
        <v>20.2801</v>
      </c>
      <c r="HU349">
        <v>5.2101</v>
      </c>
      <c r="HV349">
        <v>11.9798</v>
      </c>
      <c r="HW349">
        <v>4.96295</v>
      </c>
      <c r="HX349">
        <v>3.27413</v>
      </c>
      <c r="HY349">
        <v>9999</v>
      </c>
      <c r="HZ349">
        <v>9999</v>
      </c>
      <c r="IA349">
        <v>9999</v>
      </c>
      <c r="IB349">
        <v>999.9</v>
      </c>
      <c r="IC349">
        <v>1.86398</v>
      </c>
      <c r="ID349">
        <v>1.86007</v>
      </c>
      <c r="IE349">
        <v>1.85842</v>
      </c>
      <c r="IF349">
        <v>1.85974</v>
      </c>
      <c r="IG349">
        <v>1.85989</v>
      </c>
      <c r="IH349">
        <v>1.85837</v>
      </c>
      <c r="II349">
        <v>1.85745</v>
      </c>
      <c r="IJ349">
        <v>1.85242</v>
      </c>
      <c r="IK349">
        <v>0</v>
      </c>
      <c r="IL349">
        <v>0</v>
      </c>
      <c r="IM349">
        <v>0</v>
      </c>
      <c r="IN349">
        <v>0</v>
      </c>
      <c r="IO349" t="s">
        <v>443</v>
      </c>
      <c r="IP349" t="s">
        <v>444</v>
      </c>
      <c r="IQ349" t="s">
        <v>445</v>
      </c>
      <c r="IR349" t="s">
        <v>445</v>
      </c>
      <c r="IS349" t="s">
        <v>445</v>
      </c>
      <c r="IT349" t="s">
        <v>445</v>
      </c>
      <c r="IU349">
        <v>0</v>
      </c>
      <c r="IV349">
        <v>100</v>
      </c>
      <c r="IW349">
        <v>100</v>
      </c>
      <c r="IX349">
        <v>-1.23</v>
      </c>
      <c r="IY349">
        <v>0.2879</v>
      </c>
      <c r="IZ349">
        <v>-1.101190050776656</v>
      </c>
      <c r="JA349">
        <v>-0.0009077452495023094</v>
      </c>
      <c r="JB349">
        <v>1.260287539409167E-06</v>
      </c>
      <c r="JC349">
        <v>-2.747980142854786E-10</v>
      </c>
      <c r="JD349">
        <v>0.01164710740424388</v>
      </c>
      <c r="JE349">
        <v>0.002354074995816399</v>
      </c>
      <c r="JF349">
        <v>0.0004967520844642659</v>
      </c>
      <c r="JG349">
        <v>-1.558376616488758E-06</v>
      </c>
      <c r="JH349">
        <v>1</v>
      </c>
      <c r="JI349">
        <v>1955</v>
      </c>
      <c r="JJ349">
        <v>1</v>
      </c>
      <c r="JK349">
        <v>26</v>
      </c>
      <c r="JL349">
        <v>194327.8</v>
      </c>
      <c r="JM349">
        <v>194328</v>
      </c>
      <c r="JN349">
        <v>1.75293</v>
      </c>
      <c r="JO349">
        <v>2.62573</v>
      </c>
      <c r="JP349">
        <v>1.49658</v>
      </c>
      <c r="JQ349">
        <v>2.34619</v>
      </c>
      <c r="JR349">
        <v>1.54907</v>
      </c>
      <c r="JS349">
        <v>2.46582</v>
      </c>
      <c r="JT349">
        <v>36.6469</v>
      </c>
      <c r="JU349">
        <v>24.1751</v>
      </c>
      <c r="JV349">
        <v>18</v>
      </c>
      <c r="JW349">
        <v>483.548</v>
      </c>
      <c r="JX349">
        <v>485.236</v>
      </c>
      <c r="JY349">
        <v>27.8052</v>
      </c>
      <c r="JZ349">
        <v>29.3394</v>
      </c>
      <c r="KA349">
        <v>30.0003</v>
      </c>
      <c r="KB349">
        <v>29.5092</v>
      </c>
      <c r="KC349">
        <v>29.4923</v>
      </c>
      <c r="KD349">
        <v>35.1857</v>
      </c>
      <c r="KE349">
        <v>21.9856</v>
      </c>
      <c r="KF349">
        <v>55.7574</v>
      </c>
      <c r="KG349">
        <v>27.8031</v>
      </c>
      <c r="KH349">
        <v>720.952</v>
      </c>
      <c r="KI349">
        <v>19.6547</v>
      </c>
      <c r="KJ349">
        <v>101.846</v>
      </c>
      <c r="KK349">
        <v>91.4004</v>
      </c>
    </row>
    <row r="350" spans="1:297">
      <c r="A350">
        <v>332</v>
      </c>
      <c r="B350">
        <v>1758649280.1</v>
      </c>
      <c r="C350">
        <v>7647.099999904633</v>
      </c>
      <c r="D350" t="s">
        <v>1112</v>
      </c>
      <c r="E350" t="s">
        <v>1113</v>
      </c>
      <c r="F350">
        <v>5</v>
      </c>
      <c r="G350" t="s">
        <v>1027</v>
      </c>
      <c r="H350" t="s">
        <v>438</v>
      </c>
      <c r="I350">
        <v>1758649272.6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(EA350+(U350+2*0.95*5.67E-8*(((EA350+$B$9)+273)^4-(EA350+273)^4)-44100*J350)/(1.84*29.3*R350+8*0.95*5.67E-8*(EA350+273)^3))</f>
        <v>0</v>
      </c>
      <c r="W350">
        <f>($C$9*EB350+$D$9*EC350+$E$9*V350)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2*0.95*5.67E-8*(((EA350+$B$9)+273)^4-(W350+273)^4)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721.7127752403704</v>
      </c>
      <c r="AK350">
        <v>689.9847878787876</v>
      </c>
      <c r="AL350">
        <v>3.300517714768398</v>
      </c>
      <c r="AM350">
        <v>65.1807308755827</v>
      </c>
      <c r="AN350">
        <f>(AP350 - AO350 + DY350*1E3/(8.314*(EA350+273.15)) * AR350/DX350 * AQ350) * DX350/(100*DL350) * 1000/(1000 - AP350)</f>
        <v>0</v>
      </c>
      <c r="AO350">
        <v>19.64478665486199</v>
      </c>
      <c r="AP350">
        <v>22.31757757575757</v>
      </c>
      <c r="AQ350">
        <v>1.748626714647789E-05</v>
      </c>
      <c r="AR350">
        <v>105.5664432874924</v>
      </c>
      <c r="AS350">
        <v>0</v>
      </c>
      <c r="AT350">
        <v>0</v>
      </c>
      <c r="AU350">
        <f>IF(AS350*$H$15&gt;=AW350,1.0,(AW350/(AW350-AS350*$H$15)))</f>
        <v>0</v>
      </c>
      <c r="AV350">
        <f>(AU350-1)*100</f>
        <v>0</v>
      </c>
      <c r="AW350">
        <f>MAX(0,($B$15+$C$15*EF350)/(1+$D$15*EF350)*DY350/(EA350+273)*$E$15)</f>
        <v>0</v>
      </c>
      <c r="AX350" t="s">
        <v>439</v>
      </c>
      <c r="AY350" t="s">
        <v>439</v>
      </c>
      <c r="AZ350">
        <v>0</v>
      </c>
      <c r="BA350">
        <v>0</v>
      </c>
      <c r="BB350">
        <f>1-AZ350/BA350</f>
        <v>0</v>
      </c>
      <c r="BC350">
        <v>0</v>
      </c>
      <c r="BD350" t="s">
        <v>439</v>
      </c>
      <c r="BE350" t="s">
        <v>439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439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$B$13*EG350+$C$13*EH350+$F$13*ES350*(1-EV350)</f>
        <v>0</v>
      </c>
      <c r="DI350">
        <f>DH350*DJ350</f>
        <v>0</v>
      </c>
      <c r="DJ350">
        <f>($B$13*$D$11+$C$13*$D$11+$F$13*((FF350+EX350)/MAX(FF350+EX350+FG350, 0.1)*$I$11+FG350/MAX(FF350+EX350+FG350, 0.1)*$J$11))/($B$13+$C$13+$F$13)</f>
        <v>0</v>
      </c>
      <c r="DK350">
        <f>($B$13*$K$11+$C$13*$K$11+$F$13*((FF350+EX350)/MAX(FF350+EX350+FG350, 0.1)*$P$11+FG350/MAX(FF350+EX350+FG350, 0.1)*$Q$11))/($B$13+$C$13+$F$13)</f>
        <v>0</v>
      </c>
      <c r="DL350">
        <v>2.7</v>
      </c>
      <c r="DM350">
        <v>0.5</v>
      </c>
      <c r="DN350" t="s">
        <v>440</v>
      </c>
      <c r="DO350">
        <v>2</v>
      </c>
      <c r="DP350" t="b">
        <v>1</v>
      </c>
      <c r="DQ350">
        <v>1758649272.6</v>
      </c>
      <c r="DR350">
        <v>651.6056666666668</v>
      </c>
      <c r="DS350">
        <v>693.2912962962962</v>
      </c>
      <c r="DT350">
        <v>22.31395185185185</v>
      </c>
      <c r="DU350">
        <v>19.63906666666667</v>
      </c>
      <c r="DV350">
        <v>652.8386666666667</v>
      </c>
      <c r="DW350">
        <v>22.02610740740741</v>
      </c>
      <c r="DX350">
        <v>499.9833703703703</v>
      </c>
      <c r="DY350">
        <v>90.28667037037037</v>
      </c>
      <c r="DZ350">
        <v>0.0680027148148148</v>
      </c>
      <c r="EA350">
        <v>29.06187037037037</v>
      </c>
      <c r="EB350">
        <v>29.9991074074074</v>
      </c>
      <c r="EC350">
        <v>999.9000000000001</v>
      </c>
      <c r="ED350">
        <v>0</v>
      </c>
      <c r="EE350">
        <v>0</v>
      </c>
      <c r="EF350">
        <v>9987.240740740741</v>
      </c>
      <c r="EG350">
        <v>0</v>
      </c>
      <c r="EH350">
        <v>10.21126296296296</v>
      </c>
      <c r="EI350">
        <v>-41.6855111111111</v>
      </c>
      <c r="EJ350">
        <v>666.4774444444445</v>
      </c>
      <c r="EK350">
        <v>707.1797407407406</v>
      </c>
      <c r="EL350">
        <v>2.67486962962963</v>
      </c>
      <c r="EM350">
        <v>693.2912962962962</v>
      </c>
      <c r="EN350">
        <v>19.63906666666667</v>
      </c>
      <c r="EO350">
        <v>2.014651851851852</v>
      </c>
      <c r="EP350">
        <v>1.773146666666667</v>
      </c>
      <c r="EQ350">
        <v>17.55995925925926</v>
      </c>
      <c r="ER350">
        <v>15.55205555555555</v>
      </c>
      <c r="ES350">
        <v>1999.991851851852</v>
      </c>
      <c r="ET350">
        <v>0.9799935555555557</v>
      </c>
      <c r="EU350">
        <v>0.02000664444444444</v>
      </c>
      <c r="EV350">
        <v>0</v>
      </c>
      <c r="EW350">
        <v>458.5465925925927</v>
      </c>
      <c r="EX350">
        <v>5.00078</v>
      </c>
      <c r="EY350">
        <v>9051.037407407406</v>
      </c>
      <c r="EZ350">
        <v>16379.54074074074</v>
      </c>
      <c r="FA350">
        <v>39.76133333333333</v>
      </c>
      <c r="FB350">
        <v>40.65025925925926</v>
      </c>
      <c r="FC350">
        <v>39.9557037037037</v>
      </c>
      <c r="FD350">
        <v>40.31455555555555</v>
      </c>
      <c r="FE350">
        <v>40.90025925925925</v>
      </c>
      <c r="FF350">
        <v>1955.081851851852</v>
      </c>
      <c r="FG350">
        <v>39.91</v>
      </c>
      <c r="FH350">
        <v>0</v>
      </c>
      <c r="FI350">
        <v>1758649278</v>
      </c>
      <c r="FJ350">
        <v>0</v>
      </c>
      <c r="FK350">
        <v>458.4831538461539</v>
      </c>
      <c r="FL350">
        <v>9.487247829800046</v>
      </c>
      <c r="FM350">
        <v>186.833504019226</v>
      </c>
      <c r="FN350">
        <v>9050.256153846156</v>
      </c>
      <c r="FO350">
        <v>15</v>
      </c>
      <c r="FP350">
        <v>0</v>
      </c>
      <c r="FQ350" t="s">
        <v>441</v>
      </c>
      <c r="FR350">
        <v>1746989605.5</v>
      </c>
      <c r="FS350">
        <v>1746989593.5</v>
      </c>
      <c r="FT350">
        <v>0</v>
      </c>
      <c r="FU350">
        <v>-0.274</v>
      </c>
      <c r="FV350">
        <v>-0.002</v>
      </c>
      <c r="FW350">
        <v>2.549</v>
      </c>
      <c r="FX350">
        <v>0.129</v>
      </c>
      <c r="FY350">
        <v>420</v>
      </c>
      <c r="FZ350">
        <v>17</v>
      </c>
      <c r="GA350">
        <v>0.02</v>
      </c>
      <c r="GB350">
        <v>0.04</v>
      </c>
      <c r="GC350">
        <v>-41.75859268292683</v>
      </c>
      <c r="GD350">
        <v>2.176657839721214</v>
      </c>
      <c r="GE350">
        <v>0.3524240955400074</v>
      </c>
      <c r="GF350">
        <v>0</v>
      </c>
      <c r="GG350">
        <v>457.865205882353</v>
      </c>
      <c r="GH350">
        <v>10.22791442915824</v>
      </c>
      <c r="GI350">
        <v>1.032148010915092</v>
      </c>
      <c r="GJ350">
        <v>0</v>
      </c>
      <c r="GK350">
        <v>2.675550975609756</v>
      </c>
      <c r="GL350">
        <v>-0.01190195121950731</v>
      </c>
      <c r="GM350">
        <v>0.001778303939669547</v>
      </c>
      <c r="GN350">
        <v>1</v>
      </c>
      <c r="GO350">
        <v>1</v>
      </c>
      <c r="GP350">
        <v>3</v>
      </c>
      <c r="GQ350" t="s">
        <v>448</v>
      </c>
      <c r="GR350">
        <v>3.10214</v>
      </c>
      <c r="GS350">
        <v>2.7262</v>
      </c>
      <c r="GT350">
        <v>0.123745</v>
      </c>
      <c r="GU350">
        <v>0.128751</v>
      </c>
      <c r="GV350">
        <v>0.102123</v>
      </c>
      <c r="GW350">
        <v>0.0946135</v>
      </c>
      <c r="GX350">
        <v>22878.9</v>
      </c>
      <c r="GY350">
        <v>20675.3</v>
      </c>
      <c r="GZ350">
        <v>26674.8</v>
      </c>
      <c r="HA350">
        <v>23954.2</v>
      </c>
      <c r="HB350">
        <v>38330.1</v>
      </c>
      <c r="HC350">
        <v>32069.5</v>
      </c>
      <c r="HD350">
        <v>46581.4</v>
      </c>
      <c r="HE350">
        <v>37901.7</v>
      </c>
      <c r="HF350">
        <v>1.86607</v>
      </c>
      <c r="HG350">
        <v>1.84627</v>
      </c>
      <c r="HH350">
        <v>0.105839</v>
      </c>
      <c r="HI350">
        <v>0</v>
      </c>
      <c r="HJ350">
        <v>28.2737</v>
      </c>
      <c r="HK350">
        <v>999.9</v>
      </c>
      <c r="HL350">
        <v>47.4</v>
      </c>
      <c r="HM350">
        <v>31.9</v>
      </c>
      <c r="HN350">
        <v>24.9281</v>
      </c>
      <c r="HO350">
        <v>60.8713</v>
      </c>
      <c r="HP350">
        <v>22.6763</v>
      </c>
      <c r="HQ350">
        <v>1</v>
      </c>
      <c r="HR350">
        <v>0.162434</v>
      </c>
      <c r="HS350">
        <v>0.0510458</v>
      </c>
      <c r="HT350">
        <v>20.28</v>
      </c>
      <c r="HU350">
        <v>5.2104</v>
      </c>
      <c r="HV350">
        <v>11.98</v>
      </c>
      <c r="HW350">
        <v>4.9627</v>
      </c>
      <c r="HX350">
        <v>3.27398</v>
      </c>
      <c r="HY350">
        <v>9999</v>
      </c>
      <c r="HZ350">
        <v>9999</v>
      </c>
      <c r="IA350">
        <v>9999</v>
      </c>
      <c r="IB350">
        <v>999.9</v>
      </c>
      <c r="IC350">
        <v>1.86396</v>
      </c>
      <c r="ID350">
        <v>1.86008</v>
      </c>
      <c r="IE350">
        <v>1.85842</v>
      </c>
      <c r="IF350">
        <v>1.85974</v>
      </c>
      <c r="IG350">
        <v>1.85989</v>
      </c>
      <c r="IH350">
        <v>1.85837</v>
      </c>
      <c r="II350">
        <v>1.85746</v>
      </c>
      <c r="IJ350">
        <v>1.85242</v>
      </c>
      <c r="IK350">
        <v>0</v>
      </c>
      <c r="IL350">
        <v>0</v>
      </c>
      <c r="IM350">
        <v>0</v>
      </c>
      <c r="IN350">
        <v>0</v>
      </c>
      <c r="IO350" t="s">
        <v>443</v>
      </c>
      <c r="IP350" t="s">
        <v>444</v>
      </c>
      <c r="IQ350" t="s">
        <v>445</v>
      </c>
      <c r="IR350" t="s">
        <v>445</v>
      </c>
      <c r="IS350" t="s">
        <v>445</v>
      </c>
      <c r="IT350" t="s">
        <v>445</v>
      </c>
      <c r="IU350">
        <v>0</v>
      </c>
      <c r="IV350">
        <v>100</v>
      </c>
      <c r="IW350">
        <v>100</v>
      </c>
      <c r="IX350">
        <v>-1.223</v>
      </c>
      <c r="IY350">
        <v>0.288</v>
      </c>
      <c r="IZ350">
        <v>-1.101190050776656</v>
      </c>
      <c r="JA350">
        <v>-0.0009077452495023094</v>
      </c>
      <c r="JB350">
        <v>1.260287539409167E-06</v>
      </c>
      <c r="JC350">
        <v>-2.747980142854786E-10</v>
      </c>
      <c r="JD350">
        <v>0.01164710740424388</v>
      </c>
      <c r="JE350">
        <v>0.002354074995816399</v>
      </c>
      <c r="JF350">
        <v>0.0004967520844642659</v>
      </c>
      <c r="JG350">
        <v>-1.558376616488758E-06</v>
      </c>
      <c r="JH350">
        <v>1</v>
      </c>
      <c r="JI350">
        <v>1955</v>
      </c>
      <c r="JJ350">
        <v>1</v>
      </c>
      <c r="JK350">
        <v>26</v>
      </c>
      <c r="JL350">
        <v>194327.9</v>
      </c>
      <c r="JM350">
        <v>194328.1</v>
      </c>
      <c r="JN350">
        <v>1.78711</v>
      </c>
      <c r="JO350">
        <v>2.57812</v>
      </c>
      <c r="JP350">
        <v>1.49658</v>
      </c>
      <c r="JQ350">
        <v>2.34619</v>
      </c>
      <c r="JR350">
        <v>1.54907</v>
      </c>
      <c r="JS350">
        <v>2.37183</v>
      </c>
      <c r="JT350">
        <v>36.6706</v>
      </c>
      <c r="JU350">
        <v>24.1751</v>
      </c>
      <c r="JV350">
        <v>18</v>
      </c>
      <c r="JW350">
        <v>483.503</v>
      </c>
      <c r="JX350">
        <v>485.263</v>
      </c>
      <c r="JY350">
        <v>27.8043</v>
      </c>
      <c r="JZ350">
        <v>29.3413</v>
      </c>
      <c r="KA350">
        <v>30.0003</v>
      </c>
      <c r="KB350">
        <v>29.5111</v>
      </c>
      <c r="KC350">
        <v>29.4936</v>
      </c>
      <c r="KD350">
        <v>35.8739</v>
      </c>
      <c r="KE350">
        <v>21.9856</v>
      </c>
      <c r="KF350">
        <v>55.7574</v>
      </c>
      <c r="KG350">
        <v>27.8037</v>
      </c>
      <c r="KH350">
        <v>741.244</v>
      </c>
      <c r="KI350">
        <v>19.6547</v>
      </c>
      <c r="KJ350">
        <v>101.845</v>
      </c>
      <c r="KK350">
        <v>91.4014</v>
      </c>
    </row>
    <row r="351" spans="1:297">
      <c r="A351">
        <v>333</v>
      </c>
      <c r="B351">
        <v>1758649285.1</v>
      </c>
      <c r="C351">
        <v>7652.099999904633</v>
      </c>
      <c r="D351" t="s">
        <v>1114</v>
      </c>
      <c r="E351" t="s">
        <v>1115</v>
      </c>
      <c r="F351">
        <v>5</v>
      </c>
      <c r="G351" t="s">
        <v>1027</v>
      </c>
      <c r="H351" t="s">
        <v>438</v>
      </c>
      <c r="I351">
        <v>1758649277.314285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(EA351+(U351+2*0.95*5.67E-8*(((EA351+$B$9)+273)^4-(EA351+273)^4)-44100*J351)/(1.84*29.3*R351+8*0.95*5.67E-8*(EA351+273)^3))</f>
        <v>0</v>
      </c>
      <c r="W351">
        <f>($C$9*EB351+$D$9*EC351+$E$9*V351)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2*0.95*5.67E-8*(((EA351+$B$9)+273)^4-(W351+273)^4)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738.7830462222307</v>
      </c>
      <c r="AK351">
        <v>706.7512363636361</v>
      </c>
      <c r="AL351">
        <v>3.363199803096877</v>
      </c>
      <c r="AM351">
        <v>65.1807308755827</v>
      </c>
      <c r="AN351">
        <f>(AP351 - AO351 + DY351*1E3/(8.314*(EA351+273.15)) * AR351/DX351 * AQ351) * DX351/(100*DL351) * 1000/(1000 - AP351)</f>
        <v>0</v>
      </c>
      <c r="AO351">
        <v>19.64721837600975</v>
      </c>
      <c r="AP351">
        <v>22.32080363636365</v>
      </c>
      <c r="AQ351">
        <v>1.559979942612143E-05</v>
      </c>
      <c r="AR351">
        <v>105.5664432874924</v>
      </c>
      <c r="AS351">
        <v>0</v>
      </c>
      <c r="AT351">
        <v>0</v>
      </c>
      <c r="AU351">
        <f>IF(AS351*$H$15&gt;=AW351,1.0,(AW351/(AW351-AS351*$H$15)))</f>
        <v>0</v>
      </c>
      <c r="AV351">
        <f>(AU351-1)*100</f>
        <v>0</v>
      </c>
      <c r="AW351">
        <f>MAX(0,($B$15+$C$15*EF351)/(1+$D$15*EF351)*DY351/(EA351+273)*$E$15)</f>
        <v>0</v>
      </c>
      <c r="AX351" t="s">
        <v>439</v>
      </c>
      <c r="AY351" t="s">
        <v>439</v>
      </c>
      <c r="AZ351">
        <v>0</v>
      </c>
      <c r="BA351">
        <v>0</v>
      </c>
      <c r="BB351">
        <f>1-AZ351/BA351</f>
        <v>0</v>
      </c>
      <c r="BC351">
        <v>0</v>
      </c>
      <c r="BD351" t="s">
        <v>439</v>
      </c>
      <c r="BE351" t="s">
        <v>439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439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$B$13*EG351+$C$13*EH351+$F$13*ES351*(1-EV351)</f>
        <v>0</v>
      </c>
      <c r="DI351">
        <f>DH351*DJ351</f>
        <v>0</v>
      </c>
      <c r="DJ351">
        <f>($B$13*$D$11+$C$13*$D$11+$F$13*((FF351+EX351)/MAX(FF351+EX351+FG351, 0.1)*$I$11+FG351/MAX(FF351+EX351+FG351, 0.1)*$J$11))/($B$13+$C$13+$F$13)</f>
        <v>0</v>
      </c>
      <c r="DK351">
        <f>($B$13*$K$11+$C$13*$K$11+$F$13*((FF351+EX351)/MAX(FF351+EX351+FG351, 0.1)*$P$11+FG351/MAX(FF351+EX351+FG351, 0.1)*$Q$11))/($B$13+$C$13+$F$13)</f>
        <v>0</v>
      </c>
      <c r="DL351">
        <v>2.7</v>
      </c>
      <c r="DM351">
        <v>0.5</v>
      </c>
      <c r="DN351" t="s">
        <v>440</v>
      </c>
      <c r="DO351">
        <v>2</v>
      </c>
      <c r="DP351" t="b">
        <v>1</v>
      </c>
      <c r="DQ351">
        <v>1758649277.314285</v>
      </c>
      <c r="DR351">
        <v>667.1421428571429</v>
      </c>
      <c r="DS351">
        <v>708.69825</v>
      </c>
      <c r="DT351">
        <v>22.31672142857143</v>
      </c>
      <c r="DU351">
        <v>19.64310357142858</v>
      </c>
      <c r="DV351">
        <v>668.3689642857142</v>
      </c>
      <c r="DW351">
        <v>22.02881428571429</v>
      </c>
      <c r="DX351">
        <v>499.9876428571429</v>
      </c>
      <c r="DY351">
        <v>90.28567857142859</v>
      </c>
      <c r="DZ351">
        <v>0.06802941428571428</v>
      </c>
      <c r="EA351">
        <v>29.06428928571429</v>
      </c>
      <c r="EB351">
        <v>30.00133571428571</v>
      </c>
      <c r="EC351">
        <v>999.9000000000002</v>
      </c>
      <c r="ED351">
        <v>0</v>
      </c>
      <c r="EE351">
        <v>0</v>
      </c>
      <c r="EF351">
        <v>9995.420714285714</v>
      </c>
      <c r="EG351">
        <v>0</v>
      </c>
      <c r="EH351">
        <v>10.207625</v>
      </c>
      <c r="EI351">
        <v>-41.55596071428572</v>
      </c>
      <c r="EJ351">
        <v>682.3704999999999</v>
      </c>
      <c r="EK351">
        <v>722.8982857142855</v>
      </c>
      <c r="EL351">
        <v>2.673599642857142</v>
      </c>
      <c r="EM351">
        <v>708.69825</v>
      </c>
      <c r="EN351">
        <v>19.64310357142858</v>
      </c>
      <c r="EO351">
        <v>2.01488</v>
      </c>
      <c r="EP351">
        <v>1.773491785714285</v>
      </c>
      <c r="EQ351">
        <v>17.56174642857143</v>
      </c>
      <c r="ER351">
        <v>15.55509642857143</v>
      </c>
      <c r="ES351">
        <v>2000.019642857143</v>
      </c>
      <c r="ET351">
        <v>0.9799937857142859</v>
      </c>
      <c r="EU351">
        <v>0.02000641428571428</v>
      </c>
      <c r="EV351">
        <v>0</v>
      </c>
      <c r="EW351">
        <v>459.2648928571429</v>
      </c>
      <c r="EX351">
        <v>5.00078</v>
      </c>
      <c r="EY351">
        <v>9064.951071428572</v>
      </c>
      <c r="EZ351">
        <v>16379.76785714286</v>
      </c>
      <c r="FA351">
        <v>39.74971428571428</v>
      </c>
      <c r="FB351">
        <v>40.64935714285713</v>
      </c>
      <c r="FC351">
        <v>39.97517857142856</v>
      </c>
      <c r="FD351">
        <v>40.31221428571428</v>
      </c>
      <c r="FE351">
        <v>40.89264285714285</v>
      </c>
      <c r="FF351">
        <v>1955.109642857142</v>
      </c>
      <c r="FG351">
        <v>39.91</v>
      </c>
      <c r="FH351">
        <v>0</v>
      </c>
      <c r="FI351">
        <v>1758649283.4</v>
      </c>
      <c r="FJ351">
        <v>0</v>
      </c>
      <c r="FK351">
        <v>459.3740799999999</v>
      </c>
      <c r="FL351">
        <v>8.396615382518206</v>
      </c>
      <c r="FM351">
        <v>165.1253843849869</v>
      </c>
      <c r="FN351">
        <v>9066.999199999998</v>
      </c>
      <c r="FO351">
        <v>15</v>
      </c>
      <c r="FP351">
        <v>0</v>
      </c>
      <c r="FQ351" t="s">
        <v>441</v>
      </c>
      <c r="FR351">
        <v>1746989605.5</v>
      </c>
      <c r="FS351">
        <v>1746989593.5</v>
      </c>
      <c r="FT351">
        <v>0</v>
      </c>
      <c r="FU351">
        <v>-0.274</v>
      </c>
      <c r="FV351">
        <v>-0.002</v>
      </c>
      <c r="FW351">
        <v>2.549</v>
      </c>
      <c r="FX351">
        <v>0.129</v>
      </c>
      <c r="FY351">
        <v>420</v>
      </c>
      <c r="FZ351">
        <v>17</v>
      </c>
      <c r="GA351">
        <v>0.02</v>
      </c>
      <c r="GB351">
        <v>0.04</v>
      </c>
      <c r="GC351">
        <v>-41.6735425</v>
      </c>
      <c r="GD351">
        <v>2.438200750469113</v>
      </c>
      <c r="GE351">
        <v>0.3590674128123438</v>
      </c>
      <c r="GF351">
        <v>0</v>
      </c>
      <c r="GG351">
        <v>458.7456176470588</v>
      </c>
      <c r="GH351">
        <v>8.956684494390956</v>
      </c>
      <c r="GI351">
        <v>0.9206058751363856</v>
      </c>
      <c r="GJ351">
        <v>0</v>
      </c>
      <c r="GK351">
        <v>2.6746215</v>
      </c>
      <c r="GL351">
        <v>-0.01982836772983286</v>
      </c>
      <c r="GM351">
        <v>0.002064417048466731</v>
      </c>
      <c r="GN351">
        <v>1</v>
      </c>
      <c r="GO351">
        <v>1</v>
      </c>
      <c r="GP351">
        <v>3</v>
      </c>
      <c r="GQ351" t="s">
        <v>448</v>
      </c>
      <c r="GR351">
        <v>3.10236</v>
      </c>
      <c r="GS351">
        <v>2.72593</v>
      </c>
      <c r="GT351">
        <v>0.125787</v>
      </c>
      <c r="GU351">
        <v>0.130753</v>
      </c>
      <c r="GV351">
        <v>0.102131</v>
      </c>
      <c r="GW351">
        <v>0.0946192</v>
      </c>
      <c r="GX351">
        <v>22825.4</v>
      </c>
      <c r="GY351">
        <v>20627.8</v>
      </c>
      <c r="GZ351">
        <v>26674.6</v>
      </c>
      <c r="HA351">
        <v>23954.1</v>
      </c>
      <c r="HB351">
        <v>38329.8</v>
      </c>
      <c r="HC351">
        <v>32069.3</v>
      </c>
      <c r="HD351">
        <v>46581.1</v>
      </c>
      <c r="HE351">
        <v>37901.4</v>
      </c>
      <c r="HF351">
        <v>1.86635</v>
      </c>
      <c r="HG351">
        <v>1.84608</v>
      </c>
      <c r="HH351">
        <v>0.106148</v>
      </c>
      <c r="HI351">
        <v>0</v>
      </c>
      <c r="HJ351">
        <v>28.2726</v>
      </c>
      <c r="HK351">
        <v>999.9</v>
      </c>
      <c r="HL351">
        <v>47.3</v>
      </c>
      <c r="HM351">
        <v>31.9</v>
      </c>
      <c r="HN351">
        <v>24.8746</v>
      </c>
      <c r="HO351">
        <v>61.1513</v>
      </c>
      <c r="HP351">
        <v>22.3638</v>
      </c>
      <c r="HQ351">
        <v>1</v>
      </c>
      <c r="HR351">
        <v>0.162353</v>
      </c>
      <c r="HS351">
        <v>0.0478976</v>
      </c>
      <c r="HT351">
        <v>20.28</v>
      </c>
      <c r="HU351">
        <v>5.2116</v>
      </c>
      <c r="HV351">
        <v>11.9798</v>
      </c>
      <c r="HW351">
        <v>4.9629</v>
      </c>
      <c r="HX351">
        <v>3.27423</v>
      </c>
      <c r="HY351">
        <v>9999</v>
      </c>
      <c r="HZ351">
        <v>9999</v>
      </c>
      <c r="IA351">
        <v>9999</v>
      </c>
      <c r="IB351">
        <v>999.9</v>
      </c>
      <c r="IC351">
        <v>1.86394</v>
      </c>
      <c r="ID351">
        <v>1.86005</v>
      </c>
      <c r="IE351">
        <v>1.85842</v>
      </c>
      <c r="IF351">
        <v>1.85974</v>
      </c>
      <c r="IG351">
        <v>1.85989</v>
      </c>
      <c r="IH351">
        <v>1.85837</v>
      </c>
      <c r="II351">
        <v>1.85745</v>
      </c>
      <c r="IJ351">
        <v>1.85242</v>
      </c>
      <c r="IK351">
        <v>0</v>
      </c>
      <c r="IL351">
        <v>0</v>
      </c>
      <c r="IM351">
        <v>0</v>
      </c>
      <c r="IN351">
        <v>0</v>
      </c>
      <c r="IO351" t="s">
        <v>443</v>
      </c>
      <c r="IP351" t="s">
        <v>444</v>
      </c>
      <c r="IQ351" t="s">
        <v>445</v>
      </c>
      <c r="IR351" t="s">
        <v>445</v>
      </c>
      <c r="IS351" t="s">
        <v>445</v>
      </c>
      <c r="IT351" t="s">
        <v>445</v>
      </c>
      <c r="IU351">
        <v>0</v>
      </c>
      <c r="IV351">
        <v>100</v>
      </c>
      <c r="IW351">
        <v>100</v>
      </c>
      <c r="IX351">
        <v>-1.216</v>
      </c>
      <c r="IY351">
        <v>0.288</v>
      </c>
      <c r="IZ351">
        <v>-1.101190050776656</v>
      </c>
      <c r="JA351">
        <v>-0.0009077452495023094</v>
      </c>
      <c r="JB351">
        <v>1.260287539409167E-06</v>
      </c>
      <c r="JC351">
        <v>-2.747980142854786E-10</v>
      </c>
      <c r="JD351">
        <v>0.01164710740424388</v>
      </c>
      <c r="JE351">
        <v>0.002354074995816399</v>
      </c>
      <c r="JF351">
        <v>0.0004967520844642659</v>
      </c>
      <c r="JG351">
        <v>-1.558376616488758E-06</v>
      </c>
      <c r="JH351">
        <v>1</v>
      </c>
      <c r="JI351">
        <v>1955</v>
      </c>
      <c r="JJ351">
        <v>1</v>
      </c>
      <c r="JK351">
        <v>26</v>
      </c>
      <c r="JL351">
        <v>194328</v>
      </c>
      <c r="JM351">
        <v>194328.2</v>
      </c>
      <c r="JN351">
        <v>1.81885</v>
      </c>
      <c r="JO351">
        <v>2.63062</v>
      </c>
      <c r="JP351">
        <v>1.49658</v>
      </c>
      <c r="JQ351">
        <v>2.34619</v>
      </c>
      <c r="JR351">
        <v>1.54907</v>
      </c>
      <c r="JS351">
        <v>2.39746</v>
      </c>
      <c r="JT351">
        <v>36.6469</v>
      </c>
      <c r="JU351">
        <v>24.1751</v>
      </c>
      <c r="JV351">
        <v>18</v>
      </c>
      <c r="JW351">
        <v>483.678</v>
      </c>
      <c r="JX351">
        <v>485.153</v>
      </c>
      <c r="JY351">
        <v>27.8038</v>
      </c>
      <c r="JZ351">
        <v>29.3432</v>
      </c>
      <c r="KA351">
        <v>30.0001</v>
      </c>
      <c r="KB351">
        <v>29.513</v>
      </c>
      <c r="KC351">
        <v>29.4961</v>
      </c>
      <c r="KD351">
        <v>36.5145</v>
      </c>
      <c r="KE351">
        <v>21.9856</v>
      </c>
      <c r="KF351">
        <v>55.3844</v>
      </c>
      <c r="KG351">
        <v>27.8038</v>
      </c>
      <c r="KH351">
        <v>754.602</v>
      </c>
      <c r="KI351">
        <v>19.6547</v>
      </c>
      <c r="KJ351">
        <v>101.845</v>
      </c>
      <c r="KK351">
        <v>91.40089999999999</v>
      </c>
    </row>
    <row r="352" spans="1:297">
      <c r="A352">
        <v>334</v>
      </c>
      <c r="B352">
        <v>1758649290.1</v>
      </c>
      <c r="C352">
        <v>7657.099999904633</v>
      </c>
      <c r="D352" t="s">
        <v>1116</v>
      </c>
      <c r="E352" t="s">
        <v>1117</v>
      </c>
      <c r="F352">
        <v>5</v>
      </c>
      <c r="G352" t="s">
        <v>1027</v>
      </c>
      <c r="H352" t="s">
        <v>438</v>
      </c>
      <c r="I352">
        <v>1758649282.6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(EA352+(U352+2*0.95*5.67E-8*(((EA352+$B$9)+273)^4-(EA352+273)^4)-44100*J352)/(1.84*29.3*R352+8*0.95*5.67E-8*(EA352+273)^3))</f>
        <v>0</v>
      </c>
      <c r="W352">
        <f>($C$9*EB352+$D$9*EC352+$E$9*V352)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2*0.95*5.67E-8*(((EA352+$B$9)+273)^4-(W352+273)^4)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755.8085676177055</v>
      </c>
      <c r="AK352">
        <v>723.597115151515</v>
      </c>
      <c r="AL352">
        <v>3.374334715488169</v>
      </c>
      <c r="AM352">
        <v>65.1807308755827</v>
      </c>
      <c r="AN352">
        <f>(AP352 - AO352 + DY352*1E3/(8.314*(EA352+273.15)) * AR352/DX352 * AQ352) * DX352/(100*DL352) * 1000/(1000 - AP352)</f>
        <v>0</v>
      </c>
      <c r="AO352">
        <v>19.62455072495554</v>
      </c>
      <c r="AP352">
        <v>22.31540666666666</v>
      </c>
      <c r="AQ352">
        <v>-5.461722474528452E-05</v>
      </c>
      <c r="AR352">
        <v>105.5664432874924</v>
      </c>
      <c r="AS352">
        <v>0</v>
      </c>
      <c r="AT352">
        <v>0</v>
      </c>
      <c r="AU352">
        <f>IF(AS352*$H$15&gt;=AW352,1.0,(AW352/(AW352-AS352*$H$15)))</f>
        <v>0</v>
      </c>
      <c r="AV352">
        <f>(AU352-1)*100</f>
        <v>0</v>
      </c>
      <c r="AW352">
        <f>MAX(0,($B$15+$C$15*EF352)/(1+$D$15*EF352)*DY352/(EA352+273)*$E$15)</f>
        <v>0</v>
      </c>
      <c r="AX352" t="s">
        <v>439</v>
      </c>
      <c r="AY352" t="s">
        <v>439</v>
      </c>
      <c r="AZ352">
        <v>0</v>
      </c>
      <c r="BA352">
        <v>0</v>
      </c>
      <c r="BB352">
        <f>1-AZ352/BA352</f>
        <v>0</v>
      </c>
      <c r="BC352">
        <v>0</v>
      </c>
      <c r="BD352" t="s">
        <v>439</v>
      </c>
      <c r="BE352" t="s">
        <v>439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439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$B$13*EG352+$C$13*EH352+$F$13*ES352*(1-EV352)</f>
        <v>0</v>
      </c>
      <c r="DI352">
        <f>DH352*DJ352</f>
        <v>0</v>
      </c>
      <c r="DJ352">
        <f>($B$13*$D$11+$C$13*$D$11+$F$13*((FF352+EX352)/MAX(FF352+EX352+FG352, 0.1)*$I$11+FG352/MAX(FF352+EX352+FG352, 0.1)*$J$11))/($B$13+$C$13+$F$13)</f>
        <v>0</v>
      </c>
      <c r="DK352">
        <f>($B$13*$K$11+$C$13*$K$11+$F$13*((FF352+EX352)/MAX(FF352+EX352+FG352, 0.1)*$P$11+FG352/MAX(FF352+EX352+FG352, 0.1)*$Q$11))/($B$13+$C$13+$F$13)</f>
        <v>0</v>
      </c>
      <c r="DL352">
        <v>2.7</v>
      </c>
      <c r="DM352">
        <v>0.5</v>
      </c>
      <c r="DN352" t="s">
        <v>440</v>
      </c>
      <c r="DO352">
        <v>2</v>
      </c>
      <c r="DP352" t="b">
        <v>1</v>
      </c>
      <c r="DQ352">
        <v>1758649282.6</v>
      </c>
      <c r="DR352">
        <v>684.4517037037037</v>
      </c>
      <c r="DS352">
        <v>725.9976296296295</v>
      </c>
      <c r="DT352">
        <v>22.31852592592593</v>
      </c>
      <c r="DU352">
        <v>19.64022592592593</v>
      </c>
      <c r="DV352">
        <v>685.6713703703705</v>
      </c>
      <c r="DW352">
        <v>22.03058148148148</v>
      </c>
      <c r="DX352">
        <v>500.0190740740742</v>
      </c>
      <c r="DY352">
        <v>90.28571111111113</v>
      </c>
      <c r="DZ352">
        <v>0.06787322592592593</v>
      </c>
      <c r="EA352">
        <v>29.06577407407408</v>
      </c>
      <c r="EB352">
        <v>29.99907037037037</v>
      </c>
      <c r="EC352">
        <v>999.9000000000001</v>
      </c>
      <c r="ED352">
        <v>0</v>
      </c>
      <c r="EE352">
        <v>0</v>
      </c>
      <c r="EF352">
        <v>10002.37925925926</v>
      </c>
      <c r="EG352">
        <v>0</v>
      </c>
      <c r="EH352">
        <v>10.20768518518518</v>
      </c>
      <c r="EI352">
        <v>-41.5457</v>
      </c>
      <c r="EJ352">
        <v>700.0765925925925</v>
      </c>
      <c r="EK352">
        <v>740.5420370370371</v>
      </c>
      <c r="EL352">
        <v>2.678288148148149</v>
      </c>
      <c r="EM352">
        <v>725.9976296296295</v>
      </c>
      <c r="EN352">
        <v>19.64022592592593</v>
      </c>
      <c r="EO352">
        <v>2.015043333333333</v>
      </c>
      <c r="EP352">
        <v>1.773232962962963</v>
      </c>
      <c r="EQ352">
        <v>17.56303333333333</v>
      </c>
      <c r="ER352">
        <v>15.5528</v>
      </c>
      <c r="ES352">
        <v>1999.99962962963</v>
      </c>
      <c r="ET352">
        <v>0.9799935555555557</v>
      </c>
      <c r="EU352">
        <v>0.02000664444444444</v>
      </c>
      <c r="EV352">
        <v>0</v>
      </c>
      <c r="EW352">
        <v>459.9502592592593</v>
      </c>
      <c r="EX352">
        <v>5.00078</v>
      </c>
      <c r="EY352">
        <v>9078.906296296296</v>
      </c>
      <c r="EZ352">
        <v>16379.58888888889</v>
      </c>
      <c r="FA352">
        <v>39.75888888888888</v>
      </c>
      <c r="FB352">
        <v>40.64796296296296</v>
      </c>
      <c r="FC352">
        <v>39.98122222222222</v>
      </c>
      <c r="FD352">
        <v>40.32848148148147</v>
      </c>
      <c r="FE352">
        <v>40.92337037037036</v>
      </c>
      <c r="FF352">
        <v>1955.08962962963</v>
      </c>
      <c r="FG352">
        <v>39.91</v>
      </c>
      <c r="FH352">
        <v>0</v>
      </c>
      <c r="FI352">
        <v>1758649288.2</v>
      </c>
      <c r="FJ352">
        <v>0</v>
      </c>
      <c r="FK352">
        <v>459.99028</v>
      </c>
      <c r="FL352">
        <v>8.118846173468901</v>
      </c>
      <c r="FM352">
        <v>150.0969230924081</v>
      </c>
      <c r="FN352">
        <v>9079.5556</v>
      </c>
      <c r="FO352">
        <v>15</v>
      </c>
      <c r="FP352">
        <v>0</v>
      </c>
      <c r="FQ352" t="s">
        <v>441</v>
      </c>
      <c r="FR352">
        <v>1746989605.5</v>
      </c>
      <c r="FS352">
        <v>1746989593.5</v>
      </c>
      <c r="FT352">
        <v>0</v>
      </c>
      <c r="FU352">
        <v>-0.274</v>
      </c>
      <c r="FV352">
        <v>-0.002</v>
      </c>
      <c r="FW352">
        <v>2.549</v>
      </c>
      <c r="FX352">
        <v>0.129</v>
      </c>
      <c r="FY352">
        <v>420</v>
      </c>
      <c r="FZ352">
        <v>17</v>
      </c>
      <c r="GA352">
        <v>0.02</v>
      </c>
      <c r="GB352">
        <v>0.04</v>
      </c>
      <c r="GC352">
        <v>-41.63265121951219</v>
      </c>
      <c r="GD352">
        <v>0.4307101045296156</v>
      </c>
      <c r="GE352">
        <v>0.3256929491601859</v>
      </c>
      <c r="GF352">
        <v>1</v>
      </c>
      <c r="GG352">
        <v>459.4675882352942</v>
      </c>
      <c r="GH352">
        <v>8.565867075287901</v>
      </c>
      <c r="GI352">
        <v>0.8804517930367251</v>
      </c>
      <c r="GJ352">
        <v>0</v>
      </c>
      <c r="GK352">
        <v>2.675818292682927</v>
      </c>
      <c r="GL352">
        <v>0.02283533101045011</v>
      </c>
      <c r="GM352">
        <v>0.005743143909316349</v>
      </c>
      <c r="GN352">
        <v>1</v>
      </c>
      <c r="GO352">
        <v>2</v>
      </c>
      <c r="GP352">
        <v>3</v>
      </c>
      <c r="GQ352" t="s">
        <v>442</v>
      </c>
      <c r="GR352">
        <v>3.10214</v>
      </c>
      <c r="GS352">
        <v>2.72563</v>
      </c>
      <c r="GT352">
        <v>0.127825</v>
      </c>
      <c r="GU352">
        <v>0.132776</v>
      </c>
      <c r="GV352">
        <v>0.102113</v>
      </c>
      <c r="GW352">
        <v>0.09449100000000001</v>
      </c>
      <c r="GX352">
        <v>22772.3</v>
      </c>
      <c r="GY352">
        <v>20579.7</v>
      </c>
      <c r="GZ352">
        <v>26674.7</v>
      </c>
      <c r="HA352">
        <v>23954</v>
      </c>
      <c r="HB352">
        <v>38331</v>
      </c>
      <c r="HC352">
        <v>32074.1</v>
      </c>
      <c r="HD352">
        <v>46581.3</v>
      </c>
      <c r="HE352">
        <v>37901.5</v>
      </c>
      <c r="HF352">
        <v>1.86595</v>
      </c>
      <c r="HG352">
        <v>1.84605</v>
      </c>
      <c r="HH352">
        <v>0.105601</v>
      </c>
      <c r="HI352">
        <v>0</v>
      </c>
      <c r="HJ352">
        <v>28.2713</v>
      </c>
      <c r="HK352">
        <v>999.9</v>
      </c>
      <c r="HL352">
        <v>47.3</v>
      </c>
      <c r="HM352">
        <v>31.9</v>
      </c>
      <c r="HN352">
        <v>24.875</v>
      </c>
      <c r="HO352">
        <v>60.8613</v>
      </c>
      <c r="HP352">
        <v>22.5681</v>
      </c>
      <c r="HQ352">
        <v>1</v>
      </c>
      <c r="HR352">
        <v>0.162475</v>
      </c>
      <c r="HS352">
        <v>0.0490523</v>
      </c>
      <c r="HT352">
        <v>20.2801</v>
      </c>
      <c r="HU352">
        <v>5.21055</v>
      </c>
      <c r="HV352">
        <v>11.98</v>
      </c>
      <c r="HW352">
        <v>4.963</v>
      </c>
      <c r="HX352">
        <v>3.27405</v>
      </c>
      <c r="HY352">
        <v>9999</v>
      </c>
      <c r="HZ352">
        <v>9999</v>
      </c>
      <c r="IA352">
        <v>9999</v>
      </c>
      <c r="IB352">
        <v>999.9</v>
      </c>
      <c r="IC352">
        <v>1.86394</v>
      </c>
      <c r="ID352">
        <v>1.8601</v>
      </c>
      <c r="IE352">
        <v>1.85844</v>
      </c>
      <c r="IF352">
        <v>1.85975</v>
      </c>
      <c r="IG352">
        <v>1.85989</v>
      </c>
      <c r="IH352">
        <v>1.85838</v>
      </c>
      <c r="II352">
        <v>1.85745</v>
      </c>
      <c r="IJ352">
        <v>1.85241</v>
      </c>
      <c r="IK352">
        <v>0</v>
      </c>
      <c r="IL352">
        <v>0</v>
      </c>
      <c r="IM352">
        <v>0</v>
      </c>
      <c r="IN352">
        <v>0</v>
      </c>
      <c r="IO352" t="s">
        <v>443</v>
      </c>
      <c r="IP352" t="s">
        <v>444</v>
      </c>
      <c r="IQ352" t="s">
        <v>445</v>
      </c>
      <c r="IR352" t="s">
        <v>445</v>
      </c>
      <c r="IS352" t="s">
        <v>445</v>
      </c>
      <c r="IT352" t="s">
        <v>445</v>
      </c>
      <c r="IU352">
        <v>0</v>
      </c>
      <c r="IV352">
        <v>100</v>
      </c>
      <c r="IW352">
        <v>100</v>
      </c>
      <c r="IX352">
        <v>-1.208</v>
      </c>
      <c r="IY352">
        <v>0.2879</v>
      </c>
      <c r="IZ352">
        <v>-1.101190050776656</v>
      </c>
      <c r="JA352">
        <v>-0.0009077452495023094</v>
      </c>
      <c r="JB352">
        <v>1.260287539409167E-06</v>
      </c>
      <c r="JC352">
        <v>-2.747980142854786E-10</v>
      </c>
      <c r="JD352">
        <v>0.01164710740424388</v>
      </c>
      <c r="JE352">
        <v>0.002354074995816399</v>
      </c>
      <c r="JF352">
        <v>0.0004967520844642659</v>
      </c>
      <c r="JG352">
        <v>-1.558376616488758E-06</v>
      </c>
      <c r="JH352">
        <v>1</v>
      </c>
      <c r="JI352">
        <v>1955</v>
      </c>
      <c r="JJ352">
        <v>1</v>
      </c>
      <c r="JK352">
        <v>26</v>
      </c>
      <c r="JL352">
        <v>194328.1</v>
      </c>
      <c r="JM352">
        <v>194328.3</v>
      </c>
      <c r="JN352">
        <v>1.85303</v>
      </c>
      <c r="JO352">
        <v>2.58423</v>
      </c>
      <c r="JP352">
        <v>1.49658</v>
      </c>
      <c r="JQ352">
        <v>2.34619</v>
      </c>
      <c r="JR352">
        <v>1.54907</v>
      </c>
      <c r="JS352">
        <v>2.4585</v>
      </c>
      <c r="JT352">
        <v>36.6469</v>
      </c>
      <c r="JU352">
        <v>24.1751</v>
      </c>
      <c r="JV352">
        <v>18</v>
      </c>
      <c r="JW352">
        <v>483.463</v>
      </c>
      <c r="JX352">
        <v>485.157</v>
      </c>
      <c r="JY352">
        <v>27.804</v>
      </c>
      <c r="JZ352">
        <v>29.3451</v>
      </c>
      <c r="KA352">
        <v>30.0002</v>
      </c>
      <c r="KB352">
        <v>29.5155</v>
      </c>
      <c r="KC352">
        <v>29.4986</v>
      </c>
      <c r="KD352">
        <v>37.2038</v>
      </c>
      <c r="KE352">
        <v>21.9856</v>
      </c>
      <c r="KF352">
        <v>55.3844</v>
      </c>
      <c r="KG352">
        <v>27.8039</v>
      </c>
      <c r="KH352">
        <v>774.672</v>
      </c>
      <c r="KI352">
        <v>19.6547</v>
      </c>
      <c r="KJ352">
        <v>101.845</v>
      </c>
      <c r="KK352">
        <v>91.4008</v>
      </c>
    </row>
    <row r="353" spans="1:297">
      <c r="A353">
        <v>335</v>
      </c>
      <c r="B353">
        <v>1758649295.1</v>
      </c>
      <c r="C353">
        <v>7662.099999904633</v>
      </c>
      <c r="D353" t="s">
        <v>1118</v>
      </c>
      <c r="E353" t="s">
        <v>1119</v>
      </c>
      <c r="F353">
        <v>5</v>
      </c>
      <c r="G353" t="s">
        <v>1027</v>
      </c>
      <c r="H353" t="s">
        <v>438</v>
      </c>
      <c r="I353">
        <v>1758649287.314285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(EA353+(U353+2*0.95*5.67E-8*(((EA353+$B$9)+273)^4-(EA353+273)^4)-44100*J353)/(1.84*29.3*R353+8*0.95*5.67E-8*(EA353+273)^3))</f>
        <v>0</v>
      </c>
      <c r="W353">
        <f>($C$9*EB353+$D$9*EC353+$E$9*V353)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2*0.95*5.67E-8*(((EA353+$B$9)+273)^4-(W353+273)^4)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772.9671896780595</v>
      </c>
      <c r="AK353">
        <v>740.6093272727271</v>
      </c>
      <c r="AL353">
        <v>3.406829542117106</v>
      </c>
      <c r="AM353">
        <v>65.1807308755827</v>
      </c>
      <c r="AN353">
        <f>(AP353 - AO353 + DY353*1E3/(8.314*(EA353+273.15)) * AR353/DX353 * AQ353) * DX353/(100*DL353) * 1000/(1000 - AP353)</f>
        <v>0</v>
      </c>
      <c r="AO353">
        <v>19.60688737028554</v>
      </c>
      <c r="AP353">
        <v>22.30016545454545</v>
      </c>
      <c r="AQ353">
        <v>-8.698889803587688E-05</v>
      </c>
      <c r="AR353">
        <v>105.5664432874924</v>
      </c>
      <c r="AS353">
        <v>0</v>
      </c>
      <c r="AT353">
        <v>0</v>
      </c>
      <c r="AU353">
        <f>IF(AS353*$H$15&gt;=AW353,1.0,(AW353/(AW353-AS353*$H$15)))</f>
        <v>0</v>
      </c>
      <c r="AV353">
        <f>(AU353-1)*100</f>
        <v>0</v>
      </c>
      <c r="AW353">
        <f>MAX(0,($B$15+$C$15*EF353)/(1+$D$15*EF353)*DY353/(EA353+273)*$E$15)</f>
        <v>0</v>
      </c>
      <c r="AX353" t="s">
        <v>439</v>
      </c>
      <c r="AY353" t="s">
        <v>439</v>
      </c>
      <c r="AZ353">
        <v>0</v>
      </c>
      <c r="BA353">
        <v>0</v>
      </c>
      <c r="BB353">
        <f>1-AZ353/BA353</f>
        <v>0</v>
      </c>
      <c r="BC353">
        <v>0</v>
      </c>
      <c r="BD353" t="s">
        <v>439</v>
      </c>
      <c r="BE353" t="s">
        <v>439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439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$B$13*EG353+$C$13*EH353+$F$13*ES353*(1-EV353)</f>
        <v>0</v>
      </c>
      <c r="DI353">
        <f>DH353*DJ353</f>
        <v>0</v>
      </c>
      <c r="DJ353">
        <f>($B$13*$D$11+$C$13*$D$11+$F$13*((FF353+EX353)/MAX(FF353+EX353+FG353, 0.1)*$I$11+FG353/MAX(FF353+EX353+FG353, 0.1)*$J$11))/($B$13+$C$13+$F$13)</f>
        <v>0</v>
      </c>
      <c r="DK353">
        <f>($B$13*$K$11+$C$13*$K$11+$F$13*((FF353+EX353)/MAX(FF353+EX353+FG353, 0.1)*$P$11+FG353/MAX(FF353+EX353+FG353, 0.1)*$Q$11))/($B$13+$C$13+$F$13)</f>
        <v>0</v>
      </c>
      <c r="DL353">
        <v>2.7</v>
      </c>
      <c r="DM353">
        <v>0.5</v>
      </c>
      <c r="DN353" t="s">
        <v>440</v>
      </c>
      <c r="DO353">
        <v>2</v>
      </c>
      <c r="DP353" t="b">
        <v>1</v>
      </c>
      <c r="DQ353">
        <v>1758649287.314285</v>
      </c>
      <c r="DR353">
        <v>699.9391428571428</v>
      </c>
      <c r="DS353">
        <v>741.7873214285715</v>
      </c>
      <c r="DT353">
        <v>22.31508571428572</v>
      </c>
      <c r="DU353">
        <v>19.62852142857143</v>
      </c>
      <c r="DV353">
        <v>701.152</v>
      </c>
      <c r="DW353">
        <v>22.02721071428572</v>
      </c>
      <c r="DX353">
        <v>500.0335</v>
      </c>
      <c r="DY353">
        <v>90.28655714285712</v>
      </c>
      <c r="DZ353">
        <v>0.067780575</v>
      </c>
      <c r="EA353">
        <v>29.06728571428572</v>
      </c>
      <c r="EB353">
        <v>29.99712142857143</v>
      </c>
      <c r="EC353">
        <v>999.9000000000002</v>
      </c>
      <c r="ED353">
        <v>0</v>
      </c>
      <c r="EE353">
        <v>0</v>
      </c>
      <c r="EF353">
        <v>10002.67392857143</v>
      </c>
      <c r="EG353">
        <v>0</v>
      </c>
      <c r="EH353">
        <v>10.20091785714285</v>
      </c>
      <c r="EI353">
        <v>-41.84795</v>
      </c>
      <c r="EJ353">
        <v>715.9149642857141</v>
      </c>
      <c r="EK353">
        <v>756.6388214285718</v>
      </c>
      <c r="EL353">
        <v>2.686556428571429</v>
      </c>
      <c r="EM353">
        <v>741.7873214285715</v>
      </c>
      <c r="EN353">
        <v>19.62852142857143</v>
      </c>
      <c r="EO353">
        <v>2.014751785714286</v>
      </c>
      <c r="EP353">
        <v>1.7721925</v>
      </c>
      <c r="EQ353">
        <v>17.56073928571429</v>
      </c>
      <c r="ER353">
        <v>15.54365</v>
      </c>
      <c r="ES353">
        <v>1999.983214285714</v>
      </c>
      <c r="ET353">
        <v>0.9799933571428573</v>
      </c>
      <c r="EU353">
        <v>0.02000684285714285</v>
      </c>
      <c r="EV353">
        <v>0</v>
      </c>
      <c r="EW353">
        <v>460.5493214285715</v>
      </c>
      <c r="EX353">
        <v>5.00078</v>
      </c>
      <c r="EY353">
        <v>9090.142857142859</v>
      </c>
      <c r="EZ353">
        <v>16379.45</v>
      </c>
      <c r="FA353">
        <v>39.76310714285714</v>
      </c>
      <c r="FB353">
        <v>40.65378571428571</v>
      </c>
      <c r="FC353">
        <v>39.98639285714285</v>
      </c>
      <c r="FD353">
        <v>40.31446428571428</v>
      </c>
      <c r="FE353">
        <v>40.89489285714286</v>
      </c>
      <c r="FF353">
        <v>1955.073214285715</v>
      </c>
      <c r="FG353">
        <v>39.91</v>
      </c>
      <c r="FH353">
        <v>0</v>
      </c>
      <c r="FI353">
        <v>1758649293</v>
      </c>
      <c r="FJ353">
        <v>0</v>
      </c>
      <c r="FK353">
        <v>460.5898</v>
      </c>
      <c r="FL353">
        <v>6.84869232294127</v>
      </c>
      <c r="FM353">
        <v>138.0830767033292</v>
      </c>
      <c r="FN353">
        <v>9091.0056</v>
      </c>
      <c r="FO353">
        <v>15</v>
      </c>
      <c r="FP353">
        <v>0</v>
      </c>
      <c r="FQ353" t="s">
        <v>441</v>
      </c>
      <c r="FR353">
        <v>1746989605.5</v>
      </c>
      <c r="FS353">
        <v>1746989593.5</v>
      </c>
      <c r="FT353">
        <v>0</v>
      </c>
      <c r="FU353">
        <v>-0.274</v>
      </c>
      <c r="FV353">
        <v>-0.002</v>
      </c>
      <c r="FW353">
        <v>2.549</v>
      </c>
      <c r="FX353">
        <v>0.129</v>
      </c>
      <c r="FY353">
        <v>420</v>
      </c>
      <c r="FZ353">
        <v>17</v>
      </c>
      <c r="GA353">
        <v>0.02</v>
      </c>
      <c r="GB353">
        <v>0.04</v>
      </c>
      <c r="GC353">
        <v>-41.67045853658536</v>
      </c>
      <c r="GD353">
        <v>-3.523379790940735</v>
      </c>
      <c r="GE353">
        <v>0.3570791577033742</v>
      </c>
      <c r="GF353">
        <v>0</v>
      </c>
      <c r="GG353">
        <v>460.2399705882353</v>
      </c>
      <c r="GH353">
        <v>7.407318574021573</v>
      </c>
      <c r="GI353">
        <v>0.7733033985401658</v>
      </c>
      <c r="GJ353">
        <v>0</v>
      </c>
      <c r="GK353">
        <v>2.683038292682927</v>
      </c>
      <c r="GL353">
        <v>0.1069979790940714</v>
      </c>
      <c r="GM353">
        <v>0.01255861824433799</v>
      </c>
      <c r="GN353">
        <v>0</v>
      </c>
      <c r="GO353">
        <v>0</v>
      </c>
      <c r="GP353">
        <v>3</v>
      </c>
      <c r="GQ353" t="s">
        <v>459</v>
      </c>
      <c r="GR353">
        <v>3.10208</v>
      </c>
      <c r="GS353">
        <v>2.72607</v>
      </c>
      <c r="GT353">
        <v>0.129849</v>
      </c>
      <c r="GU353">
        <v>0.134763</v>
      </c>
      <c r="GV353">
        <v>0.102066</v>
      </c>
      <c r="GW353">
        <v>0.0944784</v>
      </c>
      <c r="GX353">
        <v>22719.2</v>
      </c>
      <c r="GY353">
        <v>20532.5</v>
      </c>
      <c r="GZ353">
        <v>26674.4</v>
      </c>
      <c r="HA353">
        <v>23954.1</v>
      </c>
      <c r="HB353">
        <v>38333.2</v>
      </c>
      <c r="HC353">
        <v>32074.8</v>
      </c>
      <c r="HD353">
        <v>46581.3</v>
      </c>
      <c r="HE353">
        <v>37901.4</v>
      </c>
      <c r="HF353">
        <v>1.86625</v>
      </c>
      <c r="HG353">
        <v>1.8463</v>
      </c>
      <c r="HH353">
        <v>0.105724</v>
      </c>
      <c r="HI353">
        <v>0</v>
      </c>
      <c r="HJ353">
        <v>28.2689</v>
      </c>
      <c r="HK353">
        <v>999.9</v>
      </c>
      <c r="HL353">
        <v>47.3</v>
      </c>
      <c r="HM353">
        <v>31.9</v>
      </c>
      <c r="HN353">
        <v>24.875</v>
      </c>
      <c r="HO353">
        <v>61.3513</v>
      </c>
      <c r="HP353">
        <v>22.6002</v>
      </c>
      <c r="HQ353">
        <v>1</v>
      </c>
      <c r="HR353">
        <v>0.162668</v>
      </c>
      <c r="HS353">
        <v>0.0494254</v>
      </c>
      <c r="HT353">
        <v>20.2801</v>
      </c>
      <c r="HU353">
        <v>5.21085</v>
      </c>
      <c r="HV353">
        <v>11.98</v>
      </c>
      <c r="HW353">
        <v>4.96325</v>
      </c>
      <c r="HX353">
        <v>3.27413</v>
      </c>
      <c r="HY353">
        <v>9999</v>
      </c>
      <c r="HZ353">
        <v>9999</v>
      </c>
      <c r="IA353">
        <v>9999</v>
      </c>
      <c r="IB353">
        <v>999.9</v>
      </c>
      <c r="IC353">
        <v>1.86393</v>
      </c>
      <c r="ID353">
        <v>1.86007</v>
      </c>
      <c r="IE353">
        <v>1.85841</v>
      </c>
      <c r="IF353">
        <v>1.85975</v>
      </c>
      <c r="IG353">
        <v>1.85989</v>
      </c>
      <c r="IH353">
        <v>1.85837</v>
      </c>
      <c r="II353">
        <v>1.85745</v>
      </c>
      <c r="IJ353">
        <v>1.85242</v>
      </c>
      <c r="IK353">
        <v>0</v>
      </c>
      <c r="IL353">
        <v>0</v>
      </c>
      <c r="IM353">
        <v>0</v>
      </c>
      <c r="IN353">
        <v>0</v>
      </c>
      <c r="IO353" t="s">
        <v>443</v>
      </c>
      <c r="IP353" t="s">
        <v>444</v>
      </c>
      <c r="IQ353" t="s">
        <v>445</v>
      </c>
      <c r="IR353" t="s">
        <v>445</v>
      </c>
      <c r="IS353" t="s">
        <v>445</v>
      </c>
      <c r="IT353" t="s">
        <v>445</v>
      </c>
      <c r="IU353">
        <v>0</v>
      </c>
      <c r="IV353">
        <v>100</v>
      </c>
      <c r="IW353">
        <v>100</v>
      </c>
      <c r="IX353">
        <v>-1.2</v>
      </c>
      <c r="IY353">
        <v>0.2875</v>
      </c>
      <c r="IZ353">
        <v>-1.101190050776656</v>
      </c>
      <c r="JA353">
        <v>-0.0009077452495023094</v>
      </c>
      <c r="JB353">
        <v>1.260287539409167E-06</v>
      </c>
      <c r="JC353">
        <v>-2.747980142854786E-10</v>
      </c>
      <c r="JD353">
        <v>0.01164710740424388</v>
      </c>
      <c r="JE353">
        <v>0.002354074995816399</v>
      </c>
      <c r="JF353">
        <v>0.0004967520844642659</v>
      </c>
      <c r="JG353">
        <v>-1.558376616488758E-06</v>
      </c>
      <c r="JH353">
        <v>1</v>
      </c>
      <c r="JI353">
        <v>1955</v>
      </c>
      <c r="JJ353">
        <v>1</v>
      </c>
      <c r="JK353">
        <v>26</v>
      </c>
      <c r="JL353">
        <v>194328.2</v>
      </c>
      <c r="JM353">
        <v>194328.4</v>
      </c>
      <c r="JN353">
        <v>1.88354</v>
      </c>
      <c r="JO353">
        <v>2.62939</v>
      </c>
      <c r="JP353">
        <v>1.49658</v>
      </c>
      <c r="JQ353">
        <v>2.34619</v>
      </c>
      <c r="JR353">
        <v>1.54907</v>
      </c>
      <c r="JS353">
        <v>2.3291</v>
      </c>
      <c r="JT353">
        <v>36.6706</v>
      </c>
      <c r="JU353">
        <v>24.1663</v>
      </c>
      <c r="JV353">
        <v>18</v>
      </c>
      <c r="JW353">
        <v>483.657</v>
      </c>
      <c r="JX353">
        <v>485.335</v>
      </c>
      <c r="JY353">
        <v>27.8041</v>
      </c>
      <c r="JZ353">
        <v>29.347</v>
      </c>
      <c r="KA353">
        <v>30.0003</v>
      </c>
      <c r="KB353">
        <v>29.518</v>
      </c>
      <c r="KC353">
        <v>29.5005</v>
      </c>
      <c r="KD353">
        <v>37.8298</v>
      </c>
      <c r="KE353">
        <v>21.9856</v>
      </c>
      <c r="KF353">
        <v>55.3844</v>
      </c>
      <c r="KG353">
        <v>27.8099</v>
      </c>
      <c r="KH353">
        <v>788.048</v>
      </c>
      <c r="KI353">
        <v>19.6547</v>
      </c>
      <c r="KJ353">
        <v>101.845</v>
      </c>
      <c r="KK353">
        <v>91.4008</v>
      </c>
    </row>
    <row r="354" spans="1:297">
      <c r="A354">
        <v>336</v>
      </c>
      <c r="B354">
        <v>1758649300.1</v>
      </c>
      <c r="C354">
        <v>7667.099999904633</v>
      </c>
      <c r="D354" t="s">
        <v>1120</v>
      </c>
      <c r="E354" t="s">
        <v>1121</v>
      </c>
      <c r="F354">
        <v>5</v>
      </c>
      <c r="G354" t="s">
        <v>1027</v>
      </c>
      <c r="H354" t="s">
        <v>438</v>
      </c>
      <c r="I354">
        <v>1758649292.6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(EA354+(U354+2*0.95*5.67E-8*(((EA354+$B$9)+273)^4-(EA354+273)^4)-44100*J354)/(1.84*29.3*R354+8*0.95*5.67E-8*(EA354+273)^3))</f>
        <v>0</v>
      </c>
      <c r="W354">
        <f>($C$9*EB354+$D$9*EC354+$E$9*V354)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2*0.95*5.67E-8*(((EA354+$B$9)+273)^4-(W354+273)^4)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790.0868027124384</v>
      </c>
      <c r="AK354">
        <v>757.6947393939394</v>
      </c>
      <c r="AL354">
        <v>3.413161775797616</v>
      </c>
      <c r="AM354">
        <v>65.1807308755827</v>
      </c>
      <c r="AN354">
        <f>(AP354 - AO354 + DY354*1E3/(8.314*(EA354+273.15)) * AR354/DX354 * AQ354) * DX354/(100*DL354) * 1000/(1000 - AP354)</f>
        <v>0</v>
      </c>
      <c r="AO354">
        <v>19.60680584011454</v>
      </c>
      <c r="AP354">
        <v>22.29363999999999</v>
      </c>
      <c r="AQ354">
        <v>-3.060950337617842E-05</v>
      </c>
      <c r="AR354">
        <v>105.5664432874924</v>
      </c>
      <c r="AS354">
        <v>0</v>
      </c>
      <c r="AT354">
        <v>0</v>
      </c>
      <c r="AU354">
        <f>IF(AS354*$H$15&gt;=AW354,1.0,(AW354/(AW354-AS354*$H$15)))</f>
        <v>0</v>
      </c>
      <c r="AV354">
        <f>(AU354-1)*100</f>
        <v>0</v>
      </c>
      <c r="AW354">
        <f>MAX(0,($B$15+$C$15*EF354)/(1+$D$15*EF354)*DY354/(EA354+273)*$E$15)</f>
        <v>0</v>
      </c>
      <c r="AX354" t="s">
        <v>439</v>
      </c>
      <c r="AY354" t="s">
        <v>439</v>
      </c>
      <c r="AZ354">
        <v>0</v>
      </c>
      <c r="BA354">
        <v>0</v>
      </c>
      <c r="BB354">
        <f>1-AZ354/BA354</f>
        <v>0</v>
      </c>
      <c r="BC354">
        <v>0</v>
      </c>
      <c r="BD354" t="s">
        <v>439</v>
      </c>
      <c r="BE354" t="s">
        <v>439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439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$B$13*EG354+$C$13*EH354+$F$13*ES354*(1-EV354)</f>
        <v>0</v>
      </c>
      <c r="DI354">
        <f>DH354*DJ354</f>
        <v>0</v>
      </c>
      <c r="DJ354">
        <f>($B$13*$D$11+$C$13*$D$11+$F$13*((FF354+EX354)/MAX(FF354+EX354+FG354, 0.1)*$I$11+FG354/MAX(FF354+EX354+FG354, 0.1)*$J$11))/($B$13+$C$13+$F$13)</f>
        <v>0</v>
      </c>
      <c r="DK354">
        <f>($B$13*$K$11+$C$13*$K$11+$F$13*((FF354+EX354)/MAX(FF354+EX354+FG354, 0.1)*$P$11+FG354/MAX(FF354+EX354+FG354, 0.1)*$Q$11))/($B$13+$C$13+$F$13)</f>
        <v>0</v>
      </c>
      <c r="DL354">
        <v>2.7</v>
      </c>
      <c r="DM354">
        <v>0.5</v>
      </c>
      <c r="DN354" t="s">
        <v>440</v>
      </c>
      <c r="DO354">
        <v>2</v>
      </c>
      <c r="DP354" t="b">
        <v>1</v>
      </c>
      <c r="DQ354">
        <v>1758649292.6</v>
      </c>
      <c r="DR354">
        <v>717.4620740740742</v>
      </c>
      <c r="DS354">
        <v>759.5221481481481</v>
      </c>
      <c r="DT354">
        <v>22.30695555555556</v>
      </c>
      <c r="DU354">
        <v>19.6144</v>
      </c>
      <c r="DV354">
        <v>718.6666666666666</v>
      </c>
      <c r="DW354">
        <v>22.01925925925926</v>
      </c>
      <c r="DX354">
        <v>500.0096296296296</v>
      </c>
      <c r="DY354">
        <v>90.28720740740744</v>
      </c>
      <c r="DZ354">
        <v>0.06770635185185185</v>
      </c>
      <c r="EA354">
        <v>29.06631111111112</v>
      </c>
      <c r="EB354">
        <v>29.99327407407407</v>
      </c>
      <c r="EC354">
        <v>999.9000000000001</v>
      </c>
      <c r="ED354">
        <v>0</v>
      </c>
      <c r="EE354">
        <v>0</v>
      </c>
      <c r="EF354">
        <v>10012.83777777778</v>
      </c>
      <c r="EG354">
        <v>0</v>
      </c>
      <c r="EH354">
        <v>10.2</v>
      </c>
      <c r="EI354">
        <v>-42.0600037037037</v>
      </c>
      <c r="EJ354">
        <v>733.8315185185186</v>
      </c>
      <c r="EK354">
        <v>774.7176666666667</v>
      </c>
      <c r="EL354">
        <v>2.692558518518518</v>
      </c>
      <c r="EM354">
        <v>759.5221481481481</v>
      </c>
      <c r="EN354">
        <v>19.6144</v>
      </c>
      <c r="EO354">
        <v>2.014032222222223</v>
      </c>
      <c r="EP354">
        <v>1.77092962962963</v>
      </c>
      <c r="EQ354">
        <v>17.55508888888889</v>
      </c>
      <c r="ER354">
        <v>15.53253703703704</v>
      </c>
      <c r="ES354">
        <v>1999.975555555556</v>
      </c>
      <c r="ET354">
        <v>0.9799932222222223</v>
      </c>
      <c r="EU354">
        <v>0.02000697777777777</v>
      </c>
      <c r="EV354">
        <v>0</v>
      </c>
      <c r="EW354">
        <v>461.1091481481482</v>
      </c>
      <c r="EX354">
        <v>5.00078</v>
      </c>
      <c r="EY354">
        <v>9101.736296296296</v>
      </c>
      <c r="EZ354">
        <v>16379.39259259259</v>
      </c>
      <c r="FA354">
        <v>39.78907407407408</v>
      </c>
      <c r="FB354">
        <v>40.65485185185184</v>
      </c>
      <c r="FC354">
        <v>39.9674074074074</v>
      </c>
      <c r="FD354">
        <v>40.30755555555555</v>
      </c>
      <c r="FE354">
        <v>40.90718518518518</v>
      </c>
      <c r="FF354">
        <v>1955.065555555555</v>
      </c>
      <c r="FG354">
        <v>39.91</v>
      </c>
      <c r="FH354">
        <v>0</v>
      </c>
      <c r="FI354">
        <v>1758649298.4</v>
      </c>
      <c r="FJ354">
        <v>0</v>
      </c>
      <c r="FK354">
        <v>461.1393461538462</v>
      </c>
      <c r="FL354">
        <v>6.323042748211551</v>
      </c>
      <c r="FM354">
        <v>126.0102564016653</v>
      </c>
      <c r="FN354">
        <v>9102.125384615385</v>
      </c>
      <c r="FO354">
        <v>15</v>
      </c>
      <c r="FP354">
        <v>0</v>
      </c>
      <c r="FQ354" t="s">
        <v>441</v>
      </c>
      <c r="FR354">
        <v>1746989605.5</v>
      </c>
      <c r="FS354">
        <v>1746989593.5</v>
      </c>
      <c r="FT354">
        <v>0</v>
      </c>
      <c r="FU354">
        <v>-0.274</v>
      </c>
      <c r="FV354">
        <v>-0.002</v>
      </c>
      <c r="FW354">
        <v>2.549</v>
      </c>
      <c r="FX354">
        <v>0.129</v>
      </c>
      <c r="FY354">
        <v>420</v>
      </c>
      <c r="FZ354">
        <v>17</v>
      </c>
      <c r="GA354">
        <v>0.02</v>
      </c>
      <c r="GB354">
        <v>0.04</v>
      </c>
      <c r="GC354">
        <v>-41.87666341463415</v>
      </c>
      <c r="GD354">
        <v>-2.73026132404186</v>
      </c>
      <c r="GE354">
        <v>0.2774883937419926</v>
      </c>
      <c r="GF354">
        <v>0</v>
      </c>
      <c r="GG354">
        <v>460.6605882352941</v>
      </c>
      <c r="GH354">
        <v>6.57127579660343</v>
      </c>
      <c r="GI354">
        <v>0.6981344096800004</v>
      </c>
      <c r="GJ354">
        <v>0</v>
      </c>
      <c r="GK354">
        <v>2.686427804878049</v>
      </c>
      <c r="GL354">
        <v>0.08804153310104705</v>
      </c>
      <c r="GM354">
        <v>0.01184033999845444</v>
      </c>
      <c r="GN354">
        <v>1</v>
      </c>
      <c r="GO354">
        <v>1</v>
      </c>
      <c r="GP354">
        <v>3</v>
      </c>
      <c r="GQ354" t="s">
        <v>448</v>
      </c>
      <c r="GR354">
        <v>3.10234</v>
      </c>
      <c r="GS354">
        <v>2.72579</v>
      </c>
      <c r="GT354">
        <v>0.131853</v>
      </c>
      <c r="GU354">
        <v>0.136724</v>
      </c>
      <c r="GV354">
        <v>0.102042</v>
      </c>
      <c r="GW354">
        <v>0.094484</v>
      </c>
      <c r="GX354">
        <v>22666.8</v>
      </c>
      <c r="GY354">
        <v>20486.1</v>
      </c>
      <c r="GZ354">
        <v>26674.2</v>
      </c>
      <c r="HA354">
        <v>23954.1</v>
      </c>
      <c r="HB354">
        <v>38334.2</v>
      </c>
      <c r="HC354">
        <v>32075.1</v>
      </c>
      <c r="HD354">
        <v>46580.9</v>
      </c>
      <c r="HE354">
        <v>37901.8</v>
      </c>
      <c r="HF354">
        <v>1.86637</v>
      </c>
      <c r="HG354">
        <v>1.8459</v>
      </c>
      <c r="HH354">
        <v>0.106622</v>
      </c>
      <c r="HI354">
        <v>0</v>
      </c>
      <c r="HJ354">
        <v>28.2665</v>
      </c>
      <c r="HK354">
        <v>999.9</v>
      </c>
      <c r="HL354">
        <v>47.3</v>
      </c>
      <c r="HM354">
        <v>31.9</v>
      </c>
      <c r="HN354">
        <v>24.8742</v>
      </c>
      <c r="HO354">
        <v>60.6413</v>
      </c>
      <c r="HP354">
        <v>22.4239</v>
      </c>
      <c r="HQ354">
        <v>1</v>
      </c>
      <c r="HR354">
        <v>0.162797</v>
      </c>
      <c r="HS354">
        <v>0.0303568</v>
      </c>
      <c r="HT354">
        <v>20.28</v>
      </c>
      <c r="HU354">
        <v>5.20965</v>
      </c>
      <c r="HV354">
        <v>11.98</v>
      </c>
      <c r="HW354">
        <v>4.96295</v>
      </c>
      <c r="HX354">
        <v>3.27405</v>
      </c>
      <c r="HY354">
        <v>9999</v>
      </c>
      <c r="HZ354">
        <v>9999</v>
      </c>
      <c r="IA354">
        <v>9999</v>
      </c>
      <c r="IB354">
        <v>999.9</v>
      </c>
      <c r="IC354">
        <v>1.86392</v>
      </c>
      <c r="ID354">
        <v>1.86008</v>
      </c>
      <c r="IE354">
        <v>1.85844</v>
      </c>
      <c r="IF354">
        <v>1.85975</v>
      </c>
      <c r="IG354">
        <v>1.85989</v>
      </c>
      <c r="IH354">
        <v>1.85837</v>
      </c>
      <c r="II354">
        <v>1.85745</v>
      </c>
      <c r="IJ354">
        <v>1.85242</v>
      </c>
      <c r="IK354">
        <v>0</v>
      </c>
      <c r="IL354">
        <v>0</v>
      </c>
      <c r="IM354">
        <v>0</v>
      </c>
      <c r="IN354">
        <v>0</v>
      </c>
      <c r="IO354" t="s">
        <v>443</v>
      </c>
      <c r="IP354" t="s">
        <v>444</v>
      </c>
      <c r="IQ354" t="s">
        <v>445</v>
      </c>
      <c r="IR354" t="s">
        <v>445</v>
      </c>
      <c r="IS354" t="s">
        <v>445</v>
      </c>
      <c r="IT354" t="s">
        <v>445</v>
      </c>
      <c r="IU354">
        <v>0</v>
      </c>
      <c r="IV354">
        <v>100</v>
      </c>
      <c r="IW354">
        <v>100</v>
      </c>
      <c r="IX354">
        <v>-1.193</v>
      </c>
      <c r="IY354">
        <v>0.2874</v>
      </c>
      <c r="IZ354">
        <v>-1.101190050776656</v>
      </c>
      <c r="JA354">
        <v>-0.0009077452495023094</v>
      </c>
      <c r="JB354">
        <v>1.260287539409167E-06</v>
      </c>
      <c r="JC354">
        <v>-2.747980142854786E-10</v>
      </c>
      <c r="JD354">
        <v>0.01164710740424388</v>
      </c>
      <c r="JE354">
        <v>0.002354074995816399</v>
      </c>
      <c r="JF354">
        <v>0.0004967520844642659</v>
      </c>
      <c r="JG354">
        <v>-1.558376616488758E-06</v>
      </c>
      <c r="JH354">
        <v>1</v>
      </c>
      <c r="JI354">
        <v>1955</v>
      </c>
      <c r="JJ354">
        <v>1</v>
      </c>
      <c r="JK354">
        <v>26</v>
      </c>
      <c r="JL354">
        <v>194328.2</v>
      </c>
      <c r="JM354">
        <v>194328.4</v>
      </c>
      <c r="JN354">
        <v>1.91772</v>
      </c>
      <c r="JO354">
        <v>2.65869</v>
      </c>
      <c r="JP354">
        <v>1.49658</v>
      </c>
      <c r="JQ354">
        <v>2.34619</v>
      </c>
      <c r="JR354">
        <v>1.54907</v>
      </c>
      <c r="JS354">
        <v>2.46826</v>
      </c>
      <c r="JT354">
        <v>36.6706</v>
      </c>
      <c r="JU354">
        <v>24.1751</v>
      </c>
      <c r="JV354">
        <v>18</v>
      </c>
      <c r="JW354">
        <v>483.74</v>
      </c>
      <c r="JX354">
        <v>485.089</v>
      </c>
      <c r="JY354">
        <v>27.808</v>
      </c>
      <c r="JZ354">
        <v>29.3495</v>
      </c>
      <c r="KA354">
        <v>30.0002</v>
      </c>
      <c r="KB354">
        <v>29.5193</v>
      </c>
      <c r="KC354">
        <v>29.5023</v>
      </c>
      <c r="KD354">
        <v>38.5136</v>
      </c>
      <c r="KE354">
        <v>21.9856</v>
      </c>
      <c r="KF354">
        <v>55.3844</v>
      </c>
      <c r="KG354">
        <v>27.814</v>
      </c>
      <c r="KH354">
        <v>808.0839999999999</v>
      </c>
      <c r="KI354">
        <v>19.6547</v>
      </c>
      <c r="KJ354">
        <v>101.844</v>
      </c>
      <c r="KK354">
        <v>91.4015</v>
      </c>
    </row>
    <row r="355" spans="1:297">
      <c r="A355">
        <v>337</v>
      </c>
      <c r="B355">
        <v>1758649305.1</v>
      </c>
      <c r="C355">
        <v>7672.099999904633</v>
      </c>
      <c r="D355" t="s">
        <v>1122</v>
      </c>
      <c r="E355" t="s">
        <v>1123</v>
      </c>
      <c r="F355">
        <v>5</v>
      </c>
      <c r="G355" t="s">
        <v>1027</v>
      </c>
      <c r="H355" t="s">
        <v>438</v>
      </c>
      <c r="I355">
        <v>1758649297.314285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(EA355+(U355+2*0.95*5.67E-8*(((EA355+$B$9)+273)^4-(EA355+273)^4)-44100*J355)/(1.84*29.3*R355+8*0.95*5.67E-8*(EA355+273)^3))</f>
        <v>0</v>
      </c>
      <c r="W355">
        <f>($C$9*EB355+$D$9*EC355+$E$9*V355)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2*0.95*5.67E-8*(((EA355+$B$9)+273)^4-(W355+273)^4)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807.2153097268872</v>
      </c>
      <c r="AK355">
        <v>774.7666484848484</v>
      </c>
      <c r="AL355">
        <v>3.419372551352376</v>
      </c>
      <c r="AM355">
        <v>65.1807308755827</v>
      </c>
      <c r="AN355">
        <f>(AP355 - AO355 + DY355*1E3/(8.314*(EA355+273.15)) * AR355/DX355 * AQ355) * DX355/(100*DL355) * 1000/(1000 - AP355)</f>
        <v>0</v>
      </c>
      <c r="AO355">
        <v>19.60976465443482</v>
      </c>
      <c r="AP355">
        <v>22.29107999999999</v>
      </c>
      <c r="AQ355">
        <v>-9.57278135398572E-06</v>
      </c>
      <c r="AR355">
        <v>105.5664432874924</v>
      </c>
      <c r="AS355">
        <v>0</v>
      </c>
      <c r="AT355">
        <v>0</v>
      </c>
      <c r="AU355">
        <f>IF(AS355*$H$15&gt;=AW355,1.0,(AW355/(AW355-AS355*$H$15)))</f>
        <v>0</v>
      </c>
      <c r="AV355">
        <f>(AU355-1)*100</f>
        <v>0</v>
      </c>
      <c r="AW355">
        <f>MAX(0,($B$15+$C$15*EF355)/(1+$D$15*EF355)*DY355/(EA355+273)*$E$15)</f>
        <v>0</v>
      </c>
      <c r="AX355" t="s">
        <v>439</v>
      </c>
      <c r="AY355" t="s">
        <v>439</v>
      </c>
      <c r="AZ355">
        <v>0</v>
      </c>
      <c r="BA355">
        <v>0</v>
      </c>
      <c r="BB355">
        <f>1-AZ355/BA355</f>
        <v>0</v>
      </c>
      <c r="BC355">
        <v>0</v>
      </c>
      <c r="BD355" t="s">
        <v>439</v>
      </c>
      <c r="BE355" t="s">
        <v>439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439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$B$13*EG355+$C$13*EH355+$F$13*ES355*(1-EV355)</f>
        <v>0</v>
      </c>
      <c r="DI355">
        <f>DH355*DJ355</f>
        <v>0</v>
      </c>
      <c r="DJ355">
        <f>($B$13*$D$11+$C$13*$D$11+$F$13*((FF355+EX355)/MAX(FF355+EX355+FG355, 0.1)*$I$11+FG355/MAX(FF355+EX355+FG355, 0.1)*$J$11))/($B$13+$C$13+$F$13)</f>
        <v>0</v>
      </c>
      <c r="DK355">
        <f>($B$13*$K$11+$C$13*$K$11+$F$13*((FF355+EX355)/MAX(FF355+EX355+FG355, 0.1)*$P$11+FG355/MAX(FF355+EX355+FG355, 0.1)*$Q$11))/($B$13+$C$13+$F$13)</f>
        <v>0</v>
      </c>
      <c r="DL355">
        <v>2.7</v>
      </c>
      <c r="DM355">
        <v>0.5</v>
      </c>
      <c r="DN355" t="s">
        <v>440</v>
      </c>
      <c r="DO355">
        <v>2</v>
      </c>
      <c r="DP355" t="b">
        <v>1</v>
      </c>
      <c r="DQ355">
        <v>1758649297.314285</v>
      </c>
      <c r="DR355">
        <v>733.1657857142857</v>
      </c>
      <c r="DS355">
        <v>775.3760357142858</v>
      </c>
      <c r="DT355">
        <v>22.29851785714285</v>
      </c>
      <c r="DU355">
        <v>19.60782857142857</v>
      </c>
      <c r="DV355">
        <v>734.3626071428572</v>
      </c>
      <c r="DW355">
        <v>22.01101071428571</v>
      </c>
      <c r="DX355">
        <v>500.0188571428571</v>
      </c>
      <c r="DY355">
        <v>90.28745714285715</v>
      </c>
      <c r="DZ355">
        <v>0.06771225714285713</v>
      </c>
      <c r="EA355">
        <v>29.06716428571428</v>
      </c>
      <c r="EB355">
        <v>29.99548928571428</v>
      </c>
      <c r="EC355">
        <v>999.9000000000002</v>
      </c>
      <c r="ED355">
        <v>0</v>
      </c>
      <c r="EE355">
        <v>0</v>
      </c>
      <c r="EF355">
        <v>10009.32571428572</v>
      </c>
      <c r="EG355">
        <v>0</v>
      </c>
      <c r="EH355">
        <v>10.2</v>
      </c>
      <c r="EI355">
        <v>-42.21025357142857</v>
      </c>
      <c r="EJ355">
        <v>749.8869642857143</v>
      </c>
      <c r="EK355">
        <v>790.8835357142858</v>
      </c>
      <c r="EL355">
        <v>2.690694285714286</v>
      </c>
      <c r="EM355">
        <v>775.3760357142858</v>
      </c>
      <c r="EN355">
        <v>19.60782857142857</v>
      </c>
      <c r="EO355">
        <v>2.013276428571428</v>
      </c>
      <c r="EP355">
        <v>1.770340714285714</v>
      </c>
      <c r="EQ355">
        <v>17.54914642857143</v>
      </c>
      <c r="ER355">
        <v>15.52736071428571</v>
      </c>
      <c r="ES355">
        <v>1999.991071428572</v>
      </c>
      <c r="ET355">
        <v>0.9799933571428572</v>
      </c>
      <c r="EU355">
        <v>0.02000684285714285</v>
      </c>
      <c r="EV355">
        <v>0</v>
      </c>
      <c r="EW355">
        <v>461.6169999999999</v>
      </c>
      <c r="EX355">
        <v>5.00078</v>
      </c>
      <c r="EY355">
        <v>9111.238571428572</v>
      </c>
      <c r="EZ355">
        <v>16379.53214285714</v>
      </c>
      <c r="FA355">
        <v>39.77428571428571</v>
      </c>
      <c r="FB355">
        <v>40.65157142857142</v>
      </c>
      <c r="FC355">
        <v>39.98632142857142</v>
      </c>
      <c r="FD355">
        <v>40.28085714285714</v>
      </c>
      <c r="FE355">
        <v>40.89039285714285</v>
      </c>
      <c r="FF355">
        <v>1955.081071428571</v>
      </c>
      <c r="FG355">
        <v>39.91</v>
      </c>
      <c r="FH355">
        <v>0</v>
      </c>
      <c r="FI355">
        <v>1758649303.2</v>
      </c>
      <c r="FJ355">
        <v>0</v>
      </c>
      <c r="FK355">
        <v>461.653423076923</v>
      </c>
      <c r="FL355">
        <v>7.039145312215636</v>
      </c>
      <c r="FM355">
        <v>114.1056411253051</v>
      </c>
      <c r="FN355">
        <v>9111.72423076923</v>
      </c>
      <c r="FO355">
        <v>15</v>
      </c>
      <c r="FP355">
        <v>0</v>
      </c>
      <c r="FQ355" t="s">
        <v>441</v>
      </c>
      <c r="FR355">
        <v>1746989605.5</v>
      </c>
      <c r="FS355">
        <v>1746989593.5</v>
      </c>
      <c r="FT355">
        <v>0</v>
      </c>
      <c r="FU355">
        <v>-0.274</v>
      </c>
      <c r="FV355">
        <v>-0.002</v>
      </c>
      <c r="FW355">
        <v>2.549</v>
      </c>
      <c r="FX355">
        <v>0.129</v>
      </c>
      <c r="FY355">
        <v>420</v>
      </c>
      <c r="FZ355">
        <v>17</v>
      </c>
      <c r="GA355">
        <v>0.02</v>
      </c>
      <c r="GB355">
        <v>0.04</v>
      </c>
      <c r="GC355">
        <v>-42.10758780487805</v>
      </c>
      <c r="GD355">
        <v>-1.975381881533046</v>
      </c>
      <c r="GE355">
        <v>0.2048977724826509</v>
      </c>
      <c r="GF355">
        <v>0</v>
      </c>
      <c r="GG355">
        <v>461.3502941176471</v>
      </c>
      <c r="GH355">
        <v>6.305882360304556</v>
      </c>
      <c r="GI355">
        <v>0.6529658818855517</v>
      </c>
      <c r="GJ355">
        <v>0</v>
      </c>
      <c r="GK355">
        <v>2.689501707317074</v>
      </c>
      <c r="GL355">
        <v>-0.01765066202090737</v>
      </c>
      <c r="GM355">
        <v>0.008877924087840459</v>
      </c>
      <c r="GN355">
        <v>1</v>
      </c>
      <c r="GO355">
        <v>1</v>
      </c>
      <c r="GP355">
        <v>3</v>
      </c>
      <c r="GQ355" t="s">
        <v>448</v>
      </c>
      <c r="GR355">
        <v>3.1021</v>
      </c>
      <c r="GS355">
        <v>2.72575</v>
      </c>
      <c r="GT355">
        <v>0.13384</v>
      </c>
      <c r="GU355">
        <v>0.138689</v>
      </c>
      <c r="GV355">
        <v>0.102033</v>
      </c>
      <c r="GW355">
        <v>0.09448819999999999</v>
      </c>
      <c r="GX355">
        <v>22614.8</v>
      </c>
      <c r="GY355">
        <v>20439.7</v>
      </c>
      <c r="GZ355">
        <v>26674.1</v>
      </c>
      <c r="HA355">
        <v>23954.5</v>
      </c>
      <c r="HB355">
        <v>38334.5</v>
      </c>
      <c r="HC355">
        <v>32075.3</v>
      </c>
      <c r="HD355">
        <v>46580.5</v>
      </c>
      <c r="HE355">
        <v>37902</v>
      </c>
      <c r="HF355">
        <v>1.86593</v>
      </c>
      <c r="HG355">
        <v>1.84632</v>
      </c>
      <c r="HH355">
        <v>0.106432</v>
      </c>
      <c r="HI355">
        <v>0</v>
      </c>
      <c r="HJ355">
        <v>28.2665</v>
      </c>
      <c r="HK355">
        <v>999.9</v>
      </c>
      <c r="HL355">
        <v>47.3</v>
      </c>
      <c r="HM355">
        <v>31.9</v>
      </c>
      <c r="HN355">
        <v>24.8763</v>
      </c>
      <c r="HO355">
        <v>60.6513</v>
      </c>
      <c r="HP355">
        <v>22.6042</v>
      </c>
      <c r="HQ355">
        <v>1</v>
      </c>
      <c r="HR355">
        <v>0.162752</v>
      </c>
      <c r="HS355">
        <v>0.0274755</v>
      </c>
      <c r="HT355">
        <v>20.2801</v>
      </c>
      <c r="HU355">
        <v>5.2107</v>
      </c>
      <c r="HV355">
        <v>11.98</v>
      </c>
      <c r="HW355">
        <v>4.9634</v>
      </c>
      <c r="HX355">
        <v>3.2742</v>
      </c>
      <c r="HY355">
        <v>9999</v>
      </c>
      <c r="HZ355">
        <v>9999</v>
      </c>
      <c r="IA355">
        <v>9999</v>
      </c>
      <c r="IB355">
        <v>999.9</v>
      </c>
      <c r="IC355">
        <v>1.86395</v>
      </c>
      <c r="ID355">
        <v>1.86008</v>
      </c>
      <c r="IE355">
        <v>1.85841</v>
      </c>
      <c r="IF355">
        <v>1.85975</v>
      </c>
      <c r="IG355">
        <v>1.85989</v>
      </c>
      <c r="IH355">
        <v>1.85838</v>
      </c>
      <c r="II355">
        <v>1.85745</v>
      </c>
      <c r="IJ355">
        <v>1.85242</v>
      </c>
      <c r="IK355">
        <v>0</v>
      </c>
      <c r="IL355">
        <v>0</v>
      </c>
      <c r="IM355">
        <v>0</v>
      </c>
      <c r="IN355">
        <v>0</v>
      </c>
      <c r="IO355" t="s">
        <v>443</v>
      </c>
      <c r="IP355" t="s">
        <v>444</v>
      </c>
      <c r="IQ355" t="s">
        <v>445</v>
      </c>
      <c r="IR355" t="s">
        <v>445</v>
      </c>
      <c r="IS355" t="s">
        <v>445</v>
      </c>
      <c r="IT355" t="s">
        <v>445</v>
      </c>
      <c r="IU355">
        <v>0</v>
      </c>
      <c r="IV355">
        <v>100</v>
      </c>
      <c r="IW355">
        <v>100</v>
      </c>
      <c r="IX355">
        <v>-1.184</v>
      </c>
      <c r="IY355">
        <v>0.2873</v>
      </c>
      <c r="IZ355">
        <v>-1.101190050776656</v>
      </c>
      <c r="JA355">
        <v>-0.0009077452495023094</v>
      </c>
      <c r="JB355">
        <v>1.260287539409167E-06</v>
      </c>
      <c r="JC355">
        <v>-2.747980142854786E-10</v>
      </c>
      <c r="JD355">
        <v>0.01164710740424388</v>
      </c>
      <c r="JE355">
        <v>0.002354074995816399</v>
      </c>
      <c r="JF355">
        <v>0.0004967520844642659</v>
      </c>
      <c r="JG355">
        <v>-1.558376616488758E-06</v>
      </c>
      <c r="JH355">
        <v>1</v>
      </c>
      <c r="JI355">
        <v>1955</v>
      </c>
      <c r="JJ355">
        <v>1</v>
      </c>
      <c r="JK355">
        <v>26</v>
      </c>
      <c r="JL355">
        <v>194328.3</v>
      </c>
      <c r="JM355">
        <v>194328.5</v>
      </c>
      <c r="JN355">
        <v>1.94702</v>
      </c>
      <c r="JO355">
        <v>2.62085</v>
      </c>
      <c r="JP355">
        <v>1.49658</v>
      </c>
      <c r="JQ355">
        <v>2.34619</v>
      </c>
      <c r="JR355">
        <v>1.54907</v>
      </c>
      <c r="JS355">
        <v>2.41089</v>
      </c>
      <c r="JT355">
        <v>36.6469</v>
      </c>
      <c r="JU355">
        <v>24.1751</v>
      </c>
      <c r="JV355">
        <v>18</v>
      </c>
      <c r="JW355">
        <v>483.491</v>
      </c>
      <c r="JX355">
        <v>485.382</v>
      </c>
      <c r="JY355">
        <v>27.8132</v>
      </c>
      <c r="JZ355">
        <v>29.3514</v>
      </c>
      <c r="KA355">
        <v>30.0001</v>
      </c>
      <c r="KB355">
        <v>29.5212</v>
      </c>
      <c r="KC355">
        <v>29.5042</v>
      </c>
      <c r="KD355">
        <v>39.1295</v>
      </c>
      <c r="KE355">
        <v>21.9856</v>
      </c>
      <c r="KF355">
        <v>55.3844</v>
      </c>
      <c r="KG355">
        <v>27.8085</v>
      </c>
      <c r="KH355">
        <v>821.448</v>
      </c>
      <c r="KI355">
        <v>19.6547</v>
      </c>
      <c r="KJ355">
        <v>101.843</v>
      </c>
      <c r="KK355">
        <v>91.4023</v>
      </c>
    </row>
    <row r="356" spans="1:297">
      <c r="A356">
        <v>338</v>
      </c>
      <c r="B356">
        <v>1758649310.1</v>
      </c>
      <c r="C356">
        <v>7677.099999904633</v>
      </c>
      <c r="D356" t="s">
        <v>1124</v>
      </c>
      <c r="E356" t="s">
        <v>1125</v>
      </c>
      <c r="F356">
        <v>5</v>
      </c>
      <c r="G356" t="s">
        <v>1027</v>
      </c>
      <c r="H356" t="s">
        <v>438</v>
      </c>
      <c r="I356">
        <v>1758649302.6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(EA356+(U356+2*0.95*5.67E-8*(((EA356+$B$9)+273)^4-(EA356+273)^4)-44100*J356)/(1.84*29.3*R356+8*0.95*5.67E-8*(EA356+273)^3))</f>
        <v>0</v>
      </c>
      <c r="W356">
        <f>($C$9*EB356+$D$9*EC356+$E$9*V356)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2*0.95*5.67E-8*(((EA356+$B$9)+273)^4-(W356+273)^4)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824.4024335332205</v>
      </c>
      <c r="AK356">
        <v>791.8875090909091</v>
      </c>
      <c r="AL356">
        <v>3.430004989320543</v>
      </c>
      <c r="AM356">
        <v>65.1807308755827</v>
      </c>
      <c r="AN356">
        <f>(AP356 - AO356 + DY356*1E3/(8.314*(EA356+273.15)) * AR356/DX356 * AQ356) * DX356/(100*DL356) * 1000/(1000 - AP356)</f>
        <v>0</v>
      </c>
      <c r="AO356">
        <v>19.61076156545412</v>
      </c>
      <c r="AP356">
        <v>22.29060424242425</v>
      </c>
      <c r="AQ356">
        <v>-7.27138623930115E-07</v>
      </c>
      <c r="AR356">
        <v>105.5664432874924</v>
      </c>
      <c r="AS356">
        <v>0</v>
      </c>
      <c r="AT356">
        <v>0</v>
      </c>
      <c r="AU356">
        <f>IF(AS356*$H$15&gt;=AW356,1.0,(AW356/(AW356-AS356*$H$15)))</f>
        <v>0</v>
      </c>
      <c r="AV356">
        <f>(AU356-1)*100</f>
        <v>0</v>
      </c>
      <c r="AW356">
        <f>MAX(0,($B$15+$C$15*EF356)/(1+$D$15*EF356)*DY356/(EA356+273)*$E$15)</f>
        <v>0</v>
      </c>
      <c r="AX356" t="s">
        <v>439</v>
      </c>
      <c r="AY356" t="s">
        <v>439</v>
      </c>
      <c r="AZ356">
        <v>0</v>
      </c>
      <c r="BA356">
        <v>0</v>
      </c>
      <c r="BB356">
        <f>1-AZ356/BA356</f>
        <v>0</v>
      </c>
      <c r="BC356">
        <v>0</v>
      </c>
      <c r="BD356" t="s">
        <v>439</v>
      </c>
      <c r="BE356" t="s">
        <v>439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439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$B$13*EG356+$C$13*EH356+$F$13*ES356*(1-EV356)</f>
        <v>0</v>
      </c>
      <c r="DI356">
        <f>DH356*DJ356</f>
        <v>0</v>
      </c>
      <c r="DJ356">
        <f>($B$13*$D$11+$C$13*$D$11+$F$13*((FF356+EX356)/MAX(FF356+EX356+FG356, 0.1)*$I$11+FG356/MAX(FF356+EX356+FG356, 0.1)*$J$11))/($B$13+$C$13+$F$13)</f>
        <v>0</v>
      </c>
      <c r="DK356">
        <f>($B$13*$K$11+$C$13*$K$11+$F$13*((FF356+EX356)/MAX(FF356+EX356+FG356, 0.1)*$P$11+FG356/MAX(FF356+EX356+FG356, 0.1)*$Q$11))/($B$13+$C$13+$F$13)</f>
        <v>0</v>
      </c>
      <c r="DL356">
        <v>2.7</v>
      </c>
      <c r="DM356">
        <v>0.5</v>
      </c>
      <c r="DN356" t="s">
        <v>440</v>
      </c>
      <c r="DO356">
        <v>2</v>
      </c>
      <c r="DP356" t="b">
        <v>1</v>
      </c>
      <c r="DQ356">
        <v>1758649302.6</v>
      </c>
      <c r="DR356">
        <v>750.8233333333332</v>
      </c>
      <c r="DS356">
        <v>793.1402592592591</v>
      </c>
      <c r="DT356">
        <v>22.29275925925926</v>
      </c>
      <c r="DU356">
        <v>19.60886296296296</v>
      </c>
      <c r="DV356">
        <v>752.0111851851851</v>
      </c>
      <c r="DW356">
        <v>22.00537777777777</v>
      </c>
      <c r="DX356">
        <v>499.9995185185185</v>
      </c>
      <c r="DY356">
        <v>90.28635925925926</v>
      </c>
      <c r="DZ356">
        <v>0.0676862925925926</v>
      </c>
      <c r="EA356">
        <v>29.06865185185185</v>
      </c>
      <c r="EB356">
        <v>29.9985925925926</v>
      </c>
      <c r="EC356">
        <v>999.9000000000001</v>
      </c>
      <c r="ED356">
        <v>0</v>
      </c>
      <c r="EE356">
        <v>0</v>
      </c>
      <c r="EF356">
        <v>10012.89185185185</v>
      </c>
      <c r="EG356">
        <v>0</v>
      </c>
      <c r="EH356">
        <v>10.20128518518518</v>
      </c>
      <c r="EI356">
        <v>-42.31688888888889</v>
      </c>
      <c r="EJ356">
        <v>767.9428148148151</v>
      </c>
      <c r="EK356">
        <v>809.0038518518517</v>
      </c>
      <c r="EL356">
        <v>2.683897037037037</v>
      </c>
      <c r="EM356">
        <v>793.1402592592591</v>
      </c>
      <c r="EN356">
        <v>19.60886296296296</v>
      </c>
      <c r="EO356">
        <v>2.012732962962963</v>
      </c>
      <c r="EP356">
        <v>1.770412962962963</v>
      </c>
      <c r="EQ356">
        <v>17.54485925925926</v>
      </c>
      <c r="ER356">
        <v>15.52799259259259</v>
      </c>
      <c r="ES356">
        <v>2000.012222222222</v>
      </c>
      <c r="ET356">
        <v>0.9799936666666668</v>
      </c>
      <c r="EU356">
        <v>0.02000653333333333</v>
      </c>
      <c r="EV356">
        <v>0</v>
      </c>
      <c r="EW356">
        <v>462.1324444444445</v>
      </c>
      <c r="EX356">
        <v>5.00078</v>
      </c>
      <c r="EY356">
        <v>9121.132592592592</v>
      </c>
      <c r="EZ356">
        <v>16379.71481481481</v>
      </c>
      <c r="FA356">
        <v>39.75907407407407</v>
      </c>
      <c r="FB356">
        <v>40.64566666666666</v>
      </c>
      <c r="FC356">
        <v>40.01818518518517</v>
      </c>
      <c r="FD356">
        <v>40.27044444444444</v>
      </c>
      <c r="FE356">
        <v>40.88159259259259</v>
      </c>
      <c r="FF356">
        <v>1955.102222222222</v>
      </c>
      <c r="FG356">
        <v>39.91</v>
      </c>
      <c r="FH356">
        <v>0</v>
      </c>
      <c r="FI356">
        <v>1758649308</v>
      </c>
      <c r="FJ356">
        <v>0</v>
      </c>
      <c r="FK356">
        <v>462.1234615384615</v>
      </c>
      <c r="FL356">
        <v>5.369299147138801</v>
      </c>
      <c r="FM356">
        <v>106.8957263979653</v>
      </c>
      <c r="FN356">
        <v>9120.662307692306</v>
      </c>
      <c r="FO356">
        <v>15</v>
      </c>
      <c r="FP356">
        <v>0</v>
      </c>
      <c r="FQ356" t="s">
        <v>441</v>
      </c>
      <c r="FR356">
        <v>1746989605.5</v>
      </c>
      <c r="FS356">
        <v>1746989593.5</v>
      </c>
      <c r="FT356">
        <v>0</v>
      </c>
      <c r="FU356">
        <v>-0.274</v>
      </c>
      <c r="FV356">
        <v>-0.002</v>
      </c>
      <c r="FW356">
        <v>2.549</v>
      </c>
      <c r="FX356">
        <v>0.129</v>
      </c>
      <c r="FY356">
        <v>420</v>
      </c>
      <c r="FZ356">
        <v>17</v>
      </c>
      <c r="GA356">
        <v>0.02</v>
      </c>
      <c r="GB356">
        <v>0.04</v>
      </c>
      <c r="GC356">
        <v>-42.25617560975609</v>
      </c>
      <c r="GD356">
        <v>-1.319987456446106</v>
      </c>
      <c r="GE356">
        <v>0.1448721872017823</v>
      </c>
      <c r="GF356">
        <v>0</v>
      </c>
      <c r="GG356">
        <v>461.8641764705882</v>
      </c>
      <c r="GH356">
        <v>6.035233007687451</v>
      </c>
      <c r="GI356">
        <v>0.6355164861372593</v>
      </c>
      <c r="GJ356">
        <v>0</v>
      </c>
      <c r="GK356">
        <v>2.688422926829268</v>
      </c>
      <c r="GL356">
        <v>-0.0803349825783914</v>
      </c>
      <c r="GM356">
        <v>0.008234948796293294</v>
      </c>
      <c r="GN356">
        <v>1</v>
      </c>
      <c r="GO356">
        <v>1</v>
      </c>
      <c r="GP356">
        <v>3</v>
      </c>
      <c r="GQ356" t="s">
        <v>448</v>
      </c>
      <c r="GR356">
        <v>3.10205</v>
      </c>
      <c r="GS356">
        <v>2.72619</v>
      </c>
      <c r="GT356">
        <v>0.135806</v>
      </c>
      <c r="GU356">
        <v>0.140582</v>
      </c>
      <c r="GV356">
        <v>0.102033</v>
      </c>
      <c r="GW356">
        <v>0.0944979</v>
      </c>
      <c r="GX356">
        <v>22563.5</v>
      </c>
      <c r="GY356">
        <v>20394.6</v>
      </c>
      <c r="GZ356">
        <v>26674.2</v>
      </c>
      <c r="HA356">
        <v>23954.3</v>
      </c>
      <c r="HB356">
        <v>38335</v>
      </c>
      <c r="HC356">
        <v>32074.9</v>
      </c>
      <c r="HD356">
        <v>46580.8</v>
      </c>
      <c r="HE356">
        <v>37901.7</v>
      </c>
      <c r="HF356">
        <v>1.86572</v>
      </c>
      <c r="HG356">
        <v>1.84665</v>
      </c>
      <c r="HH356">
        <v>0.106204</v>
      </c>
      <c r="HI356">
        <v>0</v>
      </c>
      <c r="HJ356">
        <v>28.2665</v>
      </c>
      <c r="HK356">
        <v>999.9</v>
      </c>
      <c r="HL356">
        <v>47.3</v>
      </c>
      <c r="HM356">
        <v>31.9</v>
      </c>
      <c r="HN356">
        <v>24.8724</v>
      </c>
      <c r="HO356">
        <v>61.2013</v>
      </c>
      <c r="HP356">
        <v>22.4038</v>
      </c>
      <c r="HQ356">
        <v>1</v>
      </c>
      <c r="HR356">
        <v>0.16311</v>
      </c>
      <c r="HS356">
        <v>0.0585022</v>
      </c>
      <c r="HT356">
        <v>20.28</v>
      </c>
      <c r="HU356">
        <v>5.2104</v>
      </c>
      <c r="HV356">
        <v>11.98</v>
      </c>
      <c r="HW356">
        <v>4.963</v>
      </c>
      <c r="HX356">
        <v>3.27393</v>
      </c>
      <c r="HY356">
        <v>9999</v>
      </c>
      <c r="HZ356">
        <v>9999</v>
      </c>
      <c r="IA356">
        <v>9999</v>
      </c>
      <c r="IB356">
        <v>999.9</v>
      </c>
      <c r="IC356">
        <v>1.8639</v>
      </c>
      <c r="ID356">
        <v>1.86006</v>
      </c>
      <c r="IE356">
        <v>1.85839</v>
      </c>
      <c r="IF356">
        <v>1.85974</v>
      </c>
      <c r="IG356">
        <v>1.85989</v>
      </c>
      <c r="IH356">
        <v>1.85837</v>
      </c>
      <c r="II356">
        <v>1.85745</v>
      </c>
      <c r="IJ356">
        <v>1.85241</v>
      </c>
      <c r="IK356">
        <v>0</v>
      </c>
      <c r="IL356">
        <v>0</v>
      </c>
      <c r="IM356">
        <v>0</v>
      </c>
      <c r="IN356">
        <v>0</v>
      </c>
      <c r="IO356" t="s">
        <v>443</v>
      </c>
      <c r="IP356" t="s">
        <v>444</v>
      </c>
      <c r="IQ356" t="s">
        <v>445</v>
      </c>
      <c r="IR356" t="s">
        <v>445</v>
      </c>
      <c r="IS356" t="s">
        <v>445</v>
      </c>
      <c r="IT356" t="s">
        <v>445</v>
      </c>
      <c r="IU356">
        <v>0</v>
      </c>
      <c r="IV356">
        <v>100</v>
      </c>
      <c r="IW356">
        <v>100</v>
      </c>
      <c r="IX356">
        <v>-1.174</v>
      </c>
      <c r="IY356">
        <v>0.2874</v>
      </c>
      <c r="IZ356">
        <v>-1.101190050776656</v>
      </c>
      <c r="JA356">
        <v>-0.0009077452495023094</v>
      </c>
      <c r="JB356">
        <v>1.260287539409167E-06</v>
      </c>
      <c r="JC356">
        <v>-2.747980142854786E-10</v>
      </c>
      <c r="JD356">
        <v>0.01164710740424388</v>
      </c>
      <c r="JE356">
        <v>0.002354074995816399</v>
      </c>
      <c r="JF356">
        <v>0.0004967520844642659</v>
      </c>
      <c r="JG356">
        <v>-1.558376616488758E-06</v>
      </c>
      <c r="JH356">
        <v>1</v>
      </c>
      <c r="JI356">
        <v>1955</v>
      </c>
      <c r="JJ356">
        <v>1</v>
      </c>
      <c r="JK356">
        <v>26</v>
      </c>
      <c r="JL356">
        <v>194328.4</v>
      </c>
      <c r="JM356">
        <v>194328.6</v>
      </c>
      <c r="JN356">
        <v>1.97754</v>
      </c>
      <c r="JO356">
        <v>2.62573</v>
      </c>
      <c r="JP356">
        <v>1.49658</v>
      </c>
      <c r="JQ356">
        <v>2.34619</v>
      </c>
      <c r="JR356">
        <v>1.54907</v>
      </c>
      <c r="JS356">
        <v>2.40479</v>
      </c>
      <c r="JT356">
        <v>36.6706</v>
      </c>
      <c r="JU356">
        <v>24.1751</v>
      </c>
      <c r="JV356">
        <v>18</v>
      </c>
      <c r="JW356">
        <v>483.388</v>
      </c>
      <c r="JX356">
        <v>485.611</v>
      </c>
      <c r="JY356">
        <v>27.8117</v>
      </c>
      <c r="JZ356">
        <v>29.3527</v>
      </c>
      <c r="KA356">
        <v>30.0003</v>
      </c>
      <c r="KB356">
        <v>29.523</v>
      </c>
      <c r="KC356">
        <v>29.5062</v>
      </c>
      <c r="KD356">
        <v>39.8082</v>
      </c>
      <c r="KE356">
        <v>21.9856</v>
      </c>
      <c r="KF356">
        <v>55.3844</v>
      </c>
      <c r="KG356">
        <v>27.8085</v>
      </c>
      <c r="KH356">
        <v>841.504</v>
      </c>
      <c r="KI356">
        <v>19.6547</v>
      </c>
      <c r="KJ356">
        <v>101.844</v>
      </c>
      <c r="KK356">
        <v>91.4015</v>
      </c>
    </row>
    <row r="357" spans="1:297">
      <c r="A357">
        <v>339</v>
      </c>
      <c r="B357">
        <v>1758649315.1</v>
      </c>
      <c r="C357">
        <v>7682.099999904633</v>
      </c>
      <c r="D357" t="s">
        <v>1126</v>
      </c>
      <c r="E357" t="s">
        <v>1127</v>
      </c>
      <c r="F357">
        <v>5</v>
      </c>
      <c r="G357" t="s">
        <v>1027</v>
      </c>
      <c r="H357" t="s">
        <v>438</v>
      </c>
      <c r="I357">
        <v>1758649307.314285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(EA357+(U357+2*0.95*5.67E-8*(((EA357+$B$9)+273)^4-(EA357+273)^4)-44100*J357)/(1.84*29.3*R357+8*0.95*5.67E-8*(EA357+273)^3))</f>
        <v>0</v>
      </c>
      <c r="W357">
        <f>($C$9*EB357+$D$9*EC357+$E$9*V357)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2*0.95*5.67E-8*(((EA357+$B$9)+273)^4-(W357+273)^4)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841.4188734334657</v>
      </c>
      <c r="AK357">
        <v>808.9253999999996</v>
      </c>
      <c r="AL357">
        <v>3.413365271659167</v>
      </c>
      <c r="AM357">
        <v>65.1807308755827</v>
      </c>
      <c r="AN357">
        <f>(AP357 - AO357 + DY357*1E3/(8.314*(EA357+273.15)) * AR357/DX357 * AQ357) * DX357/(100*DL357) * 1000/(1000 - AP357)</f>
        <v>0</v>
      </c>
      <c r="AO357">
        <v>19.61717218370415</v>
      </c>
      <c r="AP357">
        <v>22.29072424242424</v>
      </c>
      <c r="AQ357">
        <v>-2.782359736607908E-07</v>
      </c>
      <c r="AR357">
        <v>105.5664432874924</v>
      </c>
      <c r="AS357">
        <v>0</v>
      </c>
      <c r="AT357">
        <v>0</v>
      </c>
      <c r="AU357">
        <f>IF(AS357*$H$15&gt;=AW357,1.0,(AW357/(AW357-AS357*$H$15)))</f>
        <v>0</v>
      </c>
      <c r="AV357">
        <f>(AU357-1)*100</f>
        <v>0</v>
      </c>
      <c r="AW357">
        <f>MAX(0,($B$15+$C$15*EF357)/(1+$D$15*EF357)*DY357/(EA357+273)*$E$15)</f>
        <v>0</v>
      </c>
      <c r="AX357" t="s">
        <v>439</v>
      </c>
      <c r="AY357" t="s">
        <v>439</v>
      </c>
      <c r="AZ357">
        <v>0</v>
      </c>
      <c r="BA357">
        <v>0</v>
      </c>
      <c r="BB357">
        <f>1-AZ357/BA357</f>
        <v>0</v>
      </c>
      <c r="BC357">
        <v>0</v>
      </c>
      <c r="BD357" t="s">
        <v>439</v>
      </c>
      <c r="BE357" t="s">
        <v>439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439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$B$13*EG357+$C$13*EH357+$F$13*ES357*(1-EV357)</f>
        <v>0</v>
      </c>
      <c r="DI357">
        <f>DH357*DJ357</f>
        <v>0</v>
      </c>
      <c r="DJ357">
        <f>($B$13*$D$11+$C$13*$D$11+$F$13*((FF357+EX357)/MAX(FF357+EX357+FG357, 0.1)*$I$11+FG357/MAX(FF357+EX357+FG357, 0.1)*$J$11))/($B$13+$C$13+$F$13)</f>
        <v>0</v>
      </c>
      <c r="DK357">
        <f>($B$13*$K$11+$C$13*$K$11+$F$13*((FF357+EX357)/MAX(FF357+EX357+FG357, 0.1)*$P$11+FG357/MAX(FF357+EX357+FG357, 0.1)*$Q$11))/($B$13+$C$13+$F$13)</f>
        <v>0</v>
      </c>
      <c r="DL357">
        <v>2.7</v>
      </c>
      <c r="DM357">
        <v>0.5</v>
      </c>
      <c r="DN357" t="s">
        <v>440</v>
      </c>
      <c r="DO357">
        <v>2</v>
      </c>
      <c r="DP357" t="b">
        <v>1</v>
      </c>
      <c r="DQ357">
        <v>1758649307.314285</v>
      </c>
      <c r="DR357">
        <v>766.5596071428571</v>
      </c>
      <c r="DS357">
        <v>808.9610000000001</v>
      </c>
      <c r="DT357">
        <v>22.29116071428572</v>
      </c>
      <c r="DU357">
        <v>19.61190714285715</v>
      </c>
      <c r="DV357">
        <v>767.7391071428573</v>
      </c>
      <c r="DW357">
        <v>22.00381071428571</v>
      </c>
      <c r="DX357">
        <v>500.0021785714285</v>
      </c>
      <c r="DY357">
        <v>90.2865392857143</v>
      </c>
      <c r="DZ357">
        <v>0.06777183571428572</v>
      </c>
      <c r="EA357">
        <v>29.07117142857143</v>
      </c>
      <c r="EB357">
        <v>30.00059642857143</v>
      </c>
      <c r="EC357">
        <v>999.9000000000002</v>
      </c>
      <c r="ED357">
        <v>0</v>
      </c>
      <c r="EE357">
        <v>0</v>
      </c>
      <c r="EF357">
        <v>10010.31535714286</v>
      </c>
      <c r="EG357">
        <v>0</v>
      </c>
      <c r="EH357">
        <v>10.20398928571429</v>
      </c>
      <c r="EI357">
        <v>-42.40131071428571</v>
      </c>
      <c r="EJ357">
        <v>784.0367142857143</v>
      </c>
      <c r="EK357">
        <v>825.143607142857</v>
      </c>
      <c r="EL357">
        <v>2.679246071428572</v>
      </c>
      <c r="EM357">
        <v>808.9610000000001</v>
      </c>
      <c r="EN357">
        <v>19.61190714285715</v>
      </c>
      <c r="EO357">
        <v>2.0125925</v>
      </c>
      <c r="EP357">
        <v>1.7706925</v>
      </c>
      <c r="EQ357">
        <v>17.54374642857143</v>
      </c>
      <c r="ER357">
        <v>15.53044642857143</v>
      </c>
      <c r="ES357">
        <v>2000.002142857142</v>
      </c>
      <c r="ET357">
        <v>0.9799936785714287</v>
      </c>
      <c r="EU357">
        <v>0.02000652142857142</v>
      </c>
      <c r="EV357">
        <v>0</v>
      </c>
      <c r="EW357">
        <v>462.6564285714286</v>
      </c>
      <c r="EX357">
        <v>5.00078</v>
      </c>
      <c r="EY357">
        <v>9129.006071428572</v>
      </c>
      <c r="EZ357">
        <v>16379.63571428571</v>
      </c>
      <c r="FA357">
        <v>39.73642857142857</v>
      </c>
      <c r="FB357">
        <v>40.64271428571429</v>
      </c>
      <c r="FC357">
        <v>40.04421428571428</v>
      </c>
      <c r="FD357">
        <v>40.26967857142857</v>
      </c>
      <c r="FE357">
        <v>40.86349999999999</v>
      </c>
      <c r="FF357">
        <v>1955.092142857143</v>
      </c>
      <c r="FG357">
        <v>39.91</v>
      </c>
      <c r="FH357">
        <v>0</v>
      </c>
      <c r="FI357">
        <v>1758649313.4</v>
      </c>
      <c r="FJ357">
        <v>0</v>
      </c>
      <c r="FK357">
        <v>462.69728</v>
      </c>
      <c r="FL357">
        <v>5.468923062347037</v>
      </c>
      <c r="FM357">
        <v>96.84999987474632</v>
      </c>
      <c r="FN357">
        <v>9130.253200000001</v>
      </c>
      <c r="FO357">
        <v>15</v>
      </c>
      <c r="FP357">
        <v>0</v>
      </c>
      <c r="FQ357" t="s">
        <v>441</v>
      </c>
      <c r="FR357">
        <v>1746989605.5</v>
      </c>
      <c r="FS357">
        <v>1746989593.5</v>
      </c>
      <c r="FT357">
        <v>0</v>
      </c>
      <c r="FU357">
        <v>-0.274</v>
      </c>
      <c r="FV357">
        <v>-0.002</v>
      </c>
      <c r="FW357">
        <v>2.549</v>
      </c>
      <c r="FX357">
        <v>0.129</v>
      </c>
      <c r="FY357">
        <v>420</v>
      </c>
      <c r="FZ357">
        <v>17</v>
      </c>
      <c r="GA357">
        <v>0.02</v>
      </c>
      <c r="GB357">
        <v>0.04</v>
      </c>
      <c r="GC357">
        <v>-42.32720243902439</v>
      </c>
      <c r="GD357">
        <v>-1.027007665505261</v>
      </c>
      <c r="GE357">
        <v>0.1220475187102114</v>
      </c>
      <c r="GF357">
        <v>0</v>
      </c>
      <c r="GG357">
        <v>462.2679411764706</v>
      </c>
      <c r="GH357">
        <v>5.780168069470298</v>
      </c>
      <c r="GI357">
        <v>0.6048113921456864</v>
      </c>
      <c r="GJ357">
        <v>0</v>
      </c>
      <c r="GK357">
        <v>2.683354634146342</v>
      </c>
      <c r="GL357">
        <v>-0.06008989547038277</v>
      </c>
      <c r="GM357">
        <v>0.006125800733148998</v>
      </c>
      <c r="GN357">
        <v>1</v>
      </c>
      <c r="GO357">
        <v>1</v>
      </c>
      <c r="GP357">
        <v>3</v>
      </c>
      <c r="GQ357" t="s">
        <v>448</v>
      </c>
      <c r="GR357">
        <v>3.10228</v>
      </c>
      <c r="GS357">
        <v>2.72631</v>
      </c>
      <c r="GT357">
        <v>0.137746</v>
      </c>
      <c r="GU357">
        <v>0.142499</v>
      </c>
      <c r="GV357">
        <v>0.102034</v>
      </c>
      <c r="GW357">
        <v>0.09452000000000001</v>
      </c>
      <c r="GX357">
        <v>22512.7</v>
      </c>
      <c r="GY357">
        <v>20349.2</v>
      </c>
      <c r="GZ357">
        <v>26673.9</v>
      </c>
      <c r="HA357">
        <v>23954.3</v>
      </c>
      <c r="HB357">
        <v>38335</v>
      </c>
      <c r="HC357">
        <v>32074.5</v>
      </c>
      <c r="HD357">
        <v>46580.5</v>
      </c>
      <c r="HE357">
        <v>37901.9</v>
      </c>
      <c r="HF357">
        <v>1.8662</v>
      </c>
      <c r="HG357">
        <v>1.84605</v>
      </c>
      <c r="HH357">
        <v>0.106551</v>
      </c>
      <c r="HI357">
        <v>0</v>
      </c>
      <c r="HJ357">
        <v>28.2665</v>
      </c>
      <c r="HK357">
        <v>999.9</v>
      </c>
      <c r="HL357">
        <v>47.3</v>
      </c>
      <c r="HM357">
        <v>31.9</v>
      </c>
      <c r="HN357">
        <v>24.8762</v>
      </c>
      <c r="HO357">
        <v>61.0313</v>
      </c>
      <c r="HP357">
        <v>22.492</v>
      </c>
      <c r="HQ357">
        <v>1</v>
      </c>
      <c r="HR357">
        <v>0.163201</v>
      </c>
      <c r="HS357">
        <v>0.0549946</v>
      </c>
      <c r="HT357">
        <v>20.2801</v>
      </c>
      <c r="HU357">
        <v>5.2104</v>
      </c>
      <c r="HV357">
        <v>11.98</v>
      </c>
      <c r="HW357">
        <v>4.96285</v>
      </c>
      <c r="HX357">
        <v>3.274</v>
      </c>
      <c r="HY357">
        <v>9999</v>
      </c>
      <c r="HZ357">
        <v>9999</v>
      </c>
      <c r="IA357">
        <v>9999</v>
      </c>
      <c r="IB357">
        <v>999.9</v>
      </c>
      <c r="IC357">
        <v>1.86393</v>
      </c>
      <c r="ID357">
        <v>1.86005</v>
      </c>
      <c r="IE357">
        <v>1.8584</v>
      </c>
      <c r="IF357">
        <v>1.85975</v>
      </c>
      <c r="IG357">
        <v>1.85989</v>
      </c>
      <c r="IH357">
        <v>1.85838</v>
      </c>
      <c r="II357">
        <v>1.85745</v>
      </c>
      <c r="IJ357">
        <v>1.85241</v>
      </c>
      <c r="IK357">
        <v>0</v>
      </c>
      <c r="IL357">
        <v>0</v>
      </c>
      <c r="IM357">
        <v>0</v>
      </c>
      <c r="IN357">
        <v>0</v>
      </c>
      <c r="IO357" t="s">
        <v>443</v>
      </c>
      <c r="IP357" t="s">
        <v>444</v>
      </c>
      <c r="IQ357" t="s">
        <v>445</v>
      </c>
      <c r="IR357" t="s">
        <v>445</v>
      </c>
      <c r="IS357" t="s">
        <v>445</v>
      </c>
      <c r="IT357" t="s">
        <v>445</v>
      </c>
      <c r="IU357">
        <v>0</v>
      </c>
      <c r="IV357">
        <v>100</v>
      </c>
      <c r="IW357">
        <v>100</v>
      </c>
      <c r="IX357">
        <v>-1.165</v>
      </c>
      <c r="IY357">
        <v>0.2874</v>
      </c>
      <c r="IZ357">
        <v>-1.101190050776656</v>
      </c>
      <c r="JA357">
        <v>-0.0009077452495023094</v>
      </c>
      <c r="JB357">
        <v>1.260287539409167E-06</v>
      </c>
      <c r="JC357">
        <v>-2.747980142854786E-10</v>
      </c>
      <c r="JD357">
        <v>0.01164710740424388</v>
      </c>
      <c r="JE357">
        <v>0.002354074995816399</v>
      </c>
      <c r="JF357">
        <v>0.0004967520844642659</v>
      </c>
      <c r="JG357">
        <v>-1.558376616488758E-06</v>
      </c>
      <c r="JH357">
        <v>1</v>
      </c>
      <c r="JI357">
        <v>1955</v>
      </c>
      <c r="JJ357">
        <v>1</v>
      </c>
      <c r="JK357">
        <v>26</v>
      </c>
      <c r="JL357">
        <v>194328.5</v>
      </c>
      <c r="JM357">
        <v>194328.7</v>
      </c>
      <c r="JN357">
        <v>2.01172</v>
      </c>
      <c r="JO357">
        <v>2.62207</v>
      </c>
      <c r="JP357">
        <v>1.49658</v>
      </c>
      <c r="JQ357">
        <v>2.34619</v>
      </c>
      <c r="JR357">
        <v>1.54907</v>
      </c>
      <c r="JS357">
        <v>2.47925</v>
      </c>
      <c r="JT357">
        <v>36.6706</v>
      </c>
      <c r="JU357">
        <v>24.1751</v>
      </c>
      <c r="JV357">
        <v>18</v>
      </c>
      <c r="JW357">
        <v>483.685</v>
      </c>
      <c r="JX357">
        <v>485.237</v>
      </c>
      <c r="JY357">
        <v>27.8092</v>
      </c>
      <c r="JZ357">
        <v>29.3546</v>
      </c>
      <c r="KA357">
        <v>30.0002</v>
      </c>
      <c r="KB357">
        <v>29.5256</v>
      </c>
      <c r="KC357">
        <v>29.5086</v>
      </c>
      <c r="KD357">
        <v>40.4233</v>
      </c>
      <c r="KE357">
        <v>21.9856</v>
      </c>
      <c r="KF357">
        <v>55.3844</v>
      </c>
      <c r="KG357">
        <v>27.8089</v>
      </c>
      <c r="KH357">
        <v>854.8819999999999</v>
      </c>
      <c r="KI357">
        <v>19.6547</v>
      </c>
      <c r="KJ357">
        <v>101.843</v>
      </c>
      <c r="KK357">
        <v>91.4019</v>
      </c>
    </row>
    <row r="358" spans="1:297">
      <c r="A358">
        <v>340</v>
      </c>
      <c r="B358">
        <v>1758649320.1</v>
      </c>
      <c r="C358">
        <v>7687.099999904633</v>
      </c>
      <c r="D358" t="s">
        <v>1128</v>
      </c>
      <c r="E358" t="s">
        <v>1129</v>
      </c>
      <c r="F358">
        <v>5</v>
      </c>
      <c r="G358" t="s">
        <v>1027</v>
      </c>
      <c r="H358" t="s">
        <v>438</v>
      </c>
      <c r="I358">
        <v>1758649312.6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(EA358+(U358+2*0.95*5.67E-8*(((EA358+$B$9)+273)^4-(EA358+273)^4)-44100*J358)/(1.84*29.3*R358+8*0.95*5.67E-8*(EA358+273)^3))</f>
        <v>0</v>
      </c>
      <c r="W358">
        <f>($C$9*EB358+$D$9*EC358+$E$9*V358)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2*0.95*5.67E-8*(((EA358+$B$9)+273)^4-(W358+273)^4)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858.5641491397506</v>
      </c>
      <c r="AK358">
        <v>826.0520787878789</v>
      </c>
      <c r="AL358">
        <v>3.41563898610966</v>
      </c>
      <c r="AM358">
        <v>65.1807308755827</v>
      </c>
      <c r="AN358">
        <f>(AP358 - AO358 + DY358*1E3/(8.314*(EA358+273.15)) * AR358/DX358 * AQ358) * DX358/(100*DL358) * 1000/(1000 - AP358)</f>
        <v>0</v>
      </c>
      <c r="AO358">
        <v>19.61991324667739</v>
      </c>
      <c r="AP358">
        <v>22.29049818181818</v>
      </c>
      <c r="AQ358">
        <v>-9.069166032943822E-07</v>
      </c>
      <c r="AR358">
        <v>105.5664432874924</v>
      </c>
      <c r="AS358">
        <v>0</v>
      </c>
      <c r="AT358">
        <v>0</v>
      </c>
      <c r="AU358">
        <f>IF(AS358*$H$15&gt;=AW358,1.0,(AW358/(AW358-AS358*$H$15)))</f>
        <v>0</v>
      </c>
      <c r="AV358">
        <f>(AU358-1)*100</f>
        <v>0</v>
      </c>
      <c r="AW358">
        <f>MAX(0,($B$15+$C$15*EF358)/(1+$D$15*EF358)*DY358/(EA358+273)*$E$15)</f>
        <v>0</v>
      </c>
      <c r="AX358" t="s">
        <v>439</v>
      </c>
      <c r="AY358" t="s">
        <v>439</v>
      </c>
      <c r="AZ358">
        <v>0</v>
      </c>
      <c r="BA358">
        <v>0</v>
      </c>
      <c r="BB358">
        <f>1-AZ358/BA358</f>
        <v>0</v>
      </c>
      <c r="BC358">
        <v>0</v>
      </c>
      <c r="BD358" t="s">
        <v>439</v>
      </c>
      <c r="BE358" t="s">
        <v>439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439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$B$13*EG358+$C$13*EH358+$F$13*ES358*(1-EV358)</f>
        <v>0</v>
      </c>
      <c r="DI358">
        <f>DH358*DJ358</f>
        <v>0</v>
      </c>
      <c r="DJ358">
        <f>($B$13*$D$11+$C$13*$D$11+$F$13*((FF358+EX358)/MAX(FF358+EX358+FG358, 0.1)*$I$11+FG358/MAX(FF358+EX358+FG358, 0.1)*$J$11))/($B$13+$C$13+$F$13)</f>
        <v>0</v>
      </c>
      <c r="DK358">
        <f>($B$13*$K$11+$C$13*$K$11+$F$13*((FF358+EX358)/MAX(FF358+EX358+FG358, 0.1)*$P$11+FG358/MAX(FF358+EX358+FG358, 0.1)*$Q$11))/($B$13+$C$13+$F$13)</f>
        <v>0</v>
      </c>
      <c r="DL358">
        <v>2.7</v>
      </c>
      <c r="DM358">
        <v>0.5</v>
      </c>
      <c r="DN358" t="s">
        <v>440</v>
      </c>
      <c r="DO358">
        <v>2</v>
      </c>
      <c r="DP358" t="b">
        <v>1</v>
      </c>
      <c r="DQ358">
        <v>1758649312.6</v>
      </c>
      <c r="DR358">
        <v>784.2366666666667</v>
      </c>
      <c r="DS358">
        <v>826.6892592592594</v>
      </c>
      <c r="DT358">
        <v>22.29068888888889</v>
      </c>
      <c r="DU358">
        <v>19.61548148148148</v>
      </c>
      <c r="DV358">
        <v>785.4065185185183</v>
      </c>
      <c r="DW358">
        <v>22.00334444444444</v>
      </c>
      <c r="DX358">
        <v>499.9626296296297</v>
      </c>
      <c r="DY358">
        <v>90.28655185185187</v>
      </c>
      <c r="DZ358">
        <v>0.06800724074074073</v>
      </c>
      <c r="EA358">
        <v>29.07184074074074</v>
      </c>
      <c r="EB358">
        <v>30.00167037037037</v>
      </c>
      <c r="EC358">
        <v>999.9000000000001</v>
      </c>
      <c r="ED358">
        <v>0</v>
      </c>
      <c r="EE358">
        <v>0</v>
      </c>
      <c r="EF358">
        <v>9999.353703703704</v>
      </c>
      <c r="EG358">
        <v>0</v>
      </c>
      <c r="EH358">
        <v>10.21271851851852</v>
      </c>
      <c r="EI358">
        <v>-42.45245185185185</v>
      </c>
      <c r="EJ358">
        <v>802.1165555555556</v>
      </c>
      <c r="EK358">
        <v>843.2296296296297</v>
      </c>
      <c r="EL358">
        <v>2.675201111111111</v>
      </c>
      <c r="EM358">
        <v>826.6892592592594</v>
      </c>
      <c r="EN358">
        <v>19.61548148148148</v>
      </c>
      <c r="EO358">
        <v>2.012550000000001</v>
      </c>
      <c r="EP358">
        <v>1.771014814814815</v>
      </c>
      <c r="EQ358">
        <v>17.54340740740741</v>
      </c>
      <c r="ER358">
        <v>15.53328148148148</v>
      </c>
      <c r="ES358">
        <v>2000.016666666667</v>
      </c>
      <c r="ET358">
        <v>0.9799938888888889</v>
      </c>
      <c r="EU358">
        <v>0.02000631111111111</v>
      </c>
      <c r="EV358">
        <v>0</v>
      </c>
      <c r="EW358">
        <v>463.1060000000001</v>
      </c>
      <c r="EX358">
        <v>5.00078</v>
      </c>
      <c r="EY358">
        <v>9137.343703703706</v>
      </c>
      <c r="EZ358">
        <v>16379.75185185185</v>
      </c>
      <c r="FA358">
        <v>39.73596296296297</v>
      </c>
      <c r="FB358">
        <v>40.64566666666666</v>
      </c>
      <c r="FC358">
        <v>40.05748148148148</v>
      </c>
      <c r="FD358">
        <v>40.26344444444444</v>
      </c>
      <c r="FE358">
        <v>40.86544444444444</v>
      </c>
      <c r="FF358">
        <v>1955.106666666667</v>
      </c>
      <c r="FG358">
        <v>39.91</v>
      </c>
      <c r="FH358">
        <v>0</v>
      </c>
      <c r="FI358">
        <v>1758649318.2</v>
      </c>
      <c r="FJ358">
        <v>0</v>
      </c>
      <c r="FK358">
        <v>463.0849600000001</v>
      </c>
      <c r="FL358">
        <v>5.242999988550719</v>
      </c>
      <c r="FM358">
        <v>86.93538460762342</v>
      </c>
      <c r="FN358">
        <v>9137.672800000002</v>
      </c>
      <c r="FO358">
        <v>15</v>
      </c>
      <c r="FP358">
        <v>0</v>
      </c>
      <c r="FQ358" t="s">
        <v>441</v>
      </c>
      <c r="FR358">
        <v>1746989605.5</v>
      </c>
      <c r="FS358">
        <v>1746989593.5</v>
      </c>
      <c r="FT358">
        <v>0</v>
      </c>
      <c r="FU358">
        <v>-0.274</v>
      </c>
      <c r="FV358">
        <v>-0.002</v>
      </c>
      <c r="FW358">
        <v>2.549</v>
      </c>
      <c r="FX358">
        <v>0.129</v>
      </c>
      <c r="FY358">
        <v>420</v>
      </c>
      <c r="FZ358">
        <v>17</v>
      </c>
      <c r="GA358">
        <v>0.02</v>
      </c>
      <c r="GB358">
        <v>0.04</v>
      </c>
      <c r="GC358">
        <v>-42.417365</v>
      </c>
      <c r="GD358">
        <v>-0.6360765478423617</v>
      </c>
      <c r="GE358">
        <v>0.09394257434731042</v>
      </c>
      <c r="GF358">
        <v>0</v>
      </c>
      <c r="GG358">
        <v>462.7768529411765</v>
      </c>
      <c r="GH358">
        <v>5.353506489750787</v>
      </c>
      <c r="GI358">
        <v>0.5580095999781937</v>
      </c>
      <c r="GJ358">
        <v>0</v>
      </c>
      <c r="GK358">
        <v>2.6775515</v>
      </c>
      <c r="GL358">
        <v>-0.0486393996247655</v>
      </c>
      <c r="GM358">
        <v>0.004786612868198164</v>
      </c>
      <c r="GN358">
        <v>1</v>
      </c>
      <c r="GO358">
        <v>1</v>
      </c>
      <c r="GP358">
        <v>3</v>
      </c>
      <c r="GQ358" t="s">
        <v>448</v>
      </c>
      <c r="GR358">
        <v>3.10212</v>
      </c>
      <c r="GS358">
        <v>2.72632</v>
      </c>
      <c r="GT358">
        <v>0.139669</v>
      </c>
      <c r="GU358">
        <v>0.144372</v>
      </c>
      <c r="GV358">
        <v>0.102031</v>
      </c>
      <c r="GW358">
        <v>0.0945265</v>
      </c>
      <c r="GX358">
        <v>22462.5</v>
      </c>
      <c r="GY358">
        <v>20304.5</v>
      </c>
      <c r="GZ358">
        <v>26673.9</v>
      </c>
      <c r="HA358">
        <v>23954.1</v>
      </c>
      <c r="HB358">
        <v>38335.2</v>
      </c>
      <c r="HC358">
        <v>32074.1</v>
      </c>
      <c r="HD358">
        <v>46580.4</v>
      </c>
      <c r="HE358">
        <v>37901.5</v>
      </c>
      <c r="HF358">
        <v>1.86583</v>
      </c>
      <c r="HG358">
        <v>1.84662</v>
      </c>
      <c r="HH358">
        <v>0.106309</v>
      </c>
      <c r="HI358">
        <v>0</v>
      </c>
      <c r="HJ358">
        <v>28.2665</v>
      </c>
      <c r="HK358">
        <v>999.9</v>
      </c>
      <c r="HL358">
        <v>47.3</v>
      </c>
      <c r="HM358">
        <v>31.9</v>
      </c>
      <c r="HN358">
        <v>24.8751</v>
      </c>
      <c r="HO358">
        <v>61.4913</v>
      </c>
      <c r="HP358">
        <v>22.5761</v>
      </c>
      <c r="HQ358">
        <v>1</v>
      </c>
      <c r="HR358">
        <v>0.163262</v>
      </c>
      <c r="HS358">
        <v>0.0531019</v>
      </c>
      <c r="HT358">
        <v>20.2801</v>
      </c>
      <c r="HU358">
        <v>5.211</v>
      </c>
      <c r="HV358">
        <v>11.98</v>
      </c>
      <c r="HW358">
        <v>4.9631</v>
      </c>
      <c r="HX358">
        <v>3.2742</v>
      </c>
      <c r="HY358">
        <v>9999</v>
      </c>
      <c r="HZ358">
        <v>9999</v>
      </c>
      <c r="IA358">
        <v>9999</v>
      </c>
      <c r="IB358">
        <v>999.9</v>
      </c>
      <c r="IC358">
        <v>1.86394</v>
      </c>
      <c r="ID358">
        <v>1.86006</v>
      </c>
      <c r="IE358">
        <v>1.85842</v>
      </c>
      <c r="IF358">
        <v>1.85974</v>
      </c>
      <c r="IG358">
        <v>1.85989</v>
      </c>
      <c r="IH358">
        <v>1.85838</v>
      </c>
      <c r="II358">
        <v>1.85745</v>
      </c>
      <c r="IJ358">
        <v>1.85241</v>
      </c>
      <c r="IK358">
        <v>0</v>
      </c>
      <c r="IL358">
        <v>0</v>
      </c>
      <c r="IM358">
        <v>0</v>
      </c>
      <c r="IN358">
        <v>0</v>
      </c>
      <c r="IO358" t="s">
        <v>443</v>
      </c>
      <c r="IP358" t="s">
        <v>444</v>
      </c>
      <c r="IQ358" t="s">
        <v>445</v>
      </c>
      <c r="IR358" t="s">
        <v>445</v>
      </c>
      <c r="IS358" t="s">
        <v>445</v>
      </c>
      <c r="IT358" t="s">
        <v>445</v>
      </c>
      <c r="IU358">
        <v>0</v>
      </c>
      <c r="IV358">
        <v>100</v>
      </c>
      <c r="IW358">
        <v>100</v>
      </c>
      <c r="IX358">
        <v>-1.155</v>
      </c>
      <c r="IY358">
        <v>0.2873</v>
      </c>
      <c r="IZ358">
        <v>-1.101190050776656</v>
      </c>
      <c r="JA358">
        <v>-0.0009077452495023094</v>
      </c>
      <c r="JB358">
        <v>1.260287539409167E-06</v>
      </c>
      <c r="JC358">
        <v>-2.747980142854786E-10</v>
      </c>
      <c r="JD358">
        <v>0.01164710740424388</v>
      </c>
      <c r="JE358">
        <v>0.002354074995816399</v>
      </c>
      <c r="JF358">
        <v>0.0004967520844642659</v>
      </c>
      <c r="JG358">
        <v>-1.558376616488758E-06</v>
      </c>
      <c r="JH358">
        <v>1</v>
      </c>
      <c r="JI358">
        <v>1955</v>
      </c>
      <c r="JJ358">
        <v>1</v>
      </c>
      <c r="JK358">
        <v>26</v>
      </c>
      <c r="JL358">
        <v>194328.6</v>
      </c>
      <c r="JM358">
        <v>194328.8</v>
      </c>
      <c r="JN358">
        <v>2.04712</v>
      </c>
      <c r="JO358">
        <v>2.62451</v>
      </c>
      <c r="JP358">
        <v>1.49658</v>
      </c>
      <c r="JQ358">
        <v>2.34497</v>
      </c>
      <c r="JR358">
        <v>1.54907</v>
      </c>
      <c r="JS358">
        <v>2.35718</v>
      </c>
      <c r="JT358">
        <v>36.6706</v>
      </c>
      <c r="JU358">
        <v>24.1663</v>
      </c>
      <c r="JV358">
        <v>18</v>
      </c>
      <c r="JW358">
        <v>483.479</v>
      </c>
      <c r="JX358">
        <v>485.629</v>
      </c>
      <c r="JY358">
        <v>27.8089</v>
      </c>
      <c r="JZ358">
        <v>29.357</v>
      </c>
      <c r="KA358">
        <v>30.0003</v>
      </c>
      <c r="KB358">
        <v>29.5275</v>
      </c>
      <c r="KC358">
        <v>29.5105</v>
      </c>
      <c r="KD358">
        <v>41.0954</v>
      </c>
      <c r="KE358">
        <v>21.9856</v>
      </c>
      <c r="KF358">
        <v>55.3844</v>
      </c>
      <c r="KG358">
        <v>27.8089</v>
      </c>
      <c r="KH358">
        <v>874.919</v>
      </c>
      <c r="KI358">
        <v>19.6547</v>
      </c>
      <c r="KJ358">
        <v>101.843</v>
      </c>
      <c r="KK358">
        <v>91.40089999999999</v>
      </c>
    </row>
    <row r="359" spans="1:297">
      <c r="A359">
        <v>341</v>
      </c>
      <c r="B359">
        <v>1758649325.1</v>
      </c>
      <c r="C359">
        <v>7692.099999904633</v>
      </c>
      <c r="D359" t="s">
        <v>1130</v>
      </c>
      <c r="E359" t="s">
        <v>1131</v>
      </c>
      <c r="F359">
        <v>5</v>
      </c>
      <c r="G359" t="s">
        <v>1027</v>
      </c>
      <c r="H359" t="s">
        <v>438</v>
      </c>
      <c r="I359">
        <v>1758649317.314285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(EA359+(U359+2*0.95*5.67E-8*(((EA359+$B$9)+273)^4-(EA359+273)^4)-44100*J359)/(1.84*29.3*R359+8*0.95*5.67E-8*(EA359+273)^3))</f>
        <v>0</v>
      </c>
      <c r="W359">
        <f>($C$9*EB359+$D$9*EC359+$E$9*V359)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2*0.95*5.67E-8*(((EA359+$B$9)+273)^4-(W359+273)^4)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875.6314466328512</v>
      </c>
      <c r="AK359">
        <v>843.0795515151514</v>
      </c>
      <c r="AL359">
        <v>3.41958703990877</v>
      </c>
      <c r="AM359">
        <v>65.1807308755827</v>
      </c>
      <c r="AN359">
        <f>(AP359 - AO359 + DY359*1E3/(8.314*(EA359+273.15)) * AR359/DX359 * AQ359) * DX359/(100*DL359) * 1000/(1000 - AP359)</f>
        <v>0</v>
      </c>
      <c r="AO359">
        <v>19.62197136540121</v>
      </c>
      <c r="AP359">
        <v>22.29182121212121</v>
      </c>
      <c r="AQ359">
        <v>9.59711409760096E-06</v>
      </c>
      <c r="AR359">
        <v>105.5664432874924</v>
      </c>
      <c r="AS359">
        <v>0</v>
      </c>
      <c r="AT359">
        <v>0</v>
      </c>
      <c r="AU359">
        <f>IF(AS359*$H$15&gt;=AW359,1.0,(AW359/(AW359-AS359*$H$15)))</f>
        <v>0</v>
      </c>
      <c r="AV359">
        <f>(AU359-1)*100</f>
        <v>0</v>
      </c>
      <c r="AW359">
        <f>MAX(0,($B$15+$C$15*EF359)/(1+$D$15*EF359)*DY359/(EA359+273)*$E$15)</f>
        <v>0</v>
      </c>
      <c r="AX359" t="s">
        <v>439</v>
      </c>
      <c r="AY359" t="s">
        <v>439</v>
      </c>
      <c r="AZ359">
        <v>0</v>
      </c>
      <c r="BA359">
        <v>0</v>
      </c>
      <c r="BB359">
        <f>1-AZ359/BA359</f>
        <v>0</v>
      </c>
      <c r="BC359">
        <v>0</v>
      </c>
      <c r="BD359" t="s">
        <v>439</v>
      </c>
      <c r="BE359" t="s">
        <v>439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439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$B$13*EG359+$C$13*EH359+$F$13*ES359*(1-EV359)</f>
        <v>0</v>
      </c>
      <c r="DI359">
        <f>DH359*DJ359</f>
        <v>0</v>
      </c>
      <c r="DJ359">
        <f>($B$13*$D$11+$C$13*$D$11+$F$13*((FF359+EX359)/MAX(FF359+EX359+FG359, 0.1)*$I$11+FG359/MAX(FF359+EX359+FG359, 0.1)*$J$11))/($B$13+$C$13+$F$13)</f>
        <v>0</v>
      </c>
      <c r="DK359">
        <f>($B$13*$K$11+$C$13*$K$11+$F$13*((FF359+EX359)/MAX(FF359+EX359+FG359, 0.1)*$P$11+FG359/MAX(FF359+EX359+FG359, 0.1)*$Q$11))/($B$13+$C$13+$F$13)</f>
        <v>0</v>
      </c>
      <c r="DL359">
        <v>2.7</v>
      </c>
      <c r="DM359">
        <v>0.5</v>
      </c>
      <c r="DN359" t="s">
        <v>440</v>
      </c>
      <c r="DO359">
        <v>2</v>
      </c>
      <c r="DP359" t="b">
        <v>1</v>
      </c>
      <c r="DQ359">
        <v>1758649317.314285</v>
      </c>
      <c r="DR359">
        <v>799.9696785714286</v>
      </c>
      <c r="DS359">
        <v>842.4816071428573</v>
      </c>
      <c r="DT359">
        <v>22.29074285714285</v>
      </c>
      <c r="DU359">
        <v>19.61892857142857</v>
      </c>
      <c r="DV359">
        <v>801.1303928571427</v>
      </c>
      <c r="DW359">
        <v>22.00339642857143</v>
      </c>
      <c r="DX359">
        <v>499.9852500000001</v>
      </c>
      <c r="DY359">
        <v>90.2867857142857</v>
      </c>
      <c r="DZ359">
        <v>0.06814529285714287</v>
      </c>
      <c r="EA359">
        <v>29.07165357142857</v>
      </c>
      <c r="EB359">
        <v>30.00279285714285</v>
      </c>
      <c r="EC359">
        <v>999.9000000000002</v>
      </c>
      <c r="ED359">
        <v>0</v>
      </c>
      <c r="EE359">
        <v>0</v>
      </c>
      <c r="EF359">
        <v>10001.21</v>
      </c>
      <c r="EG359">
        <v>0</v>
      </c>
      <c r="EH359">
        <v>10.21448571428571</v>
      </c>
      <c r="EI359">
        <v>-42.51183571428572</v>
      </c>
      <c r="EJ359">
        <v>818.2082499999999</v>
      </c>
      <c r="EK359">
        <v>859.3409642857143</v>
      </c>
      <c r="EL359">
        <v>2.671810714285714</v>
      </c>
      <c r="EM359">
        <v>842.4816071428573</v>
      </c>
      <c r="EN359">
        <v>19.61892857142857</v>
      </c>
      <c r="EO359">
        <v>2.01256</v>
      </c>
      <c r="EP359">
        <v>1.771331071428571</v>
      </c>
      <c r="EQ359">
        <v>17.54348928571428</v>
      </c>
      <c r="ER359">
        <v>15.53606071428571</v>
      </c>
      <c r="ES359">
        <v>2000.003928571428</v>
      </c>
      <c r="ET359">
        <v>0.9799937857142859</v>
      </c>
      <c r="EU359">
        <v>0.02000641428571428</v>
      </c>
      <c r="EV359">
        <v>0</v>
      </c>
      <c r="EW359">
        <v>463.4917142857144</v>
      </c>
      <c r="EX359">
        <v>5.00078</v>
      </c>
      <c r="EY359">
        <v>9144.021071428569</v>
      </c>
      <c r="EZ359">
        <v>16379.63928571429</v>
      </c>
      <c r="FA359">
        <v>39.72967857142857</v>
      </c>
      <c r="FB359">
        <v>40.64492857142857</v>
      </c>
      <c r="FC359">
        <v>40.05092857142857</v>
      </c>
      <c r="FD359">
        <v>40.27192857142857</v>
      </c>
      <c r="FE359">
        <v>40.87021428571428</v>
      </c>
      <c r="FF359">
        <v>1955.093928571428</v>
      </c>
      <c r="FG359">
        <v>39.91</v>
      </c>
      <c r="FH359">
        <v>0</v>
      </c>
      <c r="FI359">
        <v>1758649323</v>
      </c>
      <c r="FJ359">
        <v>0</v>
      </c>
      <c r="FK359">
        <v>463.49096</v>
      </c>
      <c r="FL359">
        <v>3.800615366760292</v>
      </c>
      <c r="FM359">
        <v>82.51846140007706</v>
      </c>
      <c r="FN359">
        <v>9144.4216</v>
      </c>
      <c r="FO359">
        <v>15</v>
      </c>
      <c r="FP359">
        <v>0</v>
      </c>
      <c r="FQ359" t="s">
        <v>441</v>
      </c>
      <c r="FR359">
        <v>1746989605.5</v>
      </c>
      <c r="FS359">
        <v>1746989593.5</v>
      </c>
      <c r="FT359">
        <v>0</v>
      </c>
      <c r="FU359">
        <v>-0.274</v>
      </c>
      <c r="FV359">
        <v>-0.002</v>
      </c>
      <c r="FW359">
        <v>2.549</v>
      </c>
      <c r="FX359">
        <v>0.129</v>
      </c>
      <c r="FY359">
        <v>420</v>
      </c>
      <c r="FZ359">
        <v>17</v>
      </c>
      <c r="GA359">
        <v>0.02</v>
      </c>
      <c r="GB359">
        <v>0.04</v>
      </c>
      <c r="GC359">
        <v>-42.4860675</v>
      </c>
      <c r="GD359">
        <v>-0.5639223264541142</v>
      </c>
      <c r="GE359">
        <v>0.08464217443892776</v>
      </c>
      <c r="GF359">
        <v>0</v>
      </c>
      <c r="GG359">
        <v>463.1896176470589</v>
      </c>
      <c r="GH359">
        <v>4.660611146488091</v>
      </c>
      <c r="GI359">
        <v>0.5134787362975789</v>
      </c>
      <c r="GJ359">
        <v>0</v>
      </c>
      <c r="GK359">
        <v>2.6741705</v>
      </c>
      <c r="GL359">
        <v>-0.0447010131332112</v>
      </c>
      <c r="GM359">
        <v>0.004474316679672974</v>
      </c>
      <c r="GN359">
        <v>1</v>
      </c>
      <c r="GO359">
        <v>1</v>
      </c>
      <c r="GP359">
        <v>3</v>
      </c>
      <c r="GQ359" t="s">
        <v>448</v>
      </c>
      <c r="GR359">
        <v>3.10227</v>
      </c>
      <c r="GS359">
        <v>2.72633</v>
      </c>
      <c r="GT359">
        <v>0.141566</v>
      </c>
      <c r="GU359">
        <v>0.146236</v>
      </c>
      <c r="GV359">
        <v>0.102039</v>
      </c>
      <c r="GW359">
        <v>0.09453830000000001</v>
      </c>
      <c r="GX359">
        <v>22412.9</v>
      </c>
      <c r="GY359">
        <v>20260.1</v>
      </c>
      <c r="GZ359">
        <v>26673.9</v>
      </c>
      <c r="HA359">
        <v>23953.8</v>
      </c>
      <c r="HB359">
        <v>38335.3</v>
      </c>
      <c r="HC359">
        <v>32073.9</v>
      </c>
      <c r="HD359">
        <v>46580.6</v>
      </c>
      <c r="HE359">
        <v>37901.5</v>
      </c>
      <c r="HF359">
        <v>1.86605</v>
      </c>
      <c r="HG359">
        <v>1.84615</v>
      </c>
      <c r="HH359">
        <v>0.106528</v>
      </c>
      <c r="HI359">
        <v>0</v>
      </c>
      <c r="HJ359">
        <v>28.2665</v>
      </c>
      <c r="HK359">
        <v>999.9</v>
      </c>
      <c r="HL359">
        <v>47.2</v>
      </c>
      <c r="HM359">
        <v>31.9</v>
      </c>
      <c r="HN359">
        <v>24.8224</v>
      </c>
      <c r="HO359">
        <v>60.9913</v>
      </c>
      <c r="HP359">
        <v>22.4239</v>
      </c>
      <c r="HQ359">
        <v>1</v>
      </c>
      <c r="HR359">
        <v>0.163648</v>
      </c>
      <c r="HS359">
        <v>0.053159</v>
      </c>
      <c r="HT359">
        <v>20.2802</v>
      </c>
      <c r="HU359">
        <v>5.21205</v>
      </c>
      <c r="HV359">
        <v>11.98</v>
      </c>
      <c r="HW359">
        <v>4.96345</v>
      </c>
      <c r="HX359">
        <v>3.27418</v>
      </c>
      <c r="HY359">
        <v>9999</v>
      </c>
      <c r="HZ359">
        <v>9999</v>
      </c>
      <c r="IA359">
        <v>9999</v>
      </c>
      <c r="IB359">
        <v>999.9</v>
      </c>
      <c r="IC359">
        <v>1.86393</v>
      </c>
      <c r="ID359">
        <v>1.86007</v>
      </c>
      <c r="IE359">
        <v>1.85842</v>
      </c>
      <c r="IF359">
        <v>1.85974</v>
      </c>
      <c r="IG359">
        <v>1.85989</v>
      </c>
      <c r="IH359">
        <v>1.85838</v>
      </c>
      <c r="II359">
        <v>1.85745</v>
      </c>
      <c r="IJ359">
        <v>1.85241</v>
      </c>
      <c r="IK359">
        <v>0</v>
      </c>
      <c r="IL359">
        <v>0</v>
      </c>
      <c r="IM359">
        <v>0</v>
      </c>
      <c r="IN359">
        <v>0</v>
      </c>
      <c r="IO359" t="s">
        <v>443</v>
      </c>
      <c r="IP359" t="s">
        <v>444</v>
      </c>
      <c r="IQ359" t="s">
        <v>445</v>
      </c>
      <c r="IR359" t="s">
        <v>445</v>
      </c>
      <c r="IS359" t="s">
        <v>445</v>
      </c>
      <c r="IT359" t="s">
        <v>445</v>
      </c>
      <c r="IU359">
        <v>0</v>
      </c>
      <c r="IV359">
        <v>100</v>
      </c>
      <c r="IW359">
        <v>100</v>
      </c>
      <c r="IX359">
        <v>-1.145</v>
      </c>
      <c r="IY359">
        <v>0.2874</v>
      </c>
      <c r="IZ359">
        <v>-1.101190050776656</v>
      </c>
      <c r="JA359">
        <v>-0.0009077452495023094</v>
      </c>
      <c r="JB359">
        <v>1.260287539409167E-06</v>
      </c>
      <c r="JC359">
        <v>-2.747980142854786E-10</v>
      </c>
      <c r="JD359">
        <v>0.01164710740424388</v>
      </c>
      <c r="JE359">
        <v>0.002354074995816399</v>
      </c>
      <c r="JF359">
        <v>0.0004967520844642659</v>
      </c>
      <c r="JG359">
        <v>-1.558376616488758E-06</v>
      </c>
      <c r="JH359">
        <v>1</v>
      </c>
      <c r="JI359">
        <v>1955</v>
      </c>
      <c r="JJ359">
        <v>1</v>
      </c>
      <c r="JK359">
        <v>26</v>
      </c>
      <c r="JL359">
        <v>194328.7</v>
      </c>
      <c r="JM359">
        <v>194328.9</v>
      </c>
      <c r="JN359">
        <v>2.07764</v>
      </c>
      <c r="JO359">
        <v>2.62939</v>
      </c>
      <c r="JP359">
        <v>1.49658</v>
      </c>
      <c r="JQ359">
        <v>2.34619</v>
      </c>
      <c r="JR359">
        <v>1.54907</v>
      </c>
      <c r="JS359">
        <v>2.45117</v>
      </c>
      <c r="JT359">
        <v>36.6706</v>
      </c>
      <c r="JU359">
        <v>24.1751</v>
      </c>
      <c r="JV359">
        <v>18</v>
      </c>
      <c r="JW359">
        <v>483.621</v>
      </c>
      <c r="JX359">
        <v>485.329</v>
      </c>
      <c r="JY359">
        <v>27.8089</v>
      </c>
      <c r="JZ359">
        <v>29.359</v>
      </c>
      <c r="KA359">
        <v>30.0002</v>
      </c>
      <c r="KB359">
        <v>29.5288</v>
      </c>
      <c r="KC359">
        <v>29.5118</v>
      </c>
      <c r="KD359">
        <v>41.7029</v>
      </c>
      <c r="KE359">
        <v>21.9856</v>
      </c>
      <c r="KF359">
        <v>55.3844</v>
      </c>
      <c r="KG359">
        <v>27.8048</v>
      </c>
      <c r="KH359">
        <v>888.284</v>
      </c>
      <c r="KI359">
        <v>19.6547</v>
      </c>
      <c r="KJ359">
        <v>101.843</v>
      </c>
      <c r="KK359">
        <v>91.4006</v>
      </c>
    </row>
    <row r="360" spans="1:297">
      <c r="A360">
        <v>342</v>
      </c>
      <c r="B360">
        <v>1758649329.6</v>
      </c>
      <c r="C360">
        <v>7696.599999904633</v>
      </c>
      <c r="D360" t="s">
        <v>1132</v>
      </c>
      <c r="E360" t="s">
        <v>1133</v>
      </c>
      <c r="F360">
        <v>5</v>
      </c>
      <c r="G360" t="s">
        <v>1027</v>
      </c>
      <c r="H360" t="s">
        <v>438</v>
      </c>
      <c r="I360">
        <v>1758649321.760714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(EA360+(U360+2*0.95*5.67E-8*(((EA360+$B$9)+273)^4-(EA360+273)^4)-44100*J360)/(1.84*29.3*R360+8*0.95*5.67E-8*(EA360+273)^3))</f>
        <v>0</v>
      </c>
      <c r="W360">
        <f>($C$9*EB360+$D$9*EC360+$E$9*V360)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2*0.95*5.67E-8*(((EA360+$B$9)+273)^4-(W360+273)^4)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891.1724262944292</v>
      </c>
      <c r="AK360">
        <v>858.4400909090909</v>
      </c>
      <c r="AL360">
        <v>3.406590616718732</v>
      </c>
      <c r="AM360">
        <v>65.1807308755827</v>
      </c>
      <c r="AN360">
        <f>(AP360 - AO360 + DY360*1E3/(8.314*(EA360+273.15)) * AR360/DX360 * AQ360) * DX360/(100*DL360) * 1000/(1000 - AP360)</f>
        <v>0</v>
      </c>
      <c r="AO360">
        <v>19.62610935564773</v>
      </c>
      <c r="AP360">
        <v>22.29356787878788</v>
      </c>
      <c r="AQ360">
        <v>3.95922081480298E-06</v>
      </c>
      <c r="AR360">
        <v>105.5664432874924</v>
      </c>
      <c r="AS360">
        <v>0</v>
      </c>
      <c r="AT360">
        <v>0</v>
      </c>
      <c r="AU360">
        <f>IF(AS360*$H$15&gt;=AW360,1.0,(AW360/(AW360-AS360*$H$15)))</f>
        <v>0</v>
      </c>
      <c r="AV360">
        <f>(AU360-1)*100</f>
        <v>0</v>
      </c>
      <c r="AW360">
        <f>MAX(0,($B$15+$C$15*EF360)/(1+$D$15*EF360)*DY360/(EA360+273)*$E$15)</f>
        <v>0</v>
      </c>
      <c r="AX360" t="s">
        <v>439</v>
      </c>
      <c r="AY360" t="s">
        <v>439</v>
      </c>
      <c r="AZ360">
        <v>0</v>
      </c>
      <c r="BA360">
        <v>0</v>
      </c>
      <c r="BB360">
        <f>1-AZ360/BA360</f>
        <v>0</v>
      </c>
      <c r="BC360">
        <v>0</v>
      </c>
      <c r="BD360" t="s">
        <v>439</v>
      </c>
      <c r="BE360" t="s">
        <v>439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439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$B$13*EG360+$C$13*EH360+$F$13*ES360*(1-EV360)</f>
        <v>0</v>
      </c>
      <c r="DI360">
        <f>DH360*DJ360</f>
        <v>0</v>
      </c>
      <c r="DJ360">
        <f>($B$13*$D$11+$C$13*$D$11+$F$13*((FF360+EX360)/MAX(FF360+EX360+FG360, 0.1)*$I$11+FG360/MAX(FF360+EX360+FG360, 0.1)*$J$11))/($B$13+$C$13+$F$13)</f>
        <v>0</v>
      </c>
      <c r="DK360">
        <f>($B$13*$K$11+$C$13*$K$11+$F$13*((FF360+EX360)/MAX(FF360+EX360+FG360, 0.1)*$P$11+FG360/MAX(FF360+EX360+FG360, 0.1)*$Q$11))/($B$13+$C$13+$F$13)</f>
        <v>0</v>
      </c>
      <c r="DL360">
        <v>2.7</v>
      </c>
      <c r="DM360">
        <v>0.5</v>
      </c>
      <c r="DN360" t="s">
        <v>440</v>
      </c>
      <c r="DO360">
        <v>2</v>
      </c>
      <c r="DP360" t="b">
        <v>1</v>
      </c>
      <c r="DQ360">
        <v>1758649321.760714</v>
      </c>
      <c r="DR360">
        <v>814.82075</v>
      </c>
      <c r="DS360">
        <v>857.4161428571427</v>
      </c>
      <c r="DT360">
        <v>22.29147857142857</v>
      </c>
      <c r="DU360">
        <v>19.62203928571428</v>
      </c>
      <c r="DV360">
        <v>815.9726785714287</v>
      </c>
      <c r="DW360">
        <v>22.00412500000001</v>
      </c>
      <c r="DX360">
        <v>500.0089285714286</v>
      </c>
      <c r="DY360">
        <v>90.28689285714289</v>
      </c>
      <c r="DZ360">
        <v>0.06810571785714284</v>
      </c>
      <c r="EA360">
        <v>29.07053571428572</v>
      </c>
      <c r="EB360">
        <v>30.00300357142857</v>
      </c>
      <c r="EC360">
        <v>999.9000000000002</v>
      </c>
      <c r="ED360">
        <v>0</v>
      </c>
      <c r="EE360">
        <v>0</v>
      </c>
      <c r="EF360">
        <v>10002.74642857143</v>
      </c>
      <c r="EG360">
        <v>0</v>
      </c>
      <c r="EH360">
        <v>10.21141071428571</v>
      </c>
      <c r="EI360">
        <v>-42.59536428571429</v>
      </c>
      <c r="EJ360">
        <v>833.3984642857142</v>
      </c>
      <c r="EK360">
        <v>874.5771785714286</v>
      </c>
      <c r="EL360">
        <v>2.669436428571428</v>
      </c>
      <c r="EM360">
        <v>857.4161428571427</v>
      </c>
      <c r="EN360">
        <v>19.62203928571428</v>
      </c>
      <c r="EO360">
        <v>2.012628571428571</v>
      </c>
      <c r="EP360">
        <v>1.771614285714286</v>
      </c>
      <c r="EQ360">
        <v>17.54403571428571</v>
      </c>
      <c r="ER360">
        <v>15.53854642857143</v>
      </c>
      <c r="ES360">
        <v>2000.012857142857</v>
      </c>
      <c r="ET360">
        <v>0.979993892857143</v>
      </c>
      <c r="EU360">
        <v>0.02000630714285714</v>
      </c>
      <c r="EV360">
        <v>0</v>
      </c>
      <c r="EW360">
        <v>463.7481785714286</v>
      </c>
      <c r="EX360">
        <v>5.00078</v>
      </c>
      <c r="EY360">
        <v>9149.914999999999</v>
      </c>
      <c r="EZ360">
        <v>16379.71071428571</v>
      </c>
      <c r="FA360">
        <v>39.73410714285713</v>
      </c>
      <c r="FB360">
        <v>40.6405</v>
      </c>
      <c r="FC360">
        <v>40.0732857142857</v>
      </c>
      <c r="FD360">
        <v>40.26299999999999</v>
      </c>
      <c r="FE360">
        <v>40.87914285714285</v>
      </c>
      <c r="FF360">
        <v>1955.102857142857</v>
      </c>
      <c r="FG360">
        <v>39.91</v>
      </c>
      <c r="FH360">
        <v>0</v>
      </c>
      <c r="FI360">
        <v>1758649327.8</v>
      </c>
      <c r="FJ360">
        <v>0</v>
      </c>
      <c r="FK360">
        <v>463.74932</v>
      </c>
      <c r="FL360">
        <v>3.799692315008526</v>
      </c>
      <c r="FM360">
        <v>75.51461550221812</v>
      </c>
      <c r="FN360">
        <v>9150.7768</v>
      </c>
      <c r="FO360">
        <v>15</v>
      </c>
      <c r="FP360">
        <v>0</v>
      </c>
      <c r="FQ360" t="s">
        <v>441</v>
      </c>
      <c r="FR360">
        <v>1746989605.5</v>
      </c>
      <c r="FS360">
        <v>1746989593.5</v>
      </c>
      <c r="FT360">
        <v>0</v>
      </c>
      <c r="FU360">
        <v>-0.274</v>
      </c>
      <c r="FV360">
        <v>-0.002</v>
      </c>
      <c r="FW360">
        <v>2.549</v>
      </c>
      <c r="FX360">
        <v>0.129</v>
      </c>
      <c r="FY360">
        <v>420</v>
      </c>
      <c r="FZ360">
        <v>17</v>
      </c>
      <c r="GA360">
        <v>0.02</v>
      </c>
      <c r="GB360">
        <v>0.04</v>
      </c>
      <c r="GC360">
        <v>-42.5554475</v>
      </c>
      <c r="GD360">
        <v>-1.092858911819871</v>
      </c>
      <c r="GE360">
        <v>0.1203613642069162</v>
      </c>
      <c r="GF360">
        <v>0</v>
      </c>
      <c r="GG360">
        <v>463.5477647058823</v>
      </c>
      <c r="GH360">
        <v>3.965928188755917</v>
      </c>
      <c r="GI360">
        <v>0.4619267231692195</v>
      </c>
      <c r="GJ360">
        <v>0</v>
      </c>
      <c r="GK360">
        <v>2.670938500000001</v>
      </c>
      <c r="GL360">
        <v>-0.03102213883678287</v>
      </c>
      <c r="GM360">
        <v>0.00319929957178128</v>
      </c>
      <c r="GN360">
        <v>1</v>
      </c>
      <c r="GO360">
        <v>1</v>
      </c>
      <c r="GP360">
        <v>3</v>
      </c>
      <c r="GQ360" t="s">
        <v>448</v>
      </c>
      <c r="GR360">
        <v>3.1023</v>
      </c>
      <c r="GS360">
        <v>2.72597</v>
      </c>
      <c r="GT360">
        <v>0.143253</v>
      </c>
      <c r="GU360">
        <v>0.147885</v>
      </c>
      <c r="GV360">
        <v>0.102039</v>
      </c>
      <c r="GW360">
        <v>0.09454949999999999</v>
      </c>
      <c r="GX360">
        <v>22368.7</v>
      </c>
      <c r="GY360">
        <v>20221.3</v>
      </c>
      <c r="GZ360">
        <v>26673.7</v>
      </c>
      <c r="HA360">
        <v>23954.2</v>
      </c>
      <c r="HB360">
        <v>38335.3</v>
      </c>
      <c r="HC360">
        <v>32073.8</v>
      </c>
      <c r="HD360">
        <v>46580.4</v>
      </c>
      <c r="HE360">
        <v>37901.6</v>
      </c>
      <c r="HF360">
        <v>1.86615</v>
      </c>
      <c r="HG360">
        <v>1.84632</v>
      </c>
      <c r="HH360">
        <v>0.106245</v>
      </c>
      <c r="HI360">
        <v>0</v>
      </c>
      <c r="HJ360">
        <v>28.2665</v>
      </c>
      <c r="HK360">
        <v>999.9</v>
      </c>
      <c r="HL360">
        <v>47.2</v>
      </c>
      <c r="HM360">
        <v>31.9</v>
      </c>
      <c r="HN360">
        <v>24.8236</v>
      </c>
      <c r="HO360">
        <v>60.7113</v>
      </c>
      <c r="HP360">
        <v>22.4239</v>
      </c>
      <c r="HQ360">
        <v>1</v>
      </c>
      <c r="HR360">
        <v>0.163577</v>
      </c>
      <c r="HS360">
        <v>0.0691285</v>
      </c>
      <c r="HT360">
        <v>20.2801</v>
      </c>
      <c r="HU360">
        <v>5.21115</v>
      </c>
      <c r="HV360">
        <v>11.98</v>
      </c>
      <c r="HW360">
        <v>4.96265</v>
      </c>
      <c r="HX360">
        <v>3.27418</v>
      </c>
      <c r="HY360">
        <v>9999</v>
      </c>
      <c r="HZ360">
        <v>9999</v>
      </c>
      <c r="IA360">
        <v>9999</v>
      </c>
      <c r="IB360">
        <v>999.9</v>
      </c>
      <c r="IC360">
        <v>1.86394</v>
      </c>
      <c r="ID360">
        <v>1.86006</v>
      </c>
      <c r="IE360">
        <v>1.85842</v>
      </c>
      <c r="IF360">
        <v>1.85974</v>
      </c>
      <c r="IG360">
        <v>1.85989</v>
      </c>
      <c r="IH360">
        <v>1.85838</v>
      </c>
      <c r="II360">
        <v>1.85745</v>
      </c>
      <c r="IJ360">
        <v>1.8524</v>
      </c>
      <c r="IK360">
        <v>0</v>
      </c>
      <c r="IL360">
        <v>0</v>
      </c>
      <c r="IM360">
        <v>0</v>
      </c>
      <c r="IN360">
        <v>0</v>
      </c>
      <c r="IO360" t="s">
        <v>443</v>
      </c>
      <c r="IP360" t="s">
        <v>444</v>
      </c>
      <c r="IQ360" t="s">
        <v>445</v>
      </c>
      <c r="IR360" t="s">
        <v>445</v>
      </c>
      <c r="IS360" t="s">
        <v>445</v>
      </c>
      <c r="IT360" t="s">
        <v>445</v>
      </c>
      <c r="IU360">
        <v>0</v>
      </c>
      <c r="IV360">
        <v>100</v>
      </c>
      <c r="IW360">
        <v>100</v>
      </c>
      <c r="IX360">
        <v>-1.136</v>
      </c>
      <c r="IY360">
        <v>0.2874</v>
      </c>
      <c r="IZ360">
        <v>-1.101190050776656</v>
      </c>
      <c r="JA360">
        <v>-0.0009077452495023094</v>
      </c>
      <c r="JB360">
        <v>1.260287539409167E-06</v>
      </c>
      <c r="JC360">
        <v>-2.747980142854786E-10</v>
      </c>
      <c r="JD360">
        <v>0.01164710740424388</v>
      </c>
      <c r="JE360">
        <v>0.002354074995816399</v>
      </c>
      <c r="JF360">
        <v>0.0004967520844642659</v>
      </c>
      <c r="JG360">
        <v>-1.558376616488758E-06</v>
      </c>
      <c r="JH360">
        <v>1</v>
      </c>
      <c r="JI360">
        <v>1955</v>
      </c>
      <c r="JJ360">
        <v>1</v>
      </c>
      <c r="JK360">
        <v>26</v>
      </c>
      <c r="JL360">
        <v>194328.7</v>
      </c>
      <c r="JM360">
        <v>194328.9</v>
      </c>
      <c r="JN360">
        <v>2.10571</v>
      </c>
      <c r="JO360">
        <v>2.63062</v>
      </c>
      <c r="JP360">
        <v>1.49658</v>
      </c>
      <c r="JQ360">
        <v>2.34619</v>
      </c>
      <c r="JR360">
        <v>1.54907</v>
      </c>
      <c r="JS360">
        <v>2.4353</v>
      </c>
      <c r="JT360">
        <v>36.6706</v>
      </c>
      <c r="JU360">
        <v>24.1751</v>
      </c>
      <c r="JV360">
        <v>18</v>
      </c>
      <c r="JW360">
        <v>483.694</v>
      </c>
      <c r="JX360">
        <v>485.459</v>
      </c>
      <c r="JY360">
        <v>27.8069</v>
      </c>
      <c r="JZ360">
        <v>29.3596</v>
      </c>
      <c r="KA360">
        <v>30.0001</v>
      </c>
      <c r="KB360">
        <v>29.5307</v>
      </c>
      <c r="KC360">
        <v>29.5137</v>
      </c>
      <c r="KD360">
        <v>42.2625</v>
      </c>
      <c r="KE360">
        <v>21.9856</v>
      </c>
      <c r="KF360">
        <v>55.012</v>
      </c>
      <c r="KG360">
        <v>27.8048</v>
      </c>
      <c r="KH360">
        <v>908.337</v>
      </c>
      <c r="KI360">
        <v>19.6547</v>
      </c>
      <c r="KJ360">
        <v>101.842</v>
      </c>
      <c r="KK360">
        <v>91.40130000000001</v>
      </c>
    </row>
    <row r="361" spans="1:297">
      <c r="A361">
        <v>343</v>
      </c>
      <c r="B361">
        <v>1758649335.1</v>
      </c>
      <c r="C361">
        <v>7702.099999904633</v>
      </c>
      <c r="D361" t="s">
        <v>1134</v>
      </c>
      <c r="E361" t="s">
        <v>1135</v>
      </c>
      <c r="F361">
        <v>5</v>
      </c>
      <c r="G361" t="s">
        <v>1027</v>
      </c>
      <c r="H361" t="s">
        <v>438</v>
      </c>
      <c r="I361">
        <v>1758649327.332142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(EA361+(U361+2*0.95*5.67E-8*(((EA361+$B$9)+273)^4-(EA361+273)^4)-44100*J361)/(1.84*29.3*R361+8*0.95*5.67E-8*(EA361+273)^3))</f>
        <v>0</v>
      </c>
      <c r="W361">
        <f>($C$9*EB361+$D$9*EC361+$E$9*V361)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2*0.95*5.67E-8*(((EA361+$B$9)+273)^4-(W361+273)^4)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909.7020747093569</v>
      </c>
      <c r="AK361">
        <v>877.2686666666668</v>
      </c>
      <c r="AL361">
        <v>3.446010074358649</v>
      </c>
      <c r="AM361">
        <v>65.1807308755827</v>
      </c>
      <c r="AN361">
        <f>(AP361 - AO361 + DY361*1E3/(8.314*(EA361+273.15)) * AR361/DX361 * AQ361) * DX361/(100*DL361) * 1000/(1000 - AP361)</f>
        <v>0</v>
      </c>
      <c r="AO361">
        <v>19.60946063076475</v>
      </c>
      <c r="AP361">
        <v>22.29029575757575</v>
      </c>
      <c r="AQ361">
        <v>-1.131847668083427E-05</v>
      </c>
      <c r="AR361">
        <v>105.5664432874924</v>
      </c>
      <c r="AS361">
        <v>0</v>
      </c>
      <c r="AT361">
        <v>0</v>
      </c>
      <c r="AU361">
        <f>IF(AS361*$H$15&gt;=AW361,1.0,(AW361/(AW361-AS361*$H$15)))</f>
        <v>0</v>
      </c>
      <c r="AV361">
        <f>(AU361-1)*100</f>
        <v>0</v>
      </c>
      <c r="AW361">
        <f>MAX(0,($B$15+$C$15*EF361)/(1+$D$15*EF361)*DY361/(EA361+273)*$E$15)</f>
        <v>0</v>
      </c>
      <c r="AX361" t="s">
        <v>439</v>
      </c>
      <c r="AY361" t="s">
        <v>439</v>
      </c>
      <c r="AZ361">
        <v>0</v>
      </c>
      <c r="BA361">
        <v>0</v>
      </c>
      <c r="BB361">
        <f>1-AZ361/BA361</f>
        <v>0</v>
      </c>
      <c r="BC361">
        <v>0</v>
      </c>
      <c r="BD361" t="s">
        <v>439</v>
      </c>
      <c r="BE361" t="s">
        <v>439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439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$B$13*EG361+$C$13*EH361+$F$13*ES361*(1-EV361)</f>
        <v>0</v>
      </c>
      <c r="DI361">
        <f>DH361*DJ361</f>
        <v>0</v>
      </c>
      <c r="DJ361">
        <f>($B$13*$D$11+$C$13*$D$11+$F$13*((FF361+EX361)/MAX(FF361+EX361+FG361, 0.1)*$I$11+FG361/MAX(FF361+EX361+FG361, 0.1)*$J$11))/($B$13+$C$13+$F$13)</f>
        <v>0</v>
      </c>
      <c r="DK361">
        <f>($B$13*$K$11+$C$13*$K$11+$F$13*((FF361+EX361)/MAX(FF361+EX361+FG361, 0.1)*$P$11+FG361/MAX(FF361+EX361+FG361, 0.1)*$Q$11))/($B$13+$C$13+$F$13)</f>
        <v>0</v>
      </c>
      <c r="DL361">
        <v>2.7</v>
      </c>
      <c r="DM361">
        <v>0.5</v>
      </c>
      <c r="DN361" t="s">
        <v>440</v>
      </c>
      <c r="DO361">
        <v>2</v>
      </c>
      <c r="DP361" t="b">
        <v>1</v>
      </c>
      <c r="DQ361">
        <v>1758649327.332142</v>
      </c>
      <c r="DR361">
        <v>833.3946785714286</v>
      </c>
      <c r="DS361">
        <v>876.0553571428572</v>
      </c>
      <c r="DT361">
        <v>22.29181785714286</v>
      </c>
      <c r="DU361">
        <v>19.62019285714285</v>
      </c>
      <c r="DV361">
        <v>834.5352142857143</v>
      </c>
      <c r="DW361">
        <v>22.00445</v>
      </c>
      <c r="DX361">
        <v>499.9833571428571</v>
      </c>
      <c r="DY361">
        <v>90.28695714285712</v>
      </c>
      <c r="DZ361">
        <v>0.06799887857142857</v>
      </c>
      <c r="EA361">
        <v>29.07140357142857</v>
      </c>
      <c r="EB361">
        <v>30.00243928571428</v>
      </c>
      <c r="EC361">
        <v>999.9000000000002</v>
      </c>
      <c r="ED361">
        <v>0</v>
      </c>
      <c r="EE361">
        <v>0</v>
      </c>
      <c r="EF361">
        <v>10012.14035714286</v>
      </c>
      <c r="EG361">
        <v>0</v>
      </c>
      <c r="EH361">
        <v>10.20826428571428</v>
      </c>
      <c r="EI361">
        <v>-42.66067857142857</v>
      </c>
      <c r="EJ361">
        <v>852.396142857143</v>
      </c>
      <c r="EK361">
        <v>893.587642857143</v>
      </c>
      <c r="EL361">
        <v>2.671616785714286</v>
      </c>
      <c r="EM361">
        <v>876.0553571428572</v>
      </c>
      <c r="EN361">
        <v>19.62019285714285</v>
      </c>
      <c r="EO361">
        <v>2.01266</v>
      </c>
      <c r="EP361">
        <v>1.771448928571429</v>
      </c>
      <c r="EQ361">
        <v>17.54428928571429</v>
      </c>
      <c r="ER361">
        <v>15.53709642857143</v>
      </c>
      <c r="ES361">
        <v>1999.986071428571</v>
      </c>
      <c r="ET361">
        <v>0.9799936785714285</v>
      </c>
      <c r="EU361">
        <v>0.02000652142857142</v>
      </c>
      <c r="EV361">
        <v>0</v>
      </c>
      <c r="EW361">
        <v>464.0470357142857</v>
      </c>
      <c r="EX361">
        <v>5.00078</v>
      </c>
      <c r="EY361">
        <v>9156.612142857142</v>
      </c>
      <c r="EZ361">
        <v>16379.49285714286</v>
      </c>
      <c r="FA361">
        <v>39.73192857142857</v>
      </c>
      <c r="FB361">
        <v>40.63385714285715</v>
      </c>
      <c r="FC361">
        <v>40.07103571428571</v>
      </c>
      <c r="FD361">
        <v>40.26524999999999</v>
      </c>
      <c r="FE361">
        <v>40.87907142857142</v>
      </c>
      <c r="FF361">
        <v>1955.076071428571</v>
      </c>
      <c r="FG361">
        <v>39.91</v>
      </c>
      <c r="FH361">
        <v>0</v>
      </c>
      <c r="FI361">
        <v>1758649333.2</v>
      </c>
      <c r="FJ361">
        <v>0</v>
      </c>
      <c r="FK361">
        <v>464.0351538461539</v>
      </c>
      <c r="FL361">
        <v>3.649504281591617</v>
      </c>
      <c r="FM361">
        <v>70.0796581733793</v>
      </c>
      <c r="FN361">
        <v>9156.865769230768</v>
      </c>
      <c r="FO361">
        <v>15</v>
      </c>
      <c r="FP361">
        <v>0</v>
      </c>
      <c r="FQ361" t="s">
        <v>441</v>
      </c>
      <c r="FR361">
        <v>1746989605.5</v>
      </c>
      <c r="FS361">
        <v>1746989593.5</v>
      </c>
      <c r="FT361">
        <v>0</v>
      </c>
      <c r="FU361">
        <v>-0.274</v>
      </c>
      <c r="FV361">
        <v>-0.002</v>
      </c>
      <c r="FW361">
        <v>2.549</v>
      </c>
      <c r="FX361">
        <v>0.129</v>
      </c>
      <c r="FY361">
        <v>420</v>
      </c>
      <c r="FZ361">
        <v>17</v>
      </c>
      <c r="GA361">
        <v>0.02</v>
      </c>
      <c r="GB361">
        <v>0.04</v>
      </c>
      <c r="GC361">
        <v>-42.61424</v>
      </c>
      <c r="GD361">
        <v>-0.7157088180111745</v>
      </c>
      <c r="GE361">
        <v>0.09474268784449831</v>
      </c>
      <c r="GF361">
        <v>0</v>
      </c>
      <c r="GG361">
        <v>463.8392941176471</v>
      </c>
      <c r="GH361">
        <v>3.39883880695313</v>
      </c>
      <c r="GI361">
        <v>0.4033087074373778</v>
      </c>
      <c r="GJ361">
        <v>0</v>
      </c>
      <c r="GK361">
        <v>2.67059225</v>
      </c>
      <c r="GL361">
        <v>0.01320889305815488</v>
      </c>
      <c r="GM361">
        <v>0.005122521589754417</v>
      </c>
      <c r="GN361">
        <v>1</v>
      </c>
      <c r="GO361">
        <v>1</v>
      </c>
      <c r="GP361">
        <v>3</v>
      </c>
      <c r="GQ361" t="s">
        <v>448</v>
      </c>
      <c r="GR361">
        <v>3.10223</v>
      </c>
      <c r="GS361">
        <v>2.72639</v>
      </c>
      <c r="GT361">
        <v>0.145308</v>
      </c>
      <c r="GU361">
        <v>0.149902</v>
      </c>
      <c r="GV361">
        <v>0.102026</v>
      </c>
      <c r="GW361">
        <v>0.09442689999999999</v>
      </c>
      <c r="GX361">
        <v>22315.1</v>
      </c>
      <c r="GY361">
        <v>20173.3</v>
      </c>
      <c r="GZ361">
        <v>26673.8</v>
      </c>
      <c r="HA361">
        <v>23954.1</v>
      </c>
      <c r="HB361">
        <v>38336.2</v>
      </c>
      <c r="HC361">
        <v>32078.6</v>
      </c>
      <c r="HD361">
        <v>46580.4</v>
      </c>
      <c r="HE361">
        <v>37901.9</v>
      </c>
      <c r="HF361">
        <v>1.866</v>
      </c>
      <c r="HG361">
        <v>1.84623</v>
      </c>
      <c r="HH361">
        <v>0.106346</v>
      </c>
      <c r="HI361">
        <v>0</v>
      </c>
      <c r="HJ361">
        <v>28.2665</v>
      </c>
      <c r="HK361">
        <v>999.9</v>
      </c>
      <c r="HL361">
        <v>47.2</v>
      </c>
      <c r="HM361">
        <v>31.9</v>
      </c>
      <c r="HN361">
        <v>24.8234</v>
      </c>
      <c r="HO361">
        <v>61.0413</v>
      </c>
      <c r="HP361">
        <v>22.488</v>
      </c>
      <c r="HQ361">
        <v>1</v>
      </c>
      <c r="HR361">
        <v>0.163643</v>
      </c>
      <c r="HS361">
        <v>0.0524374</v>
      </c>
      <c r="HT361">
        <v>20.2804</v>
      </c>
      <c r="HU361">
        <v>5.2104</v>
      </c>
      <c r="HV361">
        <v>11.98</v>
      </c>
      <c r="HW361">
        <v>4.9632</v>
      </c>
      <c r="HX361">
        <v>3.27405</v>
      </c>
      <c r="HY361">
        <v>9999</v>
      </c>
      <c r="HZ361">
        <v>9999</v>
      </c>
      <c r="IA361">
        <v>9999</v>
      </c>
      <c r="IB361">
        <v>999.9</v>
      </c>
      <c r="IC361">
        <v>1.86394</v>
      </c>
      <c r="ID361">
        <v>1.86006</v>
      </c>
      <c r="IE361">
        <v>1.85841</v>
      </c>
      <c r="IF361">
        <v>1.85974</v>
      </c>
      <c r="IG361">
        <v>1.85989</v>
      </c>
      <c r="IH361">
        <v>1.85838</v>
      </c>
      <c r="II361">
        <v>1.85745</v>
      </c>
      <c r="IJ361">
        <v>1.8524</v>
      </c>
      <c r="IK361">
        <v>0</v>
      </c>
      <c r="IL361">
        <v>0</v>
      </c>
      <c r="IM361">
        <v>0</v>
      </c>
      <c r="IN361">
        <v>0</v>
      </c>
      <c r="IO361" t="s">
        <v>443</v>
      </c>
      <c r="IP361" t="s">
        <v>444</v>
      </c>
      <c r="IQ361" t="s">
        <v>445</v>
      </c>
      <c r="IR361" t="s">
        <v>445</v>
      </c>
      <c r="IS361" t="s">
        <v>445</v>
      </c>
      <c r="IT361" t="s">
        <v>445</v>
      </c>
      <c r="IU361">
        <v>0</v>
      </c>
      <c r="IV361">
        <v>100</v>
      </c>
      <c r="IW361">
        <v>100</v>
      </c>
      <c r="IX361">
        <v>-1.125</v>
      </c>
      <c r="IY361">
        <v>0.2873</v>
      </c>
      <c r="IZ361">
        <v>-1.101190050776656</v>
      </c>
      <c r="JA361">
        <v>-0.0009077452495023094</v>
      </c>
      <c r="JB361">
        <v>1.260287539409167E-06</v>
      </c>
      <c r="JC361">
        <v>-2.747980142854786E-10</v>
      </c>
      <c r="JD361">
        <v>0.01164710740424388</v>
      </c>
      <c r="JE361">
        <v>0.002354074995816399</v>
      </c>
      <c r="JF361">
        <v>0.0004967520844642659</v>
      </c>
      <c r="JG361">
        <v>-1.558376616488758E-06</v>
      </c>
      <c r="JH361">
        <v>1</v>
      </c>
      <c r="JI361">
        <v>1955</v>
      </c>
      <c r="JJ361">
        <v>1</v>
      </c>
      <c r="JK361">
        <v>26</v>
      </c>
      <c r="JL361">
        <v>194328.8</v>
      </c>
      <c r="JM361">
        <v>194329</v>
      </c>
      <c r="JN361">
        <v>2.14111</v>
      </c>
      <c r="JO361">
        <v>2.60986</v>
      </c>
      <c r="JP361">
        <v>1.49658</v>
      </c>
      <c r="JQ361">
        <v>2.34619</v>
      </c>
      <c r="JR361">
        <v>1.54907</v>
      </c>
      <c r="JS361">
        <v>2.3938</v>
      </c>
      <c r="JT361">
        <v>36.6706</v>
      </c>
      <c r="JU361">
        <v>24.1663</v>
      </c>
      <c r="JV361">
        <v>18</v>
      </c>
      <c r="JW361">
        <v>483.625</v>
      </c>
      <c r="JX361">
        <v>485.413</v>
      </c>
      <c r="JY361">
        <v>27.8065</v>
      </c>
      <c r="JZ361">
        <v>29.3621</v>
      </c>
      <c r="KA361">
        <v>30.0002</v>
      </c>
      <c r="KB361">
        <v>29.5332</v>
      </c>
      <c r="KC361">
        <v>29.5162</v>
      </c>
      <c r="KD361">
        <v>42.9816</v>
      </c>
      <c r="KE361">
        <v>21.9856</v>
      </c>
      <c r="KF361">
        <v>55.012</v>
      </c>
      <c r="KG361">
        <v>27.8071</v>
      </c>
      <c r="KH361">
        <v>921.727</v>
      </c>
      <c r="KI361">
        <v>19.655</v>
      </c>
      <c r="KJ361">
        <v>101.843</v>
      </c>
      <c r="KK361">
        <v>91.4016</v>
      </c>
    </row>
    <row r="362" spans="1:297">
      <c r="A362">
        <v>344</v>
      </c>
      <c r="B362">
        <v>1758649339.6</v>
      </c>
      <c r="C362">
        <v>7706.599999904633</v>
      </c>
      <c r="D362" t="s">
        <v>1136</v>
      </c>
      <c r="E362" t="s">
        <v>1137</v>
      </c>
      <c r="F362">
        <v>5</v>
      </c>
      <c r="G362" t="s">
        <v>1027</v>
      </c>
      <c r="H362" t="s">
        <v>438</v>
      </c>
      <c r="I362">
        <v>1758649331.778571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(EA362+(U362+2*0.95*5.67E-8*(((EA362+$B$9)+273)^4-(EA362+273)^4)-44100*J362)/(1.84*29.3*R362+8*0.95*5.67E-8*(EA362+273)^3))</f>
        <v>0</v>
      </c>
      <c r="W362">
        <f>($C$9*EB362+$D$9*EC362+$E$9*V362)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2*0.95*5.67E-8*(((EA362+$B$9)+273)^4-(W362+273)^4)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925.3524093187207</v>
      </c>
      <c r="AK362">
        <v>892.7361454545456</v>
      </c>
      <c r="AL362">
        <v>3.434290215528024</v>
      </c>
      <c r="AM362">
        <v>65.1807308755827</v>
      </c>
      <c r="AN362">
        <f>(AP362 - AO362 + DY362*1E3/(8.314*(EA362+273.15)) * AR362/DX362 * AQ362) * DX362/(100*DL362) * 1000/(1000 - AP362)</f>
        <v>0</v>
      </c>
      <c r="AO362">
        <v>19.58625165339299</v>
      </c>
      <c r="AP362">
        <v>22.27540848484848</v>
      </c>
      <c r="AQ362">
        <v>-6.472552006522266E-05</v>
      </c>
      <c r="AR362">
        <v>105.5664432874924</v>
      </c>
      <c r="AS362">
        <v>0</v>
      </c>
      <c r="AT362">
        <v>0</v>
      </c>
      <c r="AU362">
        <f>IF(AS362*$H$15&gt;=AW362,1.0,(AW362/(AW362-AS362*$H$15)))</f>
        <v>0</v>
      </c>
      <c r="AV362">
        <f>(AU362-1)*100</f>
        <v>0</v>
      </c>
      <c r="AW362">
        <f>MAX(0,($B$15+$C$15*EF362)/(1+$D$15*EF362)*DY362/(EA362+273)*$E$15)</f>
        <v>0</v>
      </c>
      <c r="AX362" t="s">
        <v>439</v>
      </c>
      <c r="AY362" t="s">
        <v>439</v>
      </c>
      <c r="AZ362">
        <v>0</v>
      </c>
      <c r="BA362">
        <v>0</v>
      </c>
      <c r="BB362">
        <f>1-AZ362/BA362</f>
        <v>0</v>
      </c>
      <c r="BC362">
        <v>0</v>
      </c>
      <c r="BD362" t="s">
        <v>439</v>
      </c>
      <c r="BE362" t="s">
        <v>439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439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$B$13*EG362+$C$13*EH362+$F$13*ES362*(1-EV362)</f>
        <v>0</v>
      </c>
      <c r="DI362">
        <f>DH362*DJ362</f>
        <v>0</v>
      </c>
      <c r="DJ362">
        <f>($B$13*$D$11+$C$13*$D$11+$F$13*((FF362+EX362)/MAX(FF362+EX362+FG362, 0.1)*$I$11+FG362/MAX(FF362+EX362+FG362, 0.1)*$J$11))/($B$13+$C$13+$F$13)</f>
        <v>0</v>
      </c>
      <c r="DK362">
        <f>($B$13*$K$11+$C$13*$K$11+$F$13*((FF362+EX362)/MAX(FF362+EX362+FG362, 0.1)*$P$11+FG362/MAX(FF362+EX362+FG362, 0.1)*$Q$11))/($B$13+$C$13+$F$13)</f>
        <v>0</v>
      </c>
      <c r="DL362">
        <v>2.7</v>
      </c>
      <c r="DM362">
        <v>0.5</v>
      </c>
      <c r="DN362" t="s">
        <v>440</v>
      </c>
      <c r="DO362">
        <v>2</v>
      </c>
      <c r="DP362" t="b">
        <v>1</v>
      </c>
      <c r="DQ362">
        <v>1758649331.778571</v>
      </c>
      <c r="DR362">
        <v>848.2707499999998</v>
      </c>
      <c r="DS362">
        <v>891.0008214285716</v>
      </c>
      <c r="DT362">
        <v>22.28936428571428</v>
      </c>
      <c r="DU362">
        <v>19.61060357142857</v>
      </c>
      <c r="DV362">
        <v>849.4019285714285</v>
      </c>
      <c r="DW362">
        <v>22.00204285714286</v>
      </c>
      <c r="DX362">
        <v>500.0262857142857</v>
      </c>
      <c r="DY362">
        <v>90.28638928571426</v>
      </c>
      <c r="DZ362">
        <v>0.06803032857142857</v>
      </c>
      <c r="EA362">
        <v>29.07322857142857</v>
      </c>
      <c r="EB362">
        <v>30.00206428571428</v>
      </c>
      <c r="EC362">
        <v>999.9000000000002</v>
      </c>
      <c r="ED362">
        <v>0</v>
      </c>
      <c r="EE362">
        <v>0</v>
      </c>
      <c r="EF362">
        <v>10006.64678571429</v>
      </c>
      <c r="EG362">
        <v>0</v>
      </c>
      <c r="EH362">
        <v>10.20426071428571</v>
      </c>
      <c r="EI362">
        <v>-42.73013571428572</v>
      </c>
      <c r="EJ362">
        <v>867.6091071428572</v>
      </c>
      <c r="EK362">
        <v>908.8231428571427</v>
      </c>
      <c r="EL362">
        <v>2.6787475</v>
      </c>
      <c r="EM362">
        <v>891.0008214285716</v>
      </c>
      <c r="EN362">
        <v>19.61060357142857</v>
      </c>
      <c r="EO362">
        <v>2.012425</v>
      </c>
      <c r="EP362">
        <v>1.770571785714286</v>
      </c>
      <c r="EQ362">
        <v>17.54243571428571</v>
      </c>
      <c r="ER362">
        <v>15.52936785714286</v>
      </c>
      <c r="ES362">
        <v>1999.996071428571</v>
      </c>
      <c r="ET362">
        <v>0.9799937857142859</v>
      </c>
      <c r="EU362">
        <v>0.02000641428571428</v>
      </c>
      <c r="EV362">
        <v>0</v>
      </c>
      <c r="EW362">
        <v>464.2692857142858</v>
      </c>
      <c r="EX362">
        <v>5.00078</v>
      </c>
      <c r="EY362">
        <v>9161.689285714287</v>
      </c>
      <c r="EZ362">
        <v>16379.57142857143</v>
      </c>
      <c r="FA362">
        <v>39.74085714285714</v>
      </c>
      <c r="FB362">
        <v>40.63828571428571</v>
      </c>
      <c r="FC362">
        <v>40.05992857142856</v>
      </c>
      <c r="FD362">
        <v>40.26525</v>
      </c>
      <c r="FE362">
        <v>40.87914285714286</v>
      </c>
      <c r="FF362">
        <v>1955.086071428572</v>
      </c>
      <c r="FG362">
        <v>39.91</v>
      </c>
      <c r="FH362">
        <v>0</v>
      </c>
      <c r="FI362">
        <v>1758649338</v>
      </c>
      <c r="FJ362">
        <v>0</v>
      </c>
      <c r="FK362">
        <v>464.2938461538461</v>
      </c>
      <c r="FL362">
        <v>2.529641024707321</v>
      </c>
      <c r="FM362">
        <v>65.76376061114105</v>
      </c>
      <c r="FN362">
        <v>9162.359615384616</v>
      </c>
      <c r="FO362">
        <v>15</v>
      </c>
      <c r="FP362">
        <v>0</v>
      </c>
      <c r="FQ362" t="s">
        <v>441</v>
      </c>
      <c r="FR362">
        <v>1746989605.5</v>
      </c>
      <c r="FS362">
        <v>1746989593.5</v>
      </c>
      <c r="FT362">
        <v>0</v>
      </c>
      <c r="FU362">
        <v>-0.274</v>
      </c>
      <c r="FV362">
        <v>-0.002</v>
      </c>
      <c r="FW362">
        <v>2.549</v>
      </c>
      <c r="FX362">
        <v>0.129</v>
      </c>
      <c r="FY362">
        <v>420</v>
      </c>
      <c r="FZ362">
        <v>17</v>
      </c>
      <c r="GA362">
        <v>0.02</v>
      </c>
      <c r="GB362">
        <v>0.04</v>
      </c>
      <c r="GC362">
        <v>-42.69595</v>
      </c>
      <c r="GD362">
        <v>-0.7596292682925823</v>
      </c>
      <c r="GE362">
        <v>0.09600502330607515</v>
      </c>
      <c r="GF362">
        <v>0</v>
      </c>
      <c r="GG362">
        <v>464.1224705882353</v>
      </c>
      <c r="GH362">
        <v>3.168158898131565</v>
      </c>
      <c r="GI362">
        <v>0.3895933955302995</v>
      </c>
      <c r="GJ362">
        <v>0</v>
      </c>
      <c r="GK362">
        <v>2.67651575</v>
      </c>
      <c r="GL362">
        <v>0.09621894934333432</v>
      </c>
      <c r="GM362">
        <v>0.01180534452853875</v>
      </c>
      <c r="GN362">
        <v>1</v>
      </c>
      <c r="GO362">
        <v>1</v>
      </c>
      <c r="GP362">
        <v>3</v>
      </c>
      <c r="GQ362" t="s">
        <v>448</v>
      </c>
      <c r="GR362">
        <v>3.1021</v>
      </c>
      <c r="GS362">
        <v>2.72639</v>
      </c>
      <c r="GT362">
        <v>0.14697</v>
      </c>
      <c r="GU362">
        <v>0.151521</v>
      </c>
      <c r="GV362">
        <v>0.101975</v>
      </c>
      <c r="GW362">
        <v>0.09440320000000001</v>
      </c>
      <c r="GX362">
        <v>22271.5</v>
      </c>
      <c r="GY362">
        <v>20135</v>
      </c>
      <c r="GZ362">
        <v>26673.5</v>
      </c>
      <c r="HA362">
        <v>23954.2</v>
      </c>
      <c r="HB362">
        <v>38338.2</v>
      </c>
      <c r="HC362">
        <v>32079.4</v>
      </c>
      <c r="HD362">
        <v>46580</v>
      </c>
      <c r="HE362">
        <v>37901.7</v>
      </c>
      <c r="HF362">
        <v>1.86612</v>
      </c>
      <c r="HG362">
        <v>1.84627</v>
      </c>
      <c r="HH362">
        <v>0.106968</v>
      </c>
      <c r="HI362">
        <v>0</v>
      </c>
      <c r="HJ362">
        <v>28.265</v>
      </c>
      <c r="HK362">
        <v>999.9</v>
      </c>
      <c r="HL362">
        <v>47.2</v>
      </c>
      <c r="HM362">
        <v>31.9</v>
      </c>
      <c r="HN362">
        <v>24.8237</v>
      </c>
      <c r="HO362">
        <v>61.3013</v>
      </c>
      <c r="HP362">
        <v>22.488</v>
      </c>
      <c r="HQ362">
        <v>1</v>
      </c>
      <c r="HR362">
        <v>0.16376</v>
      </c>
      <c r="HS362">
        <v>0.0568083</v>
      </c>
      <c r="HT362">
        <v>20.2804</v>
      </c>
      <c r="HU362">
        <v>5.2113</v>
      </c>
      <c r="HV362">
        <v>11.98</v>
      </c>
      <c r="HW362">
        <v>4.9635</v>
      </c>
      <c r="HX362">
        <v>3.27408</v>
      </c>
      <c r="HY362">
        <v>9999</v>
      </c>
      <c r="HZ362">
        <v>9999</v>
      </c>
      <c r="IA362">
        <v>9999</v>
      </c>
      <c r="IB362">
        <v>999.9</v>
      </c>
      <c r="IC362">
        <v>1.86395</v>
      </c>
      <c r="ID362">
        <v>1.86008</v>
      </c>
      <c r="IE362">
        <v>1.85838</v>
      </c>
      <c r="IF362">
        <v>1.85974</v>
      </c>
      <c r="IG362">
        <v>1.85989</v>
      </c>
      <c r="IH362">
        <v>1.85837</v>
      </c>
      <c r="II362">
        <v>1.85746</v>
      </c>
      <c r="IJ362">
        <v>1.85241</v>
      </c>
      <c r="IK362">
        <v>0</v>
      </c>
      <c r="IL362">
        <v>0</v>
      </c>
      <c r="IM362">
        <v>0</v>
      </c>
      <c r="IN362">
        <v>0</v>
      </c>
      <c r="IO362" t="s">
        <v>443</v>
      </c>
      <c r="IP362" t="s">
        <v>444</v>
      </c>
      <c r="IQ362" t="s">
        <v>445</v>
      </c>
      <c r="IR362" t="s">
        <v>445</v>
      </c>
      <c r="IS362" t="s">
        <v>445</v>
      </c>
      <c r="IT362" t="s">
        <v>445</v>
      </c>
      <c r="IU362">
        <v>0</v>
      </c>
      <c r="IV362">
        <v>100</v>
      </c>
      <c r="IW362">
        <v>100</v>
      </c>
      <c r="IX362">
        <v>-1.114</v>
      </c>
      <c r="IY362">
        <v>0.2869</v>
      </c>
      <c r="IZ362">
        <v>-1.101190050776656</v>
      </c>
      <c r="JA362">
        <v>-0.0009077452495023094</v>
      </c>
      <c r="JB362">
        <v>1.260287539409167E-06</v>
      </c>
      <c r="JC362">
        <v>-2.747980142854786E-10</v>
      </c>
      <c r="JD362">
        <v>0.01164710740424388</v>
      </c>
      <c r="JE362">
        <v>0.002354074995816399</v>
      </c>
      <c r="JF362">
        <v>0.0004967520844642659</v>
      </c>
      <c r="JG362">
        <v>-1.558376616488758E-06</v>
      </c>
      <c r="JH362">
        <v>1</v>
      </c>
      <c r="JI362">
        <v>1955</v>
      </c>
      <c r="JJ362">
        <v>1</v>
      </c>
      <c r="JK362">
        <v>26</v>
      </c>
      <c r="JL362">
        <v>194328.9</v>
      </c>
      <c r="JM362">
        <v>194329.1</v>
      </c>
      <c r="JN362">
        <v>2.16675</v>
      </c>
      <c r="JO362">
        <v>2.62695</v>
      </c>
      <c r="JP362">
        <v>1.49658</v>
      </c>
      <c r="JQ362">
        <v>2.34619</v>
      </c>
      <c r="JR362">
        <v>1.54907</v>
      </c>
      <c r="JS362">
        <v>2.34619</v>
      </c>
      <c r="JT362">
        <v>36.6706</v>
      </c>
      <c r="JU362">
        <v>24.1663</v>
      </c>
      <c r="JV362">
        <v>18</v>
      </c>
      <c r="JW362">
        <v>483.71</v>
      </c>
      <c r="JX362">
        <v>485.454</v>
      </c>
      <c r="JY362">
        <v>27.8071</v>
      </c>
      <c r="JZ362">
        <v>29.3644</v>
      </c>
      <c r="KA362">
        <v>30.0003</v>
      </c>
      <c r="KB362">
        <v>29.5348</v>
      </c>
      <c r="KC362">
        <v>29.5172</v>
      </c>
      <c r="KD362">
        <v>43.531</v>
      </c>
      <c r="KE362">
        <v>21.9856</v>
      </c>
      <c r="KF362">
        <v>55.012</v>
      </c>
      <c r="KG362">
        <v>27.8071</v>
      </c>
      <c r="KH362">
        <v>941.7619999999999</v>
      </c>
      <c r="KI362">
        <v>19.6695</v>
      </c>
      <c r="KJ362">
        <v>101.842</v>
      </c>
      <c r="KK362">
        <v>91.4014</v>
      </c>
    </row>
    <row r="363" spans="1:297">
      <c r="A363">
        <v>345</v>
      </c>
      <c r="B363">
        <v>1758649345.1</v>
      </c>
      <c r="C363">
        <v>7712.099999904633</v>
      </c>
      <c r="D363" t="s">
        <v>1138</v>
      </c>
      <c r="E363" t="s">
        <v>1139</v>
      </c>
      <c r="F363">
        <v>5</v>
      </c>
      <c r="G363" t="s">
        <v>1027</v>
      </c>
      <c r="H363" t="s">
        <v>438</v>
      </c>
      <c r="I363">
        <v>1758649337.35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(EA363+(U363+2*0.95*5.67E-8*(((EA363+$B$9)+273)^4-(EA363+273)^4)-44100*J363)/(1.84*29.3*R363+8*0.95*5.67E-8*(EA363+273)^3))</f>
        <v>0</v>
      </c>
      <c r="W363">
        <f>($C$9*EB363+$D$9*EC363+$E$9*V363)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2*0.95*5.67E-8*(((EA363+$B$9)+273)^4-(W363+273)^4)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944.0710888166011</v>
      </c>
      <c r="AK363">
        <v>911.4680424242421</v>
      </c>
      <c r="AL363">
        <v>3.388222459326935</v>
      </c>
      <c r="AM363">
        <v>65.1807308755827</v>
      </c>
      <c r="AN363">
        <f>(AP363 - AO363 + DY363*1E3/(8.314*(EA363+273.15)) * AR363/DX363 * AQ363) * DX363/(100*DL363) * 1000/(1000 - AP363)</f>
        <v>0</v>
      </c>
      <c r="AO363">
        <v>19.58778882375924</v>
      </c>
      <c r="AP363">
        <v>22.26590303030302</v>
      </c>
      <c r="AQ363">
        <v>-1.982442468791682E-05</v>
      </c>
      <c r="AR363">
        <v>105.5664432874924</v>
      </c>
      <c r="AS363">
        <v>0</v>
      </c>
      <c r="AT363">
        <v>0</v>
      </c>
      <c r="AU363">
        <f>IF(AS363*$H$15&gt;=AW363,1.0,(AW363/(AW363-AS363*$H$15)))</f>
        <v>0</v>
      </c>
      <c r="AV363">
        <f>(AU363-1)*100</f>
        <v>0</v>
      </c>
      <c r="AW363">
        <f>MAX(0,($B$15+$C$15*EF363)/(1+$D$15*EF363)*DY363/(EA363+273)*$E$15)</f>
        <v>0</v>
      </c>
      <c r="AX363" t="s">
        <v>439</v>
      </c>
      <c r="AY363" t="s">
        <v>439</v>
      </c>
      <c r="AZ363">
        <v>0</v>
      </c>
      <c r="BA363">
        <v>0</v>
      </c>
      <c r="BB363">
        <f>1-AZ363/BA363</f>
        <v>0</v>
      </c>
      <c r="BC363">
        <v>0</v>
      </c>
      <c r="BD363" t="s">
        <v>439</v>
      </c>
      <c r="BE363" t="s">
        <v>439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439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$B$13*EG363+$C$13*EH363+$F$13*ES363*(1-EV363)</f>
        <v>0</v>
      </c>
      <c r="DI363">
        <f>DH363*DJ363</f>
        <v>0</v>
      </c>
      <c r="DJ363">
        <f>($B$13*$D$11+$C$13*$D$11+$F$13*((FF363+EX363)/MAX(FF363+EX363+FG363, 0.1)*$I$11+FG363/MAX(FF363+EX363+FG363, 0.1)*$J$11))/($B$13+$C$13+$F$13)</f>
        <v>0</v>
      </c>
      <c r="DK363">
        <f>($B$13*$K$11+$C$13*$K$11+$F$13*((FF363+EX363)/MAX(FF363+EX363+FG363, 0.1)*$P$11+FG363/MAX(FF363+EX363+FG363, 0.1)*$Q$11))/($B$13+$C$13+$F$13)</f>
        <v>0</v>
      </c>
      <c r="DL363">
        <v>2.7</v>
      </c>
      <c r="DM363">
        <v>0.5</v>
      </c>
      <c r="DN363" t="s">
        <v>440</v>
      </c>
      <c r="DO363">
        <v>2</v>
      </c>
      <c r="DP363" t="b">
        <v>1</v>
      </c>
      <c r="DQ363">
        <v>1758649337.35</v>
      </c>
      <c r="DR363">
        <v>866.9301785714285</v>
      </c>
      <c r="DS363">
        <v>909.6743214285715</v>
      </c>
      <c r="DT363">
        <v>22.28066071428572</v>
      </c>
      <c r="DU363">
        <v>19.59720357142857</v>
      </c>
      <c r="DV363">
        <v>868.0492857142857</v>
      </c>
      <c r="DW363">
        <v>21.993525</v>
      </c>
      <c r="DX363">
        <v>500.0393928571428</v>
      </c>
      <c r="DY363">
        <v>90.28556785714285</v>
      </c>
      <c r="DZ363">
        <v>0.06807180714285714</v>
      </c>
      <c r="EA363">
        <v>29.07453928571428</v>
      </c>
      <c r="EB363">
        <v>30.00451428571429</v>
      </c>
      <c r="EC363">
        <v>999.9000000000002</v>
      </c>
      <c r="ED363">
        <v>0</v>
      </c>
      <c r="EE363">
        <v>0</v>
      </c>
      <c r="EF363">
        <v>10005.61821428571</v>
      </c>
      <c r="EG363">
        <v>0</v>
      </c>
      <c r="EH363">
        <v>10.20852142857143</v>
      </c>
      <c r="EI363">
        <v>-42.74422499999999</v>
      </c>
      <c r="EJ363">
        <v>886.6859285714287</v>
      </c>
      <c r="EK363">
        <v>927.857535714286</v>
      </c>
      <c r="EL363">
        <v>2.683449285714286</v>
      </c>
      <c r="EM363">
        <v>909.6743214285715</v>
      </c>
      <c r="EN363">
        <v>19.59720357142857</v>
      </c>
      <c r="EO363">
        <v>2.011621785714286</v>
      </c>
      <c r="EP363">
        <v>1.769345</v>
      </c>
      <c r="EQ363">
        <v>17.53610714285714</v>
      </c>
      <c r="ER363">
        <v>15.51856785714286</v>
      </c>
      <c r="ES363">
        <v>2000</v>
      </c>
      <c r="ET363">
        <v>0.9799937857142859</v>
      </c>
      <c r="EU363">
        <v>0.02000641428571428</v>
      </c>
      <c r="EV363">
        <v>0</v>
      </c>
      <c r="EW363">
        <v>464.5787142857143</v>
      </c>
      <c r="EX363">
        <v>5.00078</v>
      </c>
      <c r="EY363">
        <v>9167.574642857142</v>
      </c>
      <c r="EZ363">
        <v>16379.59642857143</v>
      </c>
      <c r="FA363">
        <v>39.74757142857142</v>
      </c>
      <c r="FB363">
        <v>40.64271428571428</v>
      </c>
      <c r="FC363">
        <v>40.03089285714285</v>
      </c>
      <c r="FD363">
        <v>40.26974999999999</v>
      </c>
      <c r="FE363">
        <v>40.87024999999999</v>
      </c>
      <c r="FF363">
        <v>1955.09</v>
      </c>
      <c r="FG363">
        <v>39.91</v>
      </c>
      <c r="FH363">
        <v>0</v>
      </c>
      <c r="FI363">
        <v>1758649343.4</v>
      </c>
      <c r="FJ363">
        <v>0</v>
      </c>
      <c r="FK363">
        <v>464.62432</v>
      </c>
      <c r="FL363">
        <v>3.326615376654564</v>
      </c>
      <c r="FM363">
        <v>60.99846144776402</v>
      </c>
      <c r="FN363">
        <v>9168.308799999999</v>
      </c>
      <c r="FO363">
        <v>15</v>
      </c>
      <c r="FP363">
        <v>0</v>
      </c>
      <c r="FQ363" t="s">
        <v>441</v>
      </c>
      <c r="FR363">
        <v>1746989605.5</v>
      </c>
      <c r="FS363">
        <v>1746989593.5</v>
      </c>
      <c r="FT363">
        <v>0</v>
      </c>
      <c r="FU363">
        <v>-0.274</v>
      </c>
      <c r="FV363">
        <v>-0.002</v>
      </c>
      <c r="FW363">
        <v>2.549</v>
      </c>
      <c r="FX363">
        <v>0.129</v>
      </c>
      <c r="FY363">
        <v>420</v>
      </c>
      <c r="FZ363">
        <v>17</v>
      </c>
      <c r="GA363">
        <v>0.02</v>
      </c>
      <c r="GB363">
        <v>0.04</v>
      </c>
      <c r="GC363">
        <v>-42.73728</v>
      </c>
      <c r="GD363">
        <v>-0.2966611632270076</v>
      </c>
      <c r="GE363">
        <v>0.07016339929051328</v>
      </c>
      <c r="GF363">
        <v>1</v>
      </c>
      <c r="GG363">
        <v>464.4084705882353</v>
      </c>
      <c r="GH363">
        <v>3.063651644550375</v>
      </c>
      <c r="GI363">
        <v>0.3622557786080787</v>
      </c>
      <c r="GJ363">
        <v>0</v>
      </c>
      <c r="GK363">
        <v>2.6796275</v>
      </c>
      <c r="GL363">
        <v>0.07338844277672801</v>
      </c>
      <c r="GM363">
        <v>0.01124714091447244</v>
      </c>
      <c r="GN363">
        <v>1</v>
      </c>
      <c r="GO363">
        <v>2</v>
      </c>
      <c r="GP363">
        <v>3</v>
      </c>
      <c r="GQ363" t="s">
        <v>442</v>
      </c>
      <c r="GR363">
        <v>3.10247</v>
      </c>
      <c r="GS363">
        <v>2.72586</v>
      </c>
      <c r="GT363">
        <v>0.14898</v>
      </c>
      <c r="GU363">
        <v>0.153484</v>
      </c>
      <c r="GV363">
        <v>0.10195</v>
      </c>
      <c r="GW363">
        <v>0.0944227</v>
      </c>
      <c r="GX363">
        <v>22219</v>
      </c>
      <c r="GY363">
        <v>20088.5</v>
      </c>
      <c r="GZ363">
        <v>26673.4</v>
      </c>
      <c r="HA363">
        <v>23954.3</v>
      </c>
      <c r="HB363">
        <v>38339.5</v>
      </c>
      <c r="HC363">
        <v>32078.9</v>
      </c>
      <c r="HD363">
        <v>46579.9</v>
      </c>
      <c r="HE363">
        <v>37901.7</v>
      </c>
      <c r="HF363">
        <v>1.86623</v>
      </c>
      <c r="HG363">
        <v>1.84588</v>
      </c>
      <c r="HH363">
        <v>0.107214</v>
      </c>
      <c r="HI363">
        <v>0</v>
      </c>
      <c r="HJ363">
        <v>28.2641</v>
      </c>
      <c r="HK363">
        <v>999.9</v>
      </c>
      <c r="HL363">
        <v>47.2</v>
      </c>
      <c r="HM363">
        <v>31.9</v>
      </c>
      <c r="HN363">
        <v>24.8218</v>
      </c>
      <c r="HO363">
        <v>60.7313</v>
      </c>
      <c r="HP363">
        <v>22.5481</v>
      </c>
      <c r="HQ363">
        <v>1</v>
      </c>
      <c r="HR363">
        <v>0.163956</v>
      </c>
      <c r="HS363">
        <v>0.06772599999999999</v>
      </c>
      <c r="HT363">
        <v>20.2804</v>
      </c>
      <c r="HU363">
        <v>5.20995</v>
      </c>
      <c r="HV363">
        <v>11.9798</v>
      </c>
      <c r="HW363">
        <v>4.96345</v>
      </c>
      <c r="HX363">
        <v>3.2742</v>
      </c>
      <c r="HY363">
        <v>9999</v>
      </c>
      <c r="HZ363">
        <v>9999</v>
      </c>
      <c r="IA363">
        <v>9999</v>
      </c>
      <c r="IB363">
        <v>999.9</v>
      </c>
      <c r="IC363">
        <v>1.86397</v>
      </c>
      <c r="ID363">
        <v>1.86008</v>
      </c>
      <c r="IE363">
        <v>1.85841</v>
      </c>
      <c r="IF363">
        <v>1.85974</v>
      </c>
      <c r="IG363">
        <v>1.85989</v>
      </c>
      <c r="IH363">
        <v>1.85838</v>
      </c>
      <c r="II363">
        <v>1.85745</v>
      </c>
      <c r="IJ363">
        <v>1.85242</v>
      </c>
      <c r="IK363">
        <v>0</v>
      </c>
      <c r="IL363">
        <v>0</v>
      </c>
      <c r="IM363">
        <v>0</v>
      </c>
      <c r="IN363">
        <v>0</v>
      </c>
      <c r="IO363" t="s">
        <v>443</v>
      </c>
      <c r="IP363" t="s">
        <v>444</v>
      </c>
      <c r="IQ363" t="s">
        <v>445</v>
      </c>
      <c r="IR363" t="s">
        <v>445</v>
      </c>
      <c r="IS363" t="s">
        <v>445</v>
      </c>
      <c r="IT363" t="s">
        <v>445</v>
      </c>
      <c r="IU363">
        <v>0</v>
      </c>
      <c r="IV363">
        <v>100</v>
      </c>
      <c r="IW363">
        <v>100</v>
      </c>
      <c r="IX363">
        <v>-1.102</v>
      </c>
      <c r="IY363">
        <v>0.2868</v>
      </c>
      <c r="IZ363">
        <v>-1.101190050776656</v>
      </c>
      <c r="JA363">
        <v>-0.0009077452495023094</v>
      </c>
      <c r="JB363">
        <v>1.260287539409167E-06</v>
      </c>
      <c r="JC363">
        <v>-2.747980142854786E-10</v>
      </c>
      <c r="JD363">
        <v>0.01164710740424388</v>
      </c>
      <c r="JE363">
        <v>0.002354074995816399</v>
      </c>
      <c r="JF363">
        <v>0.0004967520844642659</v>
      </c>
      <c r="JG363">
        <v>-1.558376616488758E-06</v>
      </c>
      <c r="JH363">
        <v>1</v>
      </c>
      <c r="JI363">
        <v>1955</v>
      </c>
      <c r="JJ363">
        <v>1</v>
      </c>
      <c r="JK363">
        <v>26</v>
      </c>
      <c r="JL363">
        <v>194329</v>
      </c>
      <c r="JM363">
        <v>194329.2</v>
      </c>
      <c r="JN363">
        <v>2.20459</v>
      </c>
      <c r="JO363">
        <v>2.60376</v>
      </c>
      <c r="JP363">
        <v>1.49658</v>
      </c>
      <c r="JQ363">
        <v>2.34619</v>
      </c>
      <c r="JR363">
        <v>1.54907</v>
      </c>
      <c r="JS363">
        <v>2.36206</v>
      </c>
      <c r="JT363">
        <v>36.6706</v>
      </c>
      <c r="JU363">
        <v>24.1663</v>
      </c>
      <c r="JV363">
        <v>18</v>
      </c>
      <c r="JW363">
        <v>483.78</v>
      </c>
      <c r="JX363">
        <v>485.21</v>
      </c>
      <c r="JY363">
        <v>27.8047</v>
      </c>
      <c r="JZ363">
        <v>29.3659</v>
      </c>
      <c r="KA363">
        <v>30.0003</v>
      </c>
      <c r="KB363">
        <v>29.5364</v>
      </c>
      <c r="KC363">
        <v>29.5193</v>
      </c>
      <c r="KD363">
        <v>44.2473</v>
      </c>
      <c r="KE363">
        <v>21.7113</v>
      </c>
      <c r="KF363">
        <v>55.012</v>
      </c>
      <c r="KG363">
        <v>27.7966</v>
      </c>
      <c r="KH363">
        <v>955.136</v>
      </c>
      <c r="KI363">
        <v>19.6785</v>
      </c>
      <c r="KJ363">
        <v>101.841</v>
      </c>
      <c r="KK363">
        <v>91.4015</v>
      </c>
    </row>
    <row r="364" spans="1:297">
      <c r="A364">
        <v>346</v>
      </c>
      <c r="B364">
        <v>1758649349.6</v>
      </c>
      <c r="C364">
        <v>7716.599999904633</v>
      </c>
      <c r="D364" t="s">
        <v>1140</v>
      </c>
      <c r="E364" t="s">
        <v>1141</v>
      </c>
      <c r="F364">
        <v>5</v>
      </c>
      <c r="G364" t="s">
        <v>1027</v>
      </c>
      <c r="H364" t="s">
        <v>438</v>
      </c>
      <c r="I364">
        <v>1758649341.778571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(EA364+(U364+2*0.95*5.67E-8*(((EA364+$B$9)+273)^4-(EA364+273)^4)-44100*J364)/(1.84*29.3*R364+8*0.95*5.67E-8*(EA364+273)^3))</f>
        <v>0</v>
      </c>
      <c r="W364">
        <f>($C$9*EB364+$D$9*EC364+$E$9*V364)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2*0.95*5.67E-8*(((EA364+$B$9)+273)^4-(W364+273)^4)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959.3094316007521</v>
      </c>
      <c r="AK364">
        <v>926.9935151515148</v>
      </c>
      <c r="AL364">
        <v>3.444746187588367</v>
      </c>
      <c r="AM364">
        <v>65.1807308755827</v>
      </c>
      <c r="AN364">
        <f>(AP364 - AO364 + DY364*1E3/(8.314*(EA364+273.15)) * AR364/DX364 * AQ364) * DX364/(100*DL364) * 1000/(1000 - AP364)</f>
        <v>0</v>
      </c>
      <c r="AO364">
        <v>19.61393243978055</v>
      </c>
      <c r="AP364">
        <v>22.26878666666667</v>
      </c>
      <c r="AQ364">
        <v>2.203109183718388E-05</v>
      </c>
      <c r="AR364">
        <v>105.5664432874924</v>
      </c>
      <c r="AS364">
        <v>0</v>
      </c>
      <c r="AT364">
        <v>0</v>
      </c>
      <c r="AU364">
        <f>IF(AS364*$H$15&gt;=AW364,1.0,(AW364/(AW364-AS364*$H$15)))</f>
        <v>0</v>
      </c>
      <c r="AV364">
        <f>(AU364-1)*100</f>
        <v>0</v>
      </c>
      <c r="AW364">
        <f>MAX(0,($B$15+$C$15*EF364)/(1+$D$15*EF364)*DY364/(EA364+273)*$E$15)</f>
        <v>0</v>
      </c>
      <c r="AX364" t="s">
        <v>439</v>
      </c>
      <c r="AY364" t="s">
        <v>439</v>
      </c>
      <c r="AZ364">
        <v>0</v>
      </c>
      <c r="BA364">
        <v>0</v>
      </c>
      <c r="BB364">
        <f>1-AZ364/BA364</f>
        <v>0</v>
      </c>
      <c r="BC364">
        <v>0</v>
      </c>
      <c r="BD364" t="s">
        <v>439</v>
      </c>
      <c r="BE364" t="s">
        <v>439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439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$B$13*EG364+$C$13*EH364+$F$13*ES364*(1-EV364)</f>
        <v>0</v>
      </c>
      <c r="DI364">
        <f>DH364*DJ364</f>
        <v>0</v>
      </c>
      <c r="DJ364">
        <f>($B$13*$D$11+$C$13*$D$11+$F$13*((FF364+EX364)/MAX(FF364+EX364+FG364, 0.1)*$I$11+FG364/MAX(FF364+EX364+FG364, 0.1)*$J$11))/($B$13+$C$13+$F$13)</f>
        <v>0</v>
      </c>
      <c r="DK364">
        <f>($B$13*$K$11+$C$13*$K$11+$F$13*((FF364+EX364)/MAX(FF364+EX364+FG364, 0.1)*$P$11+FG364/MAX(FF364+EX364+FG364, 0.1)*$Q$11))/($B$13+$C$13+$F$13)</f>
        <v>0</v>
      </c>
      <c r="DL364">
        <v>2.7</v>
      </c>
      <c r="DM364">
        <v>0.5</v>
      </c>
      <c r="DN364" t="s">
        <v>440</v>
      </c>
      <c r="DO364">
        <v>2</v>
      </c>
      <c r="DP364" t="b">
        <v>1</v>
      </c>
      <c r="DQ364">
        <v>1758649341.778571</v>
      </c>
      <c r="DR364">
        <v>881.7986785714285</v>
      </c>
      <c r="DS364">
        <v>924.5253928571428</v>
      </c>
      <c r="DT364">
        <v>22.27323214285714</v>
      </c>
      <c r="DU364">
        <v>19.59494642857143</v>
      </c>
      <c r="DV364">
        <v>882.9078928571429</v>
      </c>
      <c r="DW364">
        <v>21.98625714285714</v>
      </c>
      <c r="DX364">
        <v>500.0615714285714</v>
      </c>
      <c r="DY364">
        <v>90.28554642857145</v>
      </c>
      <c r="DZ364">
        <v>0.0679982142857143</v>
      </c>
      <c r="EA364">
        <v>29.07517857142857</v>
      </c>
      <c r="EB364">
        <v>30.00700357142858</v>
      </c>
      <c r="EC364">
        <v>999.9000000000002</v>
      </c>
      <c r="ED364">
        <v>0</v>
      </c>
      <c r="EE364">
        <v>0</v>
      </c>
      <c r="EF364">
        <v>10006.24928571429</v>
      </c>
      <c r="EG364">
        <v>0</v>
      </c>
      <c r="EH364">
        <v>10.205125</v>
      </c>
      <c r="EI364">
        <v>-42.72686071428571</v>
      </c>
      <c r="EJ364">
        <v>901.8863928571429</v>
      </c>
      <c r="EK364">
        <v>943.0036428571428</v>
      </c>
      <c r="EL364">
        <v>2.678283928571429</v>
      </c>
      <c r="EM364">
        <v>924.5253928571428</v>
      </c>
      <c r="EN364">
        <v>19.59494642857143</v>
      </c>
      <c r="EO364">
        <v>2.010951071428571</v>
      </c>
      <c r="EP364">
        <v>1.76914</v>
      </c>
      <c r="EQ364">
        <v>17.53081785714286</v>
      </c>
      <c r="ER364">
        <v>15.51676428571429</v>
      </c>
      <c r="ES364">
        <v>1999.993571428571</v>
      </c>
      <c r="ET364">
        <v>0.9799936785714287</v>
      </c>
      <c r="EU364">
        <v>0.02000652142857142</v>
      </c>
      <c r="EV364">
        <v>0</v>
      </c>
      <c r="EW364">
        <v>464.8007142857144</v>
      </c>
      <c r="EX364">
        <v>5.00078</v>
      </c>
      <c r="EY364">
        <v>9171.721071428572</v>
      </c>
      <c r="EZ364">
        <v>16379.54285714286</v>
      </c>
      <c r="FA364">
        <v>39.74757142857143</v>
      </c>
      <c r="FB364">
        <v>40.64271428571429</v>
      </c>
      <c r="FC364">
        <v>40.03982142857143</v>
      </c>
      <c r="FD364">
        <v>40.27867857142856</v>
      </c>
      <c r="FE364">
        <v>40.88817857142857</v>
      </c>
      <c r="FF364">
        <v>1955.083571428572</v>
      </c>
      <c r="FG364">
        <v>39.91</v>
      </c>
      <c r="FH364">
        <v>0</v>
      </c>
      <c r="FI364">
        <v>1758649347.6</v>
      </c>
      <c r="FJ364">
        <v>0</v>
      </c>
      <c r="FK364">
        <v>464.8147307692309</v>
      </c>
      <c r="FL364">
        <v>3.047623938471984</v>
      </c>
      <c r="FM364">
        <v>54.38769230707458</v>
      </c>
      <c r="FN364">
        <v>9172.015384615383</v>
      </c>
      <c r="FO364">
        <v>15</v>
      </c>
      <c r="FP364">
        <v>0</v>
      </c>
      <c r="FQ364" t="s">
        <v>441</v>
      </c>
      <c r="FR364">
        <v>1746989605.5</v>
      </c>
      <c r="FS364">
        <v>1746989593.5</v>
      </c>
      <c r="FT364">
        <v>0</v>
      </c>
      <c r="FU364">
        <v>-0.274</v>
      </c>
      <c r="FV364">
        <v>-0.002</v>
      </c>
      <c r="FW364">
        <v>2.549</v>
      </c>
      <c r="FX364">
        <v>0.129</v>
      </c>
      <c r="FY364">
        <v>420</v>
      </c>
      <c r="FZ364">
        <v>17</v>
      </c>
      <c r="GA364">
        <v>0.02</v>
      </c>
      <c r="GB364">
        <v>0.04</v>
      </c>
      <c r="GC364">
        <v>-42.715885</v>
      </c>
      <c r="GD364">
        <v>0.2465673545967693</v>
      </c>
      <c r="GE364">
        <v>0.0916406938810486</v>
      </c>
      <c r="GF364">
        <v>1</v>
      </c>
      <c r="GG364">
        <v>464.6744117647059</v>
      </c>
      <c r="GH364">
        <v>3.052192514256914</v>
      </c>
      <c r="GI364">
        <v>0.3609328695646609</v>
      </c>
      <c r="GJ364">
        <v>0</v>
      </c>
      <c r="GK364">
        <v>2.67757025</v>
      </c>
      <c r="GL364">
        <v>-0.06975500938086257</v>
      </c>
      <c r="GM364">
        <v>0.01489074653727945</v>
      </c>
      <c r="GN364">
        <v>1</v>
      </c>
      <c r="GO364">
        <v>2</v>
      </c>
      <c r="GP364">
        <v>3</v>
      </c>
      <c r="GQ364" t="s">
        <v>442</v>
      </c>
      <c r="GR364">
        <v>3.10223</v>
      </c>
      <c r="GS364">
        <v>2.72574</v>
      </c>
      <c r="GT364">
        <v>0.150618</v>
      </c>
      <c r="GU364">
        <v>0.15507</v>
      </c>
      <c r="GV364">
        <v>0.101968</v>
      </c>
      <c r="GW364">
        <v>0.0945425</v>
      </c>
      <c r="GX364">
        <v>22176.3</v>
      </c>
      <c r="GY364">
        <v>20050.4</v>
      </c>
      <c r="GZ364">
        <v>26673.5</v>
      </c>
      <c r="HA364">
        <v>23953.8</v>
      </c>
      <c r="HB364">
        <v>38338.8</v>
      </c>
      <c r="HC364">
        <v>32074.8</v>
      </c>
      <c r="HD364">
        <v>46579.7</v>
      </c>
      <c r="HE364">
        <v>37901.6</v>
      </c>
      <c r="HF364">
        <v>1.86585</v>
      </c>
      <c r="HG364">
        <v>1.84613</v>
      </c>
      <c r="HH364">
        <v>0.107028</v>
      </c>
      <c r="HI364">
        <v>0</v>
      </c>
      <c r="HJ364">
        <v>28.2641</v>
      </c>
      <c r="HK364">
        <v>999.9</v>
      </c>
      <c r="HL364">
        <v>47.2</v>
      </c>
      <c r="HM364">
        <v>31.9</v>
      </c>
      <c r="HN364">
        <v>24.8205</v>
      </c>
      <c r="HO364">
        <v>60.7513</v>
      </c>
      <c r="HP364">
        <v>22.3317</v>
      </c>
      <c r="HQ364">
        <v>1</v>
      </c>
      <c r="HR364">
        <v>0.164268</v>
      </c>
      <c r="HS364">
        <v>0.0896296</v>
      </c>
      <c r="HT364">
        <v>20.2804</v>
      </c>
      <c r="HU364">
        <v>5.21085</v>
      </c>
      <c r="HV364">
        <v>11.98</v>
      </c>
      <c r="HW364">
        <v>4.9633</v>
      </c>
      <c r="HX364">
        <v>3.27418</v>
      </c>
      <c r="HY364">
        <v>9999</v>
      </c>
      <c r="HZ364">
        <v>9999</v>
      </c>
      <c r="IA364">
        <v>9999</v>
      </c>
      <c r="IB364">
        <v>999.9</v>
      </c>
      <c r="IC364">
        <v>1.86397</v>
      </c>
      <c r="ID364">
        <v>1.86006</v>
      </c>
      <c r="IE364">
        <v>1.85841</v>
      </c>
      <c r="IF364">
        <v>1.85974</v>
      </c>
      <c r="IG364">
        <v>1.85989</v>
      </c>
      <c r="IH364">
        <v>1.85837</v>
      </c>
      <c r="II364">
        <v>1.85745</v>
      </c>
      <c r="IJ364">
        <v>1.85242</v>
      </c>
      <c r="IK364">
        <v>0</v>
      </c>
      <c r="IL364">
        <v>0</v>
      </c>
      <c r="IM364">
        <v>0</v>
      </c>
      <c r="IN364">
        <v>0</v>
      </c>
      <c r="IO364" t="s">
        <v>443</v>
      </c>
      <c r="IP364" t="s">
        <v>444</v>
      </c>
      <c r="IQ364" t="s">
        <v>445</v>
      </c>
      <c r="IR364" t="s">
        <v>445</v>
      </c>
      <c r="IS364" t="s">
        <v>445</v>
      </c>
      <c r="IT364" t="s">
        <v>445</v>
      </c>
      <c r="IU364">
        <v>0</v>
      </c>
      <c r="IV364">
        <v>100</v>
      </c>
      <c r="IW364">
        <v>100</v>
      </c>
      <c r="IX364">
        <v>-1.092</v>
      </c>
      <c r="IY364">
        <v>0.2869</v>
      </c>
      <c r="IZ364">
        <v>-1.101190050776656</v>
      </c>
      <c r="JA364">
        <v>-0.0009077452495023094</v>
      </c>
      <c r="JB364">
        <v>1.260287539409167E-06</v>
      </c>
      <c r="JC364">
        <v>-2.747980142854786E-10</v>
      </c>
      <c r="JD364">
        <v>0.01164710740424388</v>
      </c>
      <c r="JE364">
        <v>0.002354074995816399</v>
      </c>
      <c r="JF364">
        <v>0.0004967520844642659</v>
      </c>
      <c r="JG364">
        <v>-1.558376616488758E-06</v>
      </c>
      <c r="JH364">
        <v>1</v>
      </c>
      <c r="JI364">
        <v>1955</v>
      </c>
      <c r="JJ364">
        <v>1</v>
      </c>
      <c r="JK364">
        <v>26</v>
      </c>
      <c r="JL364">
        <v>194329.1</v>
      </c>
      <c r="JM364">
        <v>194329.3</v>
      </c>
      <c r="JN364">
        <v>2.23022</v>
      </c>
      <c r="JO364">
        <v>2.61108</v>
      </c>
      <c r="JP364">
        <v>1.49658</v>
      </c>
      <c r="JQ364">
        <v>2.34619</v>
      </c>
      <c r="JR364">
        <v>1.54907</v>
      </c>
      <c r="JS364">
        <v>2.40601</v>
      </c>
      <c r="JT364">
        <v>36.6706</v>
      </c>
      <c r="JU364">
        <v>24.1751</v>
      </c>
      <c r="JV364">
        <v>18</v>
      </c>
      <c r="JW364">
        <v>483.575</v>
      </c>
      <c r="JX364">
        <v>485.39</v>
      </c>
      <c r="JY364">
        <v>27.7998</v>
      </c>
      <c r="JZ364">
        <v>29.3671</v>
      </c>
      <c r="KA364">
        <v>30.0002</v>
      </c>
      <c r="KB364">
        <v>29.5382</v>
      </c>
      <c r="KC364">
        <v>29.5212</v>
      </c>
      <c r="KD364">
        <v>44.796</v>
      </c>
      <c r="KE364">
        <v>21.7113</v>
      </c>
      <c r="KF364">
        <v>55.012</v>
      </c>
      <c r="KG364">
        <v>27.7966</v>
      </c>
      <c r="KH364">
        <v>975.173</v>
      </c>
      <c r="KI364">
        <v>19.6784</v>
      </c>
      <c r="KJ364">
        <v>101.841</v>
      </c>
      <c r="KK364">
        <v>91.4008</v>
      </c>
    </row>
    <row r="365" spans="1:297">
      <c r="A365">
        <v>347</v>
      </c>
      <c r="B365">
        <v>1758649355.1</v>
      </c>
      <c r="C365">
        <v>7722.099999904633</v>
      </c>
      <c r="D365" t="s">
        <v>1142</v>
      </c>
      <c r="E365" t="s">
        <v>1143</v>
      </c>
      <c r="F365">
        <v>5</v>
      </c>
      <c r="G365" t="s">
        <v>1027</v>
      </c>
      <c r="H365" t="s">
        <v>438</v>
      </c>
      <c r="I365">
        <v>1758649347.35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(EA365+(U365+2*0.95*5.67E-8*(((EA365+$B$9)+273)^4-(EA365+273)^4)-44100*J365)/(1.84*29.3*R365+8*0.95*5.67E-8*(EA365+273)^3))</f>
        <v>0</v>
      </c>
      <c r="W365">
        <f>($C$9*EB365+$D$9*EC365+$E$9*V365)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2*0.95*5.67E-8*(((EA365+$B$9)+273)^4-(W365+273)^4)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978.2501120534682</v>
      </c>
      <c r="AK365">
        <v>946.0553818181817</v>
      </c>
      <c r="AL365">
        <v>3.491265475946938</v>
      </c>
      <c r="AM365">
        <v>65.1807308755827</v>
      </c>
      <c r="AN365">
        <f>(AP365 - AO365 + DY365*1E3/(8.314*(EA365+273.15)) * AR365/DX365 * AQ365) * DX365/(100*DL365) * 1000/(1000 - AP365)</f>
        <v>0</v>
      </c>
      <c r="AO365">
        <v>19.62893672700313</v>
      </c>
      <c r="AP365">
        <v>22.28364303030303</v>
      </c>
      <c r="AQ365">
        <v>4.027700039557295E-05</v>
      </c>
      <c r="AR365">
        <v>105.5664432874924</v>
      </c>
      <c r="AS365">
        <v>0</v>
      </c>
      <c r="AT365">
        <v>0</v>
      </c>
      <c r="AU365">
        <f>IF(AS365*$H$15&gt;=AW365,1.0,(AW365/(AW365-AS365*$H$15)))</f>
        <v>0</v>
      </c>
      <c r="AV365">
        <f>(AU365-1)*100</f>
        <v>0</v>
      </c>
      <c r="AW365">
        <f>MAX(0,($B$15+$C$15*EF365)/(1+$D$15*EF365)*DY365/(EA365+273)*$E$15)</f>
        <v>0</v>
      </c>
      <c r="AX365" t="s">
        <v>439</v>
      </c>
      <c r="AY365" t="s">
        <v>439</v>
      </c>
      <c r="AZ365">
        <v>0</v>
      </c>
      <c r="BA365">
        <v>0</v>
      </c>
      <c r="BB365">
        <f>1-AZ365/BA365</f>
        <v>0</v>
      </c>
      <c r="BC365">
        <v>0</v>
      </c>
      <c r="BD365" t="s">
        <v>439</v>
      </c>
      <c r="BE365" t="s">
        <v>439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439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$B$13*EG365+$C$13*EH365+$F$13*ES365*(1-EV365)</f>
        <v>0</v>
      </c>
      <c r="DI365">
        <f>DH365*DJ365</f>
        <v>0</v>
      </c>
      <c r="DJ365">
        <f>($B$13*$D$11+$C$13*$D$11+$F$13*((FF365+EX365)/MAX(FF365+EX365+FG365, 0.1)*$I$11+FG365/MAX(FF365+EX365+FG365, 0.1)*$J$11))/($B$13+$C$13+$F$13)</f>
        <v>0</v>
      </c>
      <c r="DK365">
        <f>($B$13*$K$11+$C$13*$K$11+$F$13*((FF365+EX365)/MAX(FF365+EX365+FG365, 0.1)*$P$11+FG365/MAX(FF365+EX365+FG365, 0.1)*$Q$11))/($B$13+$C$13+$F$13)</f>
        <v>0</v>
      </c>
      <c r="DL365">
        <v>2.7</v>
      </c>
      <c r="DM365">
        <v>0.5</v>
      </c>
      <c r="DN365" t="s">
        <v>440</v>
      </c>
      <c r="DO365">
        <v>2</v>
      </c>
      <c r="DP365" t="b">
        <v>1</v>
      </c>
      <c r="DQ365">
        <v>1758649347.35</v>
      </c>
      <c r="DR365">
        <v>900.4951785714286</v>
      </c>
      <c r="DS365">
        <v>943.1684642857142</v>
      </c>
      <c r="DT365">
        <v>22.27114642857142</v>
      </c>
      <c r="DU365">
        <v>19.60883571428571</v>
      </c>
      <c r="DV365">
        <v>901.5915357142858</v>
      </c>
      <c r="DW365">
        <v>21.98421785714286</v>
      </c>
      <c r="DX365">
        <v>499.9829642857143</v>
      </c>
      <c r="DY365">
        <v>90.28653214285714</v>
      </c>
      <c r="DZ365">
        <v>0.06787990000000001</v>
      </c>
      <c r="EA365">
        <v>29.07583214285714</v>
      </c>
      <c r="EB365">
        <v>30.00862142857142</v>
      </c>
      <c r="EC365">
        <v>999.9000000000002</v>
      </c>
      <c r="ED365">
        <v>0</v>
      </c>
      <c r="EE365">
        <v>0</v>
      </c>
      <c r="EF365">
        <v>9999.754285714285</v>
      </c>
      <c r="EG365">
        <v>0</v>
      </c>
      <c r="EH365">
        <v>10.20852142857143</v>
      </c>
      <c r="EI365">
        <v>-42.67340714285714</v>
      </c>
      <c r="EJ365">
        <v>921.0069999999999</v>
      </c>
      <c r="EK365">
        <v>962.033107142857</v>
      </c>
      <c r="EL365">
        <v>2.662307857142857</v>
      </c>
      <c r="EM365">
        <v>943.1684642857142</v>
      </c>
      <c r="EN365">
        <v>19.60883571428571</v>
      </c>
      <c r="EO365">
        <v>2.010784642857143</v>
      </c>
      <c r="EP365">
        <v>1.770413214285714</v>
      </c>
      <c r="EQ365">
        <v>17.52951428571428</v>
      </c>
      <c r="ER365">
        <v>15.527975</v>
      </c>
      <c r="ES365">
        <v>1999.982142857143</v>
      </c>
      <c r="ET365">
        <v>0.9799934642857144</v>
      </c>
      <c r="EU365">
        <v>0.02000673571428571</v>
      </c>
      <c r="EV365">
        <v>0</v>
      </c>
      <c r="EW365">
        <v>465.1289285714286</v>
      </c>
      <c r="EX365">
        <v>5.00078</v>
      </c>
      <c r="EY365">
        <v>9176.670357142857</v>
      </c>
      <c r="EZ365">
        <v>16379.45357142857</v>
      </c>
      <c r="FA365">
        <v>39.75207142857142</v>
      </c>
      <c r="FB365">
        <v>40.63828571428571</v>
      </c>
      <c r="FC365">
        <v>40.05317857142857</v>
      </c>
      <c r="FD365">
        <v>40.28092857142857</v>
      </c>
      <c r="FE365">
        <v>40.89482142857143</v>
      </c>
      <c r="FF365">
        <v>1955.072142857143</v>
      </c>
      <c r="FG365">
        <v>39.91</v>
      </c>
      <c r="FH365">
        <v>0</v>
      </c>
      <c r="FI365">
        <v>1758649353</v>
      </c>
      <c r="FJ365">
        <v>0</v>
      </c>
      <c r="FK365">
        <v>465.13904</v>
      </c>
      <c r="FL365">
        <v>2.706999996351954</v>
      </c>
      <c r="FM365">
        <v>50.97461528348622</v>
      </c>
      <c r="FN365">
        <v>9177.0244</v>
      </c>
      <c r="FO365">
        <v>15</v>
      </c>
      <c r="FP365">
        <v>0</v>
      </c>
      <c r="FQ365" t="s">
        <v>441</v>
      </c>
      <c r="FR365">
        <v>1746989605.5</v>
      </c>
      <c r="FS365">
        <v>1746989593.5</v>
      </c>
      <c r="FT365">
        <v>0</v>
      </c>
      <c r="FU365">
        <v>-0.274</v>
      </c>
      <c r="FV365">
        <v>-0.002</v>
      </c>
      <c r="FW365">
        <v>2.549</v>
      </c>
      <c r="FX365">
        <v>0.129</v>
      </c>
      <c r="FY365">
        <v>420</v>
      </c>
      <c r="FZ365">
        <v>17</v>
      </c>
      <c r="GA365">
        <v>0.02</v>
      </c>
      <c r="GB365">
        <v>0.04</v>
      </c>
      <c r="GC365">
        <v>-42.7124487804878</v>
      </c>
      <c r="GD365">
        <v>0.7326543554005558</v>
      </c>
      <c r="GE365">
        <v>0.09636849531229989</v>
      </c>
      <c r="GF365">
        <v>0</v>
      </c>
      <c r="GG365">
        <v>464.9814117647059</v>
      </c>
      <c r="GH365">
        <v>3.08131397923725</v>
      </c>
      <c r="GI365">
        <v>0.355442981085245</v>
      </c>
      <c r="GJ365">
        <v>0</v>
      </c>
      <c r="GK365">
        <v>2.670717073170732</v>
      </c>
      <c r="GL365">
        <v>-0.1841249477351912</v>
      </c>
      <c r="GM365">
        <v>0.01920794604932215</v>
      </c>
      <c r="GN365">
        <v>0</v>
      </c>
      <c r="GO365">
        <v>0</v>
      </c>
      <c r="GP365">
        <v>3</v>
      </c>
      <c r="GQ365" t="s">
        <v>459</v>
      </c>
      <c r="GR365">
        <v>3.10195</v>
      </c>
      <c r="GS365">
        <v>2.72624</v>
      </c>
      <c r="GT365">
        <v>0.152609</v>
      </c>
      <c r="GU365">
        <v>0.157016</v>
      </c>
      <c r="GV365">
        <v>0.102008</v>
      </c>
      <c r="GW365">
        <v>0.0945558</v>
      </c>
      <c r="GX365">
        <v>22124.2</v>
      </c>
      <c r="GY365">
        <v>20004.5</v>
      </c>
      <c r="GZ365">
        <v>26673.4</v>
      </c>
      <c r="HA365">
        <v>23954.1</v>
      </c>
      <c r="HB365">
        <v>38337.7</v>
      </c>
      <c r="HC365">
        <v>32074.6</v>
      </c>
      <c r="HD365">
        <v>46580.1</v>
      </c>
      <c r="HE365">
        <v>37901.8</v>
      </c>
      <c r="HF365">
        <v>1.86585</v>
      </c>
      <c r="HG365">
        <v>1.84655</v>
      </c>
      <c r="HH365">
        <v>0.106972</v>
      </c>
      <c r="HI365">
        <v>0</v>
      </c>
      <c r="HJ365">
        <v>28.2652</v>
      </c>
      <c r="HK365">
        <v>999.9</v>
      </c>
      <c r="HL365">
        <v>47.1</v>
      </c>
      <c r="HM365">
        <v>31.9</v>
      </c>
      <c r="HN365">
        <v>24.7698</v>
      </c>
      <c r="HO365">
        <v>61.3213</v>
      </c>
      <c r="HP365">
        <v>22.6562</v>
      </c>
      <c r="HQ365">
        <v>1</v>
      </c>
      <c r="HR365">
        <v>0.164306</v>
      </c>
      <c r="HS365">
        <v>0.114071</v>
      </c>
      <c r="HT365">
        <v>20.2804</v>
      </c>
      <c r="HU365">
        <v>5.21055</v>
      </c>
      <c r="HV365">
        <v>11.98</v>
      </c>
      <c r="HW365">
        <v>4.96305</v>
      </c>
      <c r="HX365">
        <v>3.27408</v>
      </c>
      <c r="HY365">
        <v>9999</v>
      </c>
      <c r="HZ365">
        <v>9999</v>
      </c>
      <c r="IA365">
        <v>9999</v>
      </c>
      <c r="IB365">
        <v>999.9</v>
      </c>
      <c r="IC365">
        <v>1.86397</v>
      </c>
      <c r="ID365">
        <v>1.86006</v>
      </c>
      <c r="IE365">
        <v>1.85841</v>
      </c>
      <c r="IF365">
        <v>1.85974</v>
      </c>
      <c r="IG365">
        <v>1.85989</v>
      </c>
      <c r="IH365">
        <v>1.85839</v>
      </c>
      <c r="II365">
        <v>1.85745</v>
      </c>
      <c r="IJ365">
        <v>1.85242</v>
      </c>
      <c r="IK365">
        <v>0</v>
      </c>
      <c r="IL365">
        <v>0</v>
      </c>
      <c r="IM365">
        <v>0</v>
      </c>
      <c r="IN365">
        <v>0</v>
      </c>
      <c r="IO365" t="s">
        <v>443</v>
      </c>
      <c r="IP365" t="s">
        <v>444</v>
      </c>
      <c r="IQ365" t="s">
        <v>445</v>
      </c>
      <c r="IR365" t="s">
        <v>445</v>
      </c>
      <c r="IS365" t="s">
        <v>445</v>
      </c>
      <c r="IT365" t="s">
        <v>445</v>
      </c>
      <c r="IU365">
        <v>0</v>
      </c>
      <c r="IV365">
        <v>100</v>
      </c>
      <c r="IW365">
        <v>100</v>
      </c>
      <c r="IX365">
        <v>-1.078</v>
      </c>
      <c r="IY365">
        <v>0.2872</v>
      </c>
      <c r="IZ365">
        <v>-1.101190050776656</v>
      </c>
      <c r="JA365">
        <v>-0.0009077452495023094</v>
      </c>
      <c r="JB365">
        <v>1.260287539409167E-06</v>
      </c>
      <c r="JC365">
        <v>-2.747980142854786E-10</v>
      </c>
      <c r="JD365">
        <v>0.01164710740424388</v>
      </c>
      <c r="JE365">
        <v>0.002354074995816399</v>
      </c>
      <c r="JF365">
        <v>0.0004967520844642659</v>
      </c>
      <c r="JG365">
        <v>-1.558376616488758E-06</v>
      </c>
      <c r="JH365">
        <v>1</v>
      </c>
      <c r="JI365">
        <v>1955</v>
      </c>
      <c r="JJ365">
        <v>1</v>
      </c>
      <c r="JK365">
        <v>26</v>
      </c>
      <c r="JL365">
        <v>194329.2</v>
      </c>
      <c r="JM365">
        <v>194329.4</v>
      </c>
      <c r="JN365">
        <v>2.26807</v>
      </c>
      <c r="JO365">
        <v>2.61841</v>
      </c>
      <c r="JP365">
        <v>1.49658</v>
      </c>
      <c r="JQ365">
        <v>2.34619</v>
      </c>
      <c r="JR365">
        <v>1.54907</v>
      </c>
      <c r="JS365">
        <v>2.43042</v>
      </c>
      <c r="JT365">
        <v>36.6706</v>
      </c>
      <c r="JU365">
        <v>24.1751</v>
      </c>
      <c r="JV365">
        <v>18</v>
      </c>
      <c r="JW365">
        <v>483.594</v>
      </c>
      <c r="JX365">
        <v>485.687</v>
      </c>
      <c r="JY365">
        <v>27.7879</v>
      </c>
      <c r="JZ365">
        <v>29.3696</v>
      </c>
      <c r="KA365">
        <v>30.0002</v>
      </c>
      <c r="KB365">
        <v>29.5407</v>
      </c>
      <c r="KC365">
        <v>29.5237</v>
      </c>
      <c r="KD365">
        <v>45.5063</v>
      </c>
      <c r="KE365">
        <v>21.7113</v>
      </c>
      <c r="KF365">
        <v>55.012</v>
      </c>
      <c r="KG365">
        <v>27.7774</v>
      </c>
      <c r="KH365">
        <v>988.534</v>
      </c>
      <c r="KI365">
        <v>19.6737</v>
      </c>
      <c r="KJ365">
        <v>101.842</v>
      </c>
      <c r="KK365">
        <v>91.4014</v>
      </c>
    </row>
    <row r="366" spans="1:297">
      <c r="A366">
        <v>348</v>
      </c>
      <c r="B366">
        <v>1758649359.6</v>
      </c>
      <c r="C366">
        <v>7726.599999904633</v>
      </c>
      <c r="D366" t="s">
        <v>1144</v>
      </c>
      <c r="E366" t="s">
        <v>1145</v>
      </c>
      <c r="F366">
        <v>5</v>
      </c>
      <c r="G366" t="s">
        <v>1027</v>
      </c>
      <c r="H366" t="s">
        <v>438</v>
      </c>
      <c r="I366">
        <v>1758649351.778571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(EA366+(U366+2*0.95*5.67E-8*(((EA366+$B$9)+273)^4-(EA366+273)^4)-44100*J366)/(1.84*29.3*R366+8*0.95*5.67E-8*(EA366+273)^3))</f>
        <v>0</v>
      </c>
      <c r="W366">
        <f>($C$9*EB366+$D$9*EC366+$E$9*V366)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2*0.95*5.67E-8*(((EA366+$B$9)+273)^4-(W366+273)^4)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993.643112541542</v>
      </c>
      <c r="AK366">
        <v>961.4584303030298</v>
      </c>
      <c r="AL366">
        <v>3.427542318157682</v>
      </c>
      <c r="AM366">
        <v>65.1807308755827</v>
      </c>
      <c r="AN366">
        <f>(AP366 - AO366 + DY366*1E3/(8.314*(EA366+273.15)) * AR366/DX366 * AQ366) * DX366/(100*DL366) * 1000/(1000 - AP366)</f>
        <v>0</v>
      </c>
      <c r="AO366">
        <v>19.63414193143532</v>
      </c>
      <c r="AP366">
        <v>22.28820303030302</v>
      </c>
      <c r="AQ366">
        <v>1.817239661415717E-05</v>
      </c>
      <c r="AR366">
        <v>105.5664432874924</v>
      </c>
      <c r="AS366">
        <v>0</v>
      </c>
      <c r="AT366">
        <v>0</v>
      </c>
      <c r="AU366">
        <f>IF(AS366*$H$15&gt;=AW366,1.0,(AW366/(AW366-AS366*$H$15)))</f>
        <v>0</v>
      </c>
      <c r="AV366">
        <f>(AU366-1)*100</f>
        <v>0</v>
      </c>
      <c r="AW366">
        <f>MAX(0,($B$15+$C$15*EF366)/(1+$D$15*EF366)*DY366/(EA366+273)*$E$15)</f>
        <v>0</v>
      </c>
      <c r="AX366" t="s">
        <v>439</v>
      </c>
      <c r="AY366" t="s">
        <v>439</v>
      </c>
      <c r="AZ366">
        <v>0</v>
      </c>
      <c r="BA366">
        <v>0</v>
      </c>
      <c r="BB366">
        <f>1-AZ366/BA366</f>
        <v>0</v>
      </c>
      <c r="BC366">
        <v>0</v>
      </c>
      <c r="BD366" t="s">
        <v>439</v>
      </c>
      <c r="BE366" t="s">
        <v>439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439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$B$13*EG366+$C$13*EH366+$F$13*ES366*(1-EV366)</f>
        <v>0</v>
      </c>
      <c r="DI366">
        <f>DH366*DJ366</f>
        <v>0</v>
      </c>
      <c r="DJ366">
        <f>($B$13*$D$11+$C$13*$D$11+$F$13*((FF366+EX366)/MAX(FF366+EX366+FG366, 0.1)*$I$11+FG366/MAX(FF366+EX366+FG366, 0.1)*$J$11))/($B$13+$C$13+$F$13)</f>
        <v>0</v>
      </c>
      <c r="DK366">
        <f>($B$13*$K$11+$C$13*$K$11+$F$13*((FF366+EX366)/MAX(FF366+EX366+FG366, 0.1)*$P$11+FG366/MAX(FF366+EX366+FG366, 0.1)*$Q$11))/($B$13+$C$13+$F$13)</f>
        <v>0</v>
      </c>
      <c r="DL366">
        <v>2.7</v>
      </c>
      <c r="DM366">
        <v>0.5</v>
      </c>
      <c r="DN366" t="s">
        <v>440</v>
      </c>
      <c r="DO366">
        <v>2</v>
      </c>
      <c r="DP366" t="b">
        <v>1</v>
      </c>
      <c r="DQ366">
        <v>1758649351.778571</v>
      </c>
      <c r="DR366">
        <v>915.387357142857</v>
      </c>
      <c r="DS366">
        <v>957.9915714285715</v>
      </c>
      <c r="DT366">
        <v>22.27590714285714</v>
      </c>
      <c r="DU366">
        <v>19.62195357142857</v>
      </c>
      <c r="DV366">
        <v>916.4731785714285</v>
      </c>
      <c r="DW366">
        <v>21.98887857142856</v>
      </c>
      <c r="DX366">
        <v>499.9729285714287</v>
      </c>
      <c r="DY366">
        <v>90.28696785714286</v>
      </c>
      <c r="DZ366">
        <v>0.0678851642857143</v>
      </c>
      <c r="EA366">
        <v>29.07695357142857</v>
      </c>
      <c r="EB366">
        <v>30.00956785714286</v>
      </c>
      <c r="EC366">
        <v>999.9000000000002</v>
      </c>
      <c r="ED366">
        <v>0</v>
      </c>
      <c r="EE366">
        <v>0</v>
      </c>
      <c r="EF366">
        <v>10000.69</v>
      </c>
      <c r="EG366">
        <v>0</v>
      </c>
      <c r="EH366">
        <v>10.205125</v>
      </c>
      <c r="EI366">
        <v>-42.60426785714286</v>
      </c>
      <c r="EJ366">
        <v>936.2430000000001</v>
      </c>
      <c r="EK366">
        <v>977.1655714285714</v>
      </c>
      <c r="EL366">
        <v>2.653951428571429</v>
      </c>
      <c r="EM366">
        <v>957.9915714285715</v>
      </c>
      <c r="EN366">
        <v>19.62195357142857</v>
      </c>
      <c r="EO366">
        <v>2.011223928571428</v>
      </c>
      <c r="EP366">
        <v>1.771606071428571</v>
      </c>
      <c r="EQ366">
        <v>17.532975</v>
      </c>
      <c r="ER366">
        <v>15.53848214285714</v>
      </c>
      <c r="ES366">
        <v>1999.971785714286</v>
      </c>
      <c r="ET366">
        <v>0.9799932500000003</v>
      </c>
      <c r="EU366">
        <v>0.02000695</v>
      </c>
      <c r="EV366">
        <v>0</v>
      </c>
      <c r="EW366">
        <v>465.3581785714285</v>
      </c>
      <c r="EX366">
        <v>5.00078</v>
      </c>
      <c r="EY366">
        <v>9180.209285714287</v>
      </c>
      <c r="EZ366">
        <v>16379.36428571428</v>
      </c>
      <c r="FA366">
        <v>39.74535714285714</v>
      </c>
      <c r="FB366">
        <v>40.63828571428571</v>
      </c>
      <c r="FC366">
        <v>40.06660714285714</v>
      </c>
      <c r="FD366">
        <v>40.28317857142856</v>
      </c>
      <c r="FE366">
        <v>40.89707142857143</v>
      </c>
      <c r="FF366">
        <v>1955.061785714286</v>
      </c>
      <c r="FG366">
        <v>39.91</v>
      </c>
      <c r="FH366">
        <v>0</v>
      </c>
      <c r="FI366">
        <v>1758649357.8</v>
      </c>
      <c r="FJ366">
        <v>0</v>
      </c>
      <c r="FK366">
        <v>465.3697599999999</v>
      </c>
      <c r="FL366">
        <v>2.924846157932762</v>
      </c>
      <c r="FM366">
        <v>48.09538467563679</v>
      </c>
      <c r="FN366">
        <v>9180.797199999999</v>
      </c>
      <c r="FO366">
        <v>15</v>
      </c>
      <c r="FP366">
        <v>0</v>
      </c>
      <c r="FQ366" t="s">
        <v>441</v>
      </c>
      <c r="FR366">
        <v>1746989605.5</v>
      </c>
      <c r="FS366">
        <v>1746989593.5</v>
      </c>
      <c r="FT366">
        <v>0</v>
      </c>
      <c r="FU366">
        <v>-0.274</v>
      </c>
      <c r="FV366">
        <v>-0.002</v>
      </c>
      <c r="FW366">
        <v>2.549</v>
      </c>
      <c r="FX366">
        <v>0.129</v>
      </c>
      <c r="FY366">
        <v>420</v>
      </c>
      <c r="FZ366">
        <v>17</v>
      </c>
      <c r="GA366">
        <v>0.02</v>
      </c>
      <c r="GB366">
        <v>0.04</v>
      </c>
      <c r="GC366">
        <v>-42.65605</v>
      </c>
      <c r="GD366">
        <v>0.748507317073228</v>
      </c>
      <c r="GE366">
        <v>0.09536438538574075</v>
      </c>
      <c r="GF366">
        <v>0</v>
      </c>
      <c r="GG366">
        <v>465.127705882353</v>
      </c>
      <c r="GH366">
        <v>3.478991596215993</v>
      </c>
      <c r="GI366">
        <v>0.3886204506601252</v>
      </c>
      <c r="GJ366">
        <v>0</v>
      </c>
      <c r="GK366">
        <v>2.6624755</v>
      </c>
      <c r="GL366">
        <v>-0.1361013883677321</v>
      </c>
      <c r="GM366">
        <v>0.01547498028270151</v>
      </c>
      <c r="GN366">
        <v>0</v>
      </c>
      <c r="GO366">
        <v>0</v>
      </c>
      <c r="GP366">
        <v>3</v>
      </c>
      <c r="GQ366" t="s">
        <v>459</v>
      </c>
      <c r="GR366">
        <v>3.10224</v>
      </c>
      <c r="GS366">
        <v>2.72638</v>
      </c>
      <c r="GT366">
        <v>0.154209</v>
      </c>
      <c r="GU366">
        <v>0.158572</v>
      </c>
      <c r="GV366">
        <v>0.102023</v>
      </c>
      <c r="GW366">
        <v>0.0945778</v>
      </c>
      <c r="GX366">
        <v>22082.2</v>
      </c>
      <c r="GY366">
        <v>19967.4</v>
      </c>
      <c r="GZ366">
        <v>26673.1</v>
      </c>
      <c r="HA366">
        <v>23953.9</v>
      </c>
      <c r="HB366">
        <v>38336.8</v>
      </c>
      <c r="HC366">
        <v>32074</v>
      </c>
      <c r="HD366">
        <v>46579.6</v>
      </c>
      <c r="HE366">
        <v>37901.9</v>
      </c>
      <c r="HF366">
        <v>1.86618</v>
      </c>
      <c r="HG366">
        <v>1.84608</v>
      </c>
      <c r="HH366">
        <v>0.107177</v>
      </c>
      <c r="HI366">
        <v>0</v>
      </c>
      <c r="HJ366">
        <v>28.2679</v>
      </c>
      <c r="HK366">
        <v>999.9</v>
      </c>
      <c r="HL366">
        <v>47.1</v>
      </c>
      <c r="HM366">
        <v>31.9</v>
      </c>
      <c r="HN366">
        <v>24.7709</v>
      </c>
      <c r="HO366">
        <v>61.1313</v>
      </c>
      <c r="HP366">
        <v>22.6362</v>
      </c>
      <c r="HQ366">
        <v>1</v>
      </c>
      <c r="HR366">
        <v>0.164436</v>
      </c>
      <c r="HS366">
        <v>0.12156</v>
      </c>
      <c r="HT366">
        <v>20.2804</v>
      </c>
      <c r="HU366">
        <v>5.21085</v>
      </c>
      <c r="HV366">
        <v>11.98</v>
      </c>
      <c r="HW366">
        <v>4.96325</v>
      </c>
      <c r="HX366">
        <v>3.27408</v>
      </c>
      <c r="HY366">
        <v>9999</v>
      </c>
      <c r="HZ366">
        <v>9999</v>
      </c>
      <c r="IA366">
        <v>9999</v>
      </c>
      <c r="IB366">
        <v>999.9</v>
      </c>
      <c r="IC366">
        <v>1.86392</v>
      </c>
      <c r="ID366">
        <v>1.86005</v>
      </c>
      <c r="IE366">
        <v>1.85842</v>
      </c>
      <c r="IF366">
        <v>1.85974</v>
      </c>
      <c r="IG366">
        <v>1.85989</v>
      </c>
      <c r="IH366">
        <v>1.85837</v>
      </c>
      <c r="II366">
        <v>1.85745</v>
      </c>
      <c r="IJ366">
        <v>1.85242</v>
      </c>
      <c r="IK366">
        <v>0</v>
      </c>
      <c r="IL366">
        <v>0</v>
      </c>
      <c r="IM366">
        <v>0</v>
      </c>
      <c r="IN366">
        <v>0</v>
      </c>
      <c r="IO366" t="s">
        <v>443</v>
      </c>
      <c r="IP366" t="s">
        <v>444</v>
      </c>
      <c r="IQ366" t="s">
        <v>445</v>
      </c>
      <c r="IR366" t="s">
        <v>445</v>
      </c>
      <c r="IS366" t="s">
        <v>445</v>
      </c>
      <c r="IT366" t="s">
        <v>445</v>
      </c>
      <c r="IU366">
        <v>0</v>
      </c>
      <c r="IV366">
        <v>100</v>
      </c>
      <c r="IW366">
        <v>100</v>
      </c>
      <c r="IX366">
        <v>-1.067</v>
      </c>
      <c r="IY366">
        <v>0.2873</v>
      </c>
      <c r="IZ366">
        <v>-1.101190050776656</v>
      </c>
      <c r="JA366">
        <v>-0.0009077452495023094</v>
      </c>
      <c r="JB366">
        <v>1.260287539409167E-06</v>
      </c>
      <c r="JC366">
        <v>-2.747980142854786E-10</v>
      </c>
      <c r="JD366">
        <v>0.01164710740424388</v>
      </c>
      <c r="JE366">
        <v>0.002354074995816399</v>
      </c>
      <c r="JF366">
        <v>0.0004967520844642659</v>
      </c>
      <c r="JG366">
        <v>-1.558376616488758E-06</v>
      </c>
      <c r="JH366">
        <v>1</v>
      </c>
      <c r="JI366">
        <v>1955</v>
      </c>
      <c r="JJ366">
        <v>1</v>
      </c>
      <c r="JK366">
        <v>26</v>
      </c>
      <c r="JL366">
        <v>194329.2</v>
      </c>
      <c r="JM366">
        <v>194329.4</v>
      </c>
      <c r="JN366">
        <v>2.29248</v>
      </c>
      <c r="JO366">
        <v>2.61719</v>
      </c>
      <c r="JP366">
        <v>1.49658</v>
      </c>
      <c r="JQ366">
        <v>2.34619</v>
      </c>
      <c r="JR366">
        <v>1.54907</v>
      </c>
      <c r="JS366">
        <v>2.47559</v>
      </c>
      <c r="JT366">
        <v>36.6706</v>
      </c>
      <c r="JU366">
        <v>24.1751</v>
      </c>
      <c r="JV366">
        <v>18</v>
      </c>
      <c r="JW366">
        <v>483.79</v>
      </c>
      <c r="JX366">
        <v>485.379</v>
      </c>
      <c r="JY366">
        <v>27.7799</v>
      </c>
      <c r="JZ366">
        <v>29.3706</v>
      </c>
      <c r="KA366">
        <v>30.0002</v>
      </c>
      <c r="KB366">
        <v>29.5417</v>
      </c>
      <c r="KC366">
        <v>29.524</v>
      </c>
      <c r="KD366">
        <v>46.0516</v>
      </c>
      <c r="KE366">
        <v>21.7113</v>
      </c>
      <c r="KF366">
        <v>55.012</v>
      </c>
      <c r="KG366">
        <v>27.7774</v>
      </c>
      <c r="KH366">
        <v>1008.57</v>
      </c>
      <c r="KI366">
        <v>19.672</v>
      </c>
      <c r="KJ366">
        <v>101.841</v>
      </c>
      <c r="KK366">
        <v>91.4012</v>
      </c>
    </row>
    <row r="367" spans="1:297">
      <c r="A367">
        <v>349</v>
      </c>
      <c r="B367">
        <v>1758649365.1</v>
      </c>
      <c r="C367">
        <v>7732.099999904633</v>
      </c>
      <c r="D367" t="s">
        <v>1146</v>
      </c>
      <c r="E367" t="s">
        <v>1147</v>
      </c>
      <c r="F367">
        <v>5</v>
      </c>
      <c r="G367" t="s">
        <v>1027</v>
      </c>
      <c r="H367" t="s">
        <v>438</v>
      </c>
      <c r="I367">
        <v>1758649357.35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(EA367+(U367+2*0.95*5.67E-8*(((EA367+$B$9)+273)^4-(EA367+273)^4)-44100*J367)/(1.84*29.3*R367+8*0.95*5.67E-8*(EA367+273)^3))</f>
        <v>0</v>
      </c>
      <c r="W367">
        <f>($C$9*EB367+$D$9*EC367+$E$9*V367)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2*0.95*5.67E-8*(((EA367+$B$9)+273)^4-(W367+273)^4)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1012.570407698324</v>
      </c>
      <c r="AK367">
        <v>980.3644787878785</v>
      </c>
      <c r="AL367">
        <v>3.438272533849178</v>
      </c>
      <c r="AM367">
        <v>65.1807308755827</v>
      </c>
      <c r="AN367">
        <f>(AP367 - AO367 + DY367*1E3/(8.314*(EA367+273.15)) * AR367/DX367 * AQ367) * DX367/(100*DL367) * 1000/(1000 - AP367)</f>
        <v>0</v>
      </c>
      <c r="AO367">
        <v>19.63615606543238</v>
      </c>
      <c r="AP367">
        <v>22.29117818181818</v>
      </c>
      <c r="AQ367">
        <v>3.003671171849808E-06</v>
      </c>
      <c r="AR367">
        <v>105.5664432874924</v>
      </c>
      <c r="AS367">
        <v>0</v>
      </c>
      <c r="AT367">
        <v>0</v>
      </c>
      <c r="AU367">
        <f>IF(AS367*$H$15&gt;=AW367,1.0,(AW367/(AW367-AS367*$H$15)))</f>
        <v>0</v>
      </c>
      <c r="AV367">
        <f>(AU367-1)*100</f>
        <v>0</v>
      </c>
      <c r="AW367">
        <f>MAX(0,($B$15+$C$15*EF367)/(1+$D$15*EF367)*DY367/(EA367+273)*$E$15)</f>
        <v>0</v>
      </c>
      <c r="AX367" t="s">
        <v>439</v>
      </c>
      <c r="AY367" t="s">
        <v>439</v>
      </c>
      <c r="AZ367">
        <v>0</v>
      </c>
      <c r="BA367">
        <v>0</v>
      </c>
      <c r="BB367">
        <f>1-AZ367/BA367</f>
        <v>0</v>
      </c>
      <c r="BC367">
        <v>0</v>
      </c>
      <c r="BD367" t="s">
        <v>439</v>
      </c>
      <c r="BE367" t="s">
        <v>439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439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$B$13*EG367+$C$13*EH367+$F$13*ES367*(1-EV367)</f>
        <v>0</v>
      </c>
      <c r="DI367">
        <f>DH367*DJ367</f>
        <v>0</v>
      </c>
      <c r="DJ367">
        <f>($B$13*$D$11+$C$13*$D$11+$F$13*((FF367+EX367)/MAX(FF367+EX367+FG367, 0.1)*$I$11+FG367/MAX(FF367+EX367+FG367, 0.1)*$J$11))/($B$13+$C$13+$F$13)</f>
        <v>0</v>
      </c>
      <c r="DK367">
        <f>($B$13*$K$11+$C$13*$K$11+$F$13*((FF367+EX367)/MAX(FF367+EX367+FG367, 0.1)*$P$11+FG367/MAX(FF367+EX367+FG367, 0.1)*$Q$11))/($B$13+$C$13+$F$13)</f>
        <v>0</v>
      </c>
      <c r="DL367">
        <v>2.7</v>
      </c>
      <c r="DM367">
        <v>0.5</v>
      </c>
      <c r="DN367" t="s">
        <v>440</v>
      </c>
      <c r="DO367">
        <v>2</v>
      </c>
      <c r="DP367" t="b">
        <v>1</v>
      </c>
      <c r="DQ367">
        <v>1758649357.35</v>
      </c>
      <c r="DR367">
        <v>934.1392499999998</v>
      </c>
      <c r="DS367">
        <v>976.7195714285714</v>
      </c>
      <c r="DT367">
        <v>22.28474285714286</v>
      </c>
      <c r="DU367">
        <v>19.63271071428571</v>
      </c>
      <c r="DV367">
        <v>935.2116428571427</v>
      </c>
      <c r="DW367">
        <v>21.99753571428571</v>
      </c>
      <c r="DX367">
        <v>499.9568214285714</v>
      </c>
      <c r="DY367">
        <v>90.28676785714286</v>
      </c>
      <c r="DZ367">
        <v>0.0679288</v>
      </c>
      <c r="EA367">
        <v>29.08039285714286</v>
      </c>
      <c r="EB367">
        <v>30.01121428571429</v>
      </c>
      <c r="EC367">
        <v>999.9000000000002</v>
      </c>
      <c r="ED367">
        <v>0</v>
      </c>
      <c r="EE367">
        <v>0</v>
      </c>
      <c r="EF367">
        <v>10007.61071428571</v>
      </c>
      <c r="EG367">
        <v>0</v>
      </c>
      <c r="EH367">
        <v>10.20426071428571</v>
      </c>
      <c r="EI367">
        <v>-42.58021785714286</v>
      </c>
      <c r="EJ367">
        <v>955.4307142857143</v>
      </c>
      <c r="EK367">
        <v>996.2791785714287</v>
      </c>
      <c r="EL367">
        <v>2.652024285714286</v>
      </c>
      <c r="EM367">
        <v>976.7195714285714</v>
      </c>
      <c r="EN367">
        <v>19.63271071428571</v>
      </c>
      <c r="EO367">
        <v>2.012017857142857</v>
      </c>
      <c r="EP367">
        <v>1.772574642857143</v>
      </c>
      <c r="EQ367">
        <v>17.539225</v>
      </c>
      <c r="ER367">
        <v>15.54700714285714</v>
      </c>
      <c r="ES367">
        <v>1999.971785714286</v>
      </c>
      <c r="ET367">
        <v>0.9799931428571427</v>
      </c>
      <c r="EU367">
        <v>0.02000705714285713</v>
      </c>
      <c r="EV367">
        <v>0</v>
      </c>
      <c r="EW367">
        <v>465.5934642857143</v>
      </c>
      <c r="EX367">
        <v>5.00078</v>
      </c>
      <c r="EY367">
        <v>9184.735357142858</v>
      </c>
      <c r="EZ367">
        <v>16379.36071428571</v>
      </c>
      <c r="FA367">
        <v>39.73417857142856</v>
      </c>
      <c r="FB367">
        <v>40.64492857142857</v>
      </c>
      <c r="FC367">
        <v>40.05324999999999</v>
      </c>
      <c r="FD367">
        <v>40.28099999999999</v>
      </c>
      <c r="FE367">
        <v>40.87021428571428</v>
      </c>
      <c r="FF367">
        <v>1955.061785714286</v>
      </c>
      <c r="FG367">
        <v>39.91</v>
      </c>
      <c r="FH367">
        <v>0</v>
      </c>
      <c r="FI367">
        <v>1758649363.2</v>
      </c>
      <c r="FJ367">
        <v>0</v>
      </c>
      <c r="FK367">
        <v>465.5731153846153</v>
      </c>
      <c r="FL367">
        <v>1.992786322978682</v>
      </c>
      <c r="FM367">
        <v>45.89948719093806</v>
      </c>
      <c r="FN367">
        <v>9184.861538461539</v>
      </c>
      <c r="FO367">
        <v>15</v>
      </c>
      <c r="FP367">
        <v>0</v>
      </c>
      <c r="FQ367" t="s">
        <v>441</v>
      </c>
      <c r="FR367">
        <v>1746989605.5</v>
      </c>
      <c r="FS367">
        <v>1746989593.5</v>
      </c>
      <c r="FT367">
        <v>0</v>
      </c>
      <c r="FU367">
        <v>-0.274</v>
      </c>
      <c r="FV367">
        <v>-0.002</v>
      </c>
      <c r="FW367">
        <v>2.549</v>
      </c>
      <c r="FX367">
        <v>0.129</v>
      </c>
      <c r="FY367">
        <v>420</v>
      </c>
      <c r="FZ367">
        <v>17</v>
      </c>
      <c r="GA367">
        <v>0.02</v>
      </c>
      <c r="GB367">
        <v>0.04</v>
      </c>
      <c r="GC367">
        <v>-42.60776585365853</v>
      </c>
      <c r="GD367">
        <v>0.5047923344946812</v>
      </c>
      <c r="GE367">
        <v>0.08652793038358433</v>
      </c>
      <c r="GF367">
        <v>0</v>
      </c>
      <c r="GG367">
        <v>465.4192647058824</v>
      </c>
      <c r="GH367">
        <v>2.435553861573227</v>
      </c>
      <c r="GI367">
        <v>0.3279005685752548</v>
      </c>
      <c r="GJ367">
        <v>0</v>
      </c>
      <c r="GK367">
        <v>2.654897073170732</v>
      </c>
      <c r="GL367">
        <v>-0.03723867595818769</v>
      </c>
      <c r="GM367">
        <v>0.00883777624714757</v>
      </c>
      <c r="GN367">
        <v>1</v>
      </c>
      <c r="GO367">
        <v>1</v>
      </c>
      <c r="GP367">
        <v>3</v>
      </c>
      <c r="GQ367" t="s">
        <v>448</v>
      </c>
      <c r="GR367">
        <v>3.10243</v>
      </c>
      <c r="GS367">
        <v>2.72583</v>
      </c>
      <c r="GT367">
        <v>0.156145</v>
      </c>
      <c r="GU367">
        <v>0.160454</v>
      </c>
      <c r="GV367">
        <v>0.102031</v>
      </c>
      <c r="GW367">
        <v>0.0945841</v>
      </c>
      <c r="GX367">
        <v>22031.7</v>
      </c>
      <c r="GY367">
        <v>19922.7</v>
      </c>
      <c r="GZ367">
        <v>26673.1</v>
      </c>
      <c r="HA367">
        <v>23953.9</v>
      </c>
      <c r="HB367">
        <v>38336.7</v>
      </c>
      <c r="HC367">
        <v>32073.9</v>
      </c>
      <c r="HD367">
        <v>46579.6</v>
      </c>
      <c r="HE367">
        <v>37901.8</v>
      </c>
      <c r="HF367">
        <v>1.86642</v>
      </c>
      <c r="HG367">
        <v>1.84573</v>
      </c>
      <c r="HH367">
        <v>0.107661</v>
      </c>
      <c r="HI367">
        <v>0</v>
      </c>
      <c r="HJ367">
        <v>28.2719</v>
      </c>
      <c r="HK367">
        <v>999.9</v>
      </c>
      <c r="HL367">
        <v>47.1</v>
      </c>
      <c r="HM367">
        <v>31.9</v>
      </c>
      <c r="HN367">
        <v>24.7693</v>
      </c>
      <c r="HO367">
        <v>60.7713</v>
      </c>
      <c r="HP367">
        <v>22.3798</v>
      </c>
      <c r="HQ367">
        <v>1</v>
      </c>
      <c r="HR367">
        <v>0.164827</v>
      </c>
      <c r="HS367">
        <v>0.130403</v>
      </c>
      <c r="HT367">
        <v>20.2804</v>
      </c>
      <c r="HU367">
        <v>5.21145</v>
      </c>
      <c r="HV367">
        <v>11.98</v>
      </c>
      <c r="HW367">
        <v>4.96335</v>
      </c>
      <c r="HX367">
        <v>3.27425</v>
      </c>
      <c r="HY367">
        <v>9999</v>
      </c>
      <c r="HZ367">
        <v>9999</v>
      </c>
      <c r="IA367">
        <v>9999</v>
      </c>
      <c r="IB367">
        <v>999.9</v>
      </c>
      <c r="IC367">
        <v>1.86397</v>
      </c>
      <c r="ID367">
        <v>1.86008</v>
      </c>
      <c r="IE367">
        <v>1.85841</v>
      </c>
      <c r="IF367">
        <v>1.85974</v>
      </c>
      <c r="IG367">
        <v>1.85989</v>
      </c>
      <c r="IH367">
        <v>1.85839</v>
      </c>
      <c r="II367">
        <v>1.85745</v>
      </c>
      <c r="IJ367">
        <v>1.85242</v>
      </c>
      <c r="IK367">
        <v>0</v>
      </c>
      <c r="IL367">
        <v>0</v>
      </c>
      <c r="IM367">
        <v>0</v>
      </c>
      <c r="IN367">
        <v>0</v>
      </c>
      <c r="IO367" t="s">
        <v>443</v>
      </c>
      <c r="IP367" t="s">
        <v>444</v>
      </c>
      <c r="IQ367" t="s">
        <v>445</v>
      </c>
      <c r="IR367" t="s">
        <v>445</v>
      </c>
      <c r="IS367" t="s">
        <v>445</v>
      </c>
      <c r="IT367" t="s">
        <v>445</v>
      </c>
      <c r="IU367">
        <v>0</v>
      </c>
      <c r="IV367">
        <v>100</v>
      </c>
      <c r="IW367">
        <v>100</v>
      </c>
      <c r="IX367">
        <v>-1.053</v>
      </c>
      <c r="IY367">
        <v>0.2873</v>
      </c>
      <c r="IZ367">
        <v>-1.101190050776656</v>
      </c>
      <c r="JA367">
        <v>-0.0009077452495023094</v>
      </c>
      <c r="JB367">
        <v>1.260287539409167E-06</v>
      </c>
      <c r="JC367">
        <v>-2.747980142854786E-10</v>
      </c>
      <c r="JD367">
        <v>0.01164710740424388</v>
      </c>
      <c r="JE367">
        <v>0.002354074995816399</v>
      </c>
      <c r="JF367">
        <v>0.0004967520844642659</v>
      </c>
      <c r="JG367">
        <v>-1.558376616488758E-06</v>
      </c>
      <c r="JH367">
        <v>1</v>
      </c>
      <c r="JI367">
        <v>1955</v>
      </c>
      <c r="JJ367">
        <v>1</v>
      </c>
      <c r="JK367">
        <v>26</v>
      </c>
      <c r="JL367">
        <v>194329.3</v>
      </c>
      <c r="JM367">
        <v>194329.5</v>
      </c>
      <c r="JN367">
        <v>2.33032</v>
      </c>
      <c r="JO367">
        <v>2.60376</v>
      </c>
      <c r="JP367">
        <v>1.49658</v>
      </c>
      <c r="JQ367">
        <v>2.34619</v>
      </c>
      <c r="JR367">
        <v>1.54907</v>
      </c>
      <c r="JS367">
        <v>2.46216</v>
      </c>
      <c r="JT367">
        <v>36.6706</v>
      </c>
      <c r="JU367">
        <v>24.1751</v>
      </c>
      <c r="JV367">
        <v>18</v>
      </c>
      <c r="JW367">
        <v>483.949</v>
      </c>
      <c r="JX367">
        <v>485.169</v>
      </c>
      <c r="JY367">
        <v>27.7681</v>
      </c>
      <c r="JZ367">
        <v>29.3722</v>
      </c>
      <c r="KA367">
        <v>30.0003</v>
      </c>
      <c r="KB367">
        <v>29.5434</v>
      </c>
      <c r="KC367">
        <v>29.5263</v>
      </c>
      <c r="KD367">
        <v>46.7584</v>
      </c>
      <c r="KE367">
        <v>21.7113</v>
      </c>
      <c r="KF367">
        <v>55.012</v>
      </c>
      <c r="KG367">
        <v>27.7487</v>
      </c>
      <c r="KH367">
        <v>1021.93</v>
      </c>
      <c r="KI367">
        <v>19.672</v>
      </c>
      <c r="KJ367">
        <v>101.841</v>
      </c>
      <c r="KK367">
        <v>91.401</v>
      </c>
    </row>
    <row r="368" spans="1:297">
      <c r="A368">
        <v>350</v>
      </c>
      <c r="B368">
        <v>1758649369.6</v>
      </c>
      <c r="C368">
        <v>7736.599999904633</v>
      </c>
      <c r="D368" t="s">
        <v>1148</v>
      </c>
      <c r="E368" t="s">
        <v>1149</v>
      </c>
      <c r="F368">
        <v>5</v>
      </c>
      <c r="G368" t="s">
        <v>1027</v>
      </c>
      <c r="H368" t="s">
        <v>438</v>
      </c>
      <c r="I368">
        <v>1758649361.778571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(EA368+(U368+2*0.95*5.67E-8*(((EA368+$B$9)+273)^4-(EA368+273)^4)-44100*J368)/(1.84*29.3*R368+8*0.95*5.67E-8*(EA368+273)^3))</f>
        <v>0</v>
      </c>
      <c r="W368">
        <f>($C$9*EB368+$D$9*EC368+$E$9*V368)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2*0.95*5.67E-8*(((EA368+$B$9)+273)^4-(W368+273)^4)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1027.739271247648</v>
      </c>
      <c r="AK368">
        <v>995.6775333333331</v>
      </c>
      <c r="AL368">
        <v>3.412977918892626</v>
      </c>
      <c r="AM368">
        <v>65.1807308755827</v>
      </c>
      <c r="AN368">
        <f>(AP368 - AO368 + DY368*1E3/(8.314*(EA368+273.15)) * AR368/DX368 * AQ368) * DX368/(100*DL368) * 1000/(1000 - AP368)</f>
        <v>0</v>
      </c>
      <c r="AO368">
        <v>19.63963732422338</v>
      </c>
      <c r="AP368">
        <v>22.29357333333333</v>
      </c>
      <c r="AQ368">
        <v>6.469068564679955E-06</v>
      </c>
      <c r="AR368">
        <v>105.5664432874924</v>
      </c>
      <c r="AS368">
        <v>0</v>
      </c>
      <c r="AT368">
        <v>0</v>
      </c>
      <c r="AU368">
        <f>IF(AS368*$H$15&gt;=AW368,1.0,(AW368/(AW368-AS368*$H$15)))</f>
        <v>0</v>
      </c>
      <c r="AV368">
        <f>(AU368-1)*100</f>
        <v>0</v>
      </c>
      <c r="AW368">
        <f>MAX(0,($B$15+$C$15*EF368)/(1+$D$15*EF368)*DY368/(EA368+273)*$E$15)</f>
        <v>0</v>
      </c>
      <c r="AX368" t="s">
        <v>439</v>
      </c>
      <c r="AY368" t="s">
        <v>439</v>
      </c>
      <c r="AZ368">
        <v>0</v>
      </c>
      <c r="BA368">
        <v>0</v>
      </c>
      <c r="BB368">
        <f>1-AZ368/BA368</f>
        <v>0</v>
      </c>
      <c r="BC368">
        <v>0</v>
      </c>
      <c r="BD368" t="s">
        <v>439</v>
      </c>
      <c r="BE368" t="s">
        <v>439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439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$B$13*EG368+$C$13*EH368+$F$13*ES368*(1-EV368)</f>
        <v>0</v>
      </c>
      <c r="DI368">
        <f>DH368*DJ368</f>
        <v>0</v>
      </c>
      <c r="DJ368">
        <f>($B$13*$D$11+$C$13*$D$11+$F$13*((FF368+EX368)/MAX(FF368+EX368+FG368, 0.1)*$I$11+FG368/MAX(FF368+EX368+FG368, 0.1)*$J$11))/($B$13+$C$13+$F$13)</f>
        <v>0</v>
      </c>
      <c r="DK368">
        <f>($B$13*$K$11+$C$13*$K$11+$F$13*((FF368+EX368)/MAX(FF368+EX368+FG368, 0.1)*$P$11+FG368/MAX(FF368+EX368+FG368, 0.1)*$Q$11))/($B$13+$C$13+$F$13)</f>
        <v>0</v>
      </c>
      <c r="DL368">
        <v>2.7</v>
      </c>
      <c r="DM368">
        <v>0.5</v>
      </c>
      <c r="DN368" t="s">
        <v>440</v>
      </c>
      <c r="DO368">
        <v>2</v>
      </c>
      <c r="DP368" t="b">
        <v>1</v>
      </c>
      <c r="DQ368">
        <v>1758649361.778571</v>
      </c>
      <c r="DR368">
        <v>949.0092142857142</v>
      </c>
      <c r="DS368">
        <v>991.553107142857</v>
      </c>
      <c r="DT368">
        <v>22.28941071428571</v>
      </c>
      <c r="DU368">
        <v>19.63604999999999</v>
      </c>
      <c r="DV368">
        <v>950.0707500000001</v>
      </c>
      <c r="DW368">
        <v>22.00210357142857</v>
      </c>
      <c r="DX368">
        <v>500.0263571428572</v>
      </c>
      <c r="DY368">
        <v>90.28638571428569</v>
      </c>
      <c r="DZ368">
        <v>0.06779751428571429</v>
      </c>
      <c r="EA368">
        <v>29.082925</v>
      </c>
      <c r="EB368">
        <v>30.01606071428571</v>
      </c>
      <c r="EC368">
        <v>999.9000000000002</v>
      </c>
      <c r="ED368">
        <v>0</v>
      </c>
      <c r="EE368">
        <v>0</v>
      </c>
      <c r="EF368">
        <v>10018.09892857143</v>
      </c>
      <c r="EG368">
        <v>0</v>
      </c>
      <c r="EH368">
        <v>10.20086428571428</v>
      </c>
      <c r="EI368">
        <v>-42.54327857142857</v>
      </c>
      <c r="EJ368">
        <v>970.6442499999999</v>
      </c>
      <c r="EK368">
        <v>1011.412285714286</v>
      </c>
      <c r="EL368">
        <v>2.653355714285714</v>
      </c>
      <c r="EM368">
        <v>991.553107142857</v>
      </c>
      <c r="EN368">
        <v>19.63604999999999</v>
      </c>
      <c r="EO368">
        <v>2.012430714285714</v>
      </c>
      <c r="EP368">
        <v>1.772868571428571</v>
      </c>
      <c r="EQ368">
        <v>17.542475</v>
      </c>
      <c r="ER368">
        <v>15.5496</v>
      </c>
      <c r="ES368">
        <v>2000.006785714286</v>
      </c>
      <c r="ET368">
        <v>0.9799934642857144</v>
      </c>
      <c r="EU368">
        <v>0.02000673571428571</v>
      </c>
      <c r="EV368">
        <v>0</v>
      </c>
      <c r="EW368">
        <v>465.7573214285714</v>
      </c>
      <c r="EX368">
        <v>5.00078</v>
      </c>
      <c r="EY368">
        <v>9188.226785714285</v>
      </c>
      <c r="EZ368">
        <v>16379.64642857143</v>
      </c>
      <c r="FA368">
        <v>39.72296428571428</v>
      </c>
      <c r="FB368">
        <v>40.64492857142857</v>
      </c>
      <c r="FC368">
        <v>40.05332142857143</v>
      </c>
      <c r="FD368">
        <v>40.27875</v>
      </c>
      <c r="FE368">
        <v>40.86128571428571</v>
      </c>
      <c r="FF368">
        <v>1955.096785714286</v>
      </c>
      <c r="FG368">
        <v>39.91</v>
      </c>
      <c r="FH368">
        <v>0</v>
      </c>
      <c r="FI368">
        <v>1758649368</v>
      </c>
      <c r="FJ368">
        <v>0</v>
      </c>
      <c r="FK368">
        <v>465.7614230769231</v>
      </c>
      <c r="FL368">
        <v>1.888307694580304</v>
      </c>
      <c r="FM368">
        <v>44.52068369720494</v>
      </c>
      <c r="FN368">
        <v>9188.44653846154</v>
      </c>
      <c r="FO368">
        <v>15</v>
      </c>
      <c r="FP368">
        <v>0</v>
      </c>
      <c r="FQ368" t="s">
        <v>441</v>
      </c>
      <c r="FR368">
        <v>1746989605.5</v>
      </c>
      <c r="FS368">
        <v>1746989593.5</v>
      </c>
      <c r="FT368">
        <v>0</v>
      </c>
      <c r="FU368">
        <v>-0.274</v>
      </c>
      <c r="FV368">
        <v>-0.002</v>
      </c>
      <c r="FW368">
        <v>2.549</v>
      </c>
      <c r="FX368">
        <v>0.129</v>
      </c>
      <c r="FY368">
        <v>420</v>
      </c>
      <c r="FZ368">
        <v>17</v>
      </c>
      <c r="GA368">
        <v>0.02</v>
      </c>
      <c r="GB368">
        <v>0.04</v>
      </c>
      <c r="GC368">
        <v>-42.572155</v>
      </c>
      <c r="GD368">
        <v>0.3968848030018951</v>
      </c>
      <c r="GE368">
        <v>0.08663290930702994</v>
      </c>
      <c r="GF368">
        <v>1</v>
      </c>
      <c r="GG368">
        <v>465.6290294117647</v>
      </c>
      <c r="GH368">
        <v>2.272345300263491</v>
      </c>
      <c r="GI368">
        <v>0.3104344664473985</v>
      </c>
      <c r="GJ368">
        <v>0</v>
      </c>
      <c r="GK368">
        <v>2.652117</v>
      </c>
      <c r="GL368">
        <v>0.01922881801125364</v>
      </c>
      <c r="GM368">
        <v>0.002683561253260317</v>
      </c>
      <c r="GN368">
        <v>1</v>
      </c>
      <c r="GO368">
        <v>2</v>
      </c>
      <c r="GP368">
        <v>3</v>
      </c>
      <c r="GQ368" t="s">
        <v>442</v>
      </c>
      <c r="GR368">
        <v>3.10233</v>
      </c>
      <c r="GS368">
        <v>2.72551</v>
      </c>
      <c r="GT368">
        <v>0.157711</v>
      </c>
      <c r="GU368">
        <v>0.162014</v>
      </c>
      <c r="GV368">
        <v>0.102039</v>
      </c>
      <c r="GW368">
        <v>0.09459389999999999</v>
      </c>
      <c r="GX368">
        <v>21990.8</v>
      </c>
      <c r="GY368">
        <v>19885.7</v>
      </c>
      <c r="GZ368">
        <v>26673.1</v>
      </c>
      <c r="HA368">
        <v>23953.8</v>
      </c>
      <c r="HB368">
        <v>38336.6</v>
      </c>
      <c r="HC368">
        <v>32073.7</v>
      </c>
      <c r="HD368">
        <v>46579.6</v>
      </c>
      <c r="HE368">
        <v>37901.7</v>
      </c>
      <c r="HF368">
        <v>1.86623</v>
      </c>
      <c r="HG368">
        <v>1.84603</v>
      </c>
      <c r="HH368">
        <v>0.106711</v>
      </c>
      <c r="HI368">
        <v>0</v>
      </c>
      <c r="HJ368">
        <v>28.2751</v>
      </c>
      <c r="HK368">
        <v>999.9</v>
      </c>
      <c r="HL368">
        <v>47.1</v>
      </c>
      <c r="HM368">
        <v>31.9</v>
      </c>
      <c r="HN368">
        <v>24.7662</v>
      </c>
      <c r="HO368">
        <v>60.7613</v>
      </c>
      <c r="HP368">
        <v>22.4159</v>
      </c>
      <c r="HQ368">
        <v>1</v>
      </c>
      <c r="HR368">
        <v>0.164934</v>
      </c>
      <c r="HS368">
        <v>0.172723</v>
      </c>
      <c r="HT368">
        <v>20.2802</v>
      </c>
      <c r="HU368">
        <v>5.2113</v>
      </c>
      <c r="HV368">
        <v>11.98</v>
      </c>
      <c r="HW368">
        <v>4.9633</v>
      </c>
      <c r="HX368">
        <v>3.27423</v>
      </c>
      <c r="HY368">
        <v>9999</v>
      </c>
      <c r="HZ368">
        <v>9999</v>
      </c>
      <c r="IA368">
        <v>9999</v>
      </c>
      <c r="IB368">
        <v>999.9</v>
      </c>
      <c r="IC368">
        <v>1.86395</v>
      </c>
      <c r="ID368">
        <v>1.86008</v>
      </c>
      <c r="IE368">
        <v>1.85842</v>
      </c>
      <c r="IF368">
        <v>1.85975</v>
      </c>
      <c r="IG368">
        <v>1.85989</v>
      </c>
      <c r="IH368">
        <v>1.85837</v>
      </c>
      <c r="II368">
        <v>1.85745</v>
      </c>
      <c r="IJ368">
        <v>1.85242</v>
      </c>
      <c r="IK368">
        <v>0</v>
      </c>
      <c r="IL368">
        <v>0</v>
      </c>
      <c r="IM368">
        <v>0</v>
      </c>
      <c r="IN368">
        <v>0</v>
      </c>
      <c r="IO368" t="s">
        <v>443</v>
      </c>
      <c r="IP368" t="s">
        <v>444</v>
      </c>
      <c r="IQ368" t="s">
        <v>445</v>
      </c>
      <c r="IR368" t="s">
        <v>445</v>
      </c>
      <c r="IS368" t="s">
        <v>445</v>
      </c>
      <c r="IT368" t="s">
        <v>445</v>
      </c>
      <c r="IU368">
        <v>0</v>
      </c>
      <c r="IV368">
        <v>100</v>
      </c>
      <c r="IW368">
        <v>100</v>
      </c>
      <c r="IX368">
        <v>-1.042</v>
      </c>
      <c r="IY368">
        <v>0.2874</v>
      </c>
      <c r="IZ368">
        <v>-1.101190050776656</v>
      </c>
      <c r="JA368">
        <v>-0.0009077452495023094</v>
      </c>
      <c r="JB368">
        <v>1.260287539409167E-06</v>
      </c>
      <c r="JC368">
        <v>-2.747980142854786E-10</v>
      </c>
      <c r="JD368">
        <v>0.01164710740424388</v>
      </c>
      <c r="JE368">
        <v>0.002354074995816399</v>
      </c>
      <c r="JF368">
        <v>0.0004967520844642659</v>
      </c>
      <c r="JG368">
        <v>-1.558376616488758E-06</v>
      </c>
      <c r="JH368">
        <v>1</v>
      </c>
      <c r="JI368">
        <v>1955</v>
      </c>
      <c r="JJ368">
        <v>1</v>
      </c>
      <c r="JK368">
        <v>26</v>
      </c>
      <c r="JL368">
        <v>194329.4</v>
      </c>
      <c r="JM368">
        <v>194329.6</v>
      </c>
      <c r="JN368">
        <v>2.35718</v>
      </c>
      <c r="JO368">
        <v>2.61719</v>
      </c>
      <c r="JP368">
        <v>1.49658</v>
      </c>
      <c r="JQ368">
        <v>2.34619</v>
      </c>
      <c r="JR368">
        <v>1.54907</v>
      </c>
      <c r="JS368">
        <v>2.38159</v>
      </c>
      <c r="JT368">
        <v>36.6943</v>
      </c>
      <c r="JU368">
        <v>24.1751</v>
      </c>
      <c r="JV368">
        <v>18</v>
      </c>
      <c r="JW368">
        <v>483.851</v>
      </c>
      <c r="JX368">
        <v>485.382</v>
      </c>
      <c r="JY368">
        <v>27.7545</v>
      </c>
      <c r="JZ368">
        <v>29.3744</v>
      </c>
      <c r="KA368">
        <v>30.0003</v>
      </c>
      <c r="KB368">
        <v>29.5458</v>
      </c>
      <c r="KC368">
        <v>29.5284</v>
      </c>
      <c r="KD368">
        <v>47.297</v>
      </c>
      <c r="KE368">
        <v>21.7113</v>
      </c>
      <c r="KF368">
        <v>55.012</v>
      </c>
      <c r="KG368">
        <v>27.7487</v>
      </c>
      <c r="KH368">
        <v>1041.97</v>
      </c>
      <c r="KI368">
        <v>19.672</v>
      </c>
      <c r="KJ368">
        <v>101.841</v>
      </c>
      <c r="KK368">
        <v>91.4008</v>
      </c>
    </row>
    <row r="369" spans="1:297">
      <c r="A369">
        <v>351</v>
      </c>
      <c r="B369">
        <v>1758649374.6</v>
      </c>
      <c r="C369">
        <v>7741.599999904633</v>
      </c>
      <c r="D369" t="s">
        <v>1150</v>
      </c>
      <c r="E369" t="s">
        <v>1151</v>
      </c>
      <c r="F369">
        <v>5</v>
      </c>
      <c r="G369" t="s">
        <v>1027</v>
      </c>
      <c r="H369" t="s">
        <v>438</v>
      </c>
      <c r="I369">
        <v>1758649367.081481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(EA369+(U369+2*0.95*5.67E-8*(((EA369+$B$9)+273)^4-(EA369+273)^4)-44100*J369)/(1.84*29.3*R369+8*0.95*5.67E-8*(EA369+273)^3))</f>
        <v>0</v>
      </c>
      <c r="W369">
        <f>($C$9*EB369+$D$9*EC369+$E$9*V369)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2*0.95*5.67E-8*(((EA369+$B$9)+273)^4-(W369+273)^4)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1044.907602505885</v>
      </c>
      <c r="AK369">
        <v>1012.853296969697</v>
      </c>
      <c r="AL369">
        <v>3.434995051153555</v>
      </c>
      <c r="AM369">
        <v>65.1807308755827</v>
      </c>
      <c r="AN369">
        <f>(AP369 - AO369 + DY369*1E3/(8.314*(EA369+273.15)) * AR369/DX369 * AQ369) * DX369/(100*DL369) * 1000/(1000 - AP369)</f>
        <v>0</v>
      </c>
      <c r="AO369">
        <v>19.64282294140033</v>
      </c>
      <c r="AP369">
        <v>22.29051818181819</v>
      </c>
      <c r="AQ369">
        <v>-6.821666396688856E-06</v>
      </c>
      <c r="AR369">
        <v>105.5664432874924</v>
      </c>
      <c r="AS369">
        <v>0</v>
      </c>
      <c r="AT369">
        <v>0</v>
      </c>
      <c r="AU369">
        <f>IF(AS369*$H$15&gt;=AW369,1.0,(AW369/(AW369-AS369*$H$15)))</f>
        <v>0</v>
      </c>
      <c r="AV369">
        <f>(AU369-1)*100</f>
        <v>0</v>
      </c>
      <c r="AW369">
        <f>MAX(0,($B$15+$C$15*EF369)/(1+$D$15*EF369)*DY369/(EA369+273)*$E$15)</f>
        <v>0</v>
      </c>
      <c r="AX369" t="s">
        <v>439</v>
      </c>
      <c r="AY369" t="s">
        <v>439</v>
      </c>
      <c r="AZ369">
        <v>0</v>
      </c>
      <c r="BA369">
        <v>0</v>
      </c>
      <c r="BB369">
        <f>1-AZ369/BA369</f>
        <v>0</v>
      </c>
      <c r="BC369">
        <v>0</v>
      </c>
      <c r="BD369" t="s">
        <v>439</v>
      </c>
      <c r="BE369" t="s">
        <v>439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439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$B$13*EG369+$C$13*EH369+$F$13*ES369*(1-EV369)</f>
        <v>0</v>
      </c>
      <c r="DI369">
        <f>DH369*DJ369</f>
        <v>0</v>
      </c>
      <c r="DJ369">
        <f>($B$13*$D$11+$C$13*$D$11+$F$13*((FF369+EX369)/MAX(FF369+EX369+FG369, 0.1)*$I$11+FG369/MAX(FF369+EX369+FG369, 0.1)*$J$11))/($B$13+$C$13+$F$13)</f>
        <v>0</v>
      </c>
      <c r="DK369">
        <f>($B$13*$K$11+$C$13*$K$11+$F$13*((FF369+EX369)/MAX(FF369+EX369+FG369, 0.1)*$P$11+FG369/MAX(FF369+EX369+FG369, 0.1)*$Q$11))/($B$13+$C$13+$F$13)</f>
        <v>0</v>
      </c>
      <c r="DL369">
        <v>2.7</v>
      </c>
      <c r="DM369">
        <v>0.5</v>
      </c>
      <c r="DN369" t="s">
        <v>440</v>
      </c>
      <c r="DO369">
        <v>2</v>
      </c>
      <c r="DP369" t="b">
        <v>1</v>
      </c>
      <c r="DQ369">
        <v>1758649367.081481</v>
      </c>
      <c r="DR369">
        <v>966.7659259259259</v>
      </c>
      <c r="DS369">
        <v>1009.330407407407</v>
      </c>
      <c r="DT369">
        <v>22.29158888888889</v>
      </c>
      <c r="DU369">
        <v>19.63928518518518</v>
      </c>
      <c r="DV369">
        <v>967.8142222222223</v>
      </c>
      <c r="DW369">
        <v>22.00424444444444</v>
      </c>
      <c r="DX369">
        <v>500.0924074074074</v>
      </c>
      <c r="DY369">
        <v>90.28811111111111</v>
      </c>
      <c r="DZ369">
        <v>0.06751932962962963</v>
      </c>
      <c r="EA369">
        <v>29.08423333333333</v>
      </c>
      <c r="EB369">
        <v>30.02025555555556</v>
      </c>
      <c r="EC369">
        <v>999.9000000000001</v>
      </c>
      <c r="ED369">
        <v>0</v>
      </c>
      <c r="EE369">
        <v>0</v>
      </c>
      <c r="EF369">
        <v>10004.76444444444</v>
      </c>
      <c r="EG369">
        <v>0</v>
      </c>
      <c r="EH369">
        <v>10.2</v>
      </c>
      <c r="EI369">
        <v>-42.56327037037037</v>
      </c>
      <c r="EJ369">
        <v>988.8087037037037</v>
      </c>
      <c r="EK369">
        <v>1029.548888888889</v>
      </c>
      <c r="EL369">
        <v>2.652308518518518</v>
      </c>
      <c r="EM369">
        <v>1009.330407407407</v>
      </c>
      <c r="EN369">
        <v>19.63928518518518</v>
      </c>
      <c r="EO369">
        <v>2.012666296296297</v>
      </c>
      <c r="EP369">
        <v>1.773193703703704</v>
      </c>
      <c r="EQ369">
        <v>17.54432222222222</v>
      </c>
      <c r="ER369">
        <v>15.55247037037037</v>
      </c>
      <c r="ES369">
        <v>2000.012592592593</v>
      </c>
      <c r="ET369">
        <v>0.9799935555555557</v>
      </c>
      <c r="EU369">
        <v>0.02000664444444444</v>
      </c>
      <c r="EV369">
        <v>0</v>
      </c>
      <c r="EW369">
        <v>465.9176296296297</v>
      </c>
      <c r="EX369">
        <v>5.00078</v>
      </c>
      <c r="EY369">
        <v>9191.88925925926</v>
      </c>
      <c r="EZ369">
        <v>16379.7</v>
      </c>
      <c r="FA369">
        <v>39.71744444444445</v>
      </c>
      <c r="FB369">
        <v>40.65025925925925</v>
      </c>
      <c r="FC369">
        <v>40.05299999999999</v>
      </c>
      <c r="FD369">
        <v>40.27751851851852</v>
      </c>
      <c r="FE369">
        <v>40.86307407407407</v>
      </c>
      <c r="FF369">
        <v>1955.102592592593</v>
      </c>
      <c r="FG369">
        <v>39.91</v>
      </c>
      <c r="FH369">
        <v>0</v>
      </c>
      <c r="FI369">
        <v>1758649372.8</v>
      </c>
      <c r="FJ369">
        <v>0</v>
      </c>
      <c r="FK369">
        <v>465.8874615384615</v>
      </c>
      <c r="FL369">
        <v>2.103452991497138</v>
      </c>
      <c r="FM369">
        <v>39.78222223813274</v>
      </c>
      <c r="FN369">
        <v>9191.791153846154</v>
      </c>
      <c r="FO369">
        <v>15</v>
      </c>
      <c r="FP369">
        <v>0</v>
      </c>
      <c r="FQ369" t="s">
        <v>441</v>
      </c>
      <c r="FR369">
        <v>1746989605.5</v>
      </c>
      <c r="FS369">
        <v>1746989593.5</v>
      </c>
      <c r="FT369">
        <v>0</v>
      </c>
      <c r="FU369">
        <v>-0.274</v>
      </c>
      <c r="FV369">
        <v>-0.002</v>
      </c>
      <c r="FW369">
        <v>2.549</v>
      </c>
      <c r="FX369">
        <v>0.129</v>
      </c>
      <c r="FY369">
        <v>420</v>
      </c>
      <c r="FZ369">
        <v>17</v>
      </c>
      <c r="GA369">
        <v>0.02</v>
      </c>
      <c r="GB369">
        <v>0.04</v>
      </c>
      <c r="GC369">
        <v>-42.551045</v>
      </c>
      <c r="GD369">
        <v>-0.1708998123827526</v>
      </c>
      <c r="GE369">
        <v>0.06738715363479952</v>
      </c>
      <c r="GF369">
        <v>1</v>
      </c>
      <c r="GG369">
        <v>465.8067941176471</v>
      </c>
      <c r="GH369">
        <v>1.923468294319765</v>
      </c>
      <c r="GI369">
        <v>0.2805924173445929</v>
      </c>
      <c r="GJ369">
        <v>0</v>
      </c>
      <c r="GK369">
        <v>2.65235725</v>
      </c>
      <c r="GL369">
        <v>-0.01241639774859547</v>
      </c>
      <c r="GM369">
        <v>0.002084610260336432</v>
      </c>
      <c r="GN369">
        <v>1</v>
      </c>
      <c r="GO369">
        <v>2</v>
      </c>
      <c r="GP369">
        <v>3</v>
      </c>
      <c r="GQ369" t="s">
        <v>442</v>
      </c>
      <c r="GR369">
        <v>3.10202</v>
      </c>
      <c r="GS369">
        <v>2.72502</v>
      </c>
      <c r="GT369">
        <v>0.15945</v>
      </c>
      <c r="GU369">
        <v>0.163717</v>
      </c>
      <c r="GV369">
        <v>0.102037</v>
      </c>
      <c r="GW369">
        <v>0.09460499999999999</v>
      </c>
      <c r="GX369">
        <v>21945.4</v>
      </c>
      <c r="GY369">
        <v>19845.6</v>
      </c>
      <c r="GZ369">
        <v>26673.2</v>
      </c>
      <c r="HA369">
        <v>23954.2</v>
      </c>
      <c r="HB369">
        <v>38336.8</v>
      </c>
      <c r="HC369">
        <v>32073.6</v>
      </c>
      <c r="HD369">
        <v>46579.5</v>
      </c>
      <c r="HE369">
        <v>37901.9</v>
      </c>
      <c r="HF369">
        <v>1.8659</v>
      </c>
      <c r="HG369">
        <v>1.84648</v>
      </c>
      <c r="HH369">
        <v>0.107244</v>
      </c>
      <c r="HI369">
        <v>0</v>
      </c>
      <c r="HJ369">
        <v>28.2794</v>
      </c>
      <c r="HK369">
        <v>999.9</v>
      </c>
      <c r="HL369">
        <v>47.1</v>
      </c>
      <c r="HM369">
        <v>31.9</v>
      </c>
      <c r="HN369">
        <v>24.7706</v>
      </c>
      <c r="HO369">
        <v>60.8613</v>
      </c>
      <c r="HP369">
        <v>22.5801</v>
      </c>
      <c r="HQ369">
        <v>1</v>
      </c>
      <c r="HR369">
        <v>0.165071</v>
      </c>
      <c r="HS369">
        <v>0.208666</v>
      </c>
      <c r="HT369">
        <v>20.2802</v>
      </c>
      <c r="HU369">
        <v>5.211</v>
      </c>
      <c r="HV369">
        <v>11.9798</v>
      </c>
      <c r="HW369">
        <v>4.9627</v>
      </c>
      <c r="HX369">
        <v>3.27425</v>
      </c>
      <c r="HY369">
        <v>9999</v>
      </c>
      <c r="HZ369">
        <v>9999</v>
      </c>
      <c r="IA369">
        <v>9999</v>
      </c>
      <c r="IB369">
        <v>999.9</v>
      </c>
      <c r="IC369">
        <v>1.86394</v>
      </c>
      <c r="ID369">
        <v>1.86006</v>
      </c>
      <c r="IE369">
        <v>1.8584</v>
      </c>
      <c r="IF369">
        <v>1.85974</v>
      </c>
      <c r="IG369">
        <v>1.85989</v>
      </c>
      <c r="IH369">
        <v>1.85837</v>
      </c>
      <c r="II369">
        <v>1.85745</v>
      </c>
      <c r="IJ369">
        <v>1.85242</v>
      </c>
      <c r="IK369">
        <v>0</v>
      </c>
      <c r="IL369">
        <v>0</v>
      </c>
      <c r="IM369">
        <v>0</v>
      </c>
      <c r="IN369">
        <v>0</v>
      </c>
      <c r="IO369" t="s">
        <v>443</v>
      </c>
      <c r="IP369" t="s">
        <v>444</v>
      </c>
      <c r="IQ369" t="s">
        <v>445</v>
      </c>
      <c r="IR369" t="s">
        <v>445</v>
      </c>
      <c r="IS369" t="s">
        <v>445</v>
      </c>
      <c r="IT369" t="s">
        <v>445</v>
      </c>
      <c r="IU369">
        <v>0</v>
      </c>
      <c r="IV369">
        <v>100</v>
      </c>
      <c r="IW369">
        <v>100</v>
      </c>
      <c r="IX369">
        <v>-1.029</v>
      </c>
      <c r="IY369">
        <v>0.2873</v>
      </c>
      <c r="IZ369">
        <v>-1.101190050776656</v>
      </c>
      <c r="JA369">
        <v>-0.0009077452495023094</v>
      </c>
      <c r="JB369">
        <v>1.260287539409167E-06</v>
      </c>
      <c r="JC369">
        <v>-2.747980142854786E-10</v>
      </c>
      <c r="JD369">
        <v>0.01164710740424388</v>
      </c>
      <c r="JE369">
        <v>0.002354074995816399</v>
      </c>
      <c r="JF369">
        <v>0.0004967520844642659</v>
      </c>
      <c r="JG369">
        <v>-1.558376616488758E-06</v>
      </c>
      <c r="JH369">
        <v>1</v>
      </c>
      <c r="JI369">
        <v>1955</v>
      </c>
      <c r="JJ369">
        <v>1</v>
      </c>
      <c r="JK369">
        <v>26</v>
      </c>
      <c r="JL369">
        <v>194329.5</v>
      </c>
      <c r="JM369">
        <v>194329.7</v>
      </c>
      <c r="JN369">
        <v>2.38892</v>
      </c>
      <c r="JO369">
        <v>2.62329</v>
      </c>
      <c r="JP369">
        <v>1.49658</v>
      </c>
      <c r="JQ369">
        <v>2.34497</v>
      </c>
      <c r="JR369">
        <v>1.54907</v>
      </c>
      <c r="JS369">
        <v>2.39868</v>
      </c>
      <c r="JT369">
        <v>36.6706</v>
      </c>
      <c r="JU369">
        <v>24.1751</v>
      </c>
      <c r="JV369">
        <v>18</v>
      </c>
      <c r="JW369">
        <v>483.668</v>
      </c>
      <c r="JX369">
        <v>485.692</v>
      </c>
      <c r="JY369">
        <v>27.7344</v>
      </c>
      <c r="JZ369">
        <v>29.3751</v>
      </c>
      <c r="KA369">
        <v>30.0003</v>
      </c>
      <c r="KB369">
        <v>29.5468</v>
      </c>
      <c r="KC369">
        <v>29.5304</v>
      </c>
      <c r="KD369">
        <v>47.9532</v>
      </c>
      <c r="KE369">
        <v>21.7113</v>
      </c>
      <c r="KF369">
        <v>55.012</v>
      </c>
      <c r="KG369">
        <v>27.7275</v>
      </c>
      <c r="KH369">
        <v>1055.33</v>
      </c>
      <c r="KI369">
        <v>19.672</v>
      </c>
      <c r="KJ369">
        <v>101.841</v>
      </c>
      <c r="KK369">
        <v>91.4016</v>
      </c>
    </row>
    <row r="370" spans="1:297">
      <c r="A370">
        <v>352</v>
      </c>
      <c r="B370">
        <v>1758649379.6</v>
      </c>
      <c r="C370">
        <v>7746.599999904633</v>
      </c>
      <c r="D370" t="s">
        <v>1152</v>
      </c>
      <c r="E370" t="s">
        <v>1153</v>
      </c>
      <c r="F370">
        <v>5</v>
      </c>
      <c r="G370" t="s">
        <v>1027</v>
      </c>
      <c r="H370" t="s">
        <v>438</v>
      </c>
      <c r="I370">
        <v>1758649371.796428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(EA370+(U370+2*0.95*5.67E-8*(((EA370+$B$9)+273)^4-(EA370+273)^4)-44100*J370)/(1.84*29.3*R370+8*0.95*5.67E-8*(EA370+273)^3))</f>
        <v>0</v>
      </c>
      <c r="W370">
        <f>($C$9*EB370+$D$9*EC370+$E$9*V370)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2*0.95*5.67E-8*(((EA370+$B$9)+273)^4-(W370+273)^4)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1062.106927925223</v>
      </c>
      <c r="AK370">
        <v>1029.959575757576</v>
      </c>
      <c r="AL370">
        <v>3.425383125353326</v>
      </c>
      <c r="AM370">
        <v>65.1807308755827</v>
      </c>
      <c r="AN370">
        <f>(AP370 - AO370 + DY370*1E3/(8.314*(EA370+273.15)) * AR370/DX370 * AQ370) * DX370/(100*DL370) * 1000/(1000 - AP370)</f>
        <v>0</v>
      </c>
      <c r="AO370">
        <v>19.6447118379177</v>
      </c>
      <c r="AP370">
        <v>22.29096303030303</v>
      </c>
      <c r="AQ370">
        <v>-2.788433348622039E-06</v>
      </c>
      <c r="AR370">
        <v>105.5664432874924</v>
      </c>
      <c r="AS370">
        <v>0</v>
      </c>
      <c r="AT370">
        <v>0</v>
      </c>
      <c r="AU370">
        <f>IF(AS370*$H$15&gt;=AW370,1.0,(AW370/(AW370-AS370*$H$15)))</f>
        <v>0</v>
      </c>
      <c r="AV370">
        <f>(AU370-1)*100</f>
        <v>0</v>
      </c>
      <c r="AW370">
        <f>MAX(0,($B$15+$C$15*EF370)/(1+$D$15*EF370)*DY370/(EA370+273)*$E$15)</f>
        <v>0</v>
      </c>
      <c r="AX370" t="s">
        <v>439</v>
      </c>
      <c r="AY370" t="s">
        <v>439</v>
      </c>
      <c r="AZ370">
        <v>0</v>
      </c>
      <c r="BA370">
        <v>0</v>
      </c>
      <c r="BB370">
        <f>1-AZ370/BA370</f>
        <v>0</v>
      </c>
      <c r="BC370">
        <v>0</v>
      </c>
      <c r="BD370" t="s">
        <v>439</v>
      </c>
      <c r="BE370" t="s">
        <v>439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439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$B$13*EG370+$C$13*EH370+$F$13*ES370*(1-EV370)</f>
        <v>0</v>
      </c>
      <c r="DI370">
        <f>DH370*DJ370</f>
        <v>0</v>
      </c>
      <c r="DJ370">
        <f>($B$13*$D$11+$C$13*$D$11+$F$13*((FF370+EX370)/MAX(FF370+EX370+FG370, 0.1)*$I$11+FG370/MAX(FF370+EX370+FG370, 0.1)*$J$11))/($B$13+$C$13+$F$13)</f>
        <v>0</v>
      </c>
      <c r="DK370">
        <f>($B$13*$K$11+$C$13*$K$11+$F$13*((FF370+EX370)/MAX(FF370+EX370+FG370, 0.1)*$P$11+FG370/MAX(FF370+EX370+FG370, 0.1)*$Q$11))/($B$13+$C$13+$F$13)</f>
        <v>0</v>
      </c>
      <c r="DL370">
        <v>2.7</v>
      </c>
      <c r="DM370">
        <v>0.5</v>
      </c>
      <c r="DN370" t="s">
        <v>440</v>
      </c>
      <c r="DO370">
        <v>2</v>
      </c>
      <c r="DP370" t="b">
        <v>1</v>
      </c>
      <c r="DQ370">
        <v>1758649371.796428</v>
      </c>
      <c r="DR370">
        <v>982.5449642857142</v>
      </c>
      <c r="DS370">
        <v>1025.129821428571</v>
      </c>
      <c r="DT370">
        <v>22.29181428571428</v>
      </c>
      <c r="DU370">
        <v>19.64180714285714</v>
      </c>
      <c r="DV370">
        <v>983.5812142857142</v>
      </c>
      <c r="DW370">
        <v>22.00446071428572</v>
      </c>
      <c r="DX370">
        <v>500.0875</v>
      </c>
      <c r="DY370">
        <v>90.28944642857142</v>
      </c>
      <c r="DZ370">
        <v>0.06727204642857142</v>
      </c>
      <c r="EA370">
        <v>29.08371071428571</v>
      </c>
      <c r="EB370">
        <v>30.02368571428571</v>
      </c>
      <c r="EC370">
        <v>999.9000000000002</v>
      </c>
      <c r="ED370">
        <v>0</v>
      </c>
      <c r="EE370">
        <v>0</v>
      </c>
      <c r="EF370">
        <v>9994.234285714285</v>
      </c>
      <c r="EG370">
        <v>0</v>
      </c>
      <c r="EH370">
        <v>10.22796428571428</v>
      </c>
      <c r="EI370">
        <v>-42.58436785714286</v>
      </c>
      <c r="EJ370">
        <v>1004.947571428571</v>
      </c>
      <c r="EK370">
        <v>1045.668214285714</v>
      </c>
      <c r="EL370">
        <v>2.650013928571428</v>
      </c>
      <c r="EM370">
        <v>1025.129821428571</v>
      </c>
      <c r="EN370">
        <v>19.64180714285714</v>
      </c>
      <c r="EO370">
        <v>2.012716071428571</v>
      </c>
      <c r="EP370">
        <v>1.773446785714286</v>
      </c>
      <c r="EQ370">
        <v>17.54470714285714</v>
      </c>
      <c r="ER370">
        <v>15.55469642857143</v>
      </c>
      <c r="ES370">
        <v>2000.019642857143</v>
      </c>
      <c r="ET370">
        <v>0.9799936785714287</v>
      </c>
      <c r="EU370">
        <v>0.02000652142857142</v>
      </c>
      <c r="EV370">
        <v>0</v>
      </c>
      <c r="EW370">
        <v>466.1257857142858</v>
      </c>
      <c r="EX370">
        <v>5.00078</v>
      </c>
      <c r="EY370">
        <v>9195.059285714286</v>
      </c>
      <c r="EZ370">
        <v>16379.75</v>
      </c>
      <c r="FA370">
        <v>39.73192857142856</v>
      </c>
      <c r="FB370">
        <v>40.65157142857142</v>
      </c>
      <c r="FC370">
        <v>40.06224999999999</v>
      </c>
      <c r="FD370">
        <v>40.27875</v>
      </c>
      <c r="FE370">
        <v>40.88135714285714</v>
      </c>
      <c r="FF370">
        <v>1955.109642857142</v>
      </c>
      <c r="FG370">
        <v>39.91</v>
      </c>
      <c r="FH370">
        <v>0</v>
      </c>
      <c r="FI370">
        <v>1758649378.2</v>
      </c>
      <c r="FJ370">
        <v>0</v>
      </c>
      <c r="FK370">
        <v>466.1458</v>
      </c>
      <c r="FL370">
        <v>2.413923062514336</v>
      </c>
      <c r="FM370">
        <v>41.19999999055386</v>
      </c>
      <c r="FN370">
        <v>9195.753199999999</v>
      </c>
      <c r="FO370">
        <v>15</v>
      </c>
      <c r="FP370">
        <v>0</v>
      </c>
      <c r="FQ370" t="s">
        <v>441</v>
      </c>
      <c r="FR370">
        <v>1746989605.5</v>
      </c>
      <c r="FS370">
        <v>1746989593.5</v>
      </c>
      <c r="FT370">
        <v>0</v>
      </c>
      <c r="FU370">
        <v>-0.274</v>
      </c>
      <c r="FV370">
        <v>-0.002</v>
      </c>
      <c r="FW370">
        <v>2.549</v>
      </c>
      <c r="FX370">
        <v>0.129</v>
      </c>
      <c r="FY370">
        <v>420</v>
      </c>
      <c r="FZ370">
        <v>17</v>
      </c>
      <c r="GA370">
        <v>0.02</v>
      </c>
      <c r="GB370">
        <v>0.04</v>
      </c>
      <c r="GC370">
        <v>-42.57739024390244</v>
      </c>
      <c r="GD370">
        <v>-0.4254627177700414</v>
      </c>
      <c r="GE370">
        <v>0.07666185111914389</v>
      </c>
      <c r="GF370">
        <v>1</v>
      </c>
      <c r="GG370">
        <v>465.9769705882353</v>
      </c>
      <c r="GH370">
        <v>2.57391901929992</v>
      </c>
      <c r="GI370">
        <v>0.3255743779930107</v>
      </c>
      <c r="GJ370">
        <v>0</v>
      </c>
      <c r="GK370">
        <v>2.651251219512195</v>
      </c>
      <c r="GL370">
        <v>-0.0251824390243897</v>
      </c>
      <c r="GM370">
        <v>0.002869822120026764</v>
      </c>
      <c r="GN370">
        <v>1</v>
      </c>
      <c r="GO370">
        <v>2</v>
      </c>
      <c r="GP370">
        <v>3</v>
      </c>
      <c r="GQ370" t="s">
        <v>442</v>
      </c>
      <c r="GR370">
        <v>3.10218</v>
      </c>
      <c r="GS370">
        <v>2.72568</v>
      </c>
      <c r="GT370">
        <v>0.161156</v>
      </c>
      <c r="GU370">
        <v>0.165378</v>
      </c>
      <c r="GV370">
        <v>0.102031</v>
      </c>
      <c r="GW370">
        <v>0.0946087</v>
      </c>
      <c r="GX370">
        <v>21900.7</v>
      </c>
      <c r="GY370">
        <v>19806</v>
      </c>
      <c r="GZ370">
        <v>26672.9</v>
      </c>
      <c r="HA370">
        <v>23954</v>
      </c>
      <c r="HB370">
        <v>38336.8</v>
      </c>
      <c r="HC370">
        <v>32073.6</v>
      </c>
      <c r="HD370">
        <v>46579.1</v>
      </c>
      <c r="HE370">
        <v>37901.9</v>
      </c>
      <c r="HF370">
        <v>1.86635</v>
      </c>
      <c r="HG370">
        <v>1.84643</v>
      </c>
      <c r="HH370">
        <v>0.106841</v>
      </c>
      <c r="HI370">
        <v>0</v>
      </c>
      <c r="HJ370">
        <v>28.2832</v>
      </c>
      <c r="HK370">
        <v>999.9</v>
      </c>
      <c r="HL370">
        <v>47.1</v>
      </c>
      <c r="HM370">
        <v>31.9</v>
      </c>
      <c r="HN370">
        <v>24.7677</v>
      </c>
      <c r="HO370">
        <v>60.9313</v>
      </c>
      <c r="HP370">
        <v>22.3878</v>
      </c>
      <c r="HQ370">
        <v>1</v>
      </c>
      <c r="HR370">
        <v>0.165511</v>
      </c>
      <c r="HS370">
        <v>0.238715</v>
      </c>
      <c r="HT370">
        <v>20.2798</v>
      </c>
      <c r="HU370">
        <v>5.21055</v>
      </c>
      <c r="HV370">
        <v>11.98</v>
      </c>
      <c r="HW370">
        <v>4.96335</v>
      </c>
      <c r="HX370">
        <v>3.27428</v>
      </c>
      <c r="HY370">
        <v>9999</v>
      </c>
      <c r="HZ370">
        <v>9999</v>
      </c>
      <c r="IA370">
        <v>9999</v>
      </c>
      <c r="IB370">
        <v>999.9</v>
      </c>
      <c r="IC370">
        <v>1.86395</v>
      </c>
      <c r="ID370">
        <v>1.86011</v>
      </c>
      <c r="IE370">
        <v>1.85843</v>
      </c>
      <c r="IF370">
        <v>1.85974</v>
      </c>
      <c r="IG370">
        <v>1.85989</v>
      </c>
      <c r="IH370">
        <v>1.85837</v>
      </c>
      <c r="II370">
        <v>1.85745</v>
      </c>
      <c r="IJ370">
        <v>1.85242</v>
      </c>
      <c r="IK370">
        <v>0</v>
      </c>
      <c r="IL370">
        <v>0</v>
      </c>
      <c r="IM370">
        <v>0</v>
      </c>
      <c r="IN370">
        <v>0</v>
      </c>
      <c r="IO370" t="s">
        <v>443</v>
      </c>
      <c r="IP370" t="s">
        <v>444</v>
      </c>
      <c r="IQ370" t="s">
        <v>445</v>
      </c>
      <c r="IR370" t="s">
        <v>445</v>
      </c>
      <c r="IS370" t="s">
        <v>445</v>
      </c>
      <c r="IT370" t="s">
        <v>445</v>
      </c>
      <c r="IU370">
        <v>0</v>
      </c>
      <c r="IV370">
        <v>100</v>
      </c>
      <c r="IW370">
        <v>100</v>
      </c>
      <c r="IX370">
        <v>-1.02</v>
      </c>
      <c r="IY370">
        <v>0.2874</v>
      </c>
      <c r="IZ370">
        <v>-1.101190050776656</v>
      </c>
      <c r="JA370">
        <v>-0.0009077452495023094</v>
      </c>
      <c r="JB370">
        <v>1.260287539409167E-06</v>
      </c>
      <c r="JC370">
        <v>-2.747980142854786E-10</v>
      </c>
      <c r="JD370">
        <v>0.01164710740424388</v>
      </c>
      <c r="JE370">
        <v>0.002354074995816399</v>
      </c>
      <c r="JF370">
        <v>0.0004967520844642659</v>
      </c>
      <c r="JG370">
        <v>-1.558376616488758E-06</v>
      </c>
      <c r="JH370">
        <v>1</v>
      </c>
      <c r="JI370">
        <v>1955</v>
      </c>
      <c r="JJ370">
        <v>1</v>
      </c>
      <c r="JK370">
        <v>26</v>
      </c>
      <c r="JL370">
        <v>194329.6</v>
      </c>
      <c r="JM370">
        <v>194329.8</v>
      </c>
      <c r="JN370">
        <v>2.41821</v>
      </c>
      <c r="JO370">
        <v>2.6123</v>
      </c>
      <c r="JP370">
        <v>1.49658</v>
      </c>
      <c r="JQ370">
        <v>2.34619</v>
      </c>
      <c r="JR370">
        <v>1.54907</v>
      </c>
      <c r="JS370">
        <v>2.43896</v>
      </c>
      <c r="JT370">
        <v>36.6943</v>
      </c>
      <c r="JU370">
        <v>24.1838</v>
      </c>
      <c r="JV370">
        <v>18</v>
      </c>
      <c r="JW370">
        <v>483.943</v>
      </c>
      <c r="JX370">
        <v>485.669</v>
      </c>
      <c r="JY370">
        <v>27.7107</v>
      </c>
      <c r="JZ370">
        <v>29.3772</v>
      </c>
      <c r="KA370">
        <v>30.0005</v>
      </c>
      <c r="KB370">
        <v>29.5483</v>
      </c>
      <c r="KC370">
        <v>29.5316</v>
      </c>
      <c r="KD370">
        <v>48.5305</v>
      </c>
      <c r="KE370">
        <v>21.7113</v>
      </c>
      <c r="KF370">
        <v>54.6411</v>
      </c>
      <c r="KG370">
        <v>27.7043</v>
      </c>
      <c r="KH370">
        <v>1075.39</v>
      </c>
      <c r="KI370">
        <v>19.672</v>
      </c>
      <c r="KJ370">
        <v>101.84</v>
      </c>
      <c r="KK370">
        <v>91.40130000000001</v>
      </c>
    </row>
    <row r="371" spans="1:297">
      <c r="A371">
        <v>353</v>
      </c>
      <c r="B371">
        <v>1758649384.6</v>
      </c>
      <c r="C371">
        <v>7751.599999904633</v>
      </c>
      <c r="D371" t="s">
        <v>1154</v>
      </c>
      <c r="E371" t="s">
        <v>1155</v>
      </c>
      <c r="F371">
        <v>5</v>
      </c>
      <c r="G371" t="s">
        <v>1027</v>
      </c>
      <c r="H371" t="s">
        <v>438</v>
      </c>
      <c r="I371">
        <v>1758649377.1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(EA371+(U371+2*0.95*5.67E-8*(((EA371+$B$9)+273)^4-(EA371+273)^4)-44100*J371)/(1.84*29.3*R371+8*0.95*5.67E-8*(EA371+273)^3))</f>
        <v>0</v>
      </c>
      <c r="W371">
        <f>($C$9*EB371+$D$9*EC371+$E$9*V371)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2*0.95*5.67E-8*(((EA371+$B$9)+273)^4-(W371+273)^4)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1079.075404445333</v>
      </c>
      <c r="AK371">
        <v>1047.006060606059</v>
      </c>
      <c r="AL371">
        <v>3.414650977271756</v>
      </c>
      <c r="AM371">
        <v>65.1807308755827</v>
      </c>
      <c r="AN371">
        <f>(AP371 - AO371 + DY371*1E3/(8.314*(EA371+273.15)) * AR371/DX371 * AQ371) * DX371/(100*DL371) * 1000/(1000 - AP371)</f>
        <v>0</v>
      </c>
      <c r="AO371">
        <v>19.61859960725251</v>
      </c>
      <c r="AP371">
        <v>22.28343333333333</v>
      </c>
      <c r="AQ371">
        <v>-2.724445859147457E-05</v>
      </c>
      <c r="AR371">
        <v>105.5664432874924</v>
      </c>
      <c r="AS371">
        <v>0</v>
      </c>
      <c r="AT371">
        <v>0</v>
      </c>
      <c r="AU371">
        <f>IF(AS371*$H$15&gt;=AW371,1.0,(AW371/(AW371-AS371*$H$15)))</f>
        <v>0</v>
      </c>
      <c r="AV371">
        <f>(AU371-1)*100</f>
        <v>0</v>
      </c>
      <c r="AW371">
        <f>MAX(0,($B$15+$C$15*EF371)/(1+$D$15*EF371)*DY371/(EA371+273)*$E$15)</f>
        <v>0</v>
      </c>
      <c r="AX371" t="s">
        <v>439</v>
      </c>
      <c r="AY371" t="s">
        <v>439</v>
      </c>
      <c r="AZ371">
        <v>0</v>
      </c>
      <c r="BA371">
        <v>0</v>
      </c>
      <c r="BB371">
        <f>1-AZ371/BA371</f>
        <v>0</v>
      </c>
      <c r="BC371">
        <v>0</v>
      </c>
      <c r="BD371" t="s">
        <v>439</v>
      </c>
      <c r="BE371" t="s">
        <v>439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439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$B$13*EG371+$C$13*EH371+$F$13*ES371*(1-EV371)</f>
        <v>0</v>
      </c>
      <c r="DI371">
        <f>DH371*DJ371</f>
        <v>0</v>
      </c>
      <c r="DJ371">
        <f>($B$13*$D$11+$C$13*$D$11+$F$13*((FF371+EX371)/MAX(FF371+EX371+FG371, 0.1)*$I$11+FG371/MAX(FF371+EX371+FG371, 0.1)*$J$11))/($B$13+$C$13+$F$13)</f>
        <v>0</v>
      </c>
      <c r="DK371">
        <f>($B$13*$K$11+$C$13*$K$11+$F$13*((FF371+EX371)/MAX(FF371+EX371+FG371, 0.1)*$P$11+FG371/MAX(FF371+EX371+FG371, 0.1)*$Q$11))/($B$13+$C$13+$F$13)</f>
        <v>0</v>
      </c>
      <c r="DL371">
        <v>2.7</v>
      </c>
      <c r="DM371">
        <v>0.5</v>
      </c>
      <c r="DN371" t="s">
        <v>440</v>
      </c>
      <c r="DO371">
        <v>2</v>
      </c>
      <c r="DP371" t="b">
        <v>1</v>
      </c>
      <c r="DQ371">
        <v>1758649377.1</v>
      </c>
      <c r="DR371">
        <v>1000.286777777778</v>
      </c>
      <c r="DS371">
        <v>1042.915925925926</v>
      </c>
      <c r="DT371">
        <v>22.29026296296296</v>
      </c>
      <c r="DU371">
        <v>19.63699259259259</v>
      </c>
      <c r="DV371">
        <v>1001.308703703703</v>
      </c>
      <c r="DW371">
        <v>22.00295555555556</v>
      </c>
      <c r="DX371">
        <v>500.036037037037</v>
      </c>
      <c r="DY371">
        <v>90.28997407407407</v>
      </c>
      <c r="DZ371">
        <v>0.06738746296296297</v>
      </c>
      <c r="EA371">
        <v>29.08143703703704</v>
      </c>
      <c r="EB371">
        <v>30.0221962962963</v>
      </c>
      <c r="EC371">
        <v>999.9000000000001</v>
      </c>
      <c r="ED371">
        <v>0</v>
      </c>
      <c r="EE371">
        <v>0</v>
      </c>
      <c r="EF371">
        <v>9986.828148148148</v>
      </c>
      <c r="EG371">
        <v>0</v>
      </c>
      <c r="EH371">
        <v>10.51558148148148</v>
      </c>
      <c r="EI371">
        <v>-42.62967777777778</v>
      </c>
      <c r="EJ371">
        <v>1023.091259259259</v>
      </c>
      <c r="EK371">
        <v>1063.805555555556</v>
      </c>
      <c r="EL371">
        <v>2.653285555555556</v>
      </c>
      <c r="EM371">
        <v>1042.915925925926</v>
      </c>
      <c r="EN371">
        <v>19.63699259259259</v>
      </c>
      <c r="EO371">
        <v>2.012588148148148</v>
      </c>
      <c r="EP371">
        <v>1.773022222222222</v>
      </c>
      <c r="EQ371">
        <v>17.5437037037037</v>
      </c>
      <c r="ER371">
        <v>15.55096296296296</v>
      </c>
      <c r="ES371">
        <v>1999.997407407407</v>
      </c>
      <c r="ET371">
        <v>0.9799935555555556</v>
      </c>
      <c r="EU371">
        <v>0.02000664444444444</v>
      </c>
      <c r="EV371">
        <v>0</v>
      </c>
      <c r="EW371">
        <v>466.2802962962963</v>
      </c>
      <c r="EX371">
        <v>5.00078</v>
      </c>
      <c r="EY371">
        <v>9198.631481481481</v>
      </c>
      <c r="EZ371">
        <v>16379.56666666667</v>
      </c>
      <c r="FA371">
        <v>39.72203703703703</v>
      </c>
      <c r="FB371">
        <v>40.64566666666666</v>
      </c>
      <c r="FC371">
        <v>40.06448148148147</v>
      </c>
      <c r="FD371">
        <v>40.27292592592591</v>
      </c>
      <c r="FE371">
        <v>40.86544444444444</v>
      </c>
      <c r="FF371">
        <v>1955.087407407407</v>
      </c>
      <c r="FG371">
        <v>39.91</v>
      </c>
      <c r="FH371">
        <v>0</v>
      </c>
      <c r="FI371">
        <v>1758649383</v>
      </c>
      <c r="FJ371">
        <v>0</v>
      </c>
      <c r="FK371">
        <v>466.28156</v>
      </c>
      <c r="FL371">
        <v>1.971769217434737</v>
      </c>
      <c r="FM371">
        <v>42.44153838269886</v>
      </c>
      <c r="FN371">
        <v>9198.979600000001</v>
      </c>
      <c r="FO371">
        <v>15</v>
      </c>
      <c r="FP371">
        <v>0</v>
      </c>
      <c r="FQ371" t="s">
        <v>441</v>
      </c>
      <c r="FR371">
        <v>1746989605.5</v>
      </c>
      <c r="FS371">
        <v>1746989593.5</v>
      </c>
      <c r="FT371">
        <v>0</v>
      </c>
      <c r="FU371">
        <v>-0.274</v>
      </c>
      <c r="FV371">
        <v>-0.002</v>
      </c>
      <c r="FW371">
        <v>2.549</v>
      </c>
      <c r="FX371">
        <v>0.129</v>
      </c>
      <c r="FY371">
        <v>420</v>
      </c>
      <c r="FZ371">
        <v>17</v>
      </c>
      <c r="GA371">
        <v>0.02</v>
      </c>
      <c r="GB371">
        <v>0.04</v>
      </c>
      <c r="GC371">
        <v>-42.6000756097561</v>
      </c>
      <c r="GD371">
        <v>-0.5998264808362413</v>
      </c>
      <c r="GE371">
        <v>0.08014277740988124</v>
      </c>
      <c r="GF371">
        <v>0</v>
      </c>
      <c r="GG371">
        <v>466.1601764705882</v>
      </c>
      <c r="GH371">
        <v>1.816928946973166</v>
      </c>
      <c r="GI371">
        <v>0.2600417919566227</v>
      </c>
      <c r="GJ371">
        <v>0</v>
      </c>
      <c r="GK371">
        <v>2.652379268292683</v>
      </c>
      <c r="GL371">
        <v>0.01770898954703786</v>
      </c>
      <c r="GM371">
        <v>0.006782454189337217</v>
      </c>
      <c r="GN371">
        <v>1</v>
      </c>
      <c r="GO371">
        <v>1</v>
      </c>
      <c r="GP371">
        <v>3</v>
      </c>
      <c r="GQ371" t="s">
        <v>448</v>
      </c>
      <c r="GR371">
        <v>3.10224</v>
      </c>
      <c r="GS371">
        <v>2.72595</v>
      </c>
      <c r="GT371">
        <v>0.162839</v>
      </c>
      <c r="GU371">
        <v>0.167032</v>
      </c>
      <c r="GV371">
        <v>0.101997</v>
      </c>
      <c r="GW371">
        <v>0.09446839999999999</v>
      </c>
      <c r="GX371">
        <v>21856.7</v>
      </c>
      <c r="GY371">
        <v>19766.6</v>
      </c>
      <c r="GZ371">
        <v>26672.9</v>
      </c>
      <c r="HA371">
        <v>23953.8</v>
      </c>
      <c r="HB371">
        <v>38338.7</v>
      </c>
      <c r="HC371">
        <v>32078.8</v>
      </c>
      <c r="HD371">
        <v>46579.2</v>
      </c>
      <c r="HE371">
        <v>37901.9</v>
      </c>
      <c r="HF371">
        <v>1.86633</v>
      </c>
      <c r="HG371">
        <v>1.84615</v>
      </c>
      <c r="HH371">
        <v>0.106491</v>
      </c>
      <c r="HI371">
        <v>0</v>
      </c>
      <c r="HJ371">
        <v>28.2858</v>
      </c>
      <c r="HK371">
        <v>999.9</v>
      </c>
      <c r="HL371">
        <v>47.1</v>
      </c>
      <c r="HM371">
        <v>31.9</v>
      </c>
      <c r="HN371">
        <v>24.7701</v>
      </c>
      <c r="HO371">
        <v>60.7313</v>
      </c>
      <c r="HP371">
        <v>22.48</v>
      </c>
      <c r="HQ371">
        <v>1</v>
      </c>
      <c r="HR371">
        <v>0.16564</v>
      </c>
      <c r="HS371">
        <v>0.271795</v>
      </c>
      <c r="HT371">
        <v>20.2799</v>
      </c>
      <c r="HU371">
        <v>5.21055</v>
      </c>
      <c r="HV371">
        <v>11.98</v>
      </c>
      <c r="HW371">
        <v>4.96325</v>
      </c>
      <c r="HX371">
        <v>3.27425</v>
      </c>
      <c r="HY371">
        <v>9999</v>
      </c>
      <c r="HZ371">
        <v>9999</v>
      </c>
      <c r="IA371">
        <v>9999</v>
      </c>
      <c r="IB371">
        <v>999.9</v>
      </c>
      <c r="IC371">
        <v>1.86398</v>
      </c>
      <c r="ID371">
        <v>1.86007</v>
      </c>
      <c r="IE371">
        <v>1.85842</v>
      </c>
      <c r="IF371">
        <v>1.85974</v>
      </c>
      <c r="IG371">
        <v>1.85989</v>
      </c>
      <c r="IH371">
        <v>1.85837</v>
      </c>
      <c r="II371">
        <v>1.85745</v>
      </c>
      <c r="IJ371">
        <v>1.85242</v>
      </c>
      <c r="IK371">
        <v>0</v>
      </c>
      <c r="IL371">
        <v>0</v>
      </c>
      <c r="IM371">
        <v>0</v>
      </c>
      <c r="IN371">
        <v>0</v>
      </c>
      <c r="IO371" t="s">
        <v>443</v>
      </c>
      <c r="IP371" t="s">
        <v>444</v>
      </c>
      <c r="IQ371" t="s">
        <v>445</v>
      </c>
      <c r="IR371" t="s">
        <v>445</v>
      </c>
      <c r="IS371" t="s">
        <v>445</v>
      </c>
      <c r="IT371" t="s">
        <v>445</v>
      </c>
      <c r="IU371">
        <v>0</v>
      </c>
      <c r="IV371">
        <v>100</v>
      </c>
      <c r="IW371">
        <v>100</v>
      </c>
      <c r="IX371">
        <v>-1</v>
      </c>
      <c r="IY371">
        <v>0.2872</v>
      </c>
      <c r="IZ371">
        <v>-1.101190050776656</v>
      </c>
      <c r="JA371">
        <v>-0.0009077452495023094</v>
      </c>
      <c r="JB371">
        <v>1.260287539409167E-06</v>
      </c>
      <c r="JC371">
        <v>-2.747980142854786E-10</v>
      </c>
      <c r="JD371">
        <v>0.01164710740424388</v>
      </c>
      <c r="JE371">
        <v>0.002354074995816399</v>
      </c>
      <c r="JF371">
        <v>0.0004967520844642659</v>
      </c>
      <c r="JG371">
        <v>-1.558376616488758E-06</v>
      </c>
      <c r="JH371">
        <v>1</v>
      </c>
      <c r="JI371">
        <v>1955</v>
      </c>
      <c r="JJ371">
        <v>1</v>
      </c>
      <c r="JK371">
        <v>26</v>
      </c>
      <c r="JL371">
        <v>194329.7</v>
      </c>
      <c r="JM371">
        <v>194329.9</v>
      </c>
      <c r="JN371">
        <v>2.44873</v>
      </c>
      <c r="JO371">
        <v>2.60742</v>
      </c>
      <c r="JP371">
        <v>1.49658</v>
      </c>
      <c r="JQ371">
        <v>2.34619</v>
      </c>
      <c r="JR371">
        <v>1.54907</v>
      </c>
      <c r="JS371">
        <v>2.45483</v>
      </c>
      <c r="JT371">
        <v>36.6943</v>
      </c>
      <c r="JU371">
        <v>24.1751</v>
      </c>
      <c r="JV371">
        <v>18</v>
      </c>
      <c r="JW371">
        <v>483.947</v>
      </c>
      <c r="JX371">
        <v>485.508</v>
      </c>
      <c r="JY371">
        <v>27.6845</v>
      </c>
      <c r="JZ371">
        <v>29.3789</v>
      </c>
      <c r="KA371">
        <v>30.0003</v>
      </c>
      <c r="KB371">
        <v>29.5509</v>
      </c>
      <c r="KC371">
        <v>29.5339</v>
      </c>
      <c r="KD371">
        <v>49.1863</v>
      </c>
      <c r="KE371">
        <v>21.7113</v>
      </c>
      <c r="KF371">
        <v>54.6411</v>
      </c>
      <c r="KG371">
        <v>27.6779</v>
      </c>
      <c r="KH371">
        <v>1088.76</v>
      </c>
      <c r="KI371">
        <v>19.6828</v>
      </c>
      <c r="KJ371">
        <v>101.84</v>
      </c>
      <c r="KK371">
        <v>91.4011</v>
      </c>
    </row>
    <row r="372" spans="1:297">
      <c r="A372">
        <v>354</v>
      </c>
      <c r="B372">
        <v>1758649389.6</v>
      </c>
      <c r="C372">
        <v>7756.599999904633</v>
      </c>
      <c r="D372" t="s">
        <v>1156</v>
      </c>
      <c r="E372" t="s">
        <v>1157</v>
      </c>
      <c r="F372">
        <v>5</v>
      </c>
      <c r="G372" t="s">
        <v>1027</v>
      </c>
      <c r="H372" t="s">
        <v>438</v>
      </c>
      <c r="I372">
        <v>1758649381.814285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(EA372+(U372+2*0.95*5.67E-8*(((EA372+$B$9)+273)^4-(EA372+273)^4)-44100*J372)/(1.84*29.3*R372+8*0.95*5.67E-8*(EA372+273)^3))</f>
        <v>0</v>
      </c>
      <c r="W372">
        <f>($C$9*EB372+$D$9*EC372+$E$9*V372)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2*0.95*5.67E-8*(((EA372+$B$9)+273)^4-(W372+273)^4)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1096.225074638322</v>
      </c>
      <c r="AK372">
        <v>1064.076060606061</v>
      </c>
      <c r="AL372">
        <v>3.404262984020577</v>
      </c>
      <c r="AM372">
        <v>65.1807308755827</v>
      </c>
      <c r="AN372">
        <f>(AP372 - AO372 + DY372*1E3/(8.314*(EA372+273.15)) * AR372/DX372 * AQ372) * DX372/(100*DL372) * 1000/(1000 - AP372)</f>
        <v>0</v>
      </c>
      <c r="AO372">
        <v>19.60299907302358</v>
      </c>
      <c r="AP372">
        <v>22.26371151515151</v>
      </c>
      <c r="AQ372">
        <v>-4.746376898577297E-05</v>
      </c>
      <c r="AR372">
        <v>105.5664432874924</v>
      </c>
      <c r="AS372">
        <v>0</v>
      </c>
      <c r="AT372">
        <v>0</v>
      </c>
      <c r="AU372">
        <f>IF(AS372*$H$15&gt;=AW372,1.0,(AW372/(AW372-AS372*$H$15)))</f>
        <v>0</v>
      </c>
      <c r="AV372">
        <f>(AU372-1)*100</f>
        <v>0</v>
      </c>
      <c r="AW372">
        <f>MAX(0,($B$15+$C$15*EF372)/(1+$D$15*EF372)*DY372/(EA372+273)*$E$15)</f>
        <v>0</v>
      </c>
      <c r="AX372" t="s">
        <v>439</v>
      </c>
      <c r="AY372" t="s">
        <v>439</v>
      </c>
      <c r="AZ372">
        <v>0</v>
      </c>
      <c r="BA372">
        <v>0</v>
      </c>
      <c r="BB372">
        <f>1-AZ372/BA372</f>
        <v>0</v>
      </c>
      <c r="BC372">
        <v>0</v>
      </c>
      <c r="BD372" t="s">
        <v>439</v>
      </c>
      <c r="BE372" t="s">
        <v>439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439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$B$13*EG372+$C$13*EH372+$F$13*ES372*(1-EV372)</f>
        <v>0</v>
      </c>
      <c r="DI372">
        <f>DH372*DJ372</f>
        <v>0</v>
      </c>
      <c r="DJ372">
        <f>($B$13*$D$11+$C$13*$D$11+$F$13*((FF372+EX372)/MAX(FF372+EX372+FG372, 0.1)*$I$11+FG372/MAX(FF372+EX372+FG372, 0.1)*$J$11))/($B$13+$C$13+$F$13)</f>
        <v>0</v>
      </c>
      <c r="DK372">
        <f>($B$13*$K$11+$C$13*$K$11+$F$13*((FF372+EX372)/MAX(FF372+EX372+FG372, 0.1)*$P$11+FG372/MAX(FF372+EX372+FG372, 0.1)*$Q$11))/($B$13+$C$13+$F$13)</f>
        <v>0</v>
      </c>
      <c r="DL372">
        <v>2.7</v>
      </c>
      <c r="DM372">
        <v>0.5</v>
      </c>
      <c r="DN372" t="s">
        <v>440</v>
      </c>
      <c r="DO372">
        <v>2</v>
      </c>
      <c r="DP372" t="b">
        <v>1</v>
      </c>
      <c r="DQ372">
        <v>1758649381.814285</v>
      </c>
      <c r="DR372">
        <v>1016.051821428571</v>
      </c>
      <c r="DS372">
        <v>1058.746785714286</v>
      </c>
      <c r="DT372">
        <v>22.28381071428571</v>
      </c>
      <c r="DU372">
        <v>19.62478214285714</v>
      </c>
      <c r="DV372">
        <v>1017.06125</v>
      </c>
      <c r="DW372">
        <v>21.99663928571428</v>
      </c>
      <c r="DX372">
        <v>499.9976785714286</v>
      </c>
      <c r="DY372">
        <v>90.28847857142857</v>
      </c>
      <c r="DZ372">
        <v>0.06757856071428572</v>
      </c>
      <c r="EA372">
        <v>29.078375</v>
      </c>
      <c r="EB372">
        <v>30.02041428571428</v>
      </c>
      <c r="EC372">
        <v>999.9000000000002</v>
      </c>
      <c r="ED372">
        <v>0</v>
      </c>
      <c r="EE372">
        <v>0</v>
      </c>
      <c r="EF372">
        <v>9988.548571428571</v>
      </c>
      <c r="EG372">
        <v>0</v>
      </c>
      <c r="EH372">
        <v>10.86213928571428</v>
      </c>
      <c r="EI372">
        <v>-42.69589642857143</v>
      </c>
      <c r="EJ372">
        <v>1039.208571428572</v>
      </c>
      <c r="EK372">
        <v>1079.940714285714</v>
      </c>
      <c r="EL372">
        <v>2.659041785714286</v>
      </c>
      <c r="EM372">
        <v>1058.746785714286</v>
      </c>
      <c r="EN372">
        <v>19.62478214285714</v>
      </c>
      <c r="EO372">
        <v>2.0119725</v>
      </c>
      <c r="EP372">
        <v>1.771891071428571</v>
      </c>
      <c r="EQ372">
        <v>17.53885714285714</v>
      </c>
      <c r="ER372">
        <v>15.54099642857143</v>
      </c>
      <c r="ES372">
        <v>1999.999285714286</v>
      </c>
      <c r="ET372">
        <v>0.9799936785714287</v>
      </c>
      <c r="EU372">
        <v>0.02000652142857142</v>
      </c>
      <c r="EV372">
        <v>0</v>
      </c>
      <c r="EW372">
        <v>466.4789285714285</v>
      </c>
      <c r="EX372">
        <v>5.00078</v>
      </c>
      <c r="EY372">
        <v>9202.009285714286</v>
      </c>
      <c r="EZ372">
        <v>16379.58571428571</v>
      </c>
      <c r="FA372">
        <v>39.73642857142857</v>
      </c>
      <c r="FB372">
        <v>40.63607142857143</v>
      </c>
      <c r="FC372">
        <v>40.06214285714286</v>
      </c>
      <c r="FD372">
        <v>40.27207142857143</v>
      </c>
      <c r="FE372">
        <v>40.85017857142857</v>
      </c>
      <c r="FF372">
        <v>1955.089285714286</v>
      </c>
      <c r="FG372">
        <v>39.91</v>
      </c>
      <c r="FH372">
        <v>0</v>
      </c>
      <c r="FI372">
        <v>1758649387.8</v>
      </c>
      <c r="FJ372">
        <v>0</v>
      </c>
      <c r="FK372">
        <v>466.4922800000001</v>
      </c>
      <c r="FL372">
        <v>1.770230765747941</v>
      </c>
      <c r="FM372">
        <v>41.13923084235123</v>
      </c>
      <c r="FN372">
        <v>9202.408799999999</v>
      </c>
      <c r="FO372">
        <v>15</v>
      </c>
      <c r="FP372">
        <v>0</v>
      </c>
      <c r="FQ372" t="s">
        <v>441</v>
      </c>
      <c r="FR372">
        <v>1746989605.5</v>
      </c>
      <c r="FS372">
        <v>1746989593.5</v>
      </c>
      <c r="FT372">
        <v>0</v>
      </c>
      <c r="FU372">
        <v>-0.274</v>
      </c>
      <c r="FV372">
        <v>-0.002</v>
      </c>
      <c r="FW372">
        <v>2.549</v>
      </c>
      <c r="FX372">
        <v>0.129</v>
      </c>
      <c r="FY372">
        <v>420</v>
      </c>
      <c r="FZ372">
        <v>17</v>
      </c>
      <c r="GA372">
        <v>0.02</v>
      </c>
      <c r="GB372">
        <v>0.04</v>
      </c>
      <c r="GC372">
        <v>-42.665335</v>
      </c>
      <c r="GD372">
        <v>-0.6911954971857173</v>
      </c>
      <c r="GE372">
        <v>0.08694174644553708</v>
      </c>
      <c r="GF372">
        <v>0</v>
      </c>
      <c r="GG372">
        <v>466.3582647058824</v>
      </c>
      <c r="GH372">
        <v>2.306692125726596</v>
      </c>
      <c r="GI372">
        <v>0.2971385405559719</v>
      </c>
      <c r="GJ372">
        <v>0</v>
      </c>
      <c r="GK372">
        <v>2.65675875</v>
      </c>
      <c r="GL372">
        <v>0.08223388367729213</v>
      </c>
      <c r="GM372">
        <v>0.01073243266633896</v>
      </c>
      <c r="GN372">
        <v>1</v>
      </c>
      <c r="GO372">
        <v>1</v>
      </c>
      <c r="GP372">
        <v>3</v>
      </c>
      <c r="GQ372" t="s">
        <v>448</v>
      </c>
      <c r="GR372">
        <v>3.10234</v>
      </c>
      <c r="GS372">
        <v>2.72568</v>
      </c>
      <c r="GT372">
        <v>0.164516</v>
      </c>
      <c r="GU372">
        <v>0.168699</v>
      </c>
      <c r="GV372">
        <v>0.101935</v>
      </c>
      <c r="GW372">
        <v>0.0944715</v>
      </c>
      <c r="GX372">
        <v>21812.9</v>
      </c>
      <c r="GY372">
        <v>19727.2</v>
      </c>
      <c r="GZ372">
        <v>26672.9</v>
      </c>
      <c r="HA372">
        <v>23954</v>
      </c>
      <c r="HB372">
        <v>38341.3</v>
      </c>
      <c r="HC372">
        <v>32079.1</v>
      </c>
      <c r="HD372">
        <v>46579</v>
      </c>
      <c r="HE372">
        <v>37902.1</v>
      </c>
      <c r="HF372">
        <v>1.86623</v>
      </c>
      <c r="HG372">
        <v>1.84605</v>
      </c>
      <c r="HH372">
        <v>0.105418</v>
      </c>
      <c r="HI372">
        <v>0</v>
      </c>
      <c r="HJ372">
        <v>28.2882</v>
      </c>
      <c r="HK372">
        <v>999.9</v>
      </c>
      <c r="HL372">
        <v>47.1</v>
      </c>
      <c r="HM372">
        <v>31.9</v>
      </c>
      <c r="HN372">
        <v>24.7688</v>
      </c>
      <c r="HO372">
        <v>60.5313</v>
      </c>
      <c r="HP372">
        <v>22.2716</v>
      </c>
      <c r="HQ372">
        <v>1</v>
      </c>
      <c r="HR372">
        <v>0.16591</v>
      </c>
      <c r="HS372">
        <v>0.264227</v>
      </c>
      <c r="HT372">
        <v>20.2799</v>
      </c>
      <c r="HU372">
        <v>5.21025</v>
      </c>
      <c r="HV372">
        <v>11.98</v>
      </c>
      <c r="HW372">
        <v>4.9635</v>
      </c>
      <c r="HX372">
        <v>3.2743</v>
      </c>
      <c r="HY372">
        <v>9999</v>
      </c>
      <c r="HZ372">
        <v>9999</v>
      </c>
      <c r="IA372">
        <v>9999</v>
      </c>
      <c r="IB372">
        <v>999.9</v>
      </c>
      <c r="IC372">
        <v>1.86396</v>
      </c>
      <c r="ID372">
        <v>1.86007</v>
      </c>
      <c r="IE372">
        <v>1.85846</v>
      </c>
      <c r="IF372">
        <v>1.85974</v>
      </c>
      <c r="IG372">
        <v>1.85989</v>
      </c>
      <c r="IH372">
        <v>1.85839</v>
      </c>
      <c r="II372">
        <v>1.85745</v>
      </c>
      <c r="IJ372">
        <v>1.85242</v>
      </c>
      <c r="IK372">
        <v>0</v>
      </c>
      <c r="IL372">
        <v>0</v>
      </c>
      <c r="IM372">
        <v>0</v>
      </c>
      <c r="IN372">
        <v>0</v>
      </c>
      <c r="IO372" t="s">
        <v>443</v>
      </c>
      <c r="IP372" t="s">
        <v>444</v>
      </c>
      <c r="IQ372" t="s">
        <v>445</v>
      </c>
      <c r="IR372" t="s">
        <v>445</v>
      </c>
      <c r="IS372" t="s">
        <v>445</v>
      </c>
      <c r="IT372" t="s">
        <v>445</v>
      </c>
      <c r="IU372">
        <v>0</v>
      </c>
      <c r="IV372">
        <v>100</v>
      </c>
      <c r="IW372">
        <v>100</v>
      </c>
      <c r="IX372">
        <v>-0.99</v>
      </c>
      <c r="IY372">
        <v>0.2868</v>
      </c>
      <c r="IZ372">
        <v>-1.101190050776656</v>
      </c>
      <c r="JA372">
        <v>-0.0009077452495023094</v>
      </c>
      <c r="JB372">
        <v>1.260287539409167E-06</v>
      </c>
      <c r="JC372">
        <v>-2.747980142854786E-10</v>
      </c>
      <c r="JD372">
        <v>0.01164710740424388</v>
      </c>
      <c r="JE372">
        <v>0.002354074995816399</v>
      </c>
      <c r="JF372">
        <v>0.0004967520844642659</v>
      </c>
      <c r="JG372">
        <v>-1.558376616488758E-06</v>
      </c>
      <c r="JH372">
        <v>1</v>
      </c>
      <c r="JI372">
        <v>1955</v>
      </c>
      <c r="JJ372">
        <v>1</v>
      </c>
      <c r="JK372">
        <v>26</v>
      </c>
      <c r="JL372">
        <v>194329.7</v>
      </c>
      <c r="JM372">
        <v>194329.9</v>
      </c>
      <c r="JN372">
        <v>2.47925</v>
      </c>
      <c r="JO372">
        <v>2.60986</v>
      </c>
      <c r="JP372">
        <v>1.49658</v>
      </c>
      <c r="JQ372">
        <v>2.34619</v>
      </c>
      <c r="JR372">
        <v>1.54907</v>
      </c>
      <c r="JS372">
        <v>2.46216</v>
      </c>
      <c r="JT372">
        <v>36.6943</v>
      </c>
      <c r="JU372">
        <v>24.1751</v>
      </c>
      <c r="JV372">
        <v>18</v>
      </c>
      <c r="JW372">
        <v>483.9</v>
      </c>
      <c r="JX372">
        <v>485.46</v>
      </c>
      <c r="JY372">
        <v>27.661</v>
      </c>
      <c r="JZ372">
        <v>29.3798</v>
      </c>
      <c r="KA372">
        <v>30.0003</v>
      </c>
      <c r="KB372">
        <v>29.5525</v>
      </c>
      <c r="KC372">
        <v>29.536</v>
      </c>
      <c r="KD372">
        <v>49.7491</v>
      </c>
      <c r="KE372">
        <v>21.4409</v>
      </c>
      <c r="KF372">
        <v>54.6411</v>
      </c>
      <c r="KG372">
        <v>27.6595</v>
      </c>
      <c r="KH372">
        <v>1108.8</v>
      </c>
      <c r="KI372">
        <v>19.6996</v>
      </c>
      <c r="KJ372">
        <v>101.839</v>
      </c>
      <c r="KK372">
        <v>91.40170000000001</v>
      </c>
    </row>
    <row r="373" spans="1:297">
      <c r="A373">
        <v>355</v>
      </c>
      <c r="B373">
        <v>1758649394.6</v>
      </c>
      <c r="C373">
        <v>7761.599999904633</v>
      </c>
      <c r="D373" t="s">
        <v>1158</v>
      </c>
      <c r="E373" t="s">
        <v>1159</v>
      </c>
      <c r="F373">
        <v>5</v>
      </c>
      <c r="G373" t="s">
        <v>1027</v>
      </c>
      <c r="H373" t="s">
        <v>438</v>
      </c>
      <c r="I373">
        <v>1758649387.1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(EA373+(U373+2*0.95*5.67E-8*(((EA373+$B$9)+273)^4-(EA373+273)^4)-44100*J373)/(1.84*29.3*R373+8*0.95*5.67E-8*(EA373+273)^3))</f>
        <v>0</v>
      </c>
      <c r="W373">
        <f>($C$9*EB373+$D$9*EC373+$E$9*V373)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2*0.95*5.67E-8*(((EA373+$B$9)+273)^4-(W373+273)^4)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1113.288376339282</v>
      </c>
      <c r="AK373">
        <v>1081.08206060606</v>
      </c>
      <c r="AL373">
        <v>3.399461268770647</v>
      </c>
      <c r="AM373">
        <v>65.1807308755827</v>
      </c>
      <c r="AN373">
        <f>(AP373 - AO373 + DY373*1E3/(8.314*(EA373+273.15)) * AR373/DX373 * AQ373) * DX373/(100*DL373) * 1000/(1000 - AP373)</f>
        <v>0</v>
      </c>
      <c r="AO373">
        <v>19.65410575339729</v>
      </c>
      <c r="AP373">
        <v>22.26044787878787</v>
      </c>
      <c r="AQ373">
        <v>1.287484673763084E-05</v>
      </c>
      <c r="AR373">
        <v>105.5664432874924</v>
      </c>
      <c r="AS373">
        <v>0</v>
      </c>
      <c r="AT373">
        <v>0</v>
      </c>
      <c r="AU373">
        <f>IF(AS373*$H$15&gt;=AW373,1.0,(AW373/(AW373-AS373*$H$15)))</f>
        <v>0</v>
      </c>
      <c r="AV373">
        <f>(AU373-1)*100</f>
        <v>0</v>
      </c>
      <c r="AW373">
        <f>MAX(0,($B$15+$C$15*EF373)/(1+$D$15*EF373)*DY373/(EA373+273)*$E$15)</f>
        <v>0</v>
      </c>
      <c r="AX373" t="s">
        <v>439</v>
      </c>
      <c r="AY373" t="s">
        <v>439</v>
      </c>
      <c r="AZ373">
        <v>0</v>
      </c>
      <c r="BA373">
        <v>0</v>
      </c>
      <c r="BB373">
        <f>1-AZ373/BA373</f>
        <v>0</v>
      </c>
      <c r="BC373">
        <v>0</v>
      </c>
      <c r="BD373" t="s">
        <v>439</v>
      </c>
      <c r="BE373" t="s">
        <v>439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439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$B$13*EG373+$C$13*EH373+$F$13*ES373*(1-EV373)</f>
        <v>0</v>
      </c>
      <c r="DI373">
        <f>DH373*DJ373</f>
        <v>0</v>
      </c>
      <c r="DJ373">
        <f>($B$13*$D$11+$C$13*$D$11+$F$13*((FF373+EX373)/MAX(FF373+EX373+FG373, 0.1)*$I$11+FG373/MAX(FF373+EX373+FG373, 0.1)*$J$11))/($B$13+$C$13+$F$13)</f>
        <v>0</v>
      </c>
      <c r="DK373">
        <f>($B$13*$K$11+$C$13*$K$11+$F$13*((FF373+EX373)/MAX(FF373+EX373+FG373, 0.1)*$P$11+FG373/MAX(FF373+EX373+FG373, 0.1)*$Q$11))/($B$13+$C$13+$F$13)</f>
        <v>0</v>
      </c>
      <c r="DL373">
        <v>2.7</v>
      </c>
      <c r="DM373">
        <v>0.5</v>
      </c>
      <c r="DN373" t="s">
        <v>440</v>
      </c>
      <c r="DO373">
        <v>2</v>
      </c>
      <c r="DP373" t="b">
        <v>1</v>
      </c>
      <c r="DQ373">
        <v>1758649387.1</v>
      </c>
      <c r="DR373">
        <v>1033.691481481482</v>
      </c>
      <c r="DS373">
        <v>1076.434814814815</v>
      </c>
      <c r="DT373">
        <v>22.2723925925926</v>
      </c>
      <c r="DU373">
        <v>19.62400740740741</v>
      </c>
      <c r="DV373">
        <v>1034.687037037037</v>
      </c>
      <c r="DW373">
        <v>21.98545185185186</v>
      </c>
      <c r="DX373">
        <v>500.0337777777778</v>
      </c>
      <c r="DY373">
        <v>90.28713333333333</v>
      </c>
      <c r="DZ373">
        <v>0.06777378888888889</v>
      </c>
      <c r="EA373">
        <v>29.07409629629629</v>
      </c>
      <c r="EB373">
        <v>30.01174444444444</v>
      </c>
      <c r="EC373">
        <v>999.9000000000001</v>
      </c>
      <c r="ED373">
        <v>0</v>
      </c>
      <c r="EE373">
        <v>0</v>
      </c>
      <c r="EF373">
        <v>9982.336666666666</v>
      </c>
      <c r="EG373">
        <v>0</v>
      </c>
      <c r="EH373">
        <v>11.04282962962963</v>
      </c>
      <c r="EI373">
        <v>-42.7432962962963</v>
      </c>
      <c r="EJ373">
        <v>1057.238148148148</v>
      </c>
      <c r="EK373">
        <v>1097.981111111111</v>
      </c>
      <c r="EL373">
        <v>2.648384814814815</v>
      </c>
      <c r="EM373">
        <v>1076.434814814815</v>
      </c>
      <c r="EN373">
        <v>19.62400740740741</v>
      </c>
      <c r="EO373">
        <v>2.01091037037037</v>
      </c>
      <c r="EP373">
        <v>1.771795555555555</v>
      </c>
      <c r="EQ373">
        <v>17.5305</v>
      </c>
      <c r="ER373">
        <v>15.54015555555556</v>
      </c>
      <c r="ES373">
        <v>2000</v>
      </c>
      <c r="ET373">
        <v>0.9799937777777779</v>
      </c>
      <c r="EU373">
        <v>0.02000642222222222</v>
      </c>
      <c r="EV373">
        <v>0</v>
      </c>
      <c r="EW373">
        <v>466.6170000000001</v>
      </c>
      <c r="EX373">
        <v>5.00078</v>
      </c>
      <c r="EY373">
        <v>9205.405185185185</v>
      </c>
      <c r="EZ373">
        <v>16379.6</v>
      </c>
      <c r="FA373">
        <v>39.73359259259259</v>
      </c>
      <c r="FB373">
        <v>40.625</v>
      </c>
      <c r="FC373">
        <v>40.07374074074074</v>
      </c>
      <c r="FD373">
        <v>40.27525925925925</v>
      </c>
      <c r="FE373">
        <v>40.84233333333332</v>
      </c>
      <c r="FF373">
        <v>1955.09</v>
      </c>
      <c r="FG373">
        <v>39.91</v>
      </c>
      <c r="FH373">
        <v>0</v>
      </c>
      <c r="FI373">
        <v>1758649392.6</v>
      </c>
      <c r="FJ373">
        <v>0</v>
      </c>
      <c r="FK373">
        <v>466.6112000000001</v>
      </c>
      <c r="FL373">
        <v>1.925461535317064</v>
      </c>
      <c r="FM373">
        <v>34.8930770166107</v>
      </c>
      <c r="FN373">
        <v>9205.3804</v>
      </c>
      <c r="FO373">
        <v>15</v>
      </c>
      <c r="FP373">
        <v>0</v>
      </c>
      <c r="FQ373" t="s">
        <v>441</v>
      </c>
      <c r="FR373">
        <v>1746989605.5</v>
      </c>
      <c r="FS373">
        <v>1746989593.5</v>
      </c>
      <c r="FT373">
        <v>0</v>
      </c>
      <c r="FU373">
        <v>-0.274</v>
      </c>
      <c r="FV373">
        <v>-0.002</v>
      </c>
      <c r="FW373">
        <v>2.549</v>
      </c>
      <c r="FX373">
        <v>0.129</v>
      </c>
      <c r="FY373">
        <v>420</v>
      </c>
      <c r="FZ373">
        <v>17</v>
      </c>
      <c r="GA373">
        <v>0.02</v>
      </c>
      <c r="GB373">
        <v>0.04</v>
      </c>
      <c r="GC373">
        <v>-42.70914</v>
      </c>
      <c r="GD373">
        <v>-0.7046228893058026</v>
      </c>
      <c r="GE373">
        <v>0.09273669662005452</v>
      </c>
      <c r="GF373">
        <v>0</v>
      </c>
      <c r="GG373">
        <v>466.4968823529412</v>
      </c>
      <c r="GH373">
        <v>1.872880054653104</v>
      </c>
      <c r="GI373">
        <v>0.2662478682274075</v>
      </c>
      <c r="GJ373">
        <v>0</v>
      </c>
      <c r="GK373">
        <v>2.652031</v>
      </c>
      <c r="GL373">
        <v>-0.04209590994371856</v>
      </c>
      <c r="GM373">
        <v>0.01879565745059215</v>
      </c>
      <c r="GN373">
        <v>1</v>
      </c>
      <c r="GO373">
        <v>1</v>
      </c>
      <c r="GP373">
        <v>3</v>
      </c>
      <c r="GQ373" t="s">
        <v>448</v>
      </c>
      <c r="GR373">
        <v>3.10216</v>
      </c>
      <c r="GS373">
        <v>2.72528</v>
      </c>
      <c r="GT373">
        <v>0.166174</v>
      </c>
      <c r="GU373">
        <v>0.170312</v>
      </c>
      <c r="GV373">
        <v>0.101937</v>
      </c>
      <c r="GW373">
        <v>0.0947311</v>
      </c>
      <c r="GX373">
        <v>21769.7</v>
      </c>
      <c r="GY373">
        <v>19688.8</v>
      </c>
      <c r="GZ373">
        <v>26672.9</v>
      </c>
      <c r="HA373">
        <v>23953.8</v>
      </c>
      <c r="HB373">
        <v>38341.5</v>
      </c>
      <c r="HC373">
        <v>32069.8</v>
      </c>
      <c r="HD373">
        <v>46579.1</v>
      </c>
      <c r="HE373">
        <v>37901.9</v>
      </c>
      <c r="HF373">
        <v>1.86602</v>
      </c>
      <c r="HG373">
        <v>1.8463</v>
      </c>
      <c r="HH373">
        <v>0.105269</v>
      </c>
      <c r="HI373">
        <v>0</v>
      </c>
      <c r="HJ373">
        <v>28.2882</v>
      </c>
      <c r="HK373">
        <v>999.9</v>
      </c>
      <c r="HL373">
        <v>47.1</v>
      </c>
      <c r="HM373">
        <v>31.9</v>
      </c>
      <c r="HN373">
        <v>24.7683</v>
      </c>
      <c r="HO373">
        <v>60.4213</v>
      </c>
      <c r="HP373">
        <v>22.2796</v>
      </c>
      <c r="HQ373">
        <v>1</v>
      </c>
      <c r="HR373">
        <v>0.165976</v>
      </c>
      <c r="HS373">
        <v>0.248036</v>
      </c>
      <c r="HT373">
        <v>20.28</v>
      </c>
      <c r="HU373">
        <v>5.21055</v>
      </c>
      <c r="HV373">
        <v>11.9798</v>
      </c>
      <c r="HW373">
        <v>4.96335</v>
      </c>
      <c r="HX373">
        <v>3.27418</v>
      </c>
      <c r="HY373">
        <v>9999</v>
      </c>
      <c r="HZ373">
        <v>9999</v>
      </c>
      <c r="IA373">
        <v>9999</v>
      </c>
      <c r="IB373">
        <v>999.9</v>
      </c>
      <c r="IC373">
        <v>1.86394</v>
      </c>
      <c r="ID373">
        <v>1.86005</v>
      </c>
      <c r="IE373">
        <v>1.8584</v>
      </c>
      <c r="IF373">
        <v>1.85975</v>
      </c>
      <c r="IG373">
        <v>1.85989</v>
      </c>
      <c r="IH373">
        <v>1.85837</v>
      </c>
      <c r="II373">
        <v>1.85745</v>
      </c>
      <c r="IJ373">
        <v>1.85242</v>
      </c>
      <c r="IK373">
        <v>0</v>
      </c>
      <c r="IL373">
        <v>0</v>
      </c>
      <c r="IM373">
        <v>0</v>
      </c>
      <c r="IN373">
        <v>0</v>
      </c>
      <c r="IO373" t="s">
        <v>443</v>
      </c>
      <c r="IP373" t="s">
        <v>444</v>
      </c>
      <c r="IQ373" t="s">
        <v>445</v>
      </c>
      <c r="IR373" t="s">
        <v>445</v>
      </c>
      <c r="IS373" t="s">
        <v>445</v>
      </c>
      <c r="IT373" t="s">
        <v>445</v>
      </c>
      <c r="IU373">
        <v>0</v>
      </c>
      <c r="IV373">
        <v>100</v>
      </c>
      <c r="IW373">
        <v>100</v>
      </c>
      <c r="IX373">
        <v>-0.98</v>
      </c>
      <c r="IY373">
        <v>0.2867</v>
      </c>
      <c r="IZ373">
        <v>-1.101190050776656</v>
      </c>
      <c r="JA373">
        <v>-0.0009077452495023094</v>
      </c>
      <c r="JB373">
        <v>1.260287539409167E-06</v>
      </c>
      <c r="JC373">
        <v>-2.747980142854786E-10</v>
      </c>
      <c r="JD373">
        <v>0.01164710740424388</v>
      </c>
      <c r="JE373">
        <v>0.002354074995816399</v>
      </c>
      <c r="JF373">
        <v>0.0004967520844642659</v>
      </c>
      <c r="JG373">
        <v>-1.558376616488758E-06</v>
      </c>
      <c r="JH373">
        <v>1</v>
      </c>
      <c r="JI373">
        <v>1955</v>
      </c>
      <c r="JJ373">
        <v>1</v>
      </c>
      <c r="JK373">
        <v>26</v>
      </c>
      <c r="JL373">
        <v>194329.8</v>
      </c>
      <c r="JM373">
        <v>194330</v>
      </c>
      <c r="JN373">
        <v>2.51221</v>
      </c>
      <c r="JO373">
        <v>2.59766</v>
      </c>
      <c r="JP373">
        <v>1.49658</v>
      </c>
      <c r="JQ373">
        <v>2.34619</v>
      </c>
      <c r="JR373">
        <v>1.54907</v>
      </c>
      <c r="JS373">
        <v>2.46094</v>
      </c>
      <c r="JT373">
        <v>36.6943</v>
      </c>
      <c r="JU373">
        <v>24.1751</v>
      </c>
      <c r="JV373">
        <v>18</v>
      </c>
      <c r="JW373">
        <v>483.793</v>
      </c>
      <c r="JX373">
        <v>485.639</v>
      </c>
      <c r="JY373">
        <v>27.6456</v>
      </c>
      <c r="JZ373">
        <v>29.3823</v>
      </c>
      <c r="KA373">
        <v>30.0001</v>
      </c>
      <c r="KB373">
        <v>29.5538</v>
      </c>
      <c r="KC373">
        <v>29.5379</v>
      </c>
      <c r="KD373">
        <v>50.4052</v>
      </c>
      <c r="KE373">
        <v>21.4409</v>
      </c>
      <c r="KF373">
        <v>54.6411</v>
      </c>
      <c r="KG373">
        <v>27.647</v>
      </c>
      <c r="KH373">
        <v>1122.17</v>
      </c>
      <c r="KI373">
        <v>19.7</v>
      </c>
      <c r="KJ373">
        <v>101.84</v>
      </c>
      <c r="KK373">
        <v>91.4012</v>
      </c>
    </row>
    <row r="374" spans="1:297">
      <c r="A374">
        <v>356</v>
      </c>
      <c r="B374">
        <v>1758649399.6</v>
      </c>
      <c r="C374">
        <v>7766.599999904633</v>
      </c>
      <c r="D374" t="s">
        <v>1160</v>
      </c>
      <c r="E374" t="s">
        <v>1161</v>
      </c>
      <c r="F374">
        <v>5</v>
      </c>
      <c r="G374" t="s">
        <v>1027</v>
      </c>
      <c r="H374" t="s">
        <v>438</v>
      </c>
      <c r="I374">
        <v>1758649391.814285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(EA374+(U374+2*0.95*5.67E-8*(((EA374+$B$9)+273)^4-(EA374+273)^4)-44100*J374)/(1.84*29.3*R374+8*0.95*5.67E-8*(EA374+273)^3))</f>
        <v>0</v>
      </c>
      <c r="W374">
        <f>($C$9*EB374+$D$9*EC374+$E$9*V374)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2*0.95*5.67E-8*(((EA374+$B$9)+273)^4-(W374+273)^4)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1130.426157486725</v>
      </c>
      <c r="AK374">
        <v>1098.278848484848</v>
      </c>
      <c r="AL374">
        <v>3.436915424395621</v>
      </c>
      <c r="AM374">
        <v>65.1807308755827</v>
      </c>
      <c r="AN374">
        <f>(AP374 - AO374 + DY374*1E3/(8.314*(EA374+273.15)) * AR374/DX374 * AQ374) * DX374/(100*DL374) * 1000/(1000 - AP374)</f>
        <v>0</v>
      </c>
      <c r="AO374">
        <v>19.69222520653983</v>
      </c>
      <c r="AP374">
        <v>22.28255575757575</v>
      </c>
      <c r="AQ374">
        <v>4.623642206306512E-05</v>
      </c>
      <c r="AR374">
        <v>105.5664432874924</v>
      </c>
      <c r="AS374">
        <v>0</v>
      </c>
      <c r="AT374">
        <v>0</v>
      </c>
      <c r="AU374">
        <f>IF(AS374*$H$15&gt;=AW374,1.0,(AW374/(AW374-AS374*$H$15)))</f>
        <v>0</v>
      </c>
      <c r="AV374">
        <f>(AU374-1)*100</f>
        <v>0</v>
      </c>
      <c r="AW374">
        <f>MAX(0,($B$15+$C$15*EF374)/(1+$D$15*EF374)*DY374/(EA374+273)*$E$15)</f>
        <v>0</v>
      </c>
      <c r="AX374" t="s">
        <v>439</v>
      </c>
      <c r="AY374" t="s">
        <v>439</v>
      </c>
      <c r="AZ374">
        <v>0</v>
      </c>
      <c r="BA374">
        <v>0</v>
      </c>
      <c r="BB374">
        <f>1-AZ374/BA374</f>
        <v>0</v>
      </c>
      <c r="BC374">
        <v>0</v>
      </c>
      <c r="BD374" t="s">
        <v>439</v>
      </c>
      <c r="BE374" t="s">
        <v>439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439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$B$13*EG374+$C$13*EH374+$F$13*ES374*(1-EV374)</f>
        <v>0</v>
      </c>
      <c r="DI374">
        <f>DH374*DJ374</f>
        <v>0</v>
      </c>
      <c r="DJ374">
        <f>($B$13*$D$11+$C$13*$D$11+$F$13*((FF374+EX374)/MAX(FF374+EX374+FG374, 0.1)*$I$11+FG374/MAX(FF374+EX374+FG374, 0.1)*$J$11))/($B$13+$C$13+$F$13)</f>
        <v>0</v>
      </c>
      <c r="DK374">
        <f>($B$13*$K$11+$C$13*$K$11+$F$13*((FF374+EX374)/MAX(FF374+EX374+FG374, 0.1)*$P$11+FG374/MAX(FF374+EX374+FG374, 0.1)*$Q$11))/($B$13+$C$13+$F$13)</f>
        <v>0</v>
      </c>
      <c r="DL374">
        <v>2.7</v>
      </c>
      <c r="DM374">
        <v>0.5</v>
      </c>
      <c r="DN374" t="s">
        <v>440</v>
      </c>
      <c r="DO374">
        <v>2</v>
      </c>
      <c r="DP374" t="b">
        <v>1</v>
      </c>
      <c r="DQ374">
        <v>1758649391.814285</v>
      </c>
      <c r="DR374">
        <v>1049.442857142857</v>
      </c>
      <c r="DS374">
        <v>1092.235</v>
      </c>
      <c r="DT374">
        <v>22.26855</v>
      </c>
      <c r="DU374">
        <v>19.6446</v>
      </c>
      <c r="DV374">
        <v>1050.426071428572</v>
      </c>
      <c r="DW374">
        <v>21.98167857142857</v>
      </c>
      <c r="DX374">
        <v>500.042642857143</v>
      </c>
      <c r="DY374">
        <v>90.28655357142858</v>
      </c>
      <c r="DZ374">
        <v>0.06762526785714286</v>
      </c>
      <c r="EA374">
        <v>29.06823928571429</v>
      </c>
      <c r="EB374">
        <v>30.00625714285714</v>
      </c>
      <c r="EC374">
        <v>999.9000000000002</v>
      </c>
      <c r="ED374">
        <v>0</v>
      </c>
      <c r="EE374">
        <v>0</v>
      </c>
      <c r="EF374">
        <v>9976.537857142857</v>
      </c>
      <c r="EG374">
        <v>0</v>
      </c>
      <c r="EH374">
        <v>10.77037142857143</v>
      </c>
      <c r="EI374">
        <v>-42.791625</v>
      </c>
      <c r="EJ374">
        <v>1073.345357142857</v>
      </c>
      <c r="EK374">
        <v>1114.122857142857</v>
      </c>
      <c r="EL374">
        <v>2.623945714285714</v>
      </c>
      <c r="EM374">
        <v>1092.235</v>
      </c>
      <c r="EN374">
        <v>19.6446</v>
      </c>
      <c r="EO374">
        <v>2.010550357142857</v>
      </c>
      <c r="EP374">
        <v>1.773643928571429</v>
      </c>
      <c r="EQ374">
        <v>17.52766785714286</v>
      </c>
      <c r="ER374">
        <v>15.55640357142857</v>
      </c>
      <c r="ES374">
        <v>2000.008928571428</v>
      </c>
      <c r="ET374">
        <v>0.979993892857143</v>
      </c>
      <c r="EU374">
        <v>0.02000630714285714</v>
      </c>
      <c r="EV374">
        <v>0</v>
      </c>
      <c r="EW374">
        <v>466.7613214285714</v>
      </c>
      <c r="EX374">
        <v>5.00078</v>
      </c>
      <c r="EY374">
        <v>9208.007142857141</v>
      </c>
      <c r="EZ374">
        <v>16379.66785714286</v>
      </c>
      <c r="FA374">
        <v>39.74975</v>
      </c>
      <c r="FB374">
        <v>40.63164285714286</v>
      </c>
      <c r="FC374">
        <v>40.06667857142857</v>
      </c>
      <c r="FD374">
        <v>40.28549999999999</v>
      </c>
      <c r="FE374">
        <v>40.86132142857142</v>
      </c>
      <c r="FF374">
        <v>1955.098928571429</v>
      </c>
      <c r="FG374">
        <v>39.91</v>
      </c>
      <c r="FH374">
        <v>0</v>
      </c>
      <c r="FI374">
        <v>1758649398</v>
      </c>
      <c r="FJ374">
        <v>0</v>
      </c>
      <c r="FK374">
        <v>466.7561153846154</v>
      </c>
      <c r="FL374">
        <v>1.082222215369378</v>
      </c>
      <c r="FM374">
        <v>29.50495724530647</v>
      </c>
      <c r="FN374">
        <v>9208.206923076923</v>
      </c>
      <c r="FO374">
        <v>15</v>
      </c>
      <c r="FP374">
        <v>0</v>
      </c>
      <c r="FQ374" t="s">
        <v>441</v>
      </c>
      <c r="FR374">
        <v>1746989605.5</v>
      </c>
      <c r="FS374">
        <v>1746989593.5</v>
      </c>
      <c r="FT374">
        <v>0</v>
      </c>
      <c r="FU374">
        <v>-0.274</v>
      </c>
      <c r="FV374">
        <v>-0.002</v>
      </c>
      <c r="FW374">
        <v>2.549</v>
      </c>
      <c r="FX374">
        <v>0.129</v>
      </c>
      <c r="FY374">
        <v>420</v>
      </c>
      <c r="FZ374">
        <v>17</v>
      </c>
      <c r="GA374">
        <v>0.02</v>
      </c>
      <c r="GB374">
        <v>0.04</v>
      </c>
      <c r="GC374">
        <v>-42.7457975</v>
      </c>
      <c r="GD374">
        <v>-0.6057647279549359</v>
      </c>
      <c r="GE374">
        <v>0.089819169689716</v>
      </c>
      <c r="GF374">
        <v>0</v>
      </c>
      <c r="GG374">
        <v>466.6300294117647</v>
      </c>
      <c r="GH374">
        <v>1.574407944497183</v>
      </c>
      <c r="GI374">
        <v>0.2346781883263185</v>
      </c>
      <c r="GJ374">
        <v>0</v>
      </c>
      <c r="GK374">
        <v>2.6358965</v>
      </c>
      <c r="GL374">
        <v>-0.2978915572232624</v>
      </c>
      <c r="GM374">
        <v>0.03568502806149935</v>
      </c>
      <c r="GN374">
        <v>0</v>
      </c>
      <c r="GO374">
        <v>0</v>
      </c>
      <c r="GP374">
        <v>3</v>
      </c>
      <c r="GQ374" t="s">
        <v>459</v>
      </c>
      <c r="GR374">
        <v>3.10208</v>
      </c>
      <c r="GS374">
        <v>2.72555</v>
      </c>
      <c r="GT374">
        <v>0.167828</v>
      </c>
      <c r="GU374">
        <v>0.171955</v>
      </c>
      <c r="GV374">
        <v>0.102005</v>
      </c>
      <c r="GW374">
        <v>0.0947735</v>
      </c>
      <c r="GX374">
        <v>21726.6</v>
      </c>
      <c r="GY374">
        <v>19649.8</v>
      </c>
      <c r="GZ374">
        <v>26673</v>
      </c>
      <c r="HA374">
        <v>23953.9</v>
      </c>
      <c r="HB374">
        <v>38338.9</v>
      </c>
      <c r="HC374">
        <v>32068.5</v>
      </c>
      <c r="HD374">
        <v>46579.1</v>
      </c>
      <c r="HE374">
        <v>37901.9</v>
      </c>
      <c r="HF374">
        <v>1.86567</v>
      </c>
      <c r="HG374">
        <v>1.84632</v>
      </c>
      <c r="HH374">
        <v>0.105157</v>
      </c>
      <c r="HI374">
        <v>0</v>
      </c>
      <c r="HJ374">
        <v>28.2862</v>
      </c>
      <c r="HK374">
        <v>999.9</v>
      </c>
      <c r="HL374">
        <v>47.1</v>
      </c>
      <c r="HM374">
        <v>31.9</v>
      </c>
      <c r="HN374">
        <v>24.7688</v>
      </c>
      <c r="HO374">
        <v>60.9413</v>
      </c>
      <c r="HP374">
        <v>22.4519</v>
      </c>
      <c r="HQ374">
        <v>1</v>
      </c>
      <c r="HR374">
        <v>0.165864</v>
      </c>
      <c r="HS374">
        <v>0.209423</v>
      </c>
      <c r="HT374">
        <v>20.2802</v>
      </c>
      <c r="HU374">
        <v>5.21025</v>
      </c>
      <c r="HV374">
        <v>11.9797</v>
      </c>
      <c r="HW374">
        <v>4.96325</v>
      </c>
      <c r="HX374">
        <v>3.27397</v>
      </c>
      <c r="HY374">
        <v>9999</v>
      </c>
      <c r="HZ374">
        <v>9999</v>
      </c>
      <c r="IA374">
        <v>9999</v>
      </c>
      <c r="IB374">
        <v>999.9</v>
      </c>
      <c r="IC374">
        <v>1.86393</v>
      </c>
      <c r="ID374">
        <v>1.86006</v>
      </c>
      <c r="IE374">
        <v>1.85842</v>
      </c>
      <c r="IF374">
        <v>1.85974</v>
      </c>
      <c r="IG374">
        <v>1.85989</v>
      </c>
      <c r="IH374">
        <v>1.85839</v>
      </c>
      <c r="II374">
        <v>1.85745</v>
      </c>
      <c r="IJ374">
        <v>1.85242</v>
      </c>
      <c r="IK374">
        <v>0</v>
      </c>
      <c r="IL374">
        <v>0</v>
      </c>
      <c r="IM374">
        <v>0</v>
      </c>
      <c r="IN374">
        <v>0</v>
      </c>
      <c r="IO374" t="s">
        <v>443</v>
      </c>
      <c r="IP374" t="s">
        <v>444</v>
      </c>
      <c r="IQ374" t="s">
        <v>445</v>
      </c>
      <c r="IR374" t="s">
        <v>445</v>
      </c>
      <c r="IS374" t="s">
        <v>445</v>
      </c>
      <c r="IT374" t="s">
        <v>445</v>
      </c>
      <c r="IU374">
        <v>0</v>
      </c>
      <c r="IV374">
        <v>100</v>
      </c>
      <c r="IW374">
        <v>100</v>
      </c>
      <c r="IX374">
        <v>-0.96</v>
      </c>
      <c r="IY374">
        <v>0.2872</v>
      </c>
      <c r="IZ374">
        <v>-1.101190050776656</v>
      </c>
      <c r="JA374">
        <v>-0.0009077452495023094</v>
      </c>
      <c r="JB374">
        <v>1.260287539409167E-06</v>
      </c>
      <c r="JC374">
        <v>-2.747980142854786E-10</v>
      </c>
      <c r="JD374">
        <v>0.01164710740424388</v>
      </c>
      <c r="JE374">
        <v>0.002354074995816399</v>
      </c>
      <c r="JF374">
        <v>0.0004967520844642659</v>
      </c>
      <c r="JG374">
        <v>-1.558376616488758E-06</v>
      </c>
      <c r="JH374">
        <v>1</v>
      </c>
      <c r="JI374">
        <v>1955</v>
      </c>
      <c r="JJ374">
        <v>1</v>
      </c>
      <c r="JK374">
        <v>26</v>
      </c>
      <c r="JL374">
        <v>194329.9</v>
      </c>
      <c r="JM374">
        <v>194330.1</v>
      </c>
      <c r="JN374">
        <v>2.54028</v>
      </c>
      <c r="JO374">
        <v>2.61719</v>
      </c>
      <c r="JP374">
        <v>1.49658</v>
      </c>
      <c r="JQ374">
        <v>2.34619</v>
      </c>
      <c r="JR374">
        <v>1.54907</v>
      </c>
      <c r="JS374">
        <v>2.44263</v>
      </c>
      <c r="JT374">
        <v>36.6943</v>
      </c>
      <c r="JU374">
        <v>24.1751</v>
      </c>
      <c r="JV374">
        <v>18</v>
      </c>
      <c r="JW374">
        <v>483.604</v>
      </c>
      <c r="JX374">
        <v>485.665</v>
      </c>
      <c r="JY374">
        <v>27.6393</v>
      </c>
      <c r="JZ374">
        <v>29.3833</v>
      </c>
      <c r="KA374">
        <v>30.0001</v>
      </c>
      <c r="KB374">
        <v>29.5559</v>
      </c>
      <c r="KC374">
        <v>29.5391</v>
      </c>
      <c r="KD374">
        <v>50.9682</v>
      </c>
      <c r="KE374">
        <v>21.4409</v>
      </c>
      <c r="KF374">
        <v>54.6411</v>
      </c>
      <c r="KG374">
        <v>27.6449</v>
      </c>
      <c r="KH374">
        <v>1142.21</v>
      </c>
      <c r="KI374">
        <v>19.6914</v>
      </c>
      <c r="KJ374">
        <v>101.84</v>
      </c>
      <c r="KK374">
        <v>91.4012</v>
      </c>
    </row>
    <row r="375" spans="1:297">
      <c r="A375">
        <v>357</v>
      </c>
      <c r="B375">
        <v>1758649404.6</v>
      </c>
      <c r="C375">
        <v>7771.599999904633</v>
      </c>
      <c r="D375" t="s">
        <v>1162</v>
      </c>
      <c r="E375" t="s">
        <v>1163</v>
      </c>
      <c r="F375">
        <v>5</v>
      </c>
      <c r="G375" t="s">
        <v>1027</v>
      </c>
      <c r="H375" t="s">
        <v>438</v>
      </c>
      <c r="I375">
        <v>1758649397.1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(EA375+(U375+2*0.95*5.67E-8*(((EA375+$B$9)+273)^4-(EA375+273)^4)-44100*J375)/(1.84*29.3*R375+8*0.95*5.67E-8*(EA375+273)^3))</f>
        <v>0</v>
      </c>
      <c r="W375">
        <f>($C$9*EB375+$D$9*EC375+$E$9*V375)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2*0.95*5.67E-8*(((EA375+$B$9)+273)^4-(W375+273)^4)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1147.625842053586</v>
      </c>
      <c r="AK375">
        <v>1115.346303030303</v>
      </c>
      <c r="AL375">
        <v>3.409376012207536</v>
      </c>
      <c r="AM375">
        <v>65.1807308755827</v>
      </c>
      <c r="AN375">
        <f>(AP375 - AO375 + DY375*1E3/(8.314*(EA375+273.15)) * AR375/DX375 * AQ375) * DX375/(100*DL375) * 1000/(1000 - AP375)</f>
        <v>0</v>
      </c>
      <c r="AO375">
        <v>19.6990093635189</v>
      </c>
      <c r="AP375">
        <v>22.29691939393938</v>
      </c>
      <c r="AQ375">
        <v>2.687963921540565E-05</v>
      </c>
      <c r="AR375">
        <v>105.5664432874924</v>
      </c>
      <c r="AS375">
        <v>0</v>
      </c>
      <c r="AT375">
        <v>0</v>
      </c>
      <c r="AU375">
        <f>IF(AS375*$H$15&gt;=AW375,1.0,(AW375/(AW375-AS375*$H$15)))</f>
        <v>0</v>
      </c>
      <c r="AV375">
        <f>(AU375-1)*100</f>
        <v>0</v>
      </c>
      <c r="AW375">
        <f>MAX(0,($B$15+$C$15*EF375)/(1+$D$15*EF375)*DY375/(EA375+273)*$E$15)</f>
        <v>0</v>
      </c>
      <c r="AX375" t="s">
        <v>439</v>
      </c>
      <c r="AY375" t="s">
        <v>439</v>
      </c>
      <c r="AZ375">
        <v>0</v>
      </c>
      <c r="BA375">
        <v>0</v>
      </c>
      <c r="BB375">
        <f>1-AZ375/BA375</f>
        <v>0</v>
      </c>
      <c r="BC375">
        <v>0</v>
      </c>
      <c r="BD375" t="s">
        <v>439</v>
      </c>
      <c r="BE375" t="s">
        <v>439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439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$B$13*EG375+$C$13*EH375+$F$13*ES375*(1-EV375)</f>
        <v>0</v>
      </c>
      <c r="DI375">
        <f>DH375*DJ375</f>
        <v>0</v>
      </c>
      <c r="DJ375">
        <f>($B$13*$D$11+$C$13*$D$11+$F$13*((FF375+EX375)/MAX(FF375+EX375+FG375, 0.1)*$I$11+FG375/MAX(FF375+EX375+FG375, 0.1)*$J$11))/($B$13+$C$13+$F$13)</f>
        <v>0</v>
      </c>
      <c r="DK375">
        <f>($B$13*$K$11+$C$13*$K$11+$F$13*((FF375+EX375)/MAX(FF375+EX375+FG375, 0.1)*$P$11+FG375/MAX(FF375+EX375+FG375, 0.1)*$Q$11))/($B$13+$C$13+$F$13)</f>
        <v>0</v>
      </c>
      <c r="DL375">
        <v>2.7</v>
      </c>
      <c r="DM375">
        <v>0.5</v>
      </c>
      <c r="DN375" t="s">
        <v>440</v>
      </c>
      <c r="DO375">
        <v>2</v>
      </c>
      <c r="DP375" t="b">
        <v>1</v>
      </c>
      <c r="DQ375">
        <v>1758649397.1</v>
      </c>
      <c r="DR375">
        <v>1067.097407407407</v>
      </c>
      <c r="DS375">
        <v>1109.944074074074</v>
      </c>
      <c r="DT375">
        <v>22.27495185185185</v>
      </c>
      <c r="DU375">
        <v>19.67755555555555</v>
      </c>
      <c r="DV375">
        <v>1068.066666666667</v>
      </c>
      <c r="DW375">
        <v>21.98794074074074</v>
      </c>
      <c r="DX375">
        <v>500.0083703703705</v>
      </c>
      <c r="DY375">
        <v>90.28644074074073</v>
      </c>
      <c r="DZ375">
        <v>0.06757606666666666</v>
      </c>
      <c r="EA375">
        <v>29.06313333333333</v>
      </c>
      <c r="EB375">
        <v>30.00114814814815</v>
      </c>
      <c r="EC375">
        <v>999.9000000000001</v>
      </c>
      <c r="ED375">
        <v>0</v>
      </c>
      <c r="EE375">
        <v>0</v>
      </c>
      <c r="EF375">
        <v>9975.924444444445</v>
      </c>
      <c r="EG375">
        <v>0</v>
      </c>
      <c r="EH375">
        <v>10.38516666666667</v>
      </c>
      <c r="EI375">
        <v>-42.8459037037037</v>
      </c>
      <c r="EJ375">
        <v>1091.41</v>
      </c>
      <c r="EK375">
        <v>1132.224444444445</v>
      </c>
      <c r="EL375">
        <v>2.59738888888889</v>
      </c>
      <c r="EM375">
        <v>1109.944074074074</v>
      </c>
      <c r="EN375">
        <v>19.67755555555555</v>
      </c>
      <c r="EO375">
        <v>2.011124814814814</v>
      </c>
      <c r="EP375">
        <v>1.776617407407407</v>
      </c>
      <c r="EQ375">
        <v>17.53219629629629</v>
      </c>
      <c r="ER375">
        <v>15.58255185185185</v>
      </c>
      <c r="ES375">
        <v>2000.007777777778</v>
      </c>
      <c r="ET375">
        <v>0.9799938888888889</v>
      </c>
      <c r="EU375">
        <v>0.02000631111111111</v>
      </c>
      <c r="EV375">
        <v>0</v>
      </c>
      <c r="EW375">
        <v>466.8510000000001</v>
      </c>
      <c r="EX375">
        <v>5.00078</v>
      </c>
      <c r="EY375">
        <v>9210.467777777776</v>
      </c>
      <c r="EZ375">
        <v>16379.65555555556</v>
      </c>
      <c r="FA375">
        <v>39.7497037037037</v>
      </c>
      <c r="FB375">
        <v>40.63648148148148</v>
      </c>
      <c r="FC375">
        <v>40.08303703703703</v>
      </c>
      <c r="FD375">
        <v>40.29377777777778</v>
      </c>
      <c r="FE375">
        <v>40.86774074074074</v>
      </c>
      <c r="FF375">
        <v>1955.097777777778</v>
      </c>
      <c r="FG375">
        <v>39.91</v>
      </c>
      <c r="FH375">
        <v>0</v>
      </c>
      <c r="FI375">
        <v>1758649402.8</v>
      </c>
      <c r="FJ375">
        <v>0</v>
      </c>
      <c r="FK375">
        <v>466.8438461538462</v>
      </c>
      <c r="FL375">
        <v>1.345846150771373</v>
      </c>
      <c r="FM375">
        <v>25.79726498096063</v>
      </c>
      <c r="FN375">
        <v>9210.412692307691</v>
      </c>
      <c r="FO375">
        <v>15</v>
      </c>
      <c r="FP375">
        <v>0</v>
      </c>
      <c r="FQ375" t="s">
        <v>441</v>
      </c>
      <c r="FR375">
        <v>1746989605.5</v>
      </c>
      <c r="FS375">
        <v>1746989593.5</v>
      </c>
      <c r="FT375">
        <v>0</v>
      </c>
      <c r="FU375">
        <v>-0.274</v>
      </c>
      <c r="FV375">
        <v>-0.002</v>
      </c>
      <c r="FW375">
        <v>2.549</v>
      </c>
      <c r="FX375">
        <v>0.129</v>
      </c>
      <c r="FY375">
        <v>420</v>
      </c>
      <c r="FZ375">
        <v>17</v>
      </c>
      <c r="GA375">
        <v>0.02</v>
      </c>
      <c r="GB375">
        <v>0.04</v>
      </c>
      <c r="GC375">
        <v>-42.81782682926828</v>
      </c>
      <c r="GD375">
        <v>-0.6637818815331019</v>
      </c>
      <c r="GE375">
        <v>0.09549578977921604</v>
      </c>
      <c r="GF375">
        <v>0</v>
      </c>
      <c r="GG375">
        <v>466.8005882352941</v>
      </c>
      <c r="GH375">
        <v>1.152666154690509</v>
      </c>
      <c r="GI375">
        <v>0.1939628705595708</v>
      </c>
      <c r="GJ375">
        <v>0</v>
      </c>
      <c r="GK375">
        <v>2.619385609756098</v>
      </c>
      <c r="GL375">
        <v>-0.3267267595818779</v>
      </c>
      <c r="GM375">
        <v>0.03697941741608531</v>
      </c>
      <c r="GN375">
        <v>0</v>
      </c>
      <c r="GO375">
        <v>0</v>
      </c>
      <c r="GP375">
        <v>3</v>
      </c>
      <c r="GQ375" t="s">
        <v>459</v>
      </c>
      <c r="GR375">
        <v>3.10223</v>
      </c>
      <c r="GS375">
        <v>2.72568</v>
      </c>
      <c r="GT375">
        <v>0.169461</v>
      </c>
      <c r="GU375">
        <v>0.173557</v>
      </c>
      <c r="GV375">
        <v>0.102047</v>
      </c>
      <c r="GW375">
        <v>0.09479029999999999</v>
      </c>
      <c r="GX375">
        <v>21683.9</v>
      </c>
      <c r="GY375">
        <v>19611.7</v>
      </c>
      <c r="GZ375">
        <v>26672.9</v>
      </c>
      <c r="HA375">
        <v>23953.8</v>
      </c>
      <c r="HB375">
        <v>38337.2</v>
      </c>
      <c r="HC375">
        <v>32067.9</v>
      </c>
      <c r="HD375">
        <v>46579</v>
      </c>
      <c r="HE375">
        <v>37901.7</v>
      </c>
      <c r="HF375">
        <v>1.86602</v>
      </c>
      <c r="HG375">
        <v>1.8463</v>
      </c>
      <c r="HH375">
        <v>0.104904</v>
      </c>
      <c r="HI375">
        <v>0</v>
      </c>
      <c r="HJ375">
        <v>28.2838</v>
      </c>
      <c r="HK375">
        <v>999.9</v>
      </c>
      <c r="HL375">
        <v>47.1</v>
      </c>
      <c r="HM375">
        <v>31.9</v>
      </c>
      <c r="HN375">
        <v>24.7714</v>
      </c>
      <c r="HO375">
        <v>60.6513</v>
      </c>
      <c r="HP375">
        <v>22.4119</v>
      </c>
      <c r="HQ375">
        <v>1</v>
      </c>
      <c r="HR375">
        <v>0.165767</v>
      </c>
      <c r="HS375">
        <v>-0.105926</v>
      </c>
      <c r="HT375">
        <v>20.2806</v>
      </c>
      <c r="HU375">
        <v>5.21085</v>
      </c>
      <c r="HV375">
        <v>11.98</v>
      </c>
      <c r="HW375">
        <v>4.9633</v>
      </c>
      <c r="HX375">
        <v>3.27415</v>
      </c>
      <c r="HY375">
        <v>9999</v>
      </c>
      <c r="HZ375">
        <v>9999</v>
      </c>
      <c r="IA375">
        <v>9999</v>
      </c>
      <c r="IB375">
        <v>999.9</v>
      </c>
      <c r="IC375">
        <v>1.86395</v>
      </c>
      <c r="ID375">
        <v>1.86005</v>
      </c>
      <c r="IE375">
        <v>1.85839</v>
      </c>
      <c r="IF375">
        <v>1.85974</v>
      </c>
      <c r="IG375">
        <v>1.85989</v>
      </c>
      <c r="IH375">
        <v>1.85838</v>
      </c>
      <c r="II375">
        <v>1.85745</v>
      </c>
      <c r="IJ375">
        <v>1.85242</v>
      </c>
      <c r="IK375">
        <v>0</v>
      </c>
      <c r="IL375">
        <v>0</v>
      </c>
      <c r="IM375">
        <v>0</v>
      </c>
      <c r="IN375">
        <v>0</v>
      </c>
      <c r="IO375" t="s">
        <v>443</v>
      </c>
      <c r="IP375" t="s">
        <v>444</v>
      </c>
      <c r="IQ375" t="s">
        <v>445</v>
      </c>
      <c r="IR375" t="s">
        <v>445</v>
      </c>
      <c r="IS375" t="s">
        <v>445</v>
      </c>
      <c r="IT375" t="s">
        <v>445</v>
      </c>
      <c r="IU375">
        <v>0</v>
      </c>
      <c r="IV375">
        <v>100</v>
      </c>
      <c r="IW375">
        <v>100</v>
      </c>
      <c r="IX375">
        <v>-0.95</v>
      </c>
      <c r="IY375">
        <v>0.2875</v>
      </c>
      <c r="IZ375">
        <v>-1.101190050776656</v>
      </c>
      <c r="JA375">
        <v>-0.0009077452495023094</v>
      </c>
      <c r="JB375">
        <v>1.260287539409167E-06</v>
      </c>
      <c r="JC375">
        <v>-2.747980142854786E-10</v>
      </c>
      <c r="JD375">
        <v>0.01164710740424388</v>
      </c>
      <c r="JE375">
        <v>0.002354074995816399</v>
      </c>
      <c r="JF375">
        <v>0.0004967520844642659</v>
      </c>
      <c r="JG375">
        <v>-1.558376616488758E-06</v>
      </c>
      <c r="JH375">
        <v>1</v>
      </c>
      <c r="JI375">
        <v>1955</v>
      </c>
      <c r="JJ375">
        <v>1</v>
      </c>
      <c r="JK375">
        <v>26</v>
      </c>
      <c r="JL375">
        <v>194330</v>
      </c>
      <c r="JM375">
        <v>194330.2</v>
      </c>
      <c r="JN375">
        <v>2.57202</v>
      </c>
      <c r="JO375">
        <v>2.60376</v>
      </c>
      <c r="JP375">
        <v>1.49658</v>
      </c>
      <c r="JQ375">
        <v>2.34619</v>
      </c>
      <c r="JR375">
        <v>1.54907</v>
      </c>
      <c r="JS375">
        <v>2.38647</v>
      </c>
      <c r="JT375">
        <v>36.6943</v>
      </c>
      <c r="JU375">
        <v>24.1663</v>
      </c>
      <c r="JV375">
        <v>18</v>
      </c>
      <c r="JW375">
        <v>483.826</v>
      </c>
      <c r="JX375">
        <v>485.668</v>
      </c>
      <c r="JY375">
        <v>27.6819</v>
      </c>
      <c r="JZ375">
        <v>29.3848</v>
      </c>
      <c r="KA375">
        <v>30</v>
      </c>
      <c r="KB375">
        <v>29.5582</v>
      </c>
      <c r="KC375">
        <v>29.5414</v>
      </c>
      <c r="KD375">
        <v>51.6156</v>
      </c>
      <c r="KE375">
        <v>21.4409</v>
      </c>
      <c r="KF375">
        <v>54.6411</v>
      </c>
      <c r="KG375">
        <v>27.723</v>
      </c>
      <c r="KH375">
        <v>1155.58</v>
      </c>
      <c r="KI375">
        <v>19.6905</v>
      </c>
      <c r="KJ375">
        <v>101.84</v>
      </c>
      <c r="KK375">
        <v>91.4008</v>
      </c>
    </row>
    <row r="376" spans="1:297">
      <c r="A376">
        <v>358</v>
      </c>
      <c r="B376">
        <v>1758649409.6</v>
      </c>
      <c r="C376">
        <v>7776.599999904633</v>
      </c>
      <c r="D376" t="s">
        <v>1164</v>
      </c>
      <c r="E376" t="s">
        <v>1165</v>
      </c>
      <c r="F376">
        <v>5</v>
      </c>
      <c r="G376" t="s">
        <v>1027</v>
      </c>
      <c r="H376" t="s">
        <v>438</v>
      </c>
      <c r="I376">
        <v>1758649401.814285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(EA376+(U376+2*0.95*5.67E-8*(((EA376+$B$9)+273)^4-(EA376+273)^4)-44100*J376)/(1.84*29.3*R376+8*0.95*5.67E-8*(EA376+273)^3))</f>
        <v>0</v>
      </c>
      <c r="W376">
        <f>($C$9*EB376+$D$9*EC376+$E$9*V376)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2*0.95*5.67E-8*(((EA376+$B$9)+273)^4-(W376+273)^4)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1164.753186720767</v>
      </c>
      <c r="AK376">
        <v>1132.526909090909</v>
      </c>
      <c r="AL376">
        <v>3.426912599374547</v>
      </c>
      <c r="AM376">
        <v>65.1807308755827</v>
      </c>
      <c r="AN376">
        <f>(AP376 - AO376 + DY376*1E3/(8.314*(EA376+273.15)) * AR376/DX376 * AQ376) * DX376/(100*DL376) * 1000/(1000 - AP376)</f>
        <v>0</v>
      </c>
      <c r="AO376">
        <v>19.70306956281085</v>
      </c>
      <c r="AP376">
        <v>22.30729393939394</v>
      </c>
      <c r="AQ376">
        <v>2.462557255454447E-05</v>
      </c>
      <c r="AR376">
        <v>105.5664432874924</v>
      </c>
      <c r="AS376">
        <v>0</v>
      </c>
      <c r="AT376">
        <v>0</v>
      </c>
      <c r="AU376">
        <f>IF(AS376*$H$15&gt;=AW376,1.0,(AW376/(AW376-AS376*$H$15)))</f>
        <v>0</v>
      </c>
      <c r="AV376">
        <f>(AU376-1)*100</f>
        <v>0</v>
      </c>
      <c r="AW376">
        <f>MAX(0,($B$15+$C$15*EF376)/(1+$D$15*EF376)*DY376/(EA376+273)*$E$15)</f>
        <v>0</v>
      </c>
      <c r="AX376" t="s">
        <v>439</v>
      </c>
      <c r="AY376" t="s">
        <v>439</v>
      </c>
      <c r="AZ376">
        <v>0</v>
      </c>
      <c r="BA376">
        <v>0</v>
      </c>
      <c r="BB376">
        <f>1-AZ376/BA376</f>
        <v>0</v>
      </c>
      <c r="BC376">
        <v>0</v>
      </c>
      <c r="BD376" t="s">
        <v>439</v>
      </c>
      <c r="BE376" t="s">
        <v>439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439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$B$13*EG376+$C$13*EH376+$F$13*ES376*(1-EV376)</f>
        <v>0</v>
      </c>
      <c r="DI376">
        <f>DH376*DJ376</f>
        <v>0</v>
      </c>
      <c r="DJ376">
        <f>($B$13*$D$11+$C$13*$D$11+$F$13*((FF376+EX376)/MAX(FF376+EX376+FG376, 0.1)*$I$11+FG376/MAX(FF376+EX376+FG376, 0.1)*$J$11))/($B$13+$C$13+$F$13)</f>
        <v>0</v>
      </c>
      <c r="DK376">
        <f>($B$13*$K$11+$C$13*$K$11+$F$13*((FF376+EX376)/MAX(FF376+EX376+FG376, 0.1)*$P$11+FG376/MAX(FF376+EX376+FG376, 0.1)*$Q$11))/($B$13+$C$13+$F$13)</f>
        <v>0</v>
      </c>
      <c r="DL376">
        <v>2.7</v>
      </c>
      <c r="DM376">
        <v>0.5</v>
      </c>
      <c r="DN376" t="s">
        <v>440</v>
      </c>
      <c r="DO376">
        <v>2</v>
      </c>
      <c r="DP376" t="b">
        <v>1</v>
      </c>
      <c r="DQ376">
        <v>1758649401.814285</v>
      </c>
      <c r="DR376">
        <v>1082.873214285714</v>
      </c>
      <c r="DS376">
        <v>1125.779285714286</v>
      </c>
      <c r="DT376">
        <v>22.28886428571429</v>
      </c>
      <c r="DU376">
        <v>19.69638214285714</v>
      </c>
      <c r="DV376">
        <v>1083.828214285714</v>
      </c>
      <c r="DW376">
        <v>22.00156071428571</v>
      </c>
      <c r="DX376">
        <v>499.9648214285714</v>
      </c>
      <c r="DY376">
        <v>90.28602142857143</v>
      </c>
      <c r="DZ376">
        <v>0.06762179285714284</v>
      </c>
      <c r="EA376">
        <v>29.06045</v>
      </c>
      <c r="EB376">
        <v>29.99839642857143</v>
      </c>
      <c r="EC376">
        <v>999.9000000000002</v>
      </c>
      <c r="ED376">
        <v>0</v>
      </c>
      <c r="EE376">
        <v>0</v>
      </c>
      <c r="EF376">
        <v>9980.399285714286</v>
      </c>
      <c r="EG376">
        <v>0</v>
      </c>
      <c r="EH376">
        <v>10.20059642857143</v>
      </c>
      <c r="EI376">
        <v>-42.9055</v>
      </c>
      <c r="EJ376">
        <v>1107.561071428571</v>
      </c>
      <c r="EK376">
        <v>1148.399642857143</v>
      </c>
      <c r="EL376">
        <v>2.592483571428571</v>
      </c>
      <c r="EM376">
        <v>1125.779285714286</v>
      </c>
      <c r="EN376">
        <v>19.69638214285714</v>
      </c>
      <c r="EO376">
        <v>2.012371785714286</v>
      </c>
      <c r="EP376">
        <v>1.778308214285715</v>
      </c>
      <c r="EQ376">
        <v>17.54202857142857</v>
      </c>
      <c r="ER376">
        <v>15.59741785714286</v>
      </c>
      <c r="ES376">
        <v>2000.0025</v>
      </c>
      <c r="ET376">
        <v>0.979993892857143</v>
      </c>
      <c r="EU376">
        <v>0.02000630714285714</v>
      </c>
      <c r="EV376">
        <v>0</v>
      </c>
      <c r="EW376">
        <v>466.9453571428571</v>
      </c>
      <c r="EX376">
        <v>5.00078</v>
      </c>
      <c r="EY376">
        <v>9212.204285714286</v>
      </c>
      <c r="EZ376">
        <v>16379.61428571428</v>
      </c>
      <c r="FA376">
        <v>39.77210714285714</v>
      </c>
      <c r="FB376">
        <v>40.64049999999999</v>
      </c>
      <c r="FC376">
        <v>40.08896428571428</v>
      </c>
      <c r="FD376">
        <v>40.29442857142857</v>
      </c>
      <c r="FE376">
        <v>40.87242857142856</v>
      </c>
      <c r="FF376">
        <v>1955.092499999999</v>
      </c>
      <c r="FG376">
        <v>39.91</v>
      </c>
      <c r="FH376">
        <v>0</v>
      </c>
      <c r="FI376">
        <v>1758649407.6</v>
      </c>
      <c r="FJ376">
        <v>0</v>
      </c>
      <c r="FK376">
        <v>466.9293461538462</v>
      </c>
      <c r="FL376">
        <v>1.028820518550345</v>
      </c>
      <c r="FM376">
        <v>22.89435897822634</v>
      </c>
      <c r="FN376">
        <v>9212.211538461539</v>
      </c>
      <c r="FO376">
        <v>15</v>
      </c>
      <c r="FP376">
        <v>0</v>
      </c>
      <c r="FQ376" t="s">
        <v>441</v>
      </c>
      <c r="FR376">
        <v>1746989605.5</v>
      </c>
      <c r="FS376">
        <v>1746989593.5</v>
      </c>
      <c r="FT376">
        <v>0</v>
      </c>
      <c r="FU376">
        <v>-0.274</v>
      </c>
      <c r="FV376">
        <v>-0.002</v>
      </c>
      <c r="FW376">
        <v>2.549</v>
      </c>
      <c r="FX376">
        <v>0.129</v>
      </c>
      <c r="FY376">
        <v>420</v>
      </c>
      <c r="FZ376">
        <v>17</v>
      </c>
      <c r="GA376">
        <v>0.02</v>
      </c>
      <c r="GB376">
        <v>0.04</v>
      </c>
      <c r="GC376">
        <v>-42.87954499999999</v>
      </c>
      <c r="GD376">
        <v>-0.7537868667916914</v>
      </c>
      <c r="GE376">
        <v>0.09196940238470636</v>
      </c>
      <c r="GF376">
        <v>0</v>
      </c>
      <c r="GG376">
        <v>466.871</v>
      </c>
      <c r="GH376">
        <v>1.226279602265706</v>
      </c>
      <c r="GI376">
        <v>0.1889858382493854</v>
      </c>
      <c r="GJ376">
        <v>0</v>
      </c>
      <c r="GK376">
        <v>2.598867</v>
      </c>
      <c r="GL376">
        <v>-0.06164803001877561</v>
      </c>
      <c r="GM376">
        <v>0.01777645749298771</v>
      </c>
      <c r="GN376">
        <v>1</v>
      </c>
      <c r="GO376">
        <v>1</v>
      </c>
      <c r="GP376">
        <v>3</v>
      </c>
      <c r="GQ376" t="s">
        <v>448</v>
      </c>
      <c r="GR376">
        <v>3.1022</v>
      </c>
      <c r="GS376">
        <v>2.72568</v>
      </c>
      <c r="GT376">
        <v>0.171089</v>
      </c>
      <c r="GU376">
        <v>0.175152</v>
      </c>
      <c r="GV376">
        <v>0.10208</v>
      </c>
      <c r="GW376">
        <v>0.0948055</v>
      </c>
      <c r="GX376">
        <v>21641.3</v>
      </c>
      <c r="GY376">
        <v>19573.9</v>
      </c>
      <c r="GZ376">
        <v>26672.9</v>
      </c>
      <c r="HA376">
        <v>23953.8</v>
      </c>
      <c r="HB376">
        <v>38336</v>
      </c>
      <c r="HC376">
        <v>32067.8</v>
      </c>
      <c r="HD376">
        <v>46579.1</v>
      </c>
      <c r="HE376">
        <v>37902</v>
      </c>
      <c r="HF376">
        <v>1.86607</v>
      </c>
      <c r="HG376">
        <v>1.84637</v>
      </c>
      <c r="HH376">
        <v>0.105605</v>
      </c>
      <c r="HI376">
        <v>0</v>
      </c>
      <c r="HJ376">
        <v>28.2834</v>
      </c>
      <c r="HK376">
        <v>999.9</v>
      </c>
      <c r="HL376">
        <v>47.1</v>
      </c>
      <c r="HM376">
        <v>31.9</v>
      </c>
      <c r="HN376">
        <v>24.7704</v>
      </c>
      <c r="HO376">
        <v>60.7813</v>
      </c>
      <c r="HP376">
        <v>22.4439</v>
      </c>
      <c r="HQ376">
        <v>1</v>
      </c>
      <c r="HR376">
        <v>0.165412</v>
      </c>
      <c r="HS376">
        <v>0.0313644</v>
      </c>
      <c r="HT376">
        <v>20.2806</v>
      </c>
      <c r="HU376">
        <v>5.21055</v>
      </c>
      <c r="HV376">
        <v>11.98</v>
      </c>
      <c r="HW376">
        <v>4.96315</v>
      </c>
      <c r="HX376">
        <v>3.2741</v>
      </c>
      <c r="HY376">
        <v>9999</v>
      </c>
      <c r="HZ376">
        <v>9999</v>
      </c>
      <c r="IA376">
        <v>9999</v>
      </c>
      <c r="IB376">
        <v>999.9</v>
      </c>
      <c r="IC376">
        <v>1.86392</v>
      </c>
      <c r="ID376">
        <v>1.86006</v>
      </c>
      <c r="IE376">
        <v>1.85842</v>
      </c>
      <c r="IF376">
        <v>1.85974</v>
      </c>
      <c r="IG376">
        <v>1.85989</v>
      </c>
      <c r="IH376">
        <v>1.85838</v>
      </c>
      <c r="II376">
        <v>1.85745</v>
      </c>
      <c r="IJ376">
        <v>1.85242</v>
      </c>
      <c r="IK376">
        <v>0</v>
      </c>
      <c r="IL376">
        <v>0</v>
      </c>
      <c r="IM376">
        <v>0</v>
      </c>
      <c r="IN376">
        <v>0</v>
      </c>
      <c r="IO376" t="s">
        <v>443</v>
      </c>
      <c r="IP376" t="s">
        <v>444</v>
      </c>
      <c r="IQ376" t="s">
        <v>445</v>
      </c>
      <c r="IR376" t="s">
        <v>445</v>
      </c>
      <c r="IS376" t="s">
        <v>445</v>
      </c>
      <c r="IT376" t="s">
        <v>445</v>
      </c>
      <c r="IU376">
        <v>0</v>
      </c>
      <c r="IV376">
        <v>100</v>
      </c>
      <c r="IW376">
        <v>100</v>
      </c>
      <c r="IX376">
        <v>-0.93</v>
      </c>
      <c r="IY376">
        <v>0.2877</v>
      </c>
      <c r="IZ376">
        <v>-1.101190050776656</v>
      </c>
      <c r="JA376">
        <v>-0.0009077452495023094</v>
      </c>
      <c r="JB376">
        <v>1.260287539409167E-06</v>
      </c>
      <c r="JC376">
        <v>-2.747980142854786E-10</v>
      </c>
      <c r="JD376">
        <v>0.01164710740424388</v>
      </c>
      <c r="JE376">
        <v>0.002354074995816399</v>
      </c>
      <c r="JF376">
        <v>0.0004967520844642659</v>
      </c>
      <c r="JG376">
        <v>-1.558376616488758E-06</v>
      </c>
      <c r="JH376">
        <v>1</v>
      </c>
      <c r="JI376">
        <v>1955</v>
      </c>
      <c r="JJ376">
        <v>1</v>
      </c>
      <c r="JK376">
        <v>26</v>
      </c>
      <c r="JL376">
        <v>194330.1</v>
      </c>
      <c r="JM376">
        <v>194330.3</v>
      </c>
      <c r="JN376">
        <v>2.6001</v>
      </c>
      <c r="JO376">
        <v>2.61353</v>
      </c>
      <c r="JP376">
        <v>1.49658</v>
      </c>
      <c r="JQ376">
        <v>2.34619</v>
      </c>
      <c r="JR376">
        <v>1.54907</v>
      </c>
      <c r="JS376">
        <v>2.45972</v>
      </c>
      <c r="JT376">
        <v>36.6943</v>
      </c>
      <c r="JU376">
        <v>24.1751</v>
      </c>
      <c r="JV376">
        <v>18</v>
      </c>
      <c r="JW376">
        <v>483.864</v>
      </c>
      <c r="JX376">
        <v>485.728</v>
      </c>
      <c r="JY376">
        <v>27.7247</v>
      </c>
      <c r="JZ376">
        <v>29.3871</v>
      </c>
      <c r="KA376">
        <v>30</v>
      </c>
      <c r="KB376">
        <v>29.5595</v>
      </c>
      <c r="KC376">
        <v>29.5429</v>
      </c>
      <c r="KD376">
        <v>52.1757</v>
      </c>
      <c r="KE376">
        <v>21.4409</v>
      </c>
      <c r="KF376">
        <v>54.6411</v>
      </c>
      <c r="KG376">
        <v>27.7233</v>
      </c>
      <c r="KH376">
        <v>1168.94</v>
      </c>
      <c r="KI376">
        <v>19.6905</v>
      </c>
      <c r="KJ376">
        <v>101.84</v>
      </c>
      <c r="KK376">
        <v>91.40130000000001</v>
      </c>
    </row>
    <row r="377" spans="1:297">
      <c r="A377">
        <v>359</v>
      </c>
      <c r="B377">
        <v>1758649414.6</v>
      </c>
      <c r="C377">
        <v>7781.599999904633</v>
      </c>
      <c r="D377" t="s">
        <v>1166</v>
      </c>
      <c r="E377" t="s">
        <v>1167</v>
      </c>
      <c r="F377">
        <v>5</v>
      </c>
      <c r="G377" t="s">
        <v>1027</v>
      </c>
      <c r="H377" t="s">
        <v>438</v>
      </c>
      <c r="I377">
        <v>1758649407.1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(EA377+(U377+2*0.95*5.67E-8*(((EA377+$B$9)+273)^4-(EA377+273)^4)-44100*J377)/(1.84*29.3*R377+8*0.95*5.67E-8*(EA377+273)^3))</f>
        <v>0</v>
      </c>
      <c r="W377">
        <f>($C$9*EB377+$D$9*EC377+$E$9*V377)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2*0.95*5.67E-8*(((EA377+$B$9)+273)^4-(W377+273)^4)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1181.893383565093</v>
      </c>
      <c r="AK377">
        <v>1149.563151515151</v>
      </c>
      <c r="AL377">
        <v>3.405485433229012</v>
      </c>
      <c r="AM377">
        <v>65.1807308755827</v>
      </c>
      <c r="AN377">
        <f>(AP377 - AO377 + DY377*1E3/(8.314*(EA377+273.15)) * AR377/DX377 * AQ377) * DX377/(100*DL377) * 1000/(1000 - AP377)</f>
        <v>0</v>
      </c>
      <c r="AO377">
        <v>19.70539849448338</v>
      </c>
      <c r="AP377">
        <v>22.31155272727272</v>
      </c>
      <c r="AQ377">
        <v>6.706977120306588E-06</v>
      </c>
      <c r="AR377">
        <v>105.5664432874924</v>
      </c>
      <c r="AS377">
        <v>0</v>
      </c>
      <c r="AT377">
        <v>0</v>
      </c>
      <c r="AU377">
        <f>IF(AS377*$H$15&gt;=AW377,1.0,(AW377/(AW377-AS377*$H$15)))</f>
        <v>0</v>
      </c>
      <c r="AV377">
        <f>(AU377-1)*100</f>
        <v>0</v>
      </c>
      <c r="AW377">
        <f>MAX(0,($B$15+$C$15*EF377)/(1+$D$15*EF377)*DY377/(EA377+273)*$E$15)</f>
        <v>0</v>
      </c>
      <c r="AX377" t="s">
        <v>439</v>
      </c>
      <c r="AY377" t="s">
        <v>439</v>
      </c>
      <c r="AZ377">
        <v>0</v>
      </c>
      <c r="BA377">
        <v>0</v>
      </c>
      <c r="BB377">
        <f>1-AZ377/BA377</f>
        <v>0</v>
      </c>
      <c r="BC377">
        <v>0</v>
      </c>
      <c r="BD377" t="s">
        <v>439</v>
      </c>
      <c r="BE377" t="s">
        <v>439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439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$B$13*EG377+$C$13*EH377+$F$13*ES377*(1-EV377)</f>
        <v>0</v>
      </c>
      <c r="DI377">
        <f>DH377*DJ377</f>
        <v>0</v>
      </c>
      <c r="DJ377">
        <f>($B$13*$D$11+$C$13*$D$11+$F$13*((FF377+EX377)/MAX(FF377+EX377+FG377, 0.1)*$I$11+FG377/MAX(FF377+EX377+FG377, 0.1)*$J$11))/($B$13+$C$13+$F$13)</f>
        <v>0</v>
      </c>
      <c r="DK377">
        <f>($B$13*$K$11+$C$13*$K$11+$F$13*((FF377+EX377)/MAX(FF377+EX377+FG377, 0.1)*$P$11+FG377/MAX(FF377+EX377+FG377, 0.1)*$Q$11))/($B$13+$C$13+$F$13)</f>
        <v>0</v>
      </c>
      <c r="DL377">
        <v>2.7</v>
      </c>
      <c r="DM377">
        <v>0.5</v>
      </c>
      <c r="DN377" t="s">
        <v>440</v>
      </c>
      <c r="DO377">
        <v>2</v>
      </c>
      <c r="DP377" t="b">
        <v>1</v>
      </c>
      <c r="DQ377">
        <v>1758649407.1</v>
      </c>
      <c r="DR377">
        <v>1100.552962962963</v>
      </c>
      <c r="DS377">
        <v>1143.54037037037</v>
      </c>
      <c r="DT377">
        <v>22.30177777777778</v>
      </c>
      <c r="DU377">
        <v>19.70194814814815</v>
      </c>
      <c r="DV377">
        <v>1101.491851851852</v>
      </c>
      <c r="DW377">
        <v>22.0142037037037</v>
      </c>
      <c r="DX377">
        <v>499.9419259259259</v>
      </c>
      <c r="DY377">
        <v>90.28584814814815</v>
      </c>
      <c r="DZ377">
        <v>0.06781477407407407</v>
      </c>
      <c r="EA377">
        <v>29.06262222222222</v>
      </c>
      <c r="EB377">
        <v>30.00145185185185</v>
      </c>
      <c r="EC377">
        <v>999.9000000000001</v>
      </c>
      <c r="ED377">
        <v>0</v>
      </c>
      <c r="EE377">
        <v>0</v>
      </c>
      <c r="EF377">
        <v>9982.518518518518</v>
      </c>
      <c r="EG377">
        <v>0</v>
      </c>
      <c r="EH377">
        <v>10.2</v>
      </c>
      <c r="EI377">
        <v>-42.98712222222223</v>
      </c>
      <c r="EJ377">
        <v>1125.657777777777</v>
      </c>
      <c r="EK377">
        <v>1166.522962962963</v>
      </c>
      <c r="EL377">
        <v>2.59983</v>
      </c>
      <c r="EM377">
        <v>1143.54037037037</v>
      </c>
      <c r="EN377">
        <v>19.70194814814815</v>
      </c>
      <c r="EO377">
        <v>2.013533703703704</v>
      </c>
      <c r="EP377">
        <v>1.778807407407408</v>
      </c>
      <c r="EQ377">
        <v>17.55118148148148</v>
      </c>
      <c r="ER377">
        <v>15.60179629629629</v>
      </c>
      <c r="ES377">
        <v>2000.007037037037</v>
      </c>
      <c r="ET377">
        <v>0.9799940000000001</v>
      </c>
      <c r="EU377">
        <v>0.02000619999999999</v>
      </c>
      <c r="EV377">
        <v>0</v>
      </c>
      <c r="EW377">
        <v>466.9820370370371</v>
      </c>
      <c r="EX377">
        <v>5.00078</v>
      </c>
      <c r="EY377">
        <v>9213.983703703703</v>
      </c>
      <c r="EZ377">
        <v>16379.66296296296</v>
      </c>
      <c r="FA377">
        <v>39.77981481481481</v>
      </c>
      <c r="FB377">
        <v>40.63418518518519</v>
      </c>
      <c r="FC377">
        <v>40.10385185185185</v>
      </c>
      <c r="FD377">
        <v>40.30311111111111</v>
      </c>
      <c r="FE377">
        <v>40.86777777777777</v>
      </c>
      <c r="FF377">
        <v>1955.097037037037</v>
      </c>
      <c r="FG377">
        <v>39.91</v>
      </c>
      <c r="FH377">
        <v>0</v>
      </c>
      <c r="FI377">
        <v>1758649413</v>
      </c>
      <c r="FJ377">
        <v>0</v>
      </c>
      <c r="FK377">
        <v>466.9806800000001</v>
      </c>
      <c r="FL377">
        <v>0.4585384516141685</v>
      </c>
      <c r="FM377">
        <v>16.9846153485711</v>
      </c>
      <c r="FN377">
        <v>9214.155999999999</v>
      </c>
      <c r="FO377">
        <v>15</v>
      </c>
      <c r="FP377">
        <v>0</v>
      </c>
      <c r="FQ377" t="s">
        <v>441</v>
      </c>
      <c r="FR377">
        <v>1746989605.5</v>
      </c>
      <c r="FS377">
        <v>1746989593.5</v>
      </c>
      <c r="FT377">
        <v>0</v>
      </c>
      <c r="FU377">
        <v>-0.274</v>
      </c>
      <c r="FV377">
        <v>-0.002</v>
      </c>
      <c r="FW377">
        <v>2.549</v>
      </c>
      <c r="FX377">
        <v>0.129</v>
      </c>
      <c r="FY377">
        <v>420</v>
      </c>
      <c r="FZ377">
        <v>17</v>
      </c>
      <c r="GA377">
        <v>0.02</v>
      </c>
      <c r="GB377">
        <v>0.04</v>
      </c>
      <c r="GC377">
        <v>-42.92919999999999</v>
      </c>
      <c r="GD377">
        <v>-0.9366461538461271</v>
      </c>
      <c r="GE377">
        <v>0.09906642216210304</v>
      </c>
      <c r="GF377">
        <v>0</v>
      </c>
      <c r="GG377">
        <v>466.913</v>
      </c>
      <c r="GH377">
        <v>0.7055462149639555</v>
      </c>
      <c r="GI377">
        <v>0.1892506896405156</v>
      </c>
      <c r="GJ377">
        <v>1</v>
      </c>
      <c r="GK377">
        <v>2.59459075</v>
      </c>
      <c r="GL377">
        <v>0.0838744840525311</v>
      </c>
      <c r="GM377">
        <v>0.008237168320333109</v>
      </c>
      <c r="GN377">
        <v>1</v>
      </c>
      <c r="GO377">
        <v>2</v>
      </c>
      <c r="GP377">
        <v>3</v>
      </c>
      <c r="GQ377" t="s">
        <v>442</v>
      </c>
      <c r="GR377">
        <v>3.10205</v>
      </c>
      <c r="GS377">
        <v>2.72609</v>
      </c>
      <c r="GT377">
        <v>0.17269</v>
      </c>
      <c r="GU377">
        <v>0.17673</v>
      </c>
      <c r="GV377">
        <v>0.102092</v>
      </c>
      <c r="GW377">
        <v>0.09481009999999999</v>
      </c>
      <c r="GX377">
        <v>21599.3</v>
      </c>
      <c r="GY377">
        <v>19536.6</v>
      </c>
      <c r="GZ377">
        <v>26672.6</v>
      </c>
      <c r="HA377">
        <v>23954</v>
      </c>
      <c r="HB377">
        <v>38335.5</v>
      </c>
      <c r="HC377">
        <v>32067.9</v>
      </c>
      <c r="HD377">
        <v>46578.9</v>
      </c>
      <c r="HE377">
        <v>37902.2</v>
      </c>
      <c r="HF377">
        <v>1.86595</v>
      </c>
      <c r="HG377">
        <v>1.84638</v>
      </c>
      <c r="HH377">
        <v>0.105336</v>
      </c>
      <c r="HI377">
        <v>0</v>
      </c>
      <c r="HJ377">
        <v>28.2861</v>
      </c>
      <c r="HK377">
        <v>999.9</v>
      </c>
      <c r="HL377">
        <v>47.1</v>
      </c>
      <c r="HM377">
        <v>31.9</v>
      </c>
      <c r="HN377">
        <v>24.7696</v>
      </c>
      <c r="HO377">
        <v>61.3313</v>
      </c>
      <c r="HP377">
        <v>22.6402</v>
      </c>
      <c r="HQ377">
        <v>1</v>
      </c>
      <c r="HR377">
        <v>0.165582</v>
      </c>
      <c r="HS377">
        <v>0.0792211</v>
      </c>
      <c r="HT377">
        <v>20.2805</v>
      </c>
      <c r="HU377">
        <v>5.21175</v>
      </c>
      <c r="HV377">
        <v>11.98</v>
      </c>
      <c r="HW377">
        <v>4.9635</v>
      </c>
      <c r="HX377">
        <v>3.2743</v>
      </c>
      <c r="HY377">
        <v>9999</v>
      </c>
      <c r="HZ377">
        <v>9999</v>
      </c>
      <c r="IA377">
        <v>9999</v>
      </c>
      <c r="IB377">
        <v>999.9</v>
      </c>
      <c r="IC377">
        <v>1.86395</v>
      </c>
      <c r="ID377">
        <v>1.86006</v>
      </c>
      <c r="IE377">
        <v>1.85844</v>
      </c>
      <c r="IF377">
        <v>1.85975</v>
      </c>
      <c r="IG377">
        <v>1.85989</v>
      </c>
      <c r="IH377">
        <v>1.85837</v>
      </c>
      <c r="II377">
        <v>1.85745</v>
      </c>
      <c r="IJ377">
        <v>1.85242</v>
      </c>
      <c r="IK377">
        <v>0</v>
      </c>
      <c r="IL377">
        <v>0</v>
      </c>
      <c r="IM377">
        <v>0</v>
      </c>
      <c r="IN377">
        <v>0</v>
      </c>
      <c r="IO377" t="s">
        <v>443</v>
      </c>
      <c r="IP377" t="s">
        <v>444</v>
      </c>
      <c r="IQ377" t="s">
        <v>445</v>
      </c>
      <c r="IR377" t="s">
        <v>445</v>
      </c>
      <c r="IS377" t="s">
        <v>445</v>
      </c>
      <c r="IT377" t="s">
        <v>445</v>
      </c>
      <c r="IU377">
        <v>0</v>
      </c>
      <c r="IV377">
        <v>100</v>
      </c>
      <c r="IW377">
        <v>100</v>
      </c>
      <c r="IX377">
        <v>-0.92</v>
      </c>
      <c r="IY377">
        <v>0.2878</v>
      </c>
      <c r="IZ377">
        <v>-1.101190050776656</v>
      </c>
      <c r="JA377">
        <v>-0.0009077452495023094</v>
      </c>
      <c r="JB377">
        <v>1.260287539409167E-06</v>
      </c>
      <c r="JC377">
        <v>-2.747980142854786E-10</v>
      </c>
      <c r="JD377">
        <v>0.01164710740424388</v>
      </c>
      <c r="JE377">
        <v>0.002354074995816399</v>
      </c>
      <c r="JF377">
        <v>0.0004967520844642659</v>
      </c>
      <c r="JG377">
        <v>-1.558376616488758E-06</v>
      </c>
      <c r="JH377">
        <v>1</v>
      </c>
      <c r="JI377">
        <v>1955</v>
      </c>
      <c r="JJ377">
        <v>1</v>
      </c>
      <c r="JK377">
        <v>26</v>
      </c>
      <c r="JL377">
        <v>194330.2</v>
      </c>
      <c r="JM377">
        <v>194330.4</v>
      </c>
      <c r="JN377">
        <v>2.63184</v>
      </c>
      <c r="JO377">
        <v>2.60376</v>
      </c>
      <c r="JP377">
        <v>1.49658</v>
      </c>
      <c r="JQ377">
        <v>2.34497</v>
      </c>
      <c r="JR377">
        <v>1.54907</v>
      </c>
      <c r="JS377">
        <v>2.34985</v>
      </c>
      <c r="JT377">
        <v>36.6943</v>
      </c>
      <c r="JU377">
        <v>24.1663</v>
      </c>
      <c r="JV377">
        <v>18</v>
      </c>
      <c r="JW377">
        <v>483.803</v>
      </c>
      <c r="JX377">
        <v>485.739</v>
      </c>
      <c r="JY377">
        <v>27.733</v>
      </c>
      <c r="JZ377">
        <v>29.3883</v>
      </c>
      <c r="KA377">
        <v>30.0002</v>
      </c>
      <c r="KB377">
        <v>29.561</v>
      </c>
      <c r="KC377">
        <v>29.5441</v>
      </c>
      <c r="KD377">
        <v>52.818</v>
      </c>
      <c r="KE377">
        <v>21.4409</v>
      </c>
      <c r="KF377">
        <v>54.6411</v>
      </c>
      <c r="KG377">
        <v>27.7261</v>
      </c>
      <c r="KH377">
        <v>1188.98</v>
      </c>
      <c r="KI377">
        <v>19.6905</v>
      </c>
      <c r="KJ377">
        <v>101.839</v>
      </c>
      <c r="KK377">
        <v>91.4019</v>
      </c>
    </row>
    <row r="378" spans="1:297">
      <c r="A378">
        <v>360</v>
      </c>
      <c r="B378">
        <v>1758649419.6</v>
      </c>
      <c r="C378">
        <v>7786.599999904633</v>
      </c>
      <c r="D378" t="s">
        <v>1168</v>
      </c>
      <c r="E378" t="s">
        <v>1169</v>
      </c>
      <c r="F378">
        <v>5</v>
      </c>
      <c r="G378" t="s">
        <v>1027</v>
      </c>
      <c r="H378" t="s">
        <v>438</v>
      </c>
      <c r="I378">
        <v>1758649411.814285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(EA378+(U378+2*0.95*5.67E-8*(((EA378+$B$9)+273)^4-(EA378+273)^4)-44100*J378)/(1.84*29.3*R378+8*0.95*5.67E-8*(EA378+273)^3))</f>
        <v>0</v>
      </c>
      <c r="W378">
        <f>($C$9*EB378+$D$9*EC378+$E$9*V378)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2*0.95*5.67E-8*(((EA378+$B$9)+273)^4-(W378+273)^4)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1198.89279076128</v>
      </c>
      <c r="AK378">
        <v>1166.68303030303</v>
      </c>
      <c r="AL378">
        <v>3.431630419978993</v>
      </c>
      <c r="AM378">
        <v>65.1807308755827</v>
      </c>
      <c r="AN378">
        <f>(AP378 - AO378 + DY378*1E3/(8.314*(EA378+273.15)) * AR378/DX378 * AQ378) * DX378/(100*DL378) * 1000/(1000 - AP378)</f>
        <v>0</v>
      </c>
      <c r="AO378">
        <v>19.70699883010927</v>
      </c>
      <c r="AP378">
        <v>22.31207999999999</v>
      </c>
      <c r="AQ378">
        <v>-1.229991984118182E-06</v>
      </c>
      <c r="AR378">
        <v>105.5664432874924</v>
      </c>
      <c r="AS378">
        <v>0</v>
      </c>
      <c r="AT378">
        <v>0</v>
      </c>
      <c r="AU378">
        <f>IF(AS378*$H$15&gt;=AW378,1.0,(AW378/(AW378-AS378*$H$15)))</f>
        <v>0</v>
      </c>
      <c r="AV378">
        <f>(AU378-1)*100</f>
        <v>0</v>
      </c>
      <c r="AW378">
        <f>MAX(0,($B$15+$C$15*EF378)/(1+$D$15*EF378)*DY378/(EA378+273)*$E$15)</f>
        <v>0</v>
      </c>
      <c r="AX378" t="s">
        <v>439</v>
      </c>
      <c r="AY378" t="s">
        <v>439</v>
      </c>
      <c r="AZ378">
        <v>0</v>
      </c>
      <c r="BA378">
        <v>0</v>
      </c>
      <c r="BB378">
        <f>1-AZ378/BA378</f>
        <v>0</v>
      </c>
      <c r="BC378">
        <v>0</v>
      </c>
      <c r="BD378" t="s">
        <v>439</v>
      </c>
      <c r="BE378" t="s">
        <v>439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439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$B$13*EG378+$C$13*EH378+$F$13*ES378*(1-EV378)</f>
        <v>0</v>
      </c>
      <c r="DI378">
        <f>DH378*DJ378</f>
        <v>0</v>
      </c>
      <c r="DJ378">
        <f>($B$13*$D$11+$C$13*$D$11+$F$13*((FF378+EX378)/MAX(FF378+EX378+FG378, 0.1)*$I$11+FG378/MAX(FF378+EX378+FG378, 0.1)*$J$11))/($B$13+$C$13+$F$13)</f>
        <v>0</v>
      </c>
      <c r="DK378">
        <f>($B$13*$K$11+$C$13*$K$11+$F$13*((FF378+EX378)/MAX(FF378+EX378+FG378, 0.1)*$P$11+FG378/MAX(FF378+EX378+FG378, 0.1)*$Q$11))/($B$13+$C$13+$F$13)</f>
        <v>0</v>
      </c>
      <c r="DL378">
        <v>2.7</v>
      </c>
      <c r="DM378">
        <v>0.5</v>
      </c>
      <c r="DN378" t="s">
        <v>440</v>
      </c>
      <c r="DO378">
        <v>2</v>
      </c>
      <c r="DP378" t="b">
        <v>1</v>
      </c>
      <c r="DQ378">
        <v>1758649411.814285</v>
      </c>
      <c r="DR378">
        <v>1116.302142857143</v>
      </c>
      <c r="DS378">
        <v>1159.329285714286</v>
      </c>
      <c r="DT378">
        <v>22.30808214285714</v>
      </c>
      <c r="DU378">
        <v>19.70463571428572</v>
      </c>
      <c r="DV378">
        <v>1117.226071428571</v>
      </c>
      <c r="DW378">
        <v>22.02036428571429</v>
      </c>
      <c r="DX378">
        <v>499.9591785714286</v>
      </c>
      <c r="DY378">
        <v>90.28586071428572</v>
      </c>
      <c r="DZ378">
        <v>0.06787953214285714</v>
      </c>
      <c r="EA378">
        <v>29.06454285714286</v>
      </c>
      <c r="EB378">
        <v>30.001175</v>
      </c>
      <c r="EC378">
        <v>999.9000000000002</v>
      </c>
      <c r="ED378">
        <v>0</v>
      </c>
      <c r="EE378">
        <v>0</v>
      </c>
      <c r="EF378">
        <v>9987.049642857144</v>
      </c>
      <c r="EG378">
        <v>0</v>
      </c>
      <c r="EH378">
        <v>10.2</v>
      </c>
      <c r="EI378">
        <v>-43.02711428571428</v>
      </c>
      <c r="EJ378">
        <v>1141.7725</v>
      </c>
      <c r="EK378">
        <v>1182.632142857143</v>
      </c>
      <c r="EL378">
        <v>2.603444285714286</v>
      </c>
      <c r="EM378">
        <v>1159.329285714286</v>
      </c>
      <c r="EN378">
        <v>19.70463571428572</v>
      </c>
      <c r="EO378">
        <v>2.014103571428572</v>
      </c>
      <c r="EP378">
        <v>1.77905</v>
      </c>
      <c r="EQ378">
        <v>17.55566785714286</v>
      </c>
      <c r="ER378">
        <v>15.60392857142857</v>
      </c>
      <c r="ES378">
        <v>2000.003214285714</v>
      </c>
      <c r="ET378">
        <v>0.9799940000000003</v>
      </c>
      <c r="EU378">
        <v>0.02000619999999999</v>
      </c>
      <c r="EV378">
        <v>0</v>
      </c>
      <c r="EW378">
        <v>467.0620714285715</v>
      </c>
      <c r="EX378">
        <v>5.00078</v>
      </c>
      <c r="EY378">
        <v>9215.316785714285</v>
      </c>
      <c r="EZ378">
        <v>16379.63214285714</v>
      </c>
      <c r="FA378">
        <v>39.78767857142856</v>
      </c>
      <c r="FB378">
        <v>40.63607142857143</v>
      </c>
      <c r="FC378">
        <v>40.10239285714285</v>
      </c>
      <c r="FD378">
        <v>40.29899999999999</v>
      </c>
      <c r="FE378">
        <v>40.86574999999999</v>
      </c>
      <c r="FF378">
        <v>1955.093214285714</v>
      </c>
      <c r="FG378">
        <v>39.91</v>
      </c>
      <c r="FH378">
        <v>0</v>
      </c>
      <c r="FI378">
        <v>1758649417.8</v>
      </c>
      <c r="FJ378">
        <v>0</v>
      </c>
      <c r="FK378">
        <v>467.02808</v>
      </c>
      <c r="FL378">
        <v>0.8731538514156886</v>
      </c>
      <c r="FM378">
        <v>15.49461541326246</v>
      </c>
      <c r="FN378">
        <v>9215.448</v>
      </c>
      <c r="FO378">
        <v>15</v>
      </c>
      <c r="FP378">
        <v>0</v>
      </c>
      <c r="FQ378" t="s">
        <v>441</v>
      </c>
      <c r="FR378">
        <v>1746989605.5</v>
      </c>
      <c r="FS378">
        <v>1746989593.5</v>
      </c>
      <c r="FT378">
        <v>0</v>
      </c>
      <c r="FU378">
        <v>-0.274</v>
      </c>
      <c r="FV378">
        <v>-0.002</v>
      </c>
      <c r="FW378">
        <v>2.549</v>
      </c>
      <c r="FX378">
        <v>0.129</v>
      </c>
      <c r="FY378">
        <v>420</v>
      </c>
      <c r="FZ378">
        <v>17</v>
      </c>
      <c r="GA378">
        <v>0.02</v>
      </c>
      <c r="GB378">
        <v>0.04</v>
      </c>
      <c r="GC378">
        <v>-42.99609756097561</v>
      </c>
      <c r="GD378">
        <v>-0.5146557491290122</v>
      </c>
      <c r="GE378">
        <v>0.060733233108466</v>
      </c>
      <c r="GF378">
        <v>0</v>
      </c>
      <c r="GG378">
        <v>466.9941470588236</v>
      </c>
      <c r="GH378">
        <v>0.5543315505668446</v>
      </c>
      <c r="GI378">
        <v>0.2064052456516635</v>
      </c>
      <c r="GJ378">
        <v>1</v>
      </c>
      <c r="GK378">
        <v>2.600334146341463</v>
      </c>
      <c r="GL378">
        <v>0.05484209059233368</v>
      </c>
      <c r="GM378">
        <v>0.005784797138172064</v>
      </c>
      <c r="GN378">
        <v>1</v>
      </c>
      <c r="GO378">
        <v>2</v>
      </c>
      <c r="GP378">
        <v>3</v>
      </c>
      <c r="GQ378" t="s">
        <v>442</v>
      </c>
      <c r="GR378">
        <v>3.10233</v>
      </c>
      <c r="GS378">
        <v>2.72606</v>
      </c>
      <c r="GT378">
        <v>0.174288</v>
      </c>
      <c r="GU378">
        <v>0.178302</v>
      </c>
      <c r="GV378">
        <v>0.102092</v>
      </c>
      <c r="GW378">
        <v>0.0948224</v>
      </c>
      <c r="GX378">
        <v>21557.6</v>
      </c>
      <c r="GY378">
        <v>19499.2</v>
      </c>
      <c r="GZ378">
        <v>26672.6</v>
      </c>
      <c r="HA378">
        <v>23953.9</v>
      </c>
      <c r="HB378">
        <v>38335.7</v>
      </c>
      <c r="HC378">
        <v>32067.6</v>
      </c>
      <c r="HD378">
        <v>46578.8</v>
      </c>
      <c r="HE378">
        <v>37902.2</v>
      </c>
      <c r="HF378">
        <v>1.8661</v>
      </c>
      <c r="HG378">
        <v>1.84625</v>
      </c>
      <c r="HH378">
        <v>0.104636</v>
      </c>
      <c r="HI378">
        <v>0</v>
      </c>
      <c r="HJ378">
        <v>28.2899</v>
      </c>
      <c r="HK378">
        <v>999.9</v>
      </c>
      <c r="HL378">
        <v>47.1</v>
      </c>
      <c r="HM378">
        <v>31.9</v>
      </c>
      <c r="HN378">
        <v>24.7708</v>
      </c>
      <c r="HO378">
        <v>60.5613</v>
      </c>
      <c r="HP378">
        <v>22.3758</v>
      </c>
      <c r="HQ378">
        <v>1</v>
      </c>
      <c r="HR378">
        <v>0.166049</v>
      </c>
      <c r="HS378">
        <v>0.103755</v>
      </c>
      <c r="HT378">
        <v>20.2805</v>
      </c>
      <c r="HU378">
        <v>5.21085</v>
      </c>
      <c r="HV378">
        <v>11.98</v>
      </c>
      <c r="HW378">
        <v>4.9634</v>
      </c>
      <c r="HX378">
        <v>3.27425</v>
      </c>
      <c r="HY378">
        <v>9999</v>
      </c>
      <c r="HZ378">
        <v>9999</v>
      </c>
      <c r="IA378">
        <v>9999</v>
      </c>
      <c r="IB378">
        <v>999.9</v>
      </c>
      <c r="IC378">
        <v>1.86392</v>
      </c>
      <c r="ID378">
        <v>1.86006</v>
      </c>
      <c r="IE378">
        <v>1.85839</v>
      </c>
      <c r="IF378">
        <v>1.85974</v>
      </c>
      <c r="IG378">
        <v>1.85989</v>
      </c>
      <c r="IH378">
        <v>1.85838</v>
      </c>
      <c r="II378">
        <v>1.85745</v>
      </c>
      <c r="IJ378">
        <v>1.85242</v>
      </c>
      <c r="IK378">
        <v>0</v>
      </c>
      <c r="IL378">
        <v>0</v>
      </c>
      <c r="IM378">
        <v>0</v>
      </c>
      <c r="IN378">
        <v>0</v>
      </c>
      <c r="IO378" t="s">
        <v>443</v>
      </c>
      <c r="IP378" t="s">
        <v>444</v>
      </c>
      <c r="IQ378" t="s">
        <v>445</v>
      </c>
      <c r="IR378" t="s">
        <v>445</v>
      </c>
      <c r="IS378" t="s">
        <v>445</v>
      </c>
      <c r="IT378" t="s">
        <v>445</v>
      </c>
      <c r="IU378">
        <v>0</v>
      </c>
      <c r="IV378">
        <v>100</v>
      </c>
      <c r="IW378">
        <v>100</v>
      </c>
      <c r="IX378">
        <v>-0.9</v>
      </c>
      <c r="IY378">
        <v>0.2878</v>
      </c>
      <c r="IZ378">
        <v>-1.101190050776656</v>
      </c>
      <c r="JA378">
        <v>-0.0009077452495023094</v>
      </c>
      <c r="JB378">
        <v>1.260287539409167E-06</v>
      </c>
      <c r="JC378">
        <v>-2.747980142854786E-10</v>
      </c>
      <c r="JD378">
        <v>0.01164710740424388</v>
      </c>
      <c r="JE378">
        <v>0.002354074995816399</v>
      </c>
      <c r="JF378">
        <v>0.0004967520844642659</v>
      </c>
      <c r="JG378">
        <v>-1.558376616488758E-06</v>
      </c>
      <c r="JH378">
        <v>1</v>
      </c>
      <c r="JI378">
        <v>1955</v>
      </c>
      <c r="JJ378">
        <v>1</v>
      </c>
      <c r="JK378">
        <v>26</v>
      </c>
      <c r="JL378">
        <v>194330.2</v>
      </c>
      <c r="JM378">
        <v>194330.4</v>
      </c>
      <c r="JN378">
        <v>2.65869</v>
      </c>
      <c r="JO378">
        <v>2.61108</v>
      </c>
      <c r="JP378">
        <v>1.49658</v>
      </c>
      <c r="JQ378">
        <v>2.34497</v>
      </c>
      <c r="JR378">
        <v>1.54907</v>
      </c>
      <c r="JS378">
        <v>2.46704</v>
      </c>
      <c r="JT378">
        <v>36.6943</v>
      </c>
      <c r="JU378">
        <v>24.1751</v>
      </c>
      <c r="JV378">
        <v>18</v>
      </c>
      <c r="JW378">
        <v>483.91</v>
      </c>
      <c r="JX378">
        <v>485.676</v>
      </c>
      <c r="JY378">
        <v>27.7338</v>
      </c>
      <c r="JZ378">
        <v>29.3898</v>
      </c>
      <c r="KA378">
        <v>30.0002</v>
      </c>
      <c r="KB378">
        <v>29.5635</v>
      </c>
      <c r="KC378">
        <v>29.5465</v>
      </c>
      <c r="KD378">
        <v>53.3691</v>
      </c>
      <c r="KE378">
        <v>21.4409</v>
      </c>
      <c r="KF378">
        <v>54.6411</v>
      </c>
      <c r="KG378">
        <v>27.7282</v>
      </c>
      <c r="KH378">
        <v>1202.34</v>
      </c>
      <c r="KI378">
        <v>19.6905</v>
      </c>
      <c r="KJ378">
        <v>101.839</v>
      </c>
      <c r="KK378">
        <v>91.40170000000001</v>
      </c>
    </row>
    <row r="379" spans="1:297">
      <c r="A379">
        <v>361</v>
      </c>
      <c r="B379">
        <v>1758649424.6</v>
      </c>
      <c r="C379">
        <v>7791.599999904633</v>
      </c>
      <c r="D379" t="s">
        <v>1170</v>
      </c>
      <c r="E379" t="s">
        <v>1171</v>
      </c>
      <c r="F379">
        <v>5</v>
      </c>
      <c r="G379" t="s">
        <v>1027</v>
      </c>
      <c r="H379" t="s">
        <v>438</v>
      </c>
      <c r="I379">
        <v>1758649417.1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(EA379+(U379+2*0.95*5.67E-8*(((EA379+$B$9)+273)^4-(EA379+273)^4)-44100*J379)/(1.84*29.3*R379+8*0.95*5.67E-8*(EA379+273)^3))</f>
        <v>0</v>
      </c>
      <c r="W379">
        <f>($C$9*EB379+$D$9*EC379+$E$9*V379)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2*0.95*5.67E-8*(((EA379+$B$9)+273)^4-(W379+273)^4)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1215.940107260703</v>
      </c>
      <c r="AK379">
        <v>1183.820545454545</v>
      </c>
      <c r="AL379">
        <v>3.42407531839611</v>
      </c>
      <c r="AM379">
        <v>65.1807308755827</v>
      </c>
      <c r="AN379">
        <f>(AP379 - AO379 + DY379*1E3/(8.314*(EA379+273.15)) * AR379/DX379 * AQ379) * DX379/(100*DL379) * 1000/(1000 - AP379)</f>
        <v>0</v>
      </c>
      <c r="AO379">
        <v>19.71148940059576</v>
      </c>
      <c r="AP379">
        <v>22.31229393939394</v>
      </c>
      <c r="AQ379">
        <v>7.631219679166976E-07</v>
      </c>
      <c r="AR379">
        <v>105.5664432874924</v>
      </c>
      <c r="AS379">
        <v>0</v>
      </c>
      <c r="AT379">
        <v>0</v>
      </c>
      <c r="AU379">
        <f>IF(AS379*$H$15&gt;=AW379,1.0,(AW379/(AW379-AS379*$H$15)))</f>
        <v>0</v>
      </c>
      <c r="AV379">
        <f>(AU379-1)*100</f>
        <v>0</v>
      </c>
      <c r="AW379">
        <f>MAX(0,($B$15+$C$15*EF379)/(1+$D$15*EF379)*DY379/(EA379+273)*$E$15)</f>
        <v>0</v>
      </c>
      <c r="AX379" t="s">
        <v>439</v>
      </c>
      <c r="AY379" t="s">
        <v>439</v>
      </c>
      <c r="AZ379">
        <v>0</v>
      </c>
      <c r="BA379">
        <v>0</v>
      </c>
      <c r="BB379">
        <f>1-AZ379/BA379</f>
        <v>0</v>
      </c>
      <c r="BC379">
        <v>0</v>
      </c>
      <c r="BD379" t="s">
        <v>439</v>
      </c>
      <c r="BE379" t="s">
        <v>439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439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$B$13*EG379+$C$13*EH379+$F$13*ES379*(1-EV379)</f>
        <v>0</v>
      </c>
      <c r="DI379">
        <f>DH379*DJ379</f>
        <v>0</v>
      </c>
      <c r="DJ379">
        <f>($B$13*$D$11+$C$13*$D$11+$F$13*((FF379+EX379)/MAX(FF379+EX379+FG379, 0.1)*$I$11+FG379/MAX(FF379+EX379+FG379, 0.1)*$J$11))/($B$13+$C$13+$F$13)</f>
        <v>0</v>
      </c>
      <c r="DK379">
        <f>($B$13*$K$11+$C$13*$K$11+$F$13*((FF379+EX379)/MAX(FF379+EX379+FG379, 0.1)*$P$11+FG379/MAX(FF379+EX379+FG379, 0.1)*$Q$11))/($B$13+$C$13+$F$13)</f>
        <v>0</v>
      </c>
      <c r="DL379">
        <v>2.7</v>
      </c>
      <c r="DM379">
        <v>0.5</v>
      </c>
      <c r="DN379" t="s">
        <v>440</v>
      </c>
      <c r="DO379">
        <v>2</v>
      </c>
      <c r="DP379" t="b">
        <v>1</v>
      </c>
      <c r="DQ379">
        <v>1758649417.1</v>
      </c>
      <c r="DR379">
        <v>1133.968888888889</v>
      </c>
      <c r="DS379">
        <v>1177.016296296296</v>
      </c>
      <c r="DT379">
        <v>22.3115962962963</v>
      </c>
      <c r="DU379">
        <v>19.70777777777777</v>
      </c>
      <c r="DV379">
        <v>1134.877407407407</v>
      </c>
      <c r="DW379">
        <v>22.02380370370371</v>
      </c>
      <c r="DX379">
        <v>499.9985555555556</v>
      </c>
      <c r="DY379">
        <v>90.2857925925926</v>
      </c>
      <c r="DZ379">
        <v>0.06789594814814813</v>
      </c>
      <c r="EA379">
        <v>29.06531111111111</v>
      </c>
      <c r="EB379">
        <v>30.00345185185185</v>
      </c>
      <c r="EC379">
        <v>999.9000000000001</v>
      </c>
      <c r="ED379">
        <v>0</v>
      </c>
      <c r="EE379">
        <v>0</v>
      </c>
      <c r="EF379">
        <v>9991.25</v>
      </c>
      <c r="EG379">
        <v>0</v>
      </c>
      <c r="EH379">
        <v>10.2</v>
      </c>
      <c r="EI379">
        <v>-43.04708518518518</v>
      </c>
      <c r="EJ379">
        <v>1159.846296296296</v>
      </c>
      <c r="EK379">
        <v>1200.678518518518</v>
      </c>
      <c r="EL379">
        <v>2.603814444444444</v>
      </c>
      <c r="EM379">
        <v>1177.016296296296</v>
      </c>
      <c r="EN379">
        <v>19.70777777777777</v>
      </c>
      <c r="EO379">
        <v>2.01442</v>
      </c>
      <c r="EP379">
        <v>1.779332222222222</v>
      </c>
      <c r="EQ379">
        <v>17.55814444444444</v>
      </c>
      <c r="ER379">
        <v>15.6064</v>
      </c>
      <c r="ES379">
        <v>2000.003703703704</v>
      </c>
      <c r="ET379">
        <v>0.9799940000000001</v>
      </c>
      <c r="EU379">
        <v>0.02000619999999999</v>
      </c>
      <c r="EV379">
        <v>0</v>
      </c>
      <c r="EW379">
        <v>467.1582222222222</v>
      </c>
      <c r="EX379">
        <v>5.00078</v>
      </c>
      <c r="EY379">
        <v>9217.014444444445</v>
      </c>
      <c r="EZ379">
        <v>16379.63333333333</v>
      </c>
      <c r="FA379">
        <v>39.77507407407407</v>
      </c>
      <c r="FB379">
        <v>40.63188888888889</v>
      </c>
      <c r="FC379">
        <v>40.09466666666667</v>
      </c>
      <c r="FD379">
        <v>40.28451851851851</v>
      </c>
      <c r="FE379">
        <v>40.86548148148148</v>
      </c>
      <c r="FF379">
        <v>1955.093703703703</v>
      </c>
      <c r="FG379">
        <v>39.91</v>
      </c>
      <c r="FH379">
        <v>0</v>
      </c>
      <c r="FI379">
        <v>1758649422.6</v>
      </c>
      <c r="FJ379">
        <v>0</v>
      </c>
      <c r="FK379">
        <v>467.12508</v>
      </c>
      <c r="FL379">
        <v>1.988076923768805</v>
      </c>
      <c r="FM379">
        <v>19.20230773241666</v>
      </c>
      <c r="FN379">
        <v>9216.9884</v>
      </c>
      <c r="FO379">
        <v>15</v>
      </c>
      <c r="FP379">
        <v>0</v>
      </c>
      <c r="FQ379" t="s">
        <v>441</v>
      </c>
      <c r="FR379">
        <v>1746989605.5</v>
      </c>
      <c r="FS379">
        <v>1746989593.5</v>
      </c>
      <c r="FT379">
        <v>0</v>
      </c>
      <c r="FU379">
        <v>-0.274</v>
      </c>
      <c r="FV379">
        <v>-0.002</v>
      </c>
      <c r="FW379">
        <v>2.549</v>
      </c>
      <c r="FX379">
        <v>0.129</v>
      </c>
      <c r="FY379">
        <v>420</v>
      </c>
      <c r="FZ379">
        <v>17</v>
      </c>
      <c r="GA379">
        <v>0.02</v>
      </c>
      <c r="GB379">
        <v>0.04</v>
      </c>
      <c r="GC379">
        <v>-43.02200731707317</v>
      </c>
      <c r="GD379">
        <v>-0.2442188153309526</v>
      </c>
      <c r="GE379">
        <v>0.04780132353634432</v>
      </c>
      <c r="GF379">
        <v>1</v>
      </c>
      <c r="GG379">
        <v>467.0752352941176</v>
      </c>
      <c r="GH379">
        <v>1.116699773005592</v>
      </c>
      <c r="GI379">
        <v>0.2360340278089894</v>
      </c>
      <c r="GJ379">
        <v>0</v>
      </c>
      <c r="GK379">
        <v>2.602625853658536</v>
      </c>
      <c r="GL379">
        <v>0.01002355400697234</v>
      </c>
      <c r="GM379">
        <v>0.003018128135450656</v>
      </c>
      <c r="GN379">
        <v>1</v>
      </c>
      <c r="GO379">
        <v>2</v>
      </c>
      <c r="GP379">
        <v>3</v>
      </c>
      <c r="GQ379" t="s">
        <v>442</v>
      </c>
      <c r="GR379">
        <v>3.10218</v>
      </c>
      <c r="GS379">
        <v>2.72573</v>
      </c>
      <c r="GT379">
        <v>0.175872</v>
      </c>
      <c r="GU379">
        <v>0.179864</v>
      </c>
      <c r="GV379">
        <v>0.102091</v>
      </c>
      <c r="GW379">
        <v>0.09483279999999999</v>
      </c>
      <c r="GX379">
        <v>21516.1</v>
      </c>
      <c r="GY379">
        <v>19462</v>
      </c>
      <c r="GZ379">
        <v>26672.5</v>
      </c>
      <c r="HA379">
        <v>23953.8</v>
      </c>
      <c r="HB379">
        <v>38335.8</v>
      </c>
      <c r="HC379">
        <v>32067.5</v>
      </c>
      <c r="HD379">
        <v>46578.7</v>
      </c>
      <c r="HE379">
        <v>37902.3</v>
      </c>
      <c r="HF379">
        <v>1.86593</v>
      </c>
      <c r="HG379">
        <v>1.84605</v>
      </c>
      <c r="HH379">
        <v>0.104748</v>
      </c>
      <c r="HI379">
        <v>0</v>
      </c>
      <c r="HJ379">
        <v>28.2945</v>
      </c>
      <c r="HK379">
        <v>999.9</v>
      </c>
      <c r="HL379">
        <v>47.1</v>
      </c>
      <c r="HM379">
        <v>31.9</v>
      </c>
      <c r="HN379">
        <v>24.7688</v>
      </c>
      <c r="HO379">
        <v>60.6613</v>
      </c>
      <c r="HP379">
        <v>22.5841</v>
      </c>
      <c r="HQ379">
        <v>1</v>
      </c>
      <c r="HR379">
        <v>0.166032</v>
      </c>
      <c r="HS379">
        <v>0.110016</v>
      </c>
      <c r="HT379">
        <v>20.2804</v>
      </c>
      <c r="HU379">
        <v>5.20995</v>
      </c>
      <c r="HV379">
        <v>11.98</v>
      </c>
      <c r="HW379">
        <v>4.96315</v>
      </c>
      <c r="HX379">
        <v>3.2742</v>
      </c>
      <c r="HY379">
        <v>9999</v>
      </c>
      <c r="HZ379">
        <v>9999</v>
      </c>
      <c r="IA379">
        <v>9999</v>
      </c>
      <c r="IB379">
        <v>999.9</v>
      </c>
      <c r="IC379">
        <v>1.86396</v>
      </c>
      <c r="ID379">
        <v>1.86006</v>
      </c>
      <c r="IE379">
        <v>1.85842</v>
      </c>
      <c r="IF379">
        <v>1.85974</v>
      </c>
      <c r="IG379">
        <v>1.85989</v>
      </c>
      <c r="IH379">
        <v>1.85837</v>
      </c>
      <c r="II379">
        <v>1.85745</v>
      </c>
      <c r="IJ379">
        <v>1.85242</v>
      </c>
      <c r="IK379">
        <v>0</v>
      </c>
      <c r="IL379">
        <v>0</v>
      </c>
      <c r="IM379">
        <v>0</v>
      </c>
      <c r="IN379">
        <v>0</v>
      </c>
      <c r="IO379" t="s">
        <v>443</v>
      </c>
      <c r="IP379" t="s">
        <v>444</v>
      </c>
      <c r="IQ379" t="s">
        <v>445</v>
      </c>
      <c r="IR379" t="s">
        <v>445</v>
      </c>
      <c r="IS379" t="s">
        <v>445</v>
      </c>
      <c r="IT379" t="s">
        <v>445</v>
      </c>
      <c r="IU379">
        <v>0</v>
      </c>
      <c r="IV379">
        <v>100</v>
      </c>
      <c r="IW379">
        <v>100</v>
      </c>
      <c r="IX379">
        <v>-0.89</v>
      </c>
      <c r="IY379">
        <v>0.2878</v>
      </c>
      <c r="IZ379">
        <v>-1.101190050776656</v>
      </c>
      <c r="JA379">
        <v>-0.0009077452495023094</v>
      </c>
      <c r="JB379">
        <v>1.260287539409167E-06</v>
      </c>
      <c r="JC379">
        <v>-2.747980142854786E-10</v>
      </c>
      <c r="JD379">
        <v>0.01164710740424388</v>
      </c>
      <c r="JE379">
        <v>0.002354074995816399</v>
      </c>
      <c r="JF379">
        <v>0.0004967520844642659</v>
      </c>
      <c r="JG379">
        <v>-1.558376616488758E-06</v>
      </c>
      <c r="JH379">
        <v>1</v>
      </c>
      <c r="JI379">
        <v>1955</v>
      </c>
      <c r="JJ379">
        <v>1</v>
      </c>
      <c r="JK379">
        <v>26</v>
      </c>
      <c r="JL379">
        <v>194330.3</v>
      </c>
      <c r="JM379">
        <v>194330.5</v>
      </c>
      <c r="JN379">
        <v>2.69165</v>
      </c>
      <c r="JO379">
        <v>2.60742</v>
      </c>
      <c r="JP379">
        <v>1.49658</v>
      </c>
      <c r="JQ379">
        <v>2.34619</v>
      </c>
      <c r="JR379">
        <v>1.54907</v>
      </c>
      <c r="JS379">
        <v>2.39136</v>
      </c>
      <c r="JT379">
        <v>36.6943</v>
      </c>
      <c r="JU379">
        <v>24.1751</v>
      </c>
      <c r="JV379">
        <v>18</v>
      </c>
      <c r="JW379">
        <v>483.815</v>
      </c>
      <c r="JX379">
        <v>485.562</v>
      </c>
      <c r="JY379">
        <v>27.7337</v>
      </c>
      <c r="JZ379">
        <v>29.3915</v>
      </c>
      <c r="KA379">
        <v>30.0001</v>
      </c>
      <c r="KB379">
        <v>29.5645</v>
      </c>
      <c r="KC379">
        <v>29.5486</v>
      </c>
      <c r="KD379">
        <v>54.0027</v>
      </c>
      <c r="KE379">
        <v>21.4409</v>
      </c>
      <c r="KF379">
        <v>54.6411</v>
      </c>
      <c r="KG379">
        <v>27.731</v>
      </c>
      <c r="KH379">
        <v>1222.38</v>
      </c>
      <c r="KI379">
        <v>19.6905</v>
      </c>
      <c r="KJ379">
        <v>101.838</v>
      </c>
      <c r="KK379">
        <v>91.40170000000001</v>
      </c>
    </row>
    <row r="380" spans="1:297">
      <c r="A380">
        <v>362</v>
      </c>
      <c r="B380">
        <v>1758649429.6</v>
      </c>
      <c r="C380">
        <v>7796.599999904633</v>
      </c>
      <c r="D380" t="s">
        <v>1172</v>
      </c>
      <c r="E380" t="s">
        <v>1173</v>
      </c>
      <c r="F380">
        <v>5</v>
      </c>
      <c r="G380" t="s">
        <v>1027</v>
      </c>
      <c r="H380" t="s">
        <v>438</v>
      </c>
      <c r="I380">
        <v>1758649421.814285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(EA380+(U380+2*0.95*5.67E-8*(((EA380+$B$9)+273)^4-(EA380+273)^4)-44100*J380)/(1.84*29.3*R380+8*0.95*5.67E-8*(EA380+273)^3))</f>
        <v>0</v>
      </c>
      <c r="W380">
        <f>($C$9*EB380+$D$9*EC380+$E$9*V380)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2*0.95*5.67E-8*(((EA380+$B$9)+273)^4-(W380+273)^4)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1233.315452537186</v>
      </c>
      <c r="AK380">
        <v>1201.019454545455</v>
      </c>
      <c r="AL380">
        <v>3.447990061833273</v>
      </c>
      <c r="AM380">
        <v>65.1807308755827</v>
      </c>
      <c r="AN380">
        <f>(AP380 - AO380 + DY380*1E3/(8.314*(EA380+273.15)) * AR380/DX380 * AQ380) * DX380/(100*DL380) * 1000/(1000 - AP380)</f>
        <v>0</v>
      </c>
      <c r="AO380">
        <v>19.71449300420789</v>
      </c>
      <c r="AP380">
        <v>22.30829878787878</v>
      </c>
      <c r="AQ380">
        <v>-1.241860005272676E-05</v>
      </c>
      <c r="AR380">
        <v>105.5664432874924</v>
      </c>
      <c r="AS380">
        <v>0</v>
      </c>
      <c r="AT380">
        <v>0</v>
      </c>
      <c r="AU380">
        <f>IF(AS380*$H$15&gt;=AW380,1.0,(AW380/(AW380-AS380*$H$15)))</f>
        <v>0</v>
      </c>
      <c r="AV380">
        <f>(AU380-1)*100</f>
        <v>0</v>
      </c>
      <c r="AW380">
        <f>MAX(0,($B$15+$C$15*EF380)/(1+$D$15*EF380)*DY380/(EA380+273)*$E$15)</f>
        <v>0</v>
      </c>
      <c r="AX380" t="s">
        <v>439</v>
      </c>
      <c r="AY380" t="s">
        <v>439</v>
      </c>
      <c r="AZ380">
        <v>0</v>
      </c>
      <c r="BA380">
        <v>0</v>
      </c>
      <c r="BB380">
        <f>1-AZ380/BA380</f>
        <v>0</v>
      </c>
      <c r="BC380">
        <v>0</v>
      </c>
      <c r="BD380" t="s">
        <v>439</v>
      </c>
      <c r="BE380" t="s">
        <v>439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439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$B$13*EG380+$C$13*EH380+$F$13*ES380*(1-EV380)</f>
        <v>0</v>
      </c>
      <c r="DI380">
        <f>DH380*DJ380</f>
        <v>0</v>
      </c>
      <c r="DJ380">
        <f>($B$13*$D$11+$C$13*$D$11+$F$13*((FF380+EX380)/MAX(FF380+EX380+FG380, 0.1)*$I$11+FG380/MAX(FF380+EX380+FG380, 0.1)*$J$11))/($B$13+$C$13+$F$13)</f>
        <v>0</v>
      </c>
      <c r="DK380">
        <f>($B$13*$K$11+$C$13*$K$11+$F$13*((FF380+EX380)/MAX(FF380+EX380+FG380, 0.1)*$P$11+FG380/MAX(FF380+EX380+FG380, 0.1)*$Q$11))/($B$13+$C$13+$F$13)</f>
        <v>0</v>
      </c>
      <c r="DL380">
        <v>2.7</v>
      </c>
      <c r="DM380">
        <v>0.5</v>
      </c>
      <c r="DN380" t="s">
        <v>440</v>
      </c>
      <c r="DO380">
        <v>2</v>
      </c>
      <c r="DP380" t="b">
        <v>1</v>
      </c>
      <c r="DQ380">
        <v>1758649421.814285</v>
      </c>
      <c r="DR380">
        <v>1149.754642857143</v>
      </c>
      <c r="DS380">
        <v>1192.853928571428</v>
      </c>
      <c r="DT380">
        <v>22.31177857142857</v>
      </c>
      <c r="DU380">
        <v>19.71063928571428</v>
      </c>
      <c r="DV380">
        <v>1150.648928571429</v>
      </c>
      <c r="DW380">
        <v>22.02397142857143</v>
      </c>
      <c r="DX380">
        <v>500.0233214285714</v>
      </c>
      <c r="DY380">
        <v>90.2856642857143</v>
      </c>
      <c r="DZ380">
        <v>0.06777838928571428</v>
      </c>
      <c r="EA380">
        <v>29.06521428571429</v>
      </c>
      <c r="EB380">
        <v>30.00140357142857</v>
      </c>
      <c r="EC380">
        <v>999.9000000000002</v>
      </c>
      <c r="ED380">
        <v>0</v>
      </c>
      <c r="EE380">
        <v>0</v>
      </c>
      <c r="EF380">
        <v>9998.726071428571</v>
      </c>
      <c r="EG380">
        <v>0</v>
      </c>
      <c r="EH380">
        <v>10.2</v>
      </c>
      <c r="EI380">
        <v>-43.099225</v>
      </c>
      <c r="EJ380">
        <v>1175.992857142857</v>
      </c>
      <c r="EK380">
        <v>1216.838928571429</v>
      </c>
      <c r="EL380">
        <v>2.601132857142857</v>
      </c>
      <c r="EM380">
        <v>1192.853928571428</v>
      </c>
      <c r="EN380">
        <v>19.71063928571428</v>
      </c>
      <c r="EO380">
        <v>2.014433571428571</v>
      </c>
      <c r="EP380">
        <v>1.779587142857143</v>
      </c>
      <c r="EQ380">
        <v>17.55825357142857</v>
      </c>
      <c r="ER380">
        <v>15.60864642857143</v>
      </c>
      <c r="ES380">
        <v>2000.002142857143</v>
      </c>
      <c r="ET380">
        <v>0.9799940000000003</v>
      </c>
      <c r="EU380">
        <v>0.02000619999999999</v>
      </c>
      <c r="EV380">
        <v>0</v>
      </c>
      <c r="EW380">
        <v>467.3288928571428</v>
      </c>
      <c r="EX380">
        <v>5.00078</v>
      </c>
      <c r="EY380">
        <v>9218.303214285714</v>
      </c>
      <c r="EZ380">
        <v>16379.61428571429</v>
      </c>
      <c r="FA380">
        <v>39.77646428571428</v>
      </c>
      <c r="FB380">
        <v>40.63607142857143</v>
      </c>
      <c r="FC380">
        <v>40.08007142857142</v>
      </c>
      <c r="FD380">
        <v>40.281</v>
      </c>
      <c r="FE380">
        <v>40.86799999999999</v>
      </c>
      <c r="FF380">
        <v>1955.092142857143</v>
      </c>
      <c r="FG380">
        <v>39.91</v>
      </c>
      <c r="FH380">
        <v>0</v>
      </c>
      <c r="FI380">
        <v>1758649428</v>
      </c>
      <c r="FJ380">
        <v>0</v>
      </c>
      <c r="FK380">
        <v>467.2881923076923</v>
      </c>
      <c r="FL380">
        <v>1.794905989410323</v>
      </c>
      <c r="FM380">
        <v>17.06427348304759</v>
      </c>
      <c r="FN380">
        <v>9218.376538461538</v>
      </c>
      <c r="FO380">
        <v>15</v>
      </c>
      <c r="FP380">
        <v>0</v>
      </c>
      <c r="FQ380" t="s">
        <v>441</v>
      </c>
      <c r="FR380">
        <v>1746989605.5</v>
      </c>
      <c r="FS380">
        <v>1746989593.5</v>
      </c>
      <c r="FT380">
        <v>0</v>
      </c>
      <c r="FU380">
        <v>-0.274</v>
      </c>
      <c r="FV380">
        <v>-0.002</v>
      </c>
      <c r="FW380">
        <v>2.549</v>
      </c>
      <c r="FX380">
        <v>0.129</v>
      </c>
      <c r="FY380">
        <v>420</v>
      </c>
      <c r="FZ380">
        <v>17</v>
      </c>
      <c r="GA380">
        <v>0.02</v>
      </c>
      <c r="GB380">
        <v>0.04</v>
      </c>
      <c r="GC380">
        <v>-43.0880425</v>
      </c>
      <c r="GD380">
        <v>-0.5575823639775199</v>
      </c>
      <c r="GE380">
        <v>0.08451700091549692</v>
      </c>
      <c r="GF380">
        <v>0</v>
      </c>
      <c r="GG380">
        <v>467.2015882352941</v>
      </c>
      <c r="GH380">
        <v>1.966325436870202</v>
      </c>
      <c r="GI380">
        <v>0.2937449992212204</v>
      </c>
      <c r="GJ380">
        <v>0</v>
      </c>
      <c r="GK380">
        <v>2.6020785</v>
      </c>
      <c r="GL380">
        <v>-0.03475272045028389</v>
      </c>
      <c r="GM380">
        <v>0.003700839465580737</v>
      </c>
      <c r="GN380">
        <v>1</v>
      </c>
      <c r="GO380">
        <v>1</v>
      </c>
      <c r="GP380">
        <v>3</v>
      </c>
      <c r="GQ380" t="s">
        <v>448</v>
      </c>
      <c r="GR380">
        <v>3.10208</v>
      </c>
      <c r="GS380">
        <v>2.7259</v>
      </c>
      <c r="GT380">
        <v>0.177451</v>
      </c>
      <c r="GU380">
        <v>0.181409</v>
      </c>
      <c r="GV380">
        <v>0.102079</v>
      </c>
      <c r="GW380">
        <v>0.09482989999999999</v>
      </c>
      <c r="GX380">
        <v>21474.9</v>
      </c>
      <c r="GY380">
        <v>19425.5</v>
      </c>
      <c r="GZ380">
        <v>26672.5</v>
      </c>
      <c r="HA380">
        <v>23954</v>
      </c>
      <c r="HB380">
        <v>38336.3</v>
      </c>
      <c r="HC380">
        <v>32067.8</v>
      </c>
      <c r="HD380">
        <v>46578.4</v>
      </c>
      <c r="HE380">
        <v>37902.3</v>
      </c>
      <c r="HF380">
        <v>1.86558</v>
      </c>
      <c r="HG380">
        <v>1.84643</v>
      </c>
      <c r="HH380">
        <v>0.104696</v>
      </c>
      <c r="HI380">
        <v>0</v>
      </c>
      <c r="HJ380">
        <v>28.2982</v>
      </c>
      <c r="HK380">
        <v>999.9</v>
      </c>
      <c r="HL380">
        <v>47</v>
      </c>
      <c r="HM380">
        <v>31.9</v>
      </c>
      <c r="HN380">
        <v>24.7178</v>
      </c>
      <c r="HO380">
        <v>60.6713</v>
      </c>
      <c r="HP380">
        <v>22.3798</v>
      </c>
      <c r="HQ380">
        <v>1</v>
      </c>
      <c r="HR380">
        <v>0.166072</v>
      </c>
      <c r="HS380">
        <v>0.114082</v>
      </c>
      <c r="HT380">
        <v>20.2804</v>
      </c>
      <c r="HU380">
        <v>5.20995</v>
      </c>
      <c r="HV380">
        <v>11.98</v>
      </c>
      <c r="HW380">
        <v>4.96315</v>
      </c>
      <c r="HX380">
        <v>3.27418</v>
      </c>
      <c r="HY380">
        <v>9999</v>
      </c>
      <c r="HZ380">
        <v>9999</v>
      </c>
      <c r="IA380">
        <v>9999</v>
      </c>
      <c r="IB380">
        <v>999.9</v>
      </c>
      <c r="IC380">
        <v>1.86397</v>
      </c>
      <c r="ID380">
        <v>1.86006</v>
      </c>
      <c r="IE380">
        <v>1.85841</v>
      </c>
      <c r="IF380">
        <v>1.85974</v>
      </c>
      <c r="IG380">
        <v>1.85989</v>
      </c>
      <c r="IH380">
        <v>1.85838</v>
      </c>
      <c r="II380">
        <v>1.85745</v>
      </c>
      <c r="IJ380">
        <v>1.85242</v>
      </c>
      <c r="IK380">
        <v>0</v>
      </c>
      <c r="IL380">
        <v>0</v>
      </c>
      <c r="IM380">
        <v>0</v>
      </c>
      <c r="IN380">
        <v>0</v>
      </c>
      <c r="IO380" t="s">
        <v>443</v>
      </c>
      <c r="IP380" t="s">
        <v>444</v>
      </c>
      <c r="IQ380" t="s">
        <v>445</v>
      </c>
      <c r="IR380" t="s">
        <v>445</v>
      </c>
      <c r="IS380" t="s">
        <v>445</v>
      </c>
      <c r="IT380" t="s">
        <v>445</v>
      </c>
      <c r="IU380">
        <v>0</v>
      </c>
      <c r="IV380">
        <v>100</v>
      </c>
      <c r="IW380">
        <v>100</v>
      </c>
      <c r="IX380">
        <v>-0.87</v>
      </c>
      <c r="IY380">
        <v>0.2877</v>
      </c>
      <c r="IZ380">
        <v>-1.101190050776656</v>
      </c>
      <c r="JA380">
        <v>-0.0009077452495023094</v>
      </c>
      <c r="JB380">
        <v>1.260287539409167E-06</v>
      </c>
      <c r="JC380">
        <v>-2.747980142854786E-10</v>
      </c>
      <c r="JD380">
        <v>0.01164710740424388</v>
      </c>
      <c r="JE380">
        <v>0.002354074995816399</v>
      </c>
      <c r="JF380">
        <v>0.0004967520844642659</v>
      </c>
      <c r="JG380">
        <v>-1.558376616488758E-06</v>
      </c>
      <c r="JH380">
        <v>1</v>
      </c>
      <c r="JI380">
        <v>1955</v>
      </c>
      <c r="JJ380">
        <v>1</v>
      </c>
      <c r="JK380">
        <v>26</v>
      </c>
      <c r="JL380">
        <v>194330.4</v>
      </c>
      <c r="JM380">
        <v>194330.6</v>
      </c>
      <c r="JN380">
        <v>2.71973</v>
      </c>
      <c r="JO380">
        <v>2.61841</v>
      </c>
      <c r="JP380">
        <v>1.49658</v>
      </c>
      <c r="JQ380">
        <v>2.34619</v>
      </c>
      <c r="JR380">
        <v>1.54907</v>
      </c>
      <c r="JS380">
        <v>2.43286</v>
      </c>
      <c r="JT380">
        <v>36.6943</v>
      </c>
      <c r="JU380">
        <v>24.1751</v>
      </c>
      <c r="JV380">
        <v>18</v>
      </c>
      <c r="JW380">
        <v>483.622</v>
      </c>
      <c r="JX380">
        <v>485.813</v>
      </c>
      <c r="JY380">
        <v>27.7338</v>
      </c>
      <c r="JZ380">
        <v>29.3924</v>
      </c>
      <c r="KA380">
        <v>30.0002</v>
      </c>
      <c r="KB380">
        <v>29.5661</v>
      </c>
      <c r="KC380">
        <v>29.5492</v>
      </c>
      <c r="KD380">
        <v>54.5573</v>
      </c>
      <c r="KE380">
        <v>21.4409</v>
      </c>
      <c r="KF380">
        <v>54.2682</v>
      </c>
      <c r="KG380">
        <v>27.7324</v>
      </c>
      <c r="KH380">
        <v>1235.73</v>
      </c>
      <c r="KI380">
        <v>19.6905</v>
      </c>
      <c r="KJ380">
        <v>101.838</v>
      </c>
      <c r="KK380">
        <v>91.402</v>
      </c>
    </row>
    <row r="381" spans="1:297">
      <c r="A381">
        <v>363</v>
      </c>
      <c r="B381">
        <v>1758649434.6</v>
      </c>
      <c r="C381">
        <v>7801.599999904633</v>
      </c>
      <c r="D381" t="s">
        <v>1174</v>
      </c>
      <c r="E381" t="s">
        <v>1175</v>
      </c>
      <c r="F381">
        <v>5</v>
      </c>
      <c r="G381" t="s">
        <v>1027</v>
      </c>
      <c r="H381" t="s">
        <v>438</v>
      </c>
      <c r="I381">
        <v>1758649427.1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(EA381+(U381+2*0.95*5.67E-8*(((EA381+$B$9)+273)^4-(EA381+273)^4)-44100*J381)/(1.84*29.3*R381+8*0.95*5.67E-8*(EA381+273)^3))</f>
        <v>0</v>
      </c>
      <c r="W381">
        <f>($C$9*EB381+$D$9*EC381+$E$9*V381)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2*0.95*5.67E-8*(((EA381+$B$9)+273)^4-(W381+273)^4)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1250.153301188266</v>
      </c>
      <c r="AK381">
        <v>1218.03703030303</v>
      </c>
      <c r="AL381">
        <v>3.402157749937949</v>
      </c>
      <c r="AM381">
        <v>65.1807308755827</v>
      </c>
      <c r="AN381">
        <f>(AP381 - AO381 + DY381*1E3/(8.314*(EA381+273.15)) * AR381/DX381 * AQ381) * DX381/(100*DL381) * 1000/(1000 - AP381)</f>
        <v>0</v>
      </c>
      <c r="AO381">
        <v>19.68542851143756</v>
      </c>
      <c r="AP381">
        <v>22.29968727272727</v>
      </c>
      <c r="AQ381">
        <v>-2.297105690735192E-05</v>
      </c>
      <c r="AR381">
        <v>105.5664432874924</v>
      </c>
      <c r="AS381">
        <v>0</v>
      </c>
      <c r="AT381">
        <v>0</v>
      </c>
      <c r="AU381">
        <f>IF(AS381*$H$15&gt;=AW381,1.0,(AW381/(AW381-AS381*$H$15)))</f>
        <v>0</v>
      </c>
      <c r="AV381">
        <f>(AU381-1)*100</f>
        <v>0</v>
      </c>
      <c r="AW381">
        <f>MAX(0,($B$15+$C$15*EF381)/(1+$D$15*EF381)*DY381/(EA381+273)*$E$15)</f>
        <v>0</v>
      </c>
      <c r="AX381" t="s">
        <v>439</v>
      </c>
      <c r="AY381" t="s">
        <v>439</v>
      </c>
      <c r="AZ381">
        <v>0</v>
      </c>
      <c r="BA381">
        <v>0</v>
      </c>
      <c r="BB381">
        <f>1-AZ381/BA381</f>
        <v>0</v>
      </c>
      <c r="BC381">
        <v>0</v>
      </c>
      <c r="BD381" t="s">
        <v>439</v>
      </c>
      <c r="BE381" t="s">
        <v>439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439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$B$13*EG381+$C$13*EH381+$F$13*ES381*(1-EV381)</f>
        <v>0</v>
      </c>
      <c r="DI381">
        <f>DH381*DJ381</f>
        <v>0</v>
      </c>
      <c r="DJ381">
        <f>($B$13*$D$11+$C$13*$D$11+$F$13*((FF381+EX381)/MAX(FF381+EX381+FG381, 0.1)*$I$11+FG381/MAX(FF381+EX381+FG381, 0.1)*$J$11))/($B$13+$C$13+$F$13)</f>
        <v>0</v>
      </c>
      <c r="DK381">
        <f>($B$13*$K$11+$C$13*$K$11+$F$13*((FF381+EX381)/MAX(FF381+EX381+FG381, 0.1)*$P$11+FG381/MAX(FF381+EX381+FG381, 0.1)*$Q$11))/($B$13+$C$13+$F$13)</f>
        <v>0</v>
      </c>
      <c r="DL381">
        <v>2.7</v>
      </c>
      <c r="DM381">
        <v>0.5</v>
      </c>
      <c r="DN381" t="s">
        <v>440</v>
      </c>
      <c r="DO381">
        <v>2</v>
      </c>
      <c r="DP381" t="b">
        <v>1</v>
      </c>
      <c r="DQ381">
        <v>1758649427.1</v>
      </c>
      <c r="DR381">
        <v>1167.465185185185</v>
      </c>
      <c r="DS381">
        <v>1210.583703703704</v>
      </c>
      <c r="DT381">
        <v>22.30918518518518</v>
      </c>
      <c r="DU381">
        <v>19.70552962962963</v>
      </c>
      <c r="DV381">
        <v>1168.344444444444</v>
      </c>
      <c r="DW381">
        <v>22.02143703703704</v>
      </c>
      <c r="DX381">
        <v>500.0197777777778</v>
      </c>
      <c r="DY381">
        <v>90.28621111111111</v>
      </c>
      <c r="DZ381">
        <v>0.06770733333333334</v>
      </c>
      <c r="EA381">
        <v>29.06554074074074</v>
      </c>
      <c r="EB381">
        <v>30.00303333333333</v>
      </c>
      <c r="EC381">
        <v>999.9000000000001</v>
      </c>
      <c r="ED381">
        <v>0</v>
      </c>
      <c r="EE381">
        <v>0</v>
      </c>
      <c r="EF381">
        <v>10004.95037037037</v>
      </c>
      <c r="EG381">
        <v>0</v>
      </c>
      <c r="EH381">
        <v>10.2</v>
      </c>
      <c r="EI381">
        <v>-43.11765925925926</v>
      </c>
      <c r="EJ381">
        <v>1194.104814814815</v>
      </c>
      <c r="EK381">
        <v>1234.917777777778</v>
      </c>
      <c r="EL381">
        <v>2.603645555555556</v>
      </c>
      <c r="EM381">
        <v>1210.583703703704</v>
      </c>
      <c r="EN381">
        <v>19.70552962962963</v>
      </c>
      <c r="EO381">
        <v>2.014211481481481</v>
      </c>
      <c r="EP381">
        <v>1.779136666666667</v>
      </c>
      <c r="EQ381">
        <v>17.55649259259259</v>
      </c>
      <c r="ER381">
        <v>15.60469259259259</v>
      </c>
      <c r="ES381">
        <v>2000.000370370371</v>
      </c>
      <c r="ET381">
        <v>0.9799940000000001</v>
      </c>
      <c r="EU381">
        <v>0.02000619999999999</v>
      </c>
      <c r="EV381">
        <v>0</v>
      </c>
      <c r="EW381">
        <v>467.4039629629629</v>
      </c>
      <c r="EX381">
        <v>5.00078</v>
      </c>
      <c r="EY381">
        <v>9219.797407407406</v>
      </c>
      <c r="EZ381">
        <v>16379.59629629629</v>
      </c>
      <c r="FA381">
        <v>39.78670370370369</v>
      </c>
      <c r="FB381">
        <v>40.62959259259259</v>
      </c>
      <c r="FC381">
        <v>40.08540740740741</v>
      </c>
      <c r="FD381">
        <v>40.29137037037036</v>
      </c>
      <c r="FE381">
        <v>40.89088888888888</v>
      </c>
      <c r="FF381">
        <v>1955.09037037037</v>
      </c>
      <c r="FG381">
        <v>39.91</v>
      </c>
      <c r="FH381">
        <v>0</v>
      </c>
      <c r="FI381">
        <v>1758649432.8</v>
      </c>
      <c r="FJ381">
        <v>0</v>
      </c>
      <c r="FK381">
        <v>467.3788076923076</v>
      </c>
      <c r="FL381">
        <v>0.9192136749021249</v>
      </c>
      <c r="FM381">
        <v>15.23965813849546</v>
      </c>
      <c r="FN381">
        <v>9219.733076923078</v>
      </c>
      <c r="FO381">
        <v>15</v>
      </c>
      <c r="FP381">
        <v>0</v>
      </c>
      <c r="FQ381" t="s">
        <v>441</v>
      </c>
      <c r="FR381">
        <v>1746989605.5</v>
      </c>
      <c r="FS381">
        <v>1746989593.5</v>
      </c>
      <c r="FT381">
        <v>0</v>
      </c>
      <c r="FU381">
        <v>-0.274</v>
      </c>
      <c r="FV381">
        <v>-0.002</v>
      </c>
      <c r="FW381">
        <v>2.549</v>
      </c>
      <c r="FX381">
        <v>0.129</v>
      </c>
      <c r="FY381">
        <v>420</v>
      </c>
      <c r="FZ381">
        <v>17</v>
      </c>
      <c r="GA381">
        <v>0.02</v>
      </c>
      <c r="GB381">
        <v>0.04</v>
      </c>
      <c r="GC381">
        <v>-43.09586829268292</v>
      </c>
      <c r="GD381">
        <v>-0.3784891986061701</v>
      </c>
      <c r="GE381">
        <v>0.08371670416124699</v>
      </c>
      <c r="GF381">
        <v>1</v>
      </c>
      <c r="GG381">
        <v>467.3078235294118</v>
      </c>
      <c r="GH381">
        <v>1.445347598345739</v>
      </c>
      <c r="GI381">
        <v>0.254929917773065</v>
      </c>
      <c r="GJ381">
        <v>0</v>
      </c>
      <c r="GK381">
        <v>2.603311951219512</v>
      </c>
      <c r="GL381">
        <v>0.009123972125442468</v>
      </c>
      <c r="GM381">
        <v>0.006702032898548768</v>
      </c>
      <c r="GN381">
        <v>1</v>
      </c>
      <c r="GO381">
        <v>2</v>
      </c>
      <c r="GP381">
        <v>3</v>
      </c>
      <c r="GQ381" t="s">
        <v>442</v>
      </c>
      <c r="GR381">
        <v>3.10219</v>
      </c>
      <c r="GS381">
        <v>2.72598</v>
      </c>
      <c r="GT381">
        <v>0.179007</v>
      </c>
      <c r="GU381">
        <v>0.182944</v>
      </c>
      <c r="GV381">
        <v>0.102049</v>
      </c>
      <c r="GW381">
        <v>0.0946975</v>
      </c>
      <c r="GX381">
        <v>21434.2</v>
      </c>
      <c r="GY381">
        <v>19389</v>
      </c>
      <c r="GZ381">
        <v>26672.5</v>
      </c>
      <c r="HA381">
        <v>23953.9</v>
      </c>
      <c r="HB381">
        <v>38337.8</v>
      </c>
      <c r="HC381">
        <v>32072.5</v>
      </c>
      <c r="HD381">
        <v>46578.4</v>
      </c>
      <c r="HE381">
        <v>37902.1</v>
      </c>
      <c r="HF381">
        <v>1.86585</v>
      </c>
      <c r="HG381">
        <v>1.84623</v>
      </c>
      <c r="HH381">
        <v>0.104658</v>
      </c>
      <c r="HI381">
        <v>0</v>
      </c>
      <c r="HJ381">
        <v>28.3006</v>
      </c>
      <c r="HK381">
        <v>999.9</v>
      </c>
      <c r="HL381">
        <v>47</v>
      </c>
      <c r="HM381">
        <v>31.9</v>
      </c>
      <c r="HN381">
        <v>24.7174</v>
      </c>
      <c r="HO381">
        <v>60.7713</v>
      </c>
      <c r="HP381">
        <v>22.5601</v>
      </c>
      <c r="HQ381">
        <v>1</v>
      </c>
      <c r="HR381">
        <v>0.166385</v>
      </c>
      <c r="HS381">
        <v>0.135724</v>
      </c>
      <c r="HT381">
        <v>20.2805</v>
      </c>
      <c r="HU381">
        <v>5.21025</v>
      </c>
      <c r="HV381">
        <v>11.9798</v>
      </c>
      <c r="HW381">
        <v>4.96325</v>
      </c>
      <c r="HX381">
        <v>3.2741</v>
      </c>
      <c r="HY381">
        <v>9999</v>
      </c>
      <c r="HZ381">
        <v>9999</v>
      </c>
      <c r="IA381">
        <v>9999</v>
      </c>
      <c r="IB381">
        <v>999.9</v>
      </c>
      <c r="IC381">
        <v>1.86397</v>
      </c>
      <c r="ID381">
        <v>1.86006</v>
      </c>
      <c r="IE381">
        <v>1.8584</v>
      </c>
      <c r="IF381">
        <v>1.85974</v>
      </c>
      <c r="IG381">
        <v>1.85989</v>
      </c>
      <c r="IH381">
        <v>1.85838</v>
      </c>
      <c r="II381">
        <v>1.85745</v>
      </c>
      <c r="IJ381">
        <v>1.85241</v>
      </c>
      <c r="IK381">
        <v>0</v>
      </c>
      <c r="IL381">
        <v>0</v>
      </c>
      <c r="IM381">
        <v>0</v>
      </c>
      <c r="IN381">
        <v>0</v>
      </c>
      <c r="IO381" t="s">
        <v>443</v>
      </c>
      <c r="IP381" t="s">
        <v>444</v>
      </c>
      <c r="IQ381" t="s">
        <v>445</v>
      </c>
      <c r="IR381" t="s">
        <v>445</v>
      </c>
      <c r="IS381" t="s">
        <v>445</v>
      </c>
      <c r="IT381" t="s">
        <v>445</v>
      </c>
      <c r="IU381">
        <v>0</v>
      </c>
      <c r="IV381">
        <v>100</v>
      </c>
      <c r="IW381">
        <v>100</v>
      </c>
      <c r="IX381">
        <v>-0.85</v>
      </c>
      <c r="IY381">
        <v>0.2875</v>
      </c>
      <c r="IZ381">
        <v>-1.101190050776656</v>
      </c>
      <c r="JA381">
        <v>-0.0009077452495023094</v>
      </c>
      <c r="JB381">
        <v>1.260287539409167E-06</v>
      </c>
      <c r="JC381">
        <v>-2.747980142854786E-10</v>
      </c>
      <c r="JD381">
        <v>0.01164710740424388</v>
      </c>
      <c r="JE381">
        <v>0.002354074995816399</v>
      </c>
      <c r="JF381">
        <v>0.0004967520844642659</v>
      </c>
      <c r="JG381">
        <v>-1.558376616488758E-06</v>
      </c>
      <c r="JH381">
        <v>1</v>
      </c>
      <c r="JI381">
        <v>1955</v>
      </c>
      <c r="JJ381">
        <v>1</v>
      </c>
      <c r="JK381">
        <v>26</v>
      </c>
      <c r="JL381">
        <v>194330.5</v>
      </c>
      <c r="JM381">
        <v>194330.7</v>
      </c>
      <c r="JN381">
        <v>2.75024</v>
      </c>
      <c r="JO381">
        <v>2.60986</v>
      </c>
      <c r="JP381">
        <v>1.49658</v>
      </c>
      <c r="JQ381">
        <v>2.34619</v>
      </c>
      <c r="JR381">
        <v>1.54907</v>
      </c>
      <c r="JS381">
        <v>2.43652</v>
      </c>
      <c r="JT381">
        <v>36.718</v>
      </c>
      <c r="JU381">
        <v>24.1751</v>
      </c>
      <c r="JV381">
        <v>18</v>
      </c>
      <c r="JW381">
        <v>483.802</v>
      </c>
      <c r="JX381">
        <v>485.701</v>
      </c>
      <c r="JY381">
        <v>27.7318</v>
      </c>
      <c r="JZ381">
        <v>29.3949</v>
      </c>
      <c r="KA381">
        <v>30.0004</v>
      </c>
      <c r="KB381">
        <v>29.5686</v>
      </c>
      <c r="KC381">
        <v>29.5515</v>
      </c>
      <c r="KD381">
        <v>55.184</v>
      </c>
      <c r="KE381">
        <v>21.4409</v>
      </c>
      <c r="KF381">
        <v>54.2682</v>
      </c>
      <c r="KG381">
        <v>27.7285</v>
      </c>
      <c r="KH381">
        <v>1255.77</v>
      </c>
      <c r="KI381">
        <v>19.6905</v>
      </c>
      <c r="KJ381">
        <v>101.838</v>
      </c>
      <c r="KK381">
        <v>91.4015</v>
      </c>
    </row>
    <row r="382" spans="1:297">
      <c r="A382">
        <v>364</v>
      </c>
      <c r="B382">
        <v>1758649439.6</v>
      </c>
      <c r="C382">
        <v>7806.599999904633</v>
      </c>
      <c r="D382" t="s">
        <v>1176</v>
      </c>
      <c r="E382" t="s">
        <v>1177</v>
      </c>
      <c r="F382">
        <v>5</v>
      </c>
      <c r="G382" t="s">
        <v>1027</v>
      </c>
      <c r="H382" t="s">
        <v>438</v>
      </c>
      <c r="I382">
        <v>1758649431.814285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(EA382+(U382+2*0.95*5.67E-8*(((EA382+$B$9)+273)^4-(EA382+273)^4)-44100*J382)/(1.84*29.3*R382+8*0.95*5.67E-8*(EA382+273)^3))</f>
        <v>0</v>
      </c>
      <c r="W382">
        <f>($C$9*EB382+$D$9*EC382+$E$9*V382)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2*0.95*5.67E-8*(((EA382+$B$9)+273)^4-(W382+273)^4)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1267.297890615439</v>
      </c>
      <c r="AK382">
        <v>1235.220606060606</v>
      </c>
      <c r="AL382">
        <v>3.441545163415921</v>
      </c>
      <c r="AM382">
        <v>65.1807308755827</v>
      </c>
      <c r="AN382">
        <f>(AP382 - AO382 + DY382*1E3/(8.314*(EA382+273.15)) * AR382/DX382 * AQ382) * DX382/(100*DL382) * 1000/(1000 - AP382)</f>
        <v>0</v>
      </c>
      <c r="AO382">
        <v>19.66953618135356</v>
      </c>
      <c r="AP382">
        <v>22.28123636363636</v>
      </c>
      <c r="AQ382">
        <v>-3.440148319127275E-05</v>
      </c>
      <c r="AR382">
        <v>105.5664432874924</v>
      </c>
      <c r="AS382">
        <v>0</v>
      </c>
      <c r="AT382">
        <v>0</v>
      </c>
      <c r="AU382">
        <f>IF(AS382*$H$15&gt;=AW382,1.0,(AW382/(AW382-AS382*$H$15)))</f>
        <v>0</v>
      </c>
      <c r="AV382">
        <f>(AU382-1)*100</f>
        <v>0</v>
      </c>
      <c r="AW382">
        <f>MAX(0,($B$15+$C$15*EF382)/(1+$D$15*EF382)*DY382/(EA382+273)*$E$15)</f>
        <v>0</v>
      </c>
      <c r="AX382" t="s">
        <v>439</v>
      </c>
      <c r="AY382" t="s">
        <v>439</v>
      </c>
      <c r="AZ382">
        <v>0</v>
      </c>
      <c r="BA382">
        <v>0</v>
      </c>
      <c r="BB382">
        <f>1-AZ382/BA382</f>
        <v>0</v>
      </c>
      <c r="BC382">
        <v>0</v>
      </c>
      <c r="BD382" t="s">
        <v>439</v>
      </c>
      <c r="BE382" t="s">
        <v>439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439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$B$13*EG382+$C$13*EH382+$F$13*ES382*(1-EV382)</f>
        <v>0</v>
      </c>
      <c r="DI382">
        <f>DH382*DJ382</f>
        <v>0</v>
      </c>
      <c r="DJ382">
        <f>($B$13*$D$11+$C$13*$D$11+$F$13*((FF382+EX382)/MAX(FF382+EX382+FG382, 0.1)*$I$11+FG382/MAX(FF382+EX382+FG382, 0.1)*$J$11))/($B$13+$C$13+$F$13)</f>
        <v>0</v>
      </c>
      <c r="DK382">
        <f>($B$13*$K$11+$C$13*$K$11+$F$13*((FF382+EX382)/MAX(FF382+EX382+FG382, 0.1)*$P$11+FG382/MAX(FF382+EX382+FG382, 0.1)*$Q$11))/($B$13+$C$13+$F$13)</f>
        <v>0</v>
      </c>
      <c r="DL382">
        <v>2.7</v>
      </c>
      <c r="DM382">
        <v>0.5</v>
      </c>
      <c r="DN382" t="s">
        <v>440</v>
      </c>
      <c r="DO382">
        <v>2</v>
      </c>
      <c r="DP382" t="b">
        <v>1</v>
      </c>
      <c r="DQ382">
        <v>1758649431.814285</v>
      </c>
      <c r="DR382">
        <v>1183.262857142857</v>
      </c>
      <c r="DS382">
        <v>1226.38</v>
      </c>
      <c r="DT382">
        <v>22.30169285714286</v>
      </c>
      <c r="DU382">
        <v>19.69257857142857</v>
      </c>
      <c r="DV382">
        <v>1184.127142857143</v>
      </c>
      <c r="DW382">
        <v>22.01410357142857</v>
      </c>
      <c r="DX382">
        <v>499.9935357142858</v>
      </c>
      <c r="DY382">
        <v>90.28671071428572</v>
      </c>
      <c r="DZ382">
        <v>0.0677210642857143</v>
      </c>
      <c r="EA382">
        <v>29.06676785714286</v>
      </c>
      <c r="EB382">
        <v>30.007875</v>
      </c>
      <c r="EC382">
        <v>999.9000000000002</v>
      </c>
      <c r="ED382">
        <v>0</v>
      </c>
      <c r="EE382">
        <v>0</v>
      </c>
      <c r="EF382">
        <v>10001.84607142857</v>
      </c>
      <c r="EG382">
        <v>0</v>
      </c>
      <c r="EH382">
        <v>10.2</v>
      </c>
      <c r="EI382">
        <v>-43.11711071428572</v>
      </c>
      <c r="EJ382">
        <v>1210.253571428571</v>
      </c>
      <c r="EK382">
        <v>1251.014285714286</v>
      </c>
      <c r="EL382">
        <v>2.609112857142857</v>
      </c>
      <c r="EM382">
        <v>1226.38</v>
      </c>
      <c r="EN382">
        <v>19.69257857142857</v>
      </c>
      <c r="EO382">
        <v>2.013546071428571</v>
      </c>
      <c r="EP382">
        <v>1.7779775</v>
      </c>
      <c r="EQ382">
        <v>17.55125714285714</v>
      </c>
      <c r="ER382">
        <v>15.59451071428571</v>
      </c>
      <c r="ES382">
        <v>1999.999642857143</v>
      </c>
      <c r="ET382">
        <v>0.9799940000000003</v>
      </c>
      <c r="EU382">
        <v>0.02000619999999999</v>
      </c>
      <c r="EV382">
        <v>0</v>
      </c>
      <c r="EW382">
        <v>467.4931785714285</v>
      </c>
      <c r="EX382">
        <v>5.00078</v>
      </c>
      <c r="EY382">
        <v>9220.877142857144</v>
      </c>
      <c r="EZ382">
        <v>16379.59285714285</v>
      </c>
      <c r="FA382">
        <v>39.79214285714285</v>
      </c>
      <c r="FB382">
        <v>40.64049999999999</v>
      </c>
      <c r="FC382">
        <v>40.09128571428572</v>
      </c>
      <c r="FD382">
        <v>40.31446428571429</v>
      </c>
      <c r="FE382">
        <v>40.90367857142856</v>
      </c>
      <c r="FF382">
        <v>1955.089642857142</v>
      </c>
      <c r="FG382">
        <v>39.91</v>
      </c>
      <c r="FH382">
        <v>0</v>
      </c>
      <c r="FI382">
        <v>1758649437.6</v>
      </c>
      <c r="FJ382">
        <v>0</v>
      </c>
      <c r="FK382">
        <v>467.4801153846155</v>
      </c>
      <c r="FL382">
        <v>0.537811963111738</v>
      </c>
      <c r="FM382">
        <v>14.62461537637992</v>
      </c>
      <c r="FN382">
        <v>9220.898846153847</v>
      </c>
      <c r="FO382">
        <v>15</v>
      </c>
      <c r="FP382">
        <v>0</v>
      </c>
      <c r="FQ382" t="s">
        <v>441</v>
      </c>
      <c r="FR382">
        <v>1746989605.5</v>
      </c>
      <c r="FS382">
        <v>1746989593.5</v>
      </c>
      <c r="FT382">
        <v>0</v>
      </c>
      <c r="FU382">
        <v>-0.274</v>
      </c>
      <c r="FV382">
        <v>-0.002</v>
      </c>
      <c r="FW382">
        <v>2.549</v>
      </c>
      <c r="FX382">
        <v>0.129</v>
      </c>
      <c r="FY382">
        <v>420</v>
      </c>
      <c r="FZ382">
        <v>17</v>
      </c>
      <c r="GA382">
        <v>0.02</v>
      </c>
      <c r="GB382">
        <v>0.04</v>
      </c>
      <c r="GC382">
        <v>-43.10528536585365</v>
      </c>
      <c r="GD382">
        <v>-0.06737142857150018</v>
      </c>
      <c r="GE382">
        <v>0.09608506790155633</v>
      </c>
      <c r="GF382">
        <v>1</v>
      </c>
      <c r="GG382">
        <v>467.4184411764706</v>
      </c>
      <c r="GH382">
        <v>0.9719633302274684</v>
      </c>
      <c r="GI382">
        <v>0.2243522953351456</v>
      </c>
      <c r="GJ382">
        <v>1</v>
      </c>
      <c r="GK382">
        <v>2.606843902439024</v>
      </c>
      <c r="GL382">
        <v>0.07505895470383615</v>
      </c>
      <c r="GM382">
        <v>0.01027364634203519</v>
      </c>
      <c r="GN382">
        <v>1</v>
      </c>
      <c r="GO382">
        <v>3</v>
      </c>
      <c r="GP382">
        <v>3</v>
      </c>
      <c r="GQ382" t="s">
        <v>568</v>
      </c>
      <c r="GR382">
        <v>3.10222</v>
      </c>
      <c r="GS382">
        <v>2.72605</v>
      </c>
      <c r="GT382">
        <v>0.180552</v>
      </c>
      <c r="GU382">
        <v>0.184411</v>
      </c>
      <c r="GV382">
        <v>0.101984</v>
      </c>
      <c r="GW382">
        <v>0.0946888</v>
      </c>
      <c r="GX382">
        <v>21393.9</v>
      </c>
      <c r="GY382">
        <v>19354.3</v>
      </c>
      <c r="GZ382">
        <v>26672.5</v>
      </c>
      <c r="HA382">
        <v>23954</v>
      </c>
      <c r="HB382">
        <v>38340.8</v>
      </c>
      <c r="HC382">
        <v>32073.2</v>
      </c>
      <c r="HD382">
        <v>46578.4</v>
      </c>
      <c r="HE382">
        <v>37902.4</v>
      </c>
      <c r="HF382">
        <v>1.86595</v>
      </c>
      <c r="HG382">
        <v>1.84625</v>
      </c>
      <c r="HH382">
        <v>0.105418</v>
      </c>
      <c r="HI382">
        <v>0</v>
      </c>
      <c r="HJ382">
        <v>28.3028</v>
      </c>
      <c r="HK382">
        <v>999.9</v>
      </c>
      <c r="HL382">
        <v>47</v>
      </c>
      <c r="HM382">
        <v>31.9</v>
      </c>
      <c r="HN382">
        <v>24.7171</v>
      </c>
      <c r="HO382">
        <v>60.8113</v>
      </c>
      <c r="HP382">
        <v>22.4479</v>
      </c>
      <c r="HQ382">
        <v>1</v>
      </c>
      <c r="HR382">
        <v>0.166667</v>
      </c>
      <c r="HS382">
        <v>0.151808</v>
      </c>
      <c r="HT382">
        <v>20.2806</v>
      </c>
      <c r="HU382">
        <v>5.2104</v>
      </c>
      <c r="HV382">
        <v>11.98</v>
      </c>
      <c r="HW382">
        <v>4.9632</v>
      </c>
      <c r="HX382">
        <v>3.2742</v>
      </c>
      <c r="HY382">
        <v>9999</v>
      </c>
      <c r="HZ382">
        <v>9999</v>
      </c>
      <c r="IA382">
        <v>9999</v>
      </c>
      <c r="IB382">
        <v>999.9</v>
      </c>
      <c r="IC382">
        <v>1.86397</v>
      </c>
      <c r="ID382">
        <v>1.86008</v>
      </c>
      <c r="IE382">
        <v>1.85841</v>
      </c>
      <c r="IF382">
        <v>1.85975</v>
      </c>
      <c r="IG382">
        <v>1.85989</v>
      </c>
      <c r="IH382">
        <v>1.85838</v>
      </c>
      <c r="II382">
        <v>1.85745</v>
      </c>
      <c r="IJ382">
        <v>1.85242</v>
      </c>
      <c r="IK382">
        <v>0</v>
      </c>
      <c r="IL382">
        <v>0</v>
      </c>
      <c r="IM382">
        <v>0</v>
      </c>
      <c r="IN382">
        <v>0</v>
      </c>
      <c r="IO382" t="s">
        <v>443</v>
      </c>
      <c r="IP382" t="s">
        <v>444</v>
      </c>
      <c r="IQ382" t="s">
        <v>445</v>
      </c>
      <c r="IR382" t="s">
        <v>445</v>
      </c>
      <c r="IS382" t="s">
        <v>445</v>
      </c>
      <c r="IT382" t="s">
        <v>445</v>
      </c>
      <c r="IU382">
        <v>0</v>
      </c>
      <c r="IV382">
        <v>100</v>
      </c>
      <c r="IW382">
        <v>100</v>
      </c>
      <c r="IX382">
        <v>-0.84</v>
      </c>
      <c r="IY382">
        <v>0.2871</v>
      </c>
      <c r="IZ382">
        <v>-1.101190050776656</v>
      </c>
      <c r="JA382">
        <v>-0.0009077452495023094</v>
      </c>
      <c r="JB382">
        <v>1.260287539409167E-06</v>
      </c>
      <c r="JC382">
        <v>-2.747980142854786E-10</v>
      </c>
      <c r="JD382">
        <v>0.01164710740424388</v>
      </c>
      <c r="JE382">
        <v>0.002354074995816399</v>
      </c>
      <c r="JF382">
        <v>0.0004967520844642659</v>
      </c>
      <c r="JG382">
        <v>-1.558376616488758E-06</v>
      </c>
      <c r="JH382">
        <v>1</v>
      </c>
      <c r="JI382">
        <v>1955</v>
      </c>
      <c r="JJ382">
        <v>1</v>
      </c>
      <c r="JK382">
        <v>26</v>
      </c>
      <c r="JL382">
        <v>194330.6</v>
      </c>
      <c r="JM382">
        <v>194330.8</v>
      </c>
      <c r="JN382">
        <v>2.7771</v>
      </c>
      <c r="JO382">
        <v>2.60498</v>
      </c>
      <c r="JP382">
        <v>1.49658</v>
      </c>
      <c r="JQ382">
        <v>2.34619</v>
      </c>
      <c r="JR382">
        <v>1.54907</v>
      </c>
      <c r="JS382">
        <v>2.3645</v>
      </c>
      <c r="JT382">
        <v>36.6943</v>
      </c>
      <c r="JU382">
        <v>24.1663</v>
      </c>
      <c r="JV382">
        <v>18</v>
      </c>
      <c r="JW382">
        <v>483.867</v>
      </c>
      <c r="JX382">
        <v>485.734</v>
      </c>
      <c r="JY382">
        <v>27.725</v>
      </c>
      <c r="JZ382">
        <v>29.3965</v>
      </c>
      <c r="KA382">
        <v>30.0003</v>
      </c>
      <c r="KB382">
        <v>29.5696</v>
      </c>
      <c r="KC382">
        <v>29.5536</v>
      </c>
      <c r="KD382">
        <v>55.7238</v>
      </c>
      <c r="KE382">
        <v>21.4409</v>
      </c>
      <c r="KF382">
        <v>54.2682</v>
      </c>
      <c r="KG382">
        <v>27.7218</v>
      </c>
      <c r="KH382">
        <v>1269.13</v>
      </c>
      <c r="KI382">
        <v>19.7</v>
      </c>
      <c r="KJ382">
        <v>101.838</v>
      </c>
      <c r="KK382">
        <v>91.4021</v>
      </c>
    </row>
    <row r="383" spans="1:297">
      <c r="A383">
        <v>365</v>
      </c>
      <c r="B383">
        <v>1758649444.6</v>
      </c>
      <c r="C383">
        <v>7811.599999904633</v>
      </c>
      <c r="D383" t="s">
        <v>1178</v>
      </c>
      <c r="E383" t="s">
        <v>1179</v>
      </c>
      <c r="F383">
        <v>5</v>
      </c>
      <c r="G383" t="s">
        <v>1027</v>
      </c>
      <c r="H383" t="s">
        <v>438</v>
      </c>
      <c r="I383">
        <v>1758649437.1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(EA383+(U383+2*0.95*5.67E-8*(((EA383+$B$9)+273)^4-(EA383+273)^4)-44100*J383)/(1.84*29.3*R383+8*0.95*5.67E-8*(EA383+273)^3))</f>
        <v>0</v>
      </c>
      <c r="W383">
        <f>($C$9*EB383+$D$9*EC383+$E$9*V383)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2*0.95*5.67E-8*(((EA383+$B$9)+273)^4-(W383+273)^4)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1283.628250706372</v>
      </c>
      <c r="AK383">
        <v>1251.840303030303</v>
      </c>
      <c r="AL383">
        <v>3.322561432584003</v>
      </c>
      <c r="AM383">
        <v>65.1807308755827</v>
      </c>
      <c r="AN383">
        <f>(AP383 - AO383 + DY383*1E3/(8.314*(EA383+273.15)) * AR383/DX383 * AQ383) * DX383/(100*DL383) * 1000/(1000 - AP383)</f>
        <v>0</v>
      </c>
      <c r="AO383">
        <v>19.66988583715506</v>
      </c>
      <c r="AP383">
        <v>22.27050424242425</v>
      </c>
      <c r="AQ383">
        <v>-1.322301915105887E-05</v>
      </c>
      <c r="AR383">
        <v>105.5664432874924</v>
      </c>
      <c r="AS383">
        <v>0</v>
      </c>
      <c r="AT383">
        <v>0</v>
      </c>
      <c r="AU383">
        <f>IF(AS383*$H$15&gt;=AW383,1.0,(AW383/(AW383-AS383*$H$15)))</f>
        <v>0</v>
      </c>
      <c r="AV383">
        <f>(AU383-1)*100</f>
        <v>0</v>
      </c>
      <c r="AW383">
        <f>MAX(0,($B$15+$C$15*EF383)/(1+$D$15*EF383)*DY383/(EA383+273)*$E$15)</f>
        <v>0</v>
      </c>
      <c r="AX383" t="s">
        <v>439</v>
      </c>
      <c r="AY383" t="s">
        <v>439</v>
      </c>
      <c r="AZ383">
        <v>0</v>
      </c>
      <c r="BA383">
        <v>0</v>
      </c>
      <c r="BB383">
        <f>1-AZ383/BA383</f>
        <v>0</v>
      </c>
      <c r="BC383">
        <v>0</v>
      </c>
      <c r="BD383" t="s">
        <v>439</v>
      </c>
      <c r="BE383" t="s">
        <v>439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439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$B$13*EG383+$C$13*EH383+$F$13*ES383*(1-EV383)</f>
        <v>0</v>
      </c>
      <c r="DI383">
        <f>DH383*DJ383</f>
        <v>0</v>
      </c>
      <c r="DJ383">
        <f>($B$13*$D$11+$C$13*$D$11+$F$13*((FF383+EX383)/MAX(FF383+EX383+FG383, 0.1)*$I$11+FG383/MAX(FF383+EX383+FG383, 0.1)*$J$11))/($B$13+$C$13+$F$13)</f>
        <v>0</v>
      </c>
      <c r="DK383">
        <f>($B$13*$K$11+$C$13*$K$11+$F$13*((FF383+EX383)/MAX(FF383+EX383+FG383, 0.1)*$P$11+FG383/MAX(FF383+EX383+FG383, 0.1)*$Q$11))/($B$13+$C$13+$F$13)</f>
        <v>0</v>
      </c>
      <c r="DL383">
        <v>2.7</v>
      </c>
      <c r="DM383">
        <v>0.5</v>
      </c>
      <c r="DN383" t="s">
        <v>440</v>
      </c>
      <c r="DO383">
        <v>2</v>
      </c>
      <c r="DP383" t="b">
        <v>1</v>
      </c>
      <c r="DQ383">
        <v>1758649437.1</v>
      </c>
      <c r="DR383">
        <v>1200.874074074074</v>
      </c>
      <c r="DS383">
        <v>1243.849629629629</v>
      </c>
      <c r="DT383">
        <v>22.28878518518518</v>
      </c>
      <c r="DU383">
        <v>19.67725185185185</v>
      </c>
      <c r="DV383">
        <v>1201.721851851852</v>
      </c>
      <c r="DW383">
        <v>22.00147777777778</v>
      </c>
      <c r="DX383">
        <v>500.0437037037037</v>
      </c>
      <c r="DY383">
        <v>90.28755185185184</v>
      </c>
      <c r="DZ383">
        <v>0.06768607037037037</v>
      </c>
      <c r="EA383">
        <v>29.06579259259259</v>
      </c>
      <c r="EB383">
        <v>30.01579629629629</v>
      </c>
      <c r="EC383">
        <v>999.9000000000001</v>
      </c>
      <c r="ED383">
        <v>0</v>
      </c>
      <c r="EE383">
        <v>0</v>
      </c>
      <c r="EF383">
        <v>10004.18592592593</v>
      </c>
      <c r="EG383">
        <v>0</v>
      </c>
      <c r="EH383">
        <v>10.2</v>
      </c>
      <c r="EI383">
        <v>-42.97563333333333</v>
      </c>
      <c r="EJ383">
        <v>1228.24962962963</v>
      </c>
      <c r="EK383">
        <v>1268.814814814815</v>
      </c>
      <c r="EL383">
        <v>2.611525185185186</v>
      </c>
      <c r="EM383">
        <v>1243.849629629629</v>
      </c>
      <c r="EN383">
        <v>19.67725185185185</v>
      </c>
      <c r="EO383">
        <v>2.01239962962963</v>
      </c>
      <c r="EP383">
        <v>1.776611481481481</v>
      </c>
      <c r="EQ383">
        <v>17.54222592592592</v>
      </c>
      <c r="ER383">
        <v>15.58251851851852</v>
      </c>
      <c r="ES383">
        <v>2000.002962962963</v>
      </c>
      <c r="ET383">
        <v>0.9799940000000001</v>
      </c>
      <c r="EU383">
        <v>0.02000619999999999</v>
      </c>
      <c r="EV383">
        <v>0</v>
      </c>
      <c r="EW383">
        <v>467.4659259259258</v>
      </c>
      <c r="EX383">
        <v>5.00078</v>
      </c>
      <c r="EY383">
        <v>9222.154444444444</v>
      </c>
      <c r="EZ383">
        <v>16379.62222222222</v>
      </c>
      <c r="FA383">
        <v>39.78907407407407</v>
      </c>
      <c r="FB383">
        <v>40.64566666666666</v>
      </c>
      <c r="FC383">
        <v>40.11081481481482</v>
      </c>
      <c r="FD383">
        <v>40.32148148148148</v>
      </c>
      <c r="FE383">
        <v>40.89781481481481</v>
      </c>
      <c r="FF383">
        <v>1955.092962962963</v>
      </c>
      <c r="FG383">
        <v>39.91</v>
      </c>
      <c r="FH383">
        <v>0</v>
      </c>
      <c r="FI383">
        <v>1758649443</v>
      </c>
      <c r="FJ383">
        <v>0</v>
      </c>
      <c r="FK383">
        <v>467.46148</v>
      </c>
      <c r="FL383">
        <v>-0.0288461528546383</v>
      </c>
      <c r="FM383">
        <v>13.77153844745638</v>
      </c>
      <c r="FN383">
        <v>9222.307999999999</v>
      </c>
      <c r="FO383">
        <v>15</v>
      </c>
      <c r="FP383">
        <v>0</v>
      </c>
      <c r="FQ383" t="s">
        <v>441</v>
      </c>
      <c r="FR383">
        <v>1746989605.5</v>
      </c>
      <c r="FS383">
        <v>1746989593.5</v>
      </c>
      <c r="FT383">
        <v>0</v>
      </c>
      <c r="FU383">
        <v>-0.274</v>
      </c>
      <c r="FV383">
        <v>-0.002</v>
      </c>
      <c r="FW383">
        <v>2.549</v>
      </c>
      <c r="FX383">
        <v>0.129</v>
      </c>
      <c r="FY383">
        <v>420</v>
      </c>
      <c r="FZ383">
        <v>17</v>
      </c>
      <c r="GA383">
        <v>0.02</v>
      </c>
      <c r="GB383">
        <v>0.04</v>
      </c>
      <c r="GC383">
        <v>-43.0349075</v>
      </c>
      <c r="GD383">
        <v>1.451663414634208</v>
      </c>
      <c r="GE383">
        <v>0.2209868450694522</v>
      </c>
      <c r="GF383">
        <v>0</v>
      </c>
      <c r="GG383">
        <v>467.4614411764706</v>
      </c>
      <c r="GH383">
        <v>-0.03072574397487322</v>
      </c>
      <c r="GI383">
        <v>0.1956831459237572</v>
      </c>
      <c r="GJ383">
        <v>1</v>
      </c>
      <c r="GK383">
        <v>2.6077185</v>
      </c>
      <c r="GL383">
        <v>0.03051422138836723</v>
      </c>
      <c r="GM383">
        <v>0.01010748127626263</v>
      </c>
      <c r="GN383">
        <v>1</v>
      </c>
      <c r="GO383">
        <v>2</v>
      </c>
      <c r="GP383">
        <v>3</v>
      </c>
      <c r="GQ383" t="s">
        <v>442</v>
      </c>
      <c r="GR383">
        <v>3.10237</v>
      </c>
      <c r="GS383">
        <v>2.72518</v>
      </c>
      <c r="GT383">
        <v>0.182049</v>
      </c>
      <c r="GU383">
        <v>0.185943</v>
      </c>
      <c r="GV383">
        <v>0.101956</v>
      </c>
      <c r="GW383">
        <v>0.0946901</v>
      </c>
      <c r="GX383">
        <v>21354.7</v>
      </c>
      <c r="GY383">
        <v>19317.9</v>
      </c>
      <c r="GZ383">
        <v>26672.3</v>
      </c>
      <c r="HA383">
        <v>23953.9</v>
      </c>
      <c r="HB383">
        <v>38342.1</v>
      </c>
      <c r="HC383">
        <v>32073.3</v>
      </c>
      <c r="HD383">
        <v>46578.2</v>
      </c>
      <c r="HE383">
        <v>37902.4</v>
      </c>
      <c r="HF383">
        <v>1.86633</v>
      </c>
      <c r="HG383">
        <v>1.84573</v>
      </c>
      <c r="HH383">
        <v>0.105448</v>
      </c>
      <c r="HI383">
        <v>0</v>
      </c>
      <c r="HJ383">
        <v>28.3052</v>
      </c>
      <c r="HK383">
        <v>999.9</v>
      </c>
      <c r="HL383">
        <v>47</v>
      </c>
      <c r="HM383">
        <v>31.9</v>
      </c>
      <c r="HN383">
        <v>24.7191</v>
      </c>
      <c r="HO383">
        <v>60.8513</v>
      </c>
      <c r="HP383">
        <v>22.3197</v>
      </c>
      <c r="HQ383">
        <v>1</v>
      </c>
      <c r="HR383">
        <v>0.166845</v>
      </c>
      <c r="HS383">
        <v>0.196228</v>
      </c>
      <c r="HT383">
        <v>20.2807</v>
      </c>
      <c r="HU383">
        <v>5.21115</v>
      </c>
      <c r="HV383">
        <v>11.98</v>
      </c>
      <c r="HW383">
        <v>4.9634</v>
      </c>
      <c r="HX383">
        <v>3.27423</v>
      </c>
      <c r="HY383">
        <v>9999</v>
      </c>
      <c r="HZ383">
        <v>9999</v>
      </c>
      <c r="IA383">
        <v>9999</v>
      </c>
      <c r="IB383">
        <v>999.9</v>
      </c>
      <c r="IC383">
        <v>1.86397</v>
      </c>
      <c r="ID383">
        <v>1.86008</v>
      </c>
      <c r="IE383">
        <v>1.85843</v>
      </c>
      <c r="IF383">
        <v>1.85975</v>
      </c>
      <c r="IG383">
        <v>1.85989</v>
      </c>
      <c r="IH383">
        <v>1.85838</v>
      </c>
      <c r="II383">
        <v>1.85745</v>
      </c>
      <c r="IJ383">
        <v>1.85242</v>
      </c>
      <c r="IK383">
        <v>0</v>
      </c>
      <c r="IL383">
        <v>0</v>
      </c>
      <c r="IM383">
        <v>0</v>
      </c>
      <c r="IN383">
        <v>0</v>
      </c>
      <c r="IO383" t="s">
        <v>443</v>
      </c>
      <c r="IP383" t="s">
        <v>444</v>
      </c>
      <c r="IQ383" t="s">
        <v>445</v>
      </c>
      <c r="IR383" t="s">
        <v>445</v>
      </c>
      <c r="IS383" t="s">
        <v>445</v>
      </c>
      <c r="IT383" t="s">
        <v>445</v>
      </c>
      <c r="IU383">
        <v>0</v>
      </c>
      <c r="IV383">
        <v>100</v>
      </c>
      <c r="IW383">
        <v>100</v>
      </c>
      <c r="IX383">
        <v>-0.82</v>
      </c>
      <c r="IY383">
        <v>0.2869</v>
      </c>
      <c r="IZ383">
        <v>-1.101190050776656</v>
      </c>
      <c r="JA383">
        <v>-0.0009077452495023094</v>
      </c>
      <c r="JB383">
        <v>1.260287539409167E-06</v>
      </c>
      <c r="JC383">
        <v>-2.747980142854786E-10</v>
      </c>
      <c r="JD383">
        <v>0.01164710740424388</v>
      </c>
      <c r="JE383">
        <v>0.002354074995816399</v>
      </c>
      <c r="JF383">
        <v>0.0004967520844642659</v>
      </c>
      <c r="JG383">
        <v>-1.558376616488758E-06</v>
      </c>
      <c r="JH383">
        <v>1</v>
      </c>
      <c r="JI383">
        <v>1955</v>
      </c>
      <c r="JJ383">
        <v>1</v>
      </c>
      <c r="JK383">
        <v>26</v>
      </c>
      <c r="JL383">
        <v>194330.7</v>
      </c>
      <c r="JM383">
        <v>194330.9</v>
      </c>
      <c r="JN383">
        <v>2.80273</v>
      </c>
      <c r="JO383">
        <v>2.60376</v>
      </c>
      <c r="JP383">
        <v>1.49658</v>
      </c>
      <c r="JQ383">
        <v>2.34619</v>
      </c>
      <c r="JR383">
        <v>1.54907</v>
      </c>
      <c r="JS383">
        <v>2.47314</v>
      </c>
      <c r="JT383">
        <v>36.6943</v>
      </c>
      <c r="JU383">
        <v>24.1751</v>
      </c>
      <c r="JV383">
        <v>18</v>
      </c>
      <c r="JW383">
        <v>484.098</v>
      </c>
      <c r="JX383">
        <v>485.401</v>
      </c>
      <c r="JY383">
        <v>27.7119</v>
      </c>
      <c r="JZ383">
        <v>29.3978</v>
      </c>
      <c r="KA383">
        <v>30.0004</v>
      </c>
      <c r="KB383">
        <v>29.5711</v>
      </c>
      <c r="KC383">
        <v>29.5549</v>
      </c>
      <c r="KD383">
        <v>56.3335</v>
      </c>
      <c r="KE383">
        <v>21.4409</v>
      </c>
      <c r="KF383">
        <v>54.2682</v>
      </c>
      <c r="KG383">
        <v>27.7052</v>
      </c>
      <c r="KH383">
        <v>1289.26</v>
      </c>
      <c r="KI383">
        <v>19.7115</v>
      </c>
      <c r="KJ383">
        <v>101.838</v>
      </c>
      <c r="KK383">
        <v>91.402</v>
      </c>
    </row>
    <row r="384" spans="1:297">
      <c r="A384">
        <v>366</v>
      </c>
      <c r="B384">
        <v>1758649449.6</v>
      </c>
      <c r="C384">
        <v>7816.599999904633</v>
      </c>
      <c r="D384" t="s">
        <v>1180</v>
      </c>
      <c r="E384" t="s">
        <v>1181</v>
      </c>
      <c r="F384">
        <v>5</v>
      </c>
      <c r="G384" t="s">
        <v>1027</v>
      </c>
      <c r="H384" t="s">
        <v>438</v>
      </c>
      <c r="I384">
        <v>1758649441.814285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(EA384+(U384+2*0.95*5.67E-8*(((EA384+$B$9)+273)^4-(EA384+273)^4)-44100*J384)/(1.84*29.3*R384+8*0.95*5.67E-8*(EA384+273)^3))</f>
        <v>0</v>
      </c>
      <c r="W384">
        <f>($C$9*EB384+$D$9*EC384+$E$9*V384)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2*0.95*5.67E-8*(((EA384+$B$9)+273)^4-(W384+273)^4)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1301.156180018658</v>
      </c>
      <c r="AK384">
        <v>1268.945939393939</v>
      </c>
      <c r="AL384">
        <v>3.428137873604215</v>
      </c>
      <c r="AM384">
        <v>65.1807308755827</v>
      </c>
      <c r="AN384">
        <f>(AP384 - AO384 + DY384*1E3/(8.314*(EA384+273.15)) * AR384/DX384 * AQ384) * DX384/(100*DL384) * 1000/(1000 - AP384)</f>
        <v>0</v>
      </c>
      <c r="AO384">
        <v>19.67162791870867</v>
      </c>
      <c r="AP384">
        <v>22.26156727272725</v>
      </c>
      <c r="AQ384">
        <v>-1.595490008405273E-05</v>
      </c>
      <c r="AR384">
        <v>105.5664432874924</v>
      </c>
      <c r="AS384">
        <v>0</v>
      </c>
      <c r="AT384">
        <v>0</v>
      </c>
      <c r="AU384">
        <f>IF(AS384*$H$15&gt;=AW384,1.0,(AW384/(AW384-AS384*$H$15)))</f>
        <v>0</v>
      </c>
      <c r="AV384">
        <f>(AU384-1)*100</f>
        <v>0</v>
      </c>
      <c r="AW384">
        <f>MAX(0,($B$15+$C$15*EF384)/(1+$D$15*EF384)*DY384/(EA384+273)*$E$15)</f>
        <v>0</v>
      </c>
      <c r="AX384" t="s">
        <v>439</v>
      </c>
      <c r="AY384" t="s">
        <v>439</v>
      </c>
      <c r="AZ384">
        <v>0</v>
      </c>
      <c r="BA384">
        <v>0</v>
      </c>
      <c r="BB384">
        <f>1-AZ384/BA384</f>
        <v>0</v>
      </c>
      <c r="BC384">
        <v>0</v>
      </c>
      <c r="BD384" t="s">
        <v>439</v>
      </c>
      <c r="BE384" t="s">
        <v>439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439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$B$13*EG384+$C$13*EH384+$F$13*ES384*(1-EV384)</f>
        <v>0</v>
      </c>
      <c r="DI384">
        <f>DH384*DJ384</f>
        <v>0</v>
      </c>
      <c r="DJ384">
        <f>($B$13*$D$11+$C$13*$D$11+$F$13*((FF384+EX384)/MAX(FF384+EX384+FG384, 0.1)*$I$11+FG384/MAX(FF384+EX384+FG384, 0.1)*$J$11))/($B$13+$C$13+$F$13)</f>
        <v>0</v>
      </c>
      <c r="DK384">
        <f>($B$13*$K$11+$C$13*$K$11+$F$13*((FF384+EX384)/MAX(FF384+EX384+FG384, 0.1)*$P$11+FG384/MAX(FF384+EX384+FG384, 0.1)*$Q$11))/($B$13+$C$13+$F$13)</f>
        <v>0</v>
      </c>
      <c r="DL384">
        <v>2.7</v>
      </c>
      <c r="DM384">
        <v>0.5</v>
      </c>
      <c r="DN384" t="s">
        <v>440</v>
      </c>
      <c r="DO384">
        <v>2</v>
      </c>
      <c r="DP384" t="b">
        <v>1</v>
      </c>
      <c r="DQ384">
        <v>1758649441.814285</v>
      </c>
      <c r="DR384">
        <v>1216.5175</v>
      </c>
      <c r="DS384">
        <v>1259.526785714286</v>
      </c>
      <c r="DT384">
        <v>22.27648214285714</v>
      </c>
      <c r="DU384">
        <v>19.67089285714286</v>
      </c>
      <c r="DV384">
        <v>1217.350714285714</v>
      </c>
      <c r="DW384">
        <v>21.98943571428572</v>
      </c>
      <c r="DX384">
        <v>500.0721071428572</v>
      </c>
      <c r="DY384">
        <v>90.28753928571429</v>
      </c>
      <c r="DZ384">
        <v>0.0674821107142857</v>
      </c>
      <c r="EA384">
        <v>29.06579285714286</v>
      </c>
      <c r="EB384">
        <v>30.01791785714285</v>
      </c>
      <c r="EC384">
        <v>999.9000000000002</v>
      </c>
      <c r="ED384">
        <v>0</v>
      </c>
      <c r="EE384">
        <v>0</v>
      </c>
      <c r="EF384">
        <v>10005.64464285715</v>
      </c>
      <c r="EG384">
        <v>0</v>
      </c>
      <c r="EH384">
        <v>10.2</v>
      </c>
      <c r="EI384">
        <v>-43.00953571428572</v>
      </c>
      <c r="EJ384">
        <v>1244.234285714286</v>
      </c>
      <c r="EK384">
        <v>1284.798571428571</v>
      </c>
      <c r="EL384">
        <v>2.605584285714286</v>
      </c>
      <c r="EM384">
        <v>1259.526785714286</v>
      </c>
      <c r="EN384">
        <v>19.67089285714286</v>
      </c>
      <c r="EO384">
        <v>2.011289285714285</v>
      </c>
      <c r="EP384">
        <v>1.776036785714286</v>
      </c>
      <c r="EQ384">
        <v>17.53348571428571</v>
      </c>
      <c r="ER384">
        <v>15.57747142857143</v>
      </c>
      <c r="ES384">
        <v>2000.005714285715</v>
      </c>
      <c r="ET384">
        <v>0.9799940000000003</v>
      </c>
      <c r="EU384">
        <v>0.02000619999999999</v>
      </c>
      <c r="EV384">
        <v>0</v>
      </c>
      <c r="EW384">
        <v>467.5128571428571</v>
      </c>
      <c r="EX384">
        <v>5.00078</v>
      </c>
      <c r="EY384">
        <v>9223.130357142854</v>
      </c>
      <c r="EZ384">
        <v>16379.64285714286</v>
      </c>
      <c r="FA384">
        <v>39.79657142857142</v>
      </c>
      <c r="FB384">
        <v>40.64492857142857</v>
      </c>
      <c r="FC384">
        <v>40.10899999999999</v>
      </c>
      <c r="FD384">
        <v>40.33460714285714</v>
      </c>
      <c r="FE384">
        <v>40.90149999999999</v>
      </c>
      <c r="FF384">
        <v>1955.095714285714</v>
      </c>
      <c r="FG384">
        <v>39.91</v>
      </c>
      <c r="FH384">
        <v>0</v>
      </c>
      <c r="FI384">
        <v>1758649447.8</v>
      </c>
      <c r="FJ384">
        <v>0</v>
      </c>
      <c r="FK384">
        <v>467.51588</v>
      </c>
      <c r="FL384">
        <v>0.1550000019172138</v>
      </c>
      <c r="FM384">
        <v>11.45769232739547</v>
      </c>
      <c r="FN384">
        <v>9223.273999999999</v>
      </c>
      <c r="FO384">
        <v>15</v>
      </c>
      <c r="FP384">
        <v>0</v>
      </c>
      <c r="FQ384" t="s">
        <v>441</v>
      </c>
      <c r="FR384">
        <v>1746989605.5</v>
      </c>
      <c r="FS384">
        <v>1746989593.5</v>
      </c>
      <c r="FT384">
        <v>0</v>
      </c>
      <c r="FU384">
        <v>-0.274</v>
      </c>
      <c r="FV384">
        <v>-0.002</v>
      </c>
      <c r="FW384">
        <v>2.549</v>
      </c>
      <c r="FX384">
        <v>0.129</v>
      </c>
      <c r="FY384">
        <v>420</v>
      </c>
      <c r="FZ384">
        <v>17</v>
      </c>
      <c r="GA384">
        <v>0.02</v>
      </c>
      <c r="GB384">
        <v>0.04</v>
      </c>
      <c r="GC384">
        <v>-43.0443625</v>
      </c>
      <c r="GD384">
        <v>-0.04403414634132563</v>
      </c>
      <c r="GE384">
        <v>0.2370820709032</v>
      </c>
      <c r="GF384">
        <v>1</v>
      </c>
      <c r="GG384">
        <v>467.4804705882353</v>
      </c>
      <c r="GH384">
        <v>0.6323300209909193</v>
      </c>
      <c r="GI384">
        <v>0.1955254211385824</v>
      </c>
      <c r="GJ384">
        <v>1</v>
      </c>
      <c r="GK384">
        <v>2.60718825</v>
      </c>
      <c r="GL384">
        <v>-0.05063268292683074</v>
      </c>
      <c r="GM384">
        <v>0.01069810658189101</v>
      </c>
      <c r="GN384">
        <v>1</v>
      </c>
      <c r="GO384">
        <v>3</v>
      </c>
      <c r="GP384">
        <v>3</v>
      </c>
      <c r="GQ384" t="s">
        <v>568</v>
      </c>
      <c r="GR384">
        <v>3.10232</v>
      </c>
      <c r="GS384">
        <v>2.72552</v>
      </c>
      <c r="GT384">
        <v>0.183573</v>
      </c>
      <c r="GU384">
        <v>0.187384</v>
      </c>
      <c r="GV384">
        <v>0.101928</v>
      </c>
      <c r="GW384">
        <v>0.094693</v>
      </c>
      <c r="GX384">
        <v>21314.8</v>
      </c>
      <c r="GY384">
        <v>19283.5</v>
      </c>
      <c r="GZ384">
        <v>26672.2</v>
      </c>
      <c r="HA384">
        <v>23953.7</v>
      </c>
      <c r="HB384">
        <v>38343.2</v>
      </c>
      <c r="HC384">
        <v>32073</v>
      </c>
      <c r="HD384">
        <v>46577.8</v>
      </c>
      <c r="HE384">
        <v>37902</v>
      </c>
      <c r="HF384">
        <v>1.86588</v>
      </c>
      <c r="HG384">
        <v>1.846</v>
      </c>
      <c r="HH384">
        <v>0.105023</v>
      </c>
      <c r="HI384">
        <v>0</v>
      </c>
      <c r="HJ384">
        <v>28.3052</v>
      </c>
      <c r="HK384">
        <v>999.9</v>
      </c>
      <c r="HL384">
        <v>47</v>
      </c>
      <c r="HM384">
        <v>31.9</v>
      </c>
      <c r="HN384">
        <v>24.7167</v>
      </c>
      <c r="HO384">
        <v>60.7713</v>
      </c>
      <c r="HP384">
        <v>22.4399</v>
      </c>
      <c r="HQ384">
        <v>1</v>
      </c>
      <c r="HR384">
        <v>0.167259</v>
      </c>
      <c r="HS384">
        <v>0.25719</v>
      </c>
      <c r="HT384">
        <v>20.2803</v>
      </c>
      <c r="HU384">
        <v>5.2113</v>
      </c>
      <c r="HV384">
        <v>11.98</v>
      </c>
      <c r="HW384">
        <v>4.9632</v>
      </c>
      <c r="HX384">
        <v>3.27415</v>
      </c>
      <c r="HY384">
        <v>9999</v>
      </c>
      <c r="HZ384">
        <v>9999</v>
      </c>
      <c r="IA384">
        <v>9999</v>
      </c>
      <c r="IB384">
        <v>999.9</v>
      </c>
      <c r="IC384">
        <v>1.86395</v>
      </c>
      <c r="ID384">
        <v>1.86008</v>
      </c>
      <c r="IE384">
        <v>1.85842</v>
      </c>
      <c r="IF384">
        <v>1.85975</v>
      </c>
      <c r="IG384">
        <v>1.85989</v>
      </c>
      <c r="IH384">
        <v>1.85837</v>
      </c>
      <c r="II384">
        <v>1.85745</v>
      </c>
      <c r="IJ384">
        <v>1.85242</v>
      </c>
      <c r="IK384">
        <v>0</v>
      </c>
      <c r="IL384">
        <v>0</v>
      </c>
      <c r="IM384">
        <v>0</v>
      </c>
      <c r="IN384">
        <v>0</v>
      </c>
      <c r="IO384" t="s">
        <v>443</v>
      </c>
      <c r="IP384" t="s">
        <v>444</v>
      </c>
      <c r="IQ384" t="s">
        <v>445</v>
      </c>
      <c r="IR384" t="s">
        <v>445</v>
      </c>
      <c r="IS384" t="s">
        <v>445</v>
      </c>
      <c r="IT384" t="s">
        <v>445</v>
      </c>
      <c r="IU384">
        <v>0</v>
      </c>
      <c r="IV384">
        <v>100</v>
      </c>
      <c r="IW384">
        <v>100</v>
      </c>
      <c r="IX384">
        <v>-0.8100000000000001</v>
      </c>
      <c r="IY384">
        <v>0.2867</v>
      </c>
      <c r="IZ384">
        <v>-1.101190050776656</v>
      </c>
      <c r="JA384">
        <v>-0.0009077452495023094</v>
      </c>
      <c r="JB384">
        <v>1.260287539409167E-06</v>
      </c>
      <c r="JC384">
        <v>-2.747980142854786E-10</v>
      </c>
      <c r="JD384">
        <v>0.01164710740424388</v>
      </c>
      <c r="JE384">
        <v>0.002354074995816399</v>
      </c>
      <c r="JF384">
        <v>0.0004967520844642659</v>
      </c>
      <c r="JG384">
        <v>-1.558376616488758E-06</v>
      </c>
      <c r="JH384">
        <v>1</v>
      </c>
      <c r="JI384">
        <v>1955</v>
      </c>
      <c r="JJ384">
        <v>1</v>
      </c>
      <c r="JK384">
        <v>26</v>
      </c>
      <c r="JL384">
        <v>194330.7</v>
      </c>
      <c r="JM384">
        <v>194330.9</v>
      </c>
      <c r="JN384">
        <v>2.83447</v>
      </c>
      <c r="JO384">
        <v>2.61719</v>
      </c>
      <c r="JP384">
        <v>1.49658</v>
      </c>
      <c r="JQ384">
        <v>2.34619</v>
      </c>
      <c r="JR384">
        <v>1.54907</v>
      </c>
      <c r="JS384">
        <v>2.36328</v>
      </c>
      <c r="JT384">
        <v>36.718</v>
      </c>
      <c r="JU384">
        <v>24.1751</v>
      </c>
      <c r="JV384">
        <v>18</v>
      </c>
      <c r="JW384">
        <v>483.852</v>
      </c>
      <c r="JX384">
        <v>485.595</v>
      </c>
      <c r="JY384">
        <v>27.6895</v>
      </c>
      <c r="JZ384">
        <v>29.4</v>
      </c>
      <c r="KA384">
        <v>30.0005</v>
      </c>
      <c r="KB384">
        <v>29.5734</v>
      </c>
      <c r="KC384">
        <v>29.5565</v>
      </c>
      <c r="KD384">
        <v>56.8638</v>
      </c>
      <c r="KE384">
        <v>21.4409</v>
      </c>
      <c r="KF384">
        <v>54.2682</v>
      </c>
      <c r="KG384">
        <v>27.6794</v>
      </c>
      <c r="KH384">
        <v>1302.75</v>
      </c>
      <c r="KI384">
        <v>19.7255</v>
      </c>
      <c r="KJ384">
        <v>101.837</v>
      </c>
      <c r="KK384">
        <v>91.4011</v>
      </c>
    </row>
    <row r="385" spans="1:297">
      <c r="A385">
        <v>367</v>
      </c>
      <c r="B385">
        <v>1758649454.6</v>
      </c>
      <c r="C385">
        <v>7821.599999904633</v>
      </c>
      <c r="D385" t="s">
        <v>1182</v>
      </c>
      <c r="E385" t="s">
        <v>1183</v>
      </c>
      <c r="F385">
        <v>5</v>
      </c>
      <c r="G385" t="s">
        <v>1027</v>
      </c>
      <c r="H385" t="s">
        <v>438</v>
      </c>
      <c r="I385">
        <v>1758649447.1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(EA385+(U385+2*0.95*5.67E-8*(((EA385+$B$9)+273)^4-(EA385+273)^4)-44100*J385)/(1.84*29.3*R385+8*0.95*5.67E-8*(EA385+273)^3))</f>
        <v>0</v>
      </c>
      <c r="W385">
        <f>($C$9*EB385+$D$9*EC385+$E$9*V385)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2*0.95*5.67E-8*(((EA385+$B$9)+273)^4-(W385+273)^4)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1317.213653476273</v>
      </c>
      <c r="AK385">
        <v>1285.522787878787</v>
      </c>
      <c r="AL385">
        <v>3.299911817229929</v>
      </c>
      <c r="AM385">
        <v>65.1807308755827</v>
      </c>
      <c r="AN385">
        <f>(AP385 - AO385 + DY385*1E3/(8.314*(EA385+273.15)) * AR385/DX385 * AQ385) * DX385/(100*DL385) * 1000/(1000 - AP385)</f>
        <v>0</v>
      </c>
      <c r="AO385">
        <v>19.67294494957232</v>
      </c>
      <c r="AP385">
        <v>22.25621575757576</v>
      </c>
      <c r="AQ385">
        <v>-5.971507331515081E-06</v>
      </c>
      <c r="AR385">
        <v>105.5664432874924</v>
      </c>
      <c r="AS385">
        <v>0</v>
      </c>
      <c r="AT385">
        <v>0</v>
      </c>
      <c r="AU385">
        <f>IF(AS385*$H$15&gt;=AW385,1.0,(AW385/(AW385-AS385*$H$15)))</f>
        <v>0</v>
      </c>
      <c r="AV385">
        <f>(AU385-1)*100</f>
        <v>0</v>
      </c>
      <c r="AW385">
        <f>MAX(0,($B$15+$C$15*EF385)/(1+$D$15*EF385)*DY385/(EA385+273)*$E$15)</f>
        <v>0</v>
      </c>
      <c r="AX385" t="s">
        <v>439</v>
      </c>
      <c r="AY385" t="s">
        <v>439</v>
      </c>
      <c r="AZ385">
        <v>0</v>
      </c>
      <c r="BA385">
        <v>0</v>
      </c>
      <c r="BB385">
        <f>1-AZ385/BA385</f>
        <v>0</v>
      </c>
      <c r="BC385">
        <v>0</v>
      </c>
      <c r="BD385" t="s">
        <v>439</v>
      </c>
      <c r="BE385" t="s">
        <v>439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439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$B$13*EG385+$C$13*EH385+$F$13*ES385*(1-EV385)</f>
        <v>0</v>
      </c>
      <c r="DI385">
        <f>DH385*DJ385</f>
        <v>0</v>
      </c>
      <c r="DJ385">
        <f>($B$13*$D$11+$C$13*$D$11+$F$13*((FF385+EX385)/MAX(FF385+EX385+FG385, 0.1)*$I$11+FG385/MAX(FF385+EX385+FG385, 0.1)*$J$11))/($B$13+$C$13+$F$13)</f>
        <v>0</v>
      </c>
      <c r="DK385">
        <f>($B$13*$K$11+$C$13*$K$11+$F$13*((FF385+EX385)/MAX(FF385+EX385+FG385, 0.1)*$P$11+FG385/MAX(FF385+EX385+FG385, 0.1)*$Q$11))/($B$13+$C$13+$F$13)</f>
        <v>0</v>
      </c>
      <c r="DL385">
        <v>2.7</v>
      </c>
      <c r="DM385">
        <v>0.5</v>
      </c>
      <c r="DN385" t="s">
        <v>440</v>
      </c>
      <c r="DO385">
        <v>2</v>
      </c>
      <c r="DP385" t="b">
        <v>1</v>
      </c>
      <c r="DQ385">
        <v>1758649447.1</v>
      </c>
      <c r="DR385">
        <v>1233.956666666666</v>
      </c>
      <c r="DS385">
        <v>1276.807407407407</v>
      </c>
      <c r="DT385">
        <v>22.26529629629629</v>
      </c>
      <c r="DU385">
        <v>19.67154814814815</v>
      </c>
      <c r="DV385">
        <v>1234.774814814815</v>
      </c>
      <c r="DW385">
        <v>21.97848888888889</v>
      </c>
      <c r="DX385">
        <v>500.0825185185185</v>
      </c>
      <c r="DY385">
        <v>90.28837037037037</v>
      </c>
      <c r="DZ385">
        <v>0.06729289259259259</v>
      </c>
      <c r="EA385">
        <v>29.06436296296296</v>
      </c>
      <c r="EB385">
        <v>30.01855925925926</v>
      </c>
      <c r="EC385">
        <v>999.9000000000001</v>
      </c>
      <c r="ED385">
        <v>0</v>
      </c>
      <c r="EE385">
        <v>0</v>
      </c>
      <c r="EF385">
        <v>10007.03851851852</v>
      </c>
      <c r="EG385">
        <v>0</v>
      </c>
      <c r="EH385">
        <v>10.2</v>
      </c>
      <c r="EI385">
        <v>-42.85087407407408</v>
      </c>
      <c r="EJ385">
        <v>1262.056666666667</v>
      </c>
      <c r="EK385">
        <v>1302.427777777778</v>
      </c>
      <c r="EL385">
        <v>2.593737777777778</v>
      </c>
      <c r="EM385">
        <v>1276.807407407407</v>
      </c>
      <c r="EN385">
        <v>19.67154814814815</v>
      </c>
      <c r="EO385">
        <v>2.010297407407407</v>
      </c>
      <c r="EP385">
        <v>1.776112592592592</v>
      </c>
      <c r="EQ385">
        <v>17.52567407407408</v>
      </c>
      <c r="ER385">
        <v>15.57813703703704</v>
      </c>
      <c r="ES385">
        <v>2000.005185185185</v>
      </c>
      <c r="ET385">
        <v>0.9799940000000001</v>
      </c>
      <c r="EU385">
        <v>0.02000619999999999</v>
      </c>
      <c r="EV385">
        <v>0</v>
      </c>
      <c r="EW385">
        <v>467.5283703703703</v>
      </c>
      <c r="EX385">
        <v>5.00078</v>
      </c>
      <c r="EY385">
        <v>9224.072592592593</v>
      </c>
      <c r="EZ385">
        <v>16379.64444444444</v>
      </c>
      <c r="FA385">
        <v>39.796</v>
      </c>
      <c r="FB385">
        <v>40.63877777777778</v>
      </c>
      <c r="FC385">
        <v>40.10848148148148</v>
      </c>
      <c r="FD385">
        <v>40.34937037037037</v>
      </c>
      <c r="FE385">
        <v>40.89785185185184</v>
      </c>
      <c r="FF385">
        <v>1955.095185185185</v>
      </c>
      <c r="FG385">
        <v>39.91</v>
      </c>
      <c r="FH385">
        <v>0</v>
      </c>
      <c r="FI385">
        <v>1758649452.6</v>
      </c>
      <c r="FJ385">
        <v>0</v>
      </c>
      <c r="FK385">
        <v>467.52756</v>
      </c>
      <c r="FL385">
        <v>1.006615394575457</v>
      </c>
      <c r="FM385">
        <v>8.596923100830715</v>
      </c>
      <c r="FN385">
        <v>9224.1016</v>
      </c>
      <c r="FO385">
        <v>15</v>
      </c>
      <c r="FP385">
        <v>0</v>
      </c>
      <c r="FQ385" t="s">
        <v>441</v>
      </c>
      <c r="FR385">
        <v>1746989605.5</v>
      </c>
      <c r="FS385">
        <v>1746989593.5</v>
      </c>
      <c r="FT385">
        <v>0</v>
      </c>
      <c r="FU385">
        <v>-0.274</v>
      </c>
      <c r="FV385">
        <v>-0.002</v>
      </c>
      <c r="FW385">
        <v>2.549</v>
      </c>
      <c r="FX385">
        <v>0.129</v>
      </c>
      <c r="FY385">
        <v>420</v>
      </c>
      <c r="FZ385">
        <v>17</v>
      </c>
      <c r="GA385">
        <v>0.02</v>
      </c>
      <c r="GB385">
        <v>0.04</v>
      </c>
      <c r="GC385">
        <v>-42.92174634146342</v>
      </c>
      <c r="GD385">
        <v>1.1887087108014</v>
      </c>
      <c r="GE385">
        <v>0.2966200987364476</v>
      </c>
      <c r="GF385">
        <v>0</v>
      </c>
      <c r="GG385">
        <v>467.5201470588236</v>
      </c>
      <c r="GH385">
        <v>0.4885103153459323</v>
      </c>
      <c r="GI385">
        <v>0.1886642103210261</v>
      </c>
      <c r="GJ385">
        <v>1</v>
      </c>
      <c r="GK385">
        <v>2.601948048780488</v>
      </c>
      <c r="GL385">
        <v>-0.13386857142857</v>
      </c>
      <c r="GM385">
        <v>0.01337534010864807</v>
      </c>
      <c r="GN385">
        <v>0</v>
      </c>
      <c r="GO385">
        <v>1</v>
      </c>
      <c r="GP385">
        <v>3</v>
      </c>
      <c r="GQ385" t="s">
        <v>448</v>
      </c>
      <c r="GR385">
        <v>3.10216</v>
      </c>
      <c r="GS385">
        <v>2.72528</v>
      </c>
      <c r="GT385">
        <v>0.185039</v>
      </c>
      <c r="GU385">
        <v>0.188829</v>
      </c>
      <c r="GV385">
        <v>0.101914</v>
      </c>
      <c r="GW385">
        <v>0.0947037</v>
      </c>
      <c r="GX385">
        <v>21276.3</v>
      </c>
      <c r="GY385">
        <v>19249.4</v>
      </c>
      <c r="GZ385">
        <v>26671.9</v>
      </c>
      <c r="HA385">
        <v>23954</v>
      </c>
      <c r="HB385">
        <v>38343.8</v>
      </c>
      <c r="HC385">
        <v>32073.1</v>
      </c>
      <c r="HD385">
        <v>46577.6</v>
      </c>
      <c r="HE385">
        <v>37902.3</v>
      </c>
      <c r="HF385">
        <v>1.86567</v>
      </c>
      <c r="HG385">
        <v>1.84623</v>
      </c>
      <c r="HH385">
        <v>0.104524</v>
      </c>
      <c r="HI385">
        <v>0</v>
      </c>
      <c r="HJ385">
        <v>28.3076</v>
      </c>
      <c r="HK385">
        <v>999.9</v>
      </c>
      <c r="HL385">
        <v>47</v>
      </c>
      <c r="HM385">
        <v>31.9</v>
      </c>
      <c r="HN385">
        <v>24.7173</v>
      </c>
      <c r="HO385">
        <v>59.8513</v>
      </c>
      <c r="HP385">
        <v>22.2516</v>
      </c>
      <c r="HQ385">
        <v>1</v>
      </c>
      <c r="HR385">
        <v>0.167353</v>
      </c>
      <c r="HS385">
        <v>0.247658</v>
      </c>
      <c r="HT385">
        <v>20.2802</v>
      </c>
      <c r="HU385">
        <v>5.2098</v>
      </c>
      <c r="HV385">
        <v>11.9797</v>
      </c>
      <c r="HW385">
        <v>4.9631</v>
      </c>
      <c r="HX385">
        <v>3.2741</v>
      </c>
      <c r="HY385">
        <v>9999</v>
      </c>
      <c r="HZ385">
        <v>9999</v>
      </c>
      <c r="IA385">
        <v>9999</v>
      </c>
      <c r="IB385">
        <v>999.9</v>
      </c>
      <c r="IC385">
        <v>1.86395</v>
      </c>
      <c r="ID385">
        <v>1.86007</v>
      </c>
      <c r="IE385">
        <v>1.85846</v>
      </c>
      <c r="IF385">
        <v>1.85975</v>
      </c>
      <c r="IG385">
        <v>1.85989</v>
      </c>
      <c r="IH385">
        <v>1.85837</v>
      </c>
      <c r="II385">
        <v>1.85745</v>
      </c>
      <c r="IJ385">
        <v>1.85242</v>
      </c>
      <c r="IK385">
        <v>0</v>
      </c>
      <c r="IL385">
        <v>0</v>
      </c>
      <c r="IM385">
        <v>0</v>
      </c>
      <c r="IN385">
        <v>0</v>
      </c>
      <c r="IO385" t="s">
        <v>443</v>
      </c>
      <c r="IP385" t="s">
        <v>444</v>
      </c>
      <c r="IQ385" t="s">
        <v>445</v>
      </c>
      <c r="IR385" t="s">
        <v>445</v>
      </c>
      <c r="IS385" t="s">
        <v>445</v>
      </c>
      <c r="IT385" t="s">
        <v>445</v>
      </c>
      <c r="IU385">
        <v>0</v>
      </c>
      <c r="IV385">
        <v>100</v>
      </c>
      <c r="IW385">
        <v>100</v>
      </c>
      <c r="IX385">
        <v>-0.79</v>
      </c>
      <c r="IY385">
        <v>0.2866</v>
      </c>
      <c r="IZ385">
        <v>-1.101190050776656</v>
      </c>
      <c r="JA385">
        <v>-0.0009077452495023094</v>
      </c>
      <c r="JB385">
        <v>1.260287539409167E-06</v>
      </c>
      <c r="JC385">
        <v>-2.747980142854786E-10</v>
      </c>
      <c r="JD385">
        <v>0.01164710740424388</v>
      </c>
      <c r="JE385">
        <v>0.002354074995816399</v>
      </c>
      <c r="JF385">
        <v>0.0004967520844642659</v>
      </c>
      <c r="JG385">
        <v>-1.558376616488758E-06</v>
      </c>
      <c r="JH385">
        <v>1</v>
      </c>
      <c r="JI385">
        <v>1955</v>
      </c>
      <c r="JJ385">
        <v>1</v>
      </c>
      <c r="JK385">
        <v>26</v>
      </c>
      <c r="JL385">
        <v>194330.8</v>
      </c>
      <c r="JM385">
        <v>194331</v>
      </c>
      <c r="JN385">
        <v>2.86499</v>
      </c>
      <c r="JO385">
        <v>2.6123</v>
      </c>
      <c r="JP385">
        <v>1.49658</v>
      </c>
      <c r="JQ385">
        <v>2.34619</v>
      </c>
      <c r="JR385">
        <v>1.54907</v>
      </c>
      <c r="JS385">
        <v>2.45239</v>
      </c>
      <c r="JT385">
        <v>36.6943</v>
      </c>
      <c r="JU385">
        <v>24.1751</v>
      </c>
      <c r="JV385">
        <v>18</v>
      </c>
      <c r="JW385">
        <v>483.749</v>
      </c>
      <c r="JX385">
        <v>485.762</v>
      </c>
      <c r="JY385">
        <v>27.6678</v>
      </c>
      <c r="JZ385">
        <v>29.4016</v>
      </c>
      <c r="KA385">
        <v>30.0002</v>
      </c>
      <c r="KB385">
        <v>29.5753</v>
      </c>
      <c r="KC385">
        <v>29.5591</v>
      </c>
      <c r="KD385">
        <v>57.4773</v>
      </c>
      <c r="KE385">
        <v>21.4409</v>
      </c>
      <c r="KF385">
        <v>54.2682</v>
      </c>
      <c r="KG385">
        <v>27.6651</v>
      </c>
      <c r="KH385">
        <v>1322.8</v>
      </c>
      <c r="KI385">
        <v>19.7344</v>
      </c>
      <c r="KJ385">
        <v>101.836</v>
      </c>
      <c r="KK385">
        <v>91.4019</v>
      </c>
    </row>
    <row r="386" spans="1:297">
      <c r="A386">
        <v>368</v>
      </c>
      <c r="B386">
        <v>1758649459.6</v>
      </c>
      <c r="C386">
        <v>7826.599999904633</v>
      </c>
      <c r="D386" t="s">
        <v>1184</v>
      </c>
      <c r="E386" t="s">
        <v>1185</v>
      </c>
      <c r="F386">
        <v>5</v>
      </c>
      <c r="G386" t="s">
        <v>1027</v>
      </c>
      <c r="H386" t="s">
        <v>438</v>
      </c>
      <c r="I386">
        <v>1758649451.814285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(EA386+(U386+2*0.95*5.67E-8*(((EA386+$B$9)+273)^4-(EA386+273)^4)-44100*J386)/(1.84*29.3*R386+8*0.95*5.67E-8*(EA386+273)^3))</f>
        <v>0</v>
      </c>
      <c r="W386">
        <f>($C$9*EB386+$D$9*EC386+$E$9*V386)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2*0.95*5.67E-8*(((EA386+$B$9)+273)^4-(W386+273)^4)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1334.259221433999</v>
      </c>
      <c r="AK386">
        <v>1302.298303030303</v>
      </c>
      <c r="AL386">
        <v>3.343781157957062</v>
      </c>
      <c r="AM386">
        <v>65.1807308755827</v>
      </c>
      <c r="AN386">
        <f>(AP386 - AO386 + DY386*1E3/(8.314*(EA386+273.15)) * AR386/DX386 * AQ386) * DX386/(100*DL386) * 1000/(1000 - AP386)</f>
        <v>0</v>
      </c>
      <c r="AO386">
        <v>19.67932795602374</v>
      </c>
      <c r="AP386">
        <v>22.24977393939394</v>
      </c>
      <c r="AQ386">
        <v>-1.281256741838259E-05</v>
      </c>
      <c r="AR386">
        <v>105.5664432874924</v>
      </c>
      <c r="AS386">
        <v>0</v>
      </c>
      <c r="AT386">
        <v>0</v>
      </c>
      <c r="AU386">
        <f>IF(AS386*$H$15&gt;=AW386,1.0,(AW386/(AW386-AS386*$H$15)))</f>
        <v>0</v>
      </c>
      <c r="AV386">
        <f>(AU386-1)*100</f>
        <v>0</v>
      </c>
      <c r="AW386">
        <f>MAX(0,($B$15+$C$15*EF386)/(1+$D$15*EF386)*DY386/(EA386+273)*$E$15)</f>
        <v>0</v>
      </c>
      <c r="AX386" t="s">
        <v>439</v>
      </c>
      <c r="AY386" t="s">
        <v>439</v>
      </c>
      <c r="AZ386">
        <v>0</v>
      </c>
      <c r="BA386">
        <v>0</v>
      </c>
      <c r="BB386">
        <f>1-AZ386/BA386</f>
        <v>0</v>
      </c>
      <c r="BC386">
        <v>0</v>
      </c>
      <c r="BD386" t="s">
        <v>439</v>
      </c>
      <c r="BE386" t="s">
        <v>439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439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$B$13*EG386+$C$13*EH386+$F$13*ES386*(1-EV386)</f>
        <v>0</v>
      </c>
      <c r="DI386">
        <f>DH386*DJ386</f>
        <v>0</v>
      </c>
      <c r="DJ386">
        <f>($B$13*$D$11+$C$13*$D$11+$F$13*((FF386+EX386)/MAX(FF386+EX386+FG386, 0.1)*$I$11+FG386/MAX(FF386+EX386+FG386, 0.1)*$J$11))/($B$13+$C$13+$F$13)</f>
        <v>0</v>
      </c>
      <c r="DK386">
        <f>($B$13*$K$11+$C$13*$K$11+$F$13*((FF386+EX386)/MAX(FF386+EX386+FG386, 0.1)*$P$11+FG386/MAX(FF386+EX386+FG386, 0.1)*$Q$11))/($B$13+$C$13+$F$13)</f>
        <v>0</v>
      </c>
      <c r="DL386">
        <v>2.7</v>
      </c>
      <c r="DM386">
        <v>0.5</v>
      </c>
      <c r="DN386" t="s">
        <v>440</v>
      </c>
      <c r="DO386">
        <v>2</v>
      </c>
      <c r="DP386" t="b">
        <v>1</v>
      </c>
      <c r="DQ386">
        <v>1758649451.814285</v>
      </c>
      <c r="DR386">
        <v>1249.464285714286</v>
      </c>
      <c r="DS386">
        <v>1292.378571428571</v>
      </c>
      <c r="DT386">
        <v>22.2589</v>
      </c>
      <c r="DU386">
        <v>19.67398928571428</v>
      </c>
      <c r="DV386">
        <v>1250.268928571429</v>
      </c>
      <c r="DW386">
        <v>21.97223214285714</v>
      </c>
      <c r="DX386">
        <v>500.05</v>
      </c>
      <c r="DY386">
        <v>90.28894642857142</v>
      </c>
      <c r="DZ386">
        <v>0.06728892857142857</v>
      </c>
      <c r="EA386">
        <v>29.06311428571428</v>
      </c>
      <c r="EB386">
        <v>30.01287857142858</v>
      </c>
      <c r="EC386">
        <v>999.9000000000002</v>
      </c>
      <c r="ED386">
        <v>0</v>
      </c>
      <c r="EE386">
        <v>0</v>
      </c>
      <c r="EF386">
        <v>9992.925714285713</v>
      </c>
      <c r="EG386">
        <v>0</v>
      </c>
      <c r="EH386">
        <v>10.2</v>
      </c>
      <c r="EI386">
        <v>-42.91344642857143</v>
      </c>
      <c r="EJ386">
        <v>1277.910357142857</v>
      </c>
      <c r="EK386">
        <v>1318.313928571429</v>
      </c>
      <c r="EL386">
        <v>2.584903928571428</v>
      </c>
      <c r="EM386">
        <v>1292.378571428571</v>
      </c>
      <c r="EN386">
        <v>19.67398928571428</v>
      </c>
      <c r="EO386">
        <v>2.009732142857143</v>
      </c>
      <c r="EP386">
        <v>1.776345</v>
      </c>
      <c r="EQ386">
        <v>17.52122142857143</v>
      </c>
      <c r="ER386">
        <v>15.58017142857143</v>
      </c>
      <c r="ES386">
        <v>2000.004642857143</v>
      </c>
      <c r="ET386">
        <v>0.9799940000000003</v>
      </c>
      <c r="EU386">
        <v>0.02000619999999999</v>
      </c>
      <c r="EV386">
        <v>0</v>
      </c>
      <c r="EW386">
        <v>467.5501428571428</v>
      </c>
      <c r="EX386">
        <v>5.00078</v>
      </c>
      <c r="EY386">
        <v>9224.842857142856</v>
      </c>
      <c r="EZ386">
        <v>16379.63928571429</v>
      </c>
      <c r="FA386">
        <v>39.78767857142856</v>
      </c>
      <c r="FB386">
        <v>40.63385714285714</v>
      </c>
      <c r="FC386">
        <v>40.10021428571429</v>
      </c>
      <c r="FD386">
        <v>40.34796428571428</v>
      </c>
      <c r="FE386">
        <v>40.93046428571428</v>
      </c>
      <c r="FF386">
        <v>1955.094642857143</v>
      </c>
      <c r="FG386">
        <v>39.91</v>
      </c>
      <c r="FH386">
        <v>0</v>
      </c>
      <c r="FI386">
        <v>1758649458</v>
      </c>
      <c r="FJ386">
        <v>0</v>
      </c>
      <c r="FK386">
        <v>467.5499615384616</v>
      </c>
      <c r="FL386">
        <v>-0.5797264957147372</v>
      </c>
      <c r="FM386">
        <v>8.696752126041735</v>
      </c>
      <c r="FN386">
        <v>9224.889230769231</v>
      </c>
      <c r="FO386">
        <v>15</v>
      </c>
      <c r="FP386">
        <v>0</v>
      </c>
      <c r="FQ386" t="s">
        <v>441</v>
      </c>
      <c r="FR386">
        <v>1746989605.5</v>
      </c>
      <c r="FS386">
        <v>1746989593.5</v>
      </c>
      <c r="FT386">
        <v>0</v>
      </c>
      <c r="FU386">
        <v>-0.274</v>
      </c>
      <c r="FV386">
        <v>-0.002</v>
      </c>
      <c r="FW386">
        <v>2.549</v>
      </c>
      <c r="FX386">
        <v>0.129</v>
      </c>
      <c r="FY386">
        <v>420</v>
      </c>
      <c r="FZ386">
        <v>17</v>
      </c>
      <c r="GA386">
        <v>0.02</v>
      </c>
      <c r="GB386">
        <v>0.04</v>
      </c>
      <c r="GC386">
        <v>-42.86988</v>
      </c>
      <c r="GD386">
        <v>0.08224615384626822</v>
      </c>
      <c r="GE386">
        <v>0.2862733861189336</v>
      </c>
      <c r="GF386">
        <v>1</v>
      </c>
      <c r="GG386">
        <v>467.5158235294117</v>
      </c>
      <c r="GH386">
        <v>0.1815431634156124</v>
      </c>
      <c r="GI386">
        <v>0.1919798504421221</v>
      </c>
      <c r="GJ386">
        <v>1</v>
      </c>
      <c r="GK386">
        <v>2.58948225</v>
      </c>
      <c r="GL386">
        <v>-0.110964090056291</v>
      </c>
      <c r="GM386">
        <v>0.01070763407282393</v>
      </c>
      <c r="GN386">
        <v>0</v>
      </c>
      <c r="GO386">
        <v>2</v>
      </c>
      <c r="GP386">
        <v>3</v>
      </c>
      <c r="GQ386" t="s">
        <v>442</v>
      </c>
      <c r="GR386">
        <v>3.1021</v>
      </c>
      <c r="GS386">
        <v>2.72526</v>
      </c>
      <c r="GT386">
        <v>0.186509</v>
      </c>
      <c r="GU386">
        <v>0.190307</v>
      </c>
      <c r="GV386">
        <v>0.101892</v>
      </c>
      <c r="GW386">
        <v>0.0947129</v>
      </c>
      <c r="GX386">
        <v>21237.8</v>
      </c>
      <c r="GY386">
        <v>19214.5</v>
      </c>
      <c r="GZ386">
        <v>26671.8</v>
      </c>
      <c r="HA386">
        <v>23954.1</v>
      </c>
      <c r="HB386">
        <v>38344.8</v>
      </c>
      <c r="HC386">
        <v>32073</v>
      </c>
      <c r="HD386">
        <v>46577.5</v>
      </c>
      <c r="HE386">
        <v>37902.5</v>
      </c>
      <c r="HF386">
        <v>1.866</v>
      </c>
      <c r="HG386">
        <v>1.84632</v>
      </c>
      <c r="HH386">
        <v>0.104442</v>
      </c>
      <c r="HI386">
        <v>0</v>
      </c>
      <c r="HJ386">
        <v>28.3084</v>
      </c>
      <c r="HK386">
        <v>999.9</v>
      </c>
      <c r="HL386">
        <v>47</v>
      </c>
      <c r="HM386">
        <v>31.9</v>
      </c>
      <c r="HN386">
        <v>24.7156</v>
      </c>
      <c r="HO386">
        <v>60.6713</v>
      </c>
      <c r="HP386">
        <v>22.4519</v>
      </c>
      <c r="HQ386">
        <v>1</v>
      </c>
      <c r="HR386">
        <v>0.167525</v>
      </c>
      <c r="HS386">
        <v>0.242636</v>
      </c>
      <c r="HT386">
        <v>20.2804</v>
      </c>
      <c r="HU386">
        <v>5.21055</v>
      </c>
      <c r="HV386">
        <v>11.9798</v>
      </c>
      <c r="HW386">
        <v>4.9631</v>
      </c>
      <c r="HX386">
        <v>3.27415</v>
      </c>
      <c r="HY386">
        <v>9999</v>
      </c>
      <c r="HZ386">
        <v>9999</v>
      </c>
      <c r="IA386">
        <v>9999</v>
      </c>
      <c r="IB386">
        <v>999.9</v>
      </c>
      <c r="IC386">
        <v>1.86397</v>
      </c>
      <c r="ID386">
        <v>1.86008</v>
      </c>
      <c r="IE386">
        <v>1.85844</v>
      </c>
      <c r="IF386">
        <v>1.85974</v>
      </c>
      <c r="IG386">
        <v>1.85989</v>
      </c>
      <c r="IH386">
        <v>1.85838</v>
      </c>
      <c r="II386">
        <v>1.85745</v>
      </c>
      <c r="IJ386">
        <v>1.85242</v>
      </c>
      <c r="IK386">
        <v>0</v>
      </c>
      <c r="IL386">
        <v>0</v>
      </c>
      <c r="IM386">
        <v>0</v>
      </c>
      <c r="IN386">
        <v>0</v>
      </c>
      <c r="IO386" t="s">
        <v>443</v>
      </c>
      <c r="IP386" t="s">
        <v>444</v>
      </c>
      <c r="IQ386" t="s">
        <v>445</v>
      </c>
      <c r="IR386" t="s">
        <v>445</v>
      </c>
      <c r="IS386" t="s">
        <v>445</v>
      </c>
      <c r="IT386" t="s">
        <v>445</v>
      </c>
      <c r="IU386">
        <v>0</v>
      </c>
      <c r="IV386">
        <v>100</v>
      </c>
      <c r="IW386">
        <v>100</v>
      </c>
      <c r="IX386">
        <v>-0.78</v>
      </c>
      <c r="IY386">
        <v>0.2865</v>
      </c>
      <c r="IZ386">
        <v>-1.101190050776656</v>
      </c>
      <c r="JA386">
        <v>-0.0009077452495023094</v>
      </c>
      <c r="JB386">
        <v>1.260287539409167E-06</v>
      </c>
      <c r="JC386">
        <v>-2.747980142854786E-10</v>
      </c>
      <c r="JD386">
        <v>0.01164710740424388</v>
      </c>
      <c r="JE386">
        <v>0.002354074995816399</v>
      </c>
      <c r="JF386">
        <v>0.0004967520844642659</v>
      </c>
      <c r="JG386">
        <v>-1.558376616488758E-06</v>
      </c>
      <c r="JH386">
        <v>1</v>
      </c>
      <c r="JI386">
        <v>1955</v>
      </c>
      <c r="JJ386">
        <v>1</v>
      </c>
      <c r="JK386">
        <v>26</v>
      </c>
      <c r="JL386">
        <v>194330.9</v>
      </c>
      <c r="JM386">
        <v>194331.1</v>
      </c>
      <c r="JN386">
        <v>2.89185</v>
      </c>
      <c r="JO386">
        <v>2.60864</v>
      </c>
      <c r="JP386">
        <v>1.49658</v>
      </c>
      <c r="JQ386">
        <v>2.34619</v>
      </c>
      <c r="JR386">
        <v>1.54907</v>
      </c>
      <c r="JS386">
        <v>2.41699</v>
      </c>
      <c r="JT386">
        <v>36.718</v>
      </c>
      <c r="JU386">
        <v>24.1751</v>
      </c>
      <c r="JV386">
        <v>18</v>
      </c>
      <c r="JW386">
        <v>483.946</v>
      </c>
      <c r="JX386">
        <v>485.839</v>
      </c>
      <c r="JY386">
        <v>27.6516</v>
      </c>
      <c r="JZ386">
        <v>29.4029</v>
      </c>
      <c r="KA386">
        <v>30.0003</v>
      </c>
      <c r="KB386">
        <v>29.5762</v>
      </c>
      <c r="KC386">
        <v>29.5606</v>
      </c>
      <c r="KD386">
        <v>58.0245</v>
      </c>
      <c r="KE386">
        <v>21.4409</v>
      </c>
      <c r="KF386">
        <v>54.2682</v>
      </c>
      <c r="KG386">
        <v>27.6514</v>
      </c>
      <c r="KH386">
        <v>1336.17</v>
      </c>
      <c r="KI386">
        <v>19.7549</v>
      </c>
      <c r="KJ386">
        <v>101.836</v>
      </c>
      <c r="KK386">
        <v>91.4024</v>
      </c>
    </row>
    <row r="387" spans="1:297">
      <c r="A387">
        <v>369</v>
      </c>
      <c r="B387">
        <v>1758649464.6</v>
      </c>
      <c r="C387">
        <v>7831.599999904633</v>
      </c>
      <c r="D387" t="s">
        <v>1186</v>
      </c>
      <c r="E387" t="s">
        <v>1187</v>
      </c>
      <c r="F387">
        <v>5</v>
      </c>
      <c r="G387" t="s">
        <v>1027</v>
      </c>
      <c r="H387" t="s">
        <v>438</v>
      </c>
      <c r="I387">
        <v>1758649457.1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(EA387+(U387+2*0.95*5.67E-8*(((EA387+$B$9)+273)^4-(EA387+273)^4)-44100*J387)/(1.84*29.3*R387+8*0.95*5.67E-8*(EA387+273)^3))</f>
        <v>0</v>
      </c>
      <c r="W387">
        <f>($C$9*EB387+$D$9*EC387+$E$9*V387)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2*0.95*5.67E-8*(((EA387+$B$9)+273)^4-(W387+273)^4)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1351.238839971929</v>
      </c>
      <c r="AK387">
        <v>1319.193818181818</v>
      </c>
      <c r="AL387">
        <v>3.381350384646018</v>
      </c>
      <c r="AM387">
        <v>65.1807308755827</v>
      </c>
      <c r="AN387">
        <f>(AP387 - AO387 + DY387*1E3/(8.314*(EA387+273.15)) * AR387/DX387 * AQ387) * DX387/(100*DL387) * 1000/(1000 - AP387)</f>
        <v>0</v>
      </c>
      <c r="AO387">
        <v>19.67721609414662</v>
      </c>
      <c r="AP387">
        <v>22.24541636363636</v>
      </c>
      <c r="AQ387">
        <v>-9.65401695595135E-06</v>
      </c>
      <c r="AR387">
        <v>105.5664432874924</v>
      </c>
      <c r="AS387">
        <v>0</v>
      </c>
      <c r="AT387">
        <v>0</v>
      </c>
      <c r="AU387">
        <f>IF(AS387*$H$15&gt;=AW387,1.0,(AW387/(AW387-AS387*$H$15)))</f>
        <v>0</v>
      </c>
      <c r="AV387">
        <f>(AU387-1)*100</f>
        <v>0</v>
      </c>
      <c r="AW387">
        <f>MAX(0,($B$15+$C$15*EF387)/(1+$D$15*EF387)*DY387/(EA387+273)*$E$15)</f>
        <v>0</v>
      </c>
      <c r="AX387" t="s">
        <v>439</v>
      </c>
      <c r="AY387" t="s">
        <v>439</v>
      </c>
      <c r="AZ387">
        <v>0</v>
      </c>
      <c r="BA387">
        <v>0</v>
      </c>
      <c r="BB387">
        <f>1-AZ387/BA387</f>
        <v>0</v>
      </c>
      <c r="BC387">
        <v>0</v>
      </c>
      <c r="BD387" t="s">
        <v>439</v>
      </c>
      <c r="BE387" t="s">
        <v>439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439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$B$13*EG387+$C$13*EH387+$F$13*ES387*(1-EV387)</f>
        <v>0</v>
      </c>
      <c r="DI387">
        <f>DH387*DJ387</f>
        <v>0</v>
      </c>
      <c r="DJ387">
        <f>($B$13*$D$11+$C$13*$D$11+$F$13*((FF387+EX387)/MAX(FF387+EX387+FG387, 0.1)*$I$11+FG387/MAX(FF387+EX387+FG387, 0.1)*$J$11))/($B$13+$C$13+$F$13)</f>
        <v>0</v>
      </c>
      <c r="DK387">
        <f>($B$13*$K$11+$C$13*$K$11+$F$13*((FF387+EX387)/MAX(FF387+EX387+FG387, 0.1)*$P$11+FG387/MAX(FF387+EX387+FG387, 0.1)*$Q$11))/($B$13+$C$13+$F$13)</f>
        <v>0</v>
      </c>
      <c r="DL387">
        <v>2.7</v>
      </c>
      <c r="DM387">
        <v>0.5</v>
      </c>
      <c r="DN387" t="s">
        <v>440</v>
      </c>
      <c r="DO387">
        <v>2</v>
      </c>
      <c r="DP387" t="b">
        <v>1</v>
      </c>
      <c r="DQ387">
        <v>1758649457.1</v>
      </c>
      <c r="DR387">
        <v>1266.822962962963</v>
      </c>
      <c r="DS387">
        <v>1309.704814814815</v>
      </c>
      <c r="DT387">
        <v>22.25266666666666</v>
      </c>
      <c r="DU387">
        <v>19.67604814814815</v>
      </c>
      <c r="DV387">
        <v>1267.610740740741</v>
      </c>
      <c r="DW387">
        <v>21.96612962962963</v>
      </c>
      <c r="DX387">
        <v>499.9746666666667</v>
      </c>
      <c r="DY387">
        <v>90.28888888888888</v>
      </c>
      <c r="DZ387">
        <v>0.06749492962962962</v>
      </c>
      <c r="EA387">
        <v>29.06002592592592</v>
      </c>
      <c r="EB387">
        <v>30.0125037037037</v>
      </c>
      <c r="EC387">
        <v>999.9000000000001</v>
      </c>
      <c r="ED387">
        <v>0</v>
      </c>
      <c r="EE387">
        <v>0</v>
      </c>
      <c r="EF387">
        <v>9978.335555555555</v>
      </c>
      <c r="EG387">
        <v>0</v>
      </c>
      <c r="EH387">
        <v>10.2</v>
      </c>
      <c r="EI387">
        <v>-42.88164814814814</v>
      </c>
      <c r="EJ387">
        <v>1295.655555555556</v>
      </c>
      <c r="EK387">
        <v>1335.991481481481</v>
      </c>
      <c r="EL387">
        <v>2.576611481481482</v>
      </c>
      <c r="EM387">
        <v>1309.704814814815</v>
      </c>
      <c r="EN387">
        <v>19.67604814814815</v>
      </c>
      <c r="EO387">
        <v>2.009167037037037</v>
      </c>
      <c r="EP387">
        <v>1.77653</v>
      </c>
      <c r="EQ387">
        <v>17.51677407407407</v>
      </c>
      <c r="ER387">
        <v>15.5818</v>
      </c>
      <c r="ES387">
        <v>2000.002222222222</v>
      </c>
      <c r="ET387">
        <v>0.9799940000000001</v>
      </c>
      <c r="EU387">
        <v>0.02000619999999999</v>
      </c>
      <c r="EV387">
        <v>0</v>
      </c>
      <c r="EW387">
        <v>467.6113333333333</v>
      </c>
      <c r="EX387">
        <v>5.00078</v>
      </c>
      <c r="EY387">
        <v>9225.475925925928</v>
      </c>
      <c r="EZ387">
        <v>16379.62592592592</v>
      </c>
      <c r="FA387">
        <v>39.76596296296296</v>
      </c>
      <c r="FB387">
        <v>40.63877777777778</v>
      </c>
      <c r="FC387">
        <v>40.09470370370371</v>
      </c>
      <c r="FD387">
        <v>40.3284074074074</v>
      </c>
      <c r="FE387">
        <v>40.90707407407407</v>
      </c>
      <c r="FF387">
        <v>1955.092222222222</v>
      </c>
      <c r="FG387">
        <v>39.91</v>
      </c>
      <c r="FH387">
        <v>0</v>
      </c>
      <c r="FI387">
        <v>1758649462.8</v>
      </c>
      <c r="FJ387">
        <v>0</v>
      </c>
      <c r="FK387">
        <v>467.6075384615385</v>
      </c>
      <c r="FL387">
        <v>0.6641367510035694</v>
      </c>
      <c r="FM387">
        <v>6.491965816756551</v>
      </c>
      <c r="FN387">
        <v>9225.44576923077</v>
      </c>
      <c r="FO387">
        <v>15</v>
      </c>
      <c r="FP387">
        <v>0</v>
      </c>
      <c r="FQ387" t="s">
        <v>441</v>
      </c>
      <c r="FR387">
        <v>1746989605.5</v>
      </c>
      <c r="FS387">
        <v>1746989593.5</v>
      </c>
      <c r="FT387">
        <v>0</v>
      </c>
      <c r="FU387">
        <v>-0.274</v>
      </c>
      <c r="FV387">
        <v>-0.002</v>
      </c>
      <c r="FW387">
        <v>2.549</v>
      </c>
      <c r="FX387">
        <v>0.129</v>
      </c>
      <c r="FY387">
        <v>420</v>
      </c>
      <c r="FZ387">
        <v>17</v>
      </c>
      <c r="GA387">
        <v>0.02</v>
      </c>
      <c r="GB387">
        <v>0.04</v>
      </c>
      <c r="GC387">
        <v>-42.954325</v>
      </c>
      <c r="GD387">
        <v>-0.0811429643527475</v>
      </c>
      <c r="GE387">
        <v>0.2696579228856443</v>
      </c>
      <c r="GF387">
        <v>1</v>
      </c>
      <c r="GG387">
        <v>467.601705882353</v>
      </c>
      <c r="GH387">
        <v>0.513002290729466</v>
      </c>
      <c r="GI387">
        <v>0.2080764182884555</v>
      </c>
      <c r="GJ387">
        <v>1</v>
      </c>
      <c r="GK387">
        <v>2.5812695</v>
      </c>
      <c r="GL387">
        <v>-0.09639557223264687</v>
      </c>
      <c r="GM387">
        <v>0.009396814340509244</v>
      </c>
      <c r="GN387">
        <v>1</v>
      </c>
      <c r="GO387">
        <v>3</v>
      </c>
      <c r="GP387">
        <v>3</v>
      </c>
      <c r="GQ387" t="s">
        <v>568</v>
      </c>
      <c r="GR387">
        <v>3.10223</v>
      </c>
      <c r="GS387">
        <v>2.72574</v>
      </c>
      <c r="GT387">
        <v>0.187971</v>
      </c>
      <c r="GU387">
        <v>0.19175</v>
      </c>
      <c r="GV387">
        <v>0.101873</v>
      </c>
      <c r="GW387">
        <v>0.0947089</v>
      </c>
      <c r="GX387">
        <v>21199.6</v>
      </c>
      <c r="GY387">
        <v>19180.1</v>
      </c>
      <c r="GZ387">
        <v>26671.7</v>
      </c>
      <c r="HA387">
        <v>23954</v>
      </c>
      <c r="HB387">
        <v>38345.5</v>
      </c>
      <c r="HC387">
        <v>32073.1</v>
      </c>
      <c r="HD387">
        <v>46577.2</v>
      </c>
      <c r="HE387">
        <v>37902.2</v>
      </c>
      <c r="HF387">
        <v>1.86577</v>
      </c>
      <c r="HG387">
        <v>1.84632</v>
      </c>
      <c r="HH387">
        <v>0.104979</v>
      </c>
      <c r="HI387">
        <v>0</v>
      </c>
      <c r="HJ387">
        <v>28.31</v>
      </c>
      <c r="HK387">
        <v>999.9</v>
      </c>
      <c r="HL387">
        <v>47</v>
      </c>
      <c r="HM387">
        <v>31.9</v>
      </c>
      <c r="HN387">
        <v>24.7167</v>
      </c>
      <c r="HO387">
        <v>60.7413</v>
      </c>
      <c r="HP387">
        <v>22.3277</v>
      </c>
      <c r="HQ387">
        <v>1</v>
      </c>
      <c r="HR387">
        <v>0.167589</v>
      </c>
      <c r="HS387">
        <v>0.231332</v>
      </c>
      <c r="HT387">
        <v>20.2803</v>
      </c>
      <c r="HU387">
        <v>5.21115</v>
      </c>
      <c r="HV387">
        <v>11.98</v>
      </c>
      <c r="HW387">
        <v>4.96325</v>
      </c>
      <c r="HX387">
        <v>3.27428</v>
      </c>
      <c r="HY387">
        <v>9999</v>
      </c>
      <c r="HZ387">
        <v>9999</v>
      </c>
      <c r="IA387">
        <v>9999</v>
      </c>
      <c r="IB387">
        <v>999.9</v>
      </c>
      <c r="IC387">
        <v>1.864</v>
      </c>
      <c r="ID387">
        <v>1.86008</v>
      </c>
      <c r="IE387">
        <v>1.8584</v>
      </c>
      <c r="IF387">
        <v>1.85974</v>
      </c>
      <c r="IG387">
        <v>1.85989</v>
      </c>
      <c r="IH387">
        <v>1.85837</v>
      </c>
      <c r="II387">
        <v>1.85745</v>
      </c>
      <c r="IJ387">
        <v>1.85242</v>
      </c>
      <c r="IK387">
        <v>0</v>
      </c>
      <c r="IL387">
        <v>0</v>
      </c>
      <c r="IM387">
        <v>0</v>
      </c>
      <c r="IN387">
        <v>0</v>
      </c>
      <c r="IO387" t="s">
        <v>443</v>
      </c>
      <c r="IP387" t="s">
        <v>444</v>
      </c>
      <c r="IQ387" t="s">
        <v>445</v>
      </c>
      <c r="IR387" t="s">
        <v>445</v>
      </c>
      <c r="IS387" t="s">
        <v>445</v>
      </c>
      <c r="IT387" t="s">
        <v>445</v>
      </c>
      <c r="IU387">
        <v>0</v>
      </c>
      <c r="IV387">
        <v>100</v>
      </c>
      <c r="IW387">
        <v>100</v>
      </c>
      <c r="IX387">
        <v>-0.77</v>
      </c>
      <c r="IY387">
        <v>0.2864</v>
      </c>
      <c r="IZ387">
        <v>-1.101190050776656</v>
      </c>
      <c r="JA387">
        <v>-0.0009077452495023094</v>
      </c>
      <c r="JB387">
        <v>1.260287539409167E-06</v>
      </c>
      <c r="JC387">
        <v>-2.747980142854786E-10</v>
      </c>
      <c r="JD387">
        <v>0.01164710740424388</v>
      </c>
      <c r="JE387">
        <v>0.002354074995816399</v>
      </c>
      <c r="JF387">
        <v>0.0004967520844642659</v>
      </c>
      <c r="JG387">
        <v>-1.558376616488758E-06</v>
      </c>
      <c r="JH387">
        <v>1</v>
      </c>
      <c r="JI387">
        <v>1955</v>
      </c>
      <c r="JJ387">
        <v>1</v>
      </c>
      <c r="JK387">
        <v>26</v>
      </c>
      <c r="JL387">
        <v>194331</v>
      </c>
      <c r="JM387">
        <v>194331.2</v>
      </c>
      <c r="JN387">
        <v>2.92358</v>
      </c>
      <c r="JO387">
        <v>2.6062</v>
      </c>
      <c r="JP387">
        <v>1.49658</v>
      </c>
      <c r="JQ387">
        <v>2.34619</v>
      </c>
      <c r="JR387">
        <v>1.54907</v>
      </c>
      <c r="JS387">
        <v>2.40601</v>
      </c>
      <c r="JT387">
        <v>36.718</v>
      </c>
      <c r="JU387">
        <v>24.1751</v>
      </c>
      <c r="JV387">
        <v>18</v>
      </c>
      <c r="JW387">
        <v>483.834</v>
      </c>
      <c r="JX387">
        <v>485.85</v>
      </c>
      <c r="JY387">
        <v>27.6423</v>
      </c>
      <c r="JZ387">
        <v>29.405</v>
      </c>
      <c r="KA387">
        <v>30.0003</v>
      </c>
      <c r="KB387">
        <v>29.5788</v>
      </c>
      <c r="KC387">
        <v>29.5618</v>
      </c>
      <c r="KD387">
        <v>58.6408</v>
      </c>
      <c r="KE387">
        <v>21.1481</v>
      </c>
      <c r="KF387">
        <v>54.2682</v>
      </c>
      <c r="KG387">
        <v>27.6432</v>
      </c>
      <c r="KH387">
        <v>1356.36</v>
      </c>
      <c r="KI387">
        <v>19.7735</v>
      </c>
      <c r="KJ387">
        <v>101.835</v>
      </c>
      <c r="KK387">
        <v>91.40179999999999</v>
      </c>
    </row>
    <row r="388" spans="1:297">
      <c r="A388">
        <v>370</v>
      </c>
      <c r="B388">
        <v>1758649469.6</v>
      </c>
      <c r="C388">
        <v>7836.599999904633</v>
      </c>
      <c r="D388" t="s">
        <v>1188</v>
      </c>
      <c r="E388" t="s">
        <v>1189</v>
      </c>
      <c r="F388">
        <v>5</v>
      </c>
      <c r="G388" t="s">
        <v>1027</v>
      </c>
      <c r="H388" t="s">
        <v>438</v>
      </c>
      <c r="I388">
        <v>1758649461.814285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(EA388+(U388+2*0.95*5.67E-8*(((EA388+$B$9)+273)^4-(EA388+273)^4)-44100*J388)/(1.84*29.3*R388+8*0.95*5.67E-8*(EA388+273)^3))</f>
        <v>0</v>
      </c>
      <c r="W388">
        <f>($C$9*EB388+$D$9*EC388+$E$9*V388)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2*0.95*5.67E-8*(((EA388+$B$9)+273)^4-(W388+273)^4)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1368.325195862818</v>
      </c>
      <c r="AK388">
        <v>1336.132121212121</v>
      </c>
      <c r="AL388">
        <v>3.397850725125299</v>
      </c>
      <c r="AM388">
        <v>65.1807308755827</v>
      </c>
      <c r="AN388">
        <f>(AP388 - AO388 + DY388*1E3/(8.314*(EA388+273.15)) * AR388/DX388 * AQ388) * DX388/(100*DL388) * 1000/(1000 - AP388)</f>
        <v>0</v>
      </c>
      <c r="AO388">
        <v>19.69474955752285</v>
      </c>
      <c r="AP388">
        <v>22.24496242424242</v>
      </c>
      <c r="AQ388">
        <v>2.996043780116051E-06</v>
      </c>
      <c r="AR388">
        <v>105.5664432874924</v>
      </c>
      <c r="AS388">
        <v>0</v>
      </c>
      <c r="AT388">
        <v>0</v>
      </c>
      <c r="AU388">
        <f>IF(AS388*$H$15&gt;=AW388,1.0,(AW388/(AW388-AS388*$H$15)))</f>
        <v>0</v>
      </c>
      <c r="AV388">
        <f>(AU388-1)*100</f>
        <v>0</v>
      </c>
      <c r="AW388">
        <f>MAX(0,($B$15+$C$15*EF388)/(1+$D$15*EF388)*DY388/(EA388+273)*$E$15)</f>
        <v>0</v>
      </c>
      <c r="AX388" t="s">
        <v>439</v>
      </c>
      <c r="AY388" t="s">
        <v>439</v>
      </c>
      <c r="AZ388">
        <v>0</v>
      </c>
      <c r="BA388">
        <v>0</v>
      </c>
      <c r="BB388">
        <f>1-AZ388/BA388</f>
        <v>0</v>
      </c>
      <c r="BC388">
        <v>0</v>
      </c>
      <c r="BD388" t="s">
        <v>439</v>
      </c>
      <c r="BE388" t="s">
        <v>439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439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$B$13*EG388+$C$13*EH388+$F$13*ES388*(1-EV388)</f>
        <v>0</v>
      </c>
      <c r="DI388">
        <f>DH388*DJ388</f>
        <v>0</v>
      </c>
      <c r="DJ388">
        <f>($B$13*$D$11+$C$13*$D$11+$F$13*((FF388+EX388)/MAX(FF388+EX388+FG388, 0.1)*$I$11+FG388/MAX(FF388+EX388+FG388, 0.1)*$J$11))/($B$13+$C$13+$F$13)</f>
        <v>0</v>
      </c>
      <c r="DK388">
        <f>($B$13*$K$11+$C$13*$K$11+$F$13*((FF388+EX388)/MAX(FF388+EX388+FG388, 0.1)*$P$11+FG388/MAX(FF388+EX388+FG388, 0.1)*$Q$11))/($B$13+$C$13+$F$13)</f>
        <v>0</v>
      </c>
      <c r="DL388">
        <v>2.7</v>
      </c>
      <c r="DM388">
        <v>0.5</v>
      </c>
      <c r="DN388" t="s">
        <v>440</v>
      </c>
      <c r="DO388">
        <v>2</v>
      </c>
      <c r="DP388" t="b">
        <v>1</v>
      </c>
      <c r="DQ388">
        <v>1758649461.814285</v>
      </c>
      <c r="DR388">
        <v>1282.322857142857</v>
      </c>
      <c r="DS388">
        <v>1325.455714285714</v>
      </c>
      <c r="DT388">
        <v>22.24850357142857</v>
      </c>
      <c r="DU388">
        <v>19.68195357142858</v>
      </c>
      <c r="DV388">
        <v>1283.093928571429</v>
      </c>
      <c r="DW388">
        <v>21.96206071428572</v>
      </c>
      <c r="DX388">
        <v>499.9731428571428</v>
      </c>
      <c r="DY388">
        <v>90.28790000000002</v>
      </c>
      <c r="DZ388">
        <v>0.06757981785714286</v>
      </c>
      <c r="EA388">
        <v>29.05606428571429</v>
      </c>
      <c r="EB388">
        <v>30.01136785714286</v>
      </c>
      <c r="EC388">
        <v>999.9000000000002</v>
      </c>
      <c r="ED388">
        <v>0</v>
      </c>
      <c r="EE388">
        <v>0</v>
      </c>
      <c r="EF388">
        <v>9976.428214285714</v>
      </c>
      <c r="EG388">
        <v>0</v>
      </c>
      <c r="EH388">
        <v>10.2</v>
      </c>
      <c r="EI388">
        <v>-43.13276428571429</v>
      </c>
      <c r="EJ388">
        <v>1311.502142857143</v>
      </c>
      <c r="EK388">
        <v>1352.066071428572</v>
      </c>
      <c r="EL388">
        <v>2.56655</v>
      </c>
      <c r="EM388">
        <v>1325.455714285714</v>
      </c>
      <c r="EN388">
        <v>19.68195357142858</v>
      </c>
      <c r="EO388">
        <v>2.008769285714286</v>
      </c>
      <c r="EP388">
        <v>1.7770425</v>
      </c>
      <c r="EQ388">
        <v>17.51363571428572</v>
      </c>
      <c r="ER388">
        <v>15.58630357142857</v>
      </c>
      <c r="ES388">
        <v>2000.001071428571</v>
      </c>
      <c r="ET388">
        <v>0.9799940000000003</v>
      </c>
      <c r="EU388">
        <v>0.02000619999999999</v>
      </c>
      <c r="EV388">
        <v>0</v>
      </c>
      <c r="EW388">
        <v>467.59775</v>
      </c>
      <c r="EX388">
        <v>5.00078</v>
      </c>
      <c r="EY388">
        <v>9225.927857142859</v>
      </c>
      <c r="EZ388">
        <v>16379.61428571429</v>
      </c>
      <c r="FA388">
        <v>39.79221428571429</v>
      </c>
      <c r="FB388">
        <v>40.63828571428571</v>
      </c>
      <c r="FC388">
        <v>40.07789285714286</v>
      </c>
      <c r="FD388">
        <v>40.32782142857143</v>
      </c>
      <c r="FE388">
        <v>40.92157142857142</v>
      </c>
      <c r="FF388">
        <v>1955.091071428571</v>
      </c>
      <c r="FG388">
        <v>39.91</v>
      </c>
      <c r="FH388">
        <v>0</v>
      </c>
      <c r="FI388">
        <v>1758649467.6</v>
      </c>
      <c r="FJ388">
        <v>0</v>
      </c>
      <c r="FK388">
        <v>467.6003076923077</v>
      </c>
      <c r="FL388">
        <v>0.5842734934561532</v>
      </c>
      <c r="FM388">
        <v>3.40547008443342</v>
      </c>
      <c r="FN388">
        <v>9225.913461538461</v>
      </c>
      <c r="FO388">
        <v>15</v>
      </c>
      <c r="FP388">
        <v>0</v>
      </c>
      <c r="FQ388" t="s">
        <v>441</v>
      </c>
      <c r="FR388">
        <v>1746989605.5</v>
      </c>
      <c r="FS388">
        <v>1746989593.5</v>
      </c>
      <c r="FT388">
        <v>0</v>
      </c>
      <c r="FU388">
        <v>-0.274</v>
      </c>
      <c r="FV388">
        <v>-0.002</v>
      </c>
      <c r="FW388">
        <v>2.549</v>
      </c>
      <c r="FX388">
        <v>0.129</v>
      </c>
      <c r="FY388">
        <v>420</v>
      </c>
      <c r="FZ388">
        <v>17</v>
      </c>
      <c r="GA388">
        <v>0.02</v>
      </c>
      <c r="GB388">
        <v>0.04</v>
      </c>
      <c r="GC388">
        <v>-42.961535</v>
      </c>
      <c r="GD388">
        <v>-2.628418761725988</v>
      </c>
      <c r="GE388">
        <v>0.2813026693350066</v>
      </c>
      <c r="GF388">
        <v>0</v>
      </c>
      <c r="GG388">
        <v>467.580205882353</v>
      </c>
      <c r="GH388">
        <v>0.3721161174387047</v>
      </c>
      <c r="GI388">
        <v>0.2031914164774311</v>
      </c>
      <c r="GJ388">
        <v>1</v>
      </c>
      <c r="GK388">
        <v>2.5740385</v>
      </c>
      <c r="GL388">
        <v>-0.1048505065666175</v>
      </c>
      <c r="GM388">
        <v>0.01061174221087194</v>
      </c>
      <c r="GN388">
        <v>0</v>
      </c>
      <c r="GO388">
        <v>1</v>
      </c>
      <c r="GP388">
        <v>3</v>
      </c>
      <c r="GQ388" t="s">
        <v>448</v>
      </c>
      <c r="GR388">
        <v>3.10216</v>
      </c>
      <c r="GS388">
        <v>2.72559</v>
      </c>
      <c r="GT388">
        <v>0.18944</v>
      </c>
      <c r="GU388">
        <v>0.193223</v>
      </c>
      <c r="GV388">
        <v>0.101877</v>
      </c>
      <c r="GW388">
        <v>0.09484769999999999</v>
      </c>
      <c r="GX388">
        <v>21161.4</v>
      </c>
      <c r="GY388">
        <v>19145</v>
      </c>
      <c r="GZ388">
        <v>26671.9</v>
      </c>
      <c r="HA388">
        <v>23953.8</v>
      </c>
      <c r="HB388">
        <v>38345.8</v>
      </c>
      <c r="HC388">
        <v>32068.5</v>
      </c>
      <c r="HD388">
        <v>46577.5</v>
      </c>
      <c r="HE388">
        <v>37902.5</v>
      </c>
      <c r="HF388">
        <v>1.86602</v>
      </c>
      <c r="HG388">
        <v>1.84643</v>
      </c>
      <c r="HH388">
        <v>0.103921</v>
      </c>
      <c r="HI388">
        <v>0</v>
      </c>
      <c r="HJ388">
        <v>28.3108</v>
      </c>
      <c r="HK388">
        <v>999.9</v>
      </c>
      <c r="HL388">
        <v>46.9</v>
      </c>
      <c r="HM388">
        <v>32</v>
      </c>
      <c r="HN388">
        <v>24.8041</v>
      </c>
      <c r="HO388">
        <v>60.5413</v>
      </c>
      <c r="HP388">
        <v>22.3598</v>
      </c>
      <c r="HQ388">
        <v>1</v>
      </c>
      <c r="HR388">
        <v>0.167825</v>
      </c>
      <c r="HS388">
        <v>0.25774</v>
      </c>
      <c r="HT388">
        <v>20.2801</v>
      </c>
      <c r="HU388">
        <v>5.2104</v>
      </c>
      <c r="HV388">
        <v>11.98</v>
      </c>
      <c r="HW388">
        <v>4.9632</v>
      </c>
      <c r="HX388">
        <v>3.27425</v>
      </c>
      <c r="HY388">
        <v>9999</v>
      </c>
      <c r="HZ388">
        <v>9999</v>
      </c>
      <c r="IA388">
        <v>9999</v>
      </c>
      <c r="IB388">
        <v>999.9</v>
      </c>
      <c r="IC388">
        <v>1.86399</v>
      </c>
      <c r="ID388">
        <v>1.86008</v>
      </c>
      <c r="IE388">
        <v>1.85842</v>
      </c>
      <c r="IF388">
        <v>1.85974</v>
      </c>
      <c r="IG388">
        <v>1.85989</v>
      </c>
      <c r="IH388">
        <v>1.85838</v>
      </c>
      <c r="II388">
        <v>1.85745</v>
      </c>
      <c r="IJ388">
        <v>1.85242</v>
      </c>
      <c r="IK388">
        <v>0</v>
      </c>
      <c r="IL388">
        <v>0</v>
      </c>
      <c r="IM388">
        <v>0</v>
      </c>
      <c r="IN388">
        <v>0</v>
      </c>
      <c r="IO388" t="s">
        <v>443</v>
      </c>
      <c r="IP388" t="s">
        <v>444</v>
      </c>
      <c r="IQ388" t="s">
        <v>445</v>
      </c>
      <c r="IR388" t="s">
        <v>445</v>
      </c>
      <c r="IS388" t="s">
        <v>445</v>
      </c>
      <c r="IT388" t="s">
        <v>445</v>
      </c>
      <c r="IU388">
        <v>0</v>
      </c>
      <c r="IV388">
        <v>100</v>
      </c>
      <c r="IW388">
        <v>100</v>
      </c>
      <c r="IX388">
        <v>-0.75</v>
      </c>
      <c r="IY388">
        <v>0.2864</v>
      </c>
      <c r="IZ388">
        <v>-1.101190050776656</v>
      </c>
      <c r="JA388">
        <v>-0.0009077452495023094</v>
      </c>
      <c r="JB388">
        <v>1.260287539409167E-06</v>
      </c>
      <c r="JC388">
        <v>-2.747980142854786E-10</v>
      </c>
      <c r="JD388">
        <v>0.01164710740424388</v>
      </c>
      <c r="JE388">
        <v>0.002354074995816399</v>
      </c>
      <c r="JF388">
        <v>0.0004967520844642659</v>
      </c>
      <c r="JG388">
        <v>-1.558376616488758E-06</v>
      </c>
      <c r="JH388">
        <v>1</v>
      </c>
      <c r="JI388">
        <v>1955</v>
      </c>
      <c r="JJ388">
        <v>1</v>
      </c>
      <c r="JK388">
        <v>26</v>
      </c>
      <c r="JL388">
        <v>194331.1</v>
      </c>
      <c r="JM388">
        <v>194331.3</v>
      </c>
      <c r="JN388">
        <v>2.95044</v>
      </c>
      <c r="JO388">
        <v>2.61108</v>
      </c>
      <c r="JP388">
        <v>1.49658</v>
      </c>
      <c r="JQ388">
        <v>2.34619</v>
      </c>
      <c r="JR388">
        <v>1.54907</v>
      </c>
      <c r="JS388">
        <v>2.48779</v>
      </c>
      <c r="JT388">
        <v>36.718</v>
      </c>
      <c r="JU388">
        <v>24.1751</v>
      </c>
      <c r="JV388">
        <v>18</v>
      </c>
      <c r="JW388">
        <v>483.991</v>
      </c>
      <c r="JX388">
        <v>485.934</v>
      </c>
      <c r="JY388">
        <v>27.6294</v>
      </c>
      <c r="JZ388">
        <v>29.4067</v>
      </c>
      <c r="KA388">
        <v>30.0001</v>
      </c>
      <c r="KB388">
        <v>29.5804</v>
      </c>
      <c r="KC388">
        <v>29.5641</v>
      </c>
      <c r="KD388">
        <v>59.193</v>
      </c>
      <c r="KE388">
        <v>21.1481</v>
      </c>
      <c r="KF388">
        <v>54.2682</v>
      </c>
      <c r="KG388">
        <v>27.6267</v>
      </c>
      <c r="KH388">
        <v>1369.74</v>
      </c>
      <c r="KI388">
        <v>19.7786</v>
      </c>
      <c r="KJ388">
        <v>101.836</v>
      </c>
      <c r="KK388">
        <v>91.402</v>
      </c>
    </row>
    <row r="389" spans="1:297">
      <c r="A389">
        <v>371</v>
      </c>
      <c r="B389">
        <v>1758649474.6</v>
      </c>
      <c r="C389">
        <v>7841.599999904633</v>
      </c>
      <c r="D389" t="s">
        <v>1190</v>
      </c>
      <c r="E389" t="s">
        <v>1191</v>
      </c>
      <c r="F389">
        <v>5</v>
      </c>
      <c r="G389" t="s">
        <v>1027</v>
      </c>
      <c r="H389" t="s">
        <v>438</v>
      </c>
      <c r="I389">
        <v>1758649467.1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(EA389+(U389+2*0.95*5.67E-8*(((EA389+$B$9)+273)^4-(EA389+273)^4)-44100*J389)/(1.84*29.3*R389+8*0.95*5.67E-8*(EA389+273)^3))</f>
        <v>0</v>
      </c>
      <c r="W389">
        <f>($C$9*EB389+$D$9*EC389+$E$9*V389)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2*0.95*5.67E-8*(((EA389+$B$9)+273)^4-(W389+273)^4)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1385.347995251771</v>
      </c>
      <c r="AK389">
        <v>1353.251939393939</v>
      </c>
      <c r="AL389">
        <v>3.419675923874381</v>
      </c>
      <c r="AM389">
        <v>65.1807308755827</v>
      </c>
      <c r="AN389">
        <f>(AP389 - AO389 + DY389*1E3/(8.314*(EA389+273.15)) * AR389/DX389 * AQ389) * DX389/(100*DL389) * 1000/(1000 - AP389)</f>
        <v>0</v>
      </c>
      <c r="AO389">
        <v>19.72977526681512</v>
      </c>
      <c r="AP389">
        <v>22.25546242424242</v>
      </c>
      <c r="AQ389">
        <v>1.546743379597934E-05</v>
      </c>
      <c r="AR389">
        <v>105.5664432874924</v>
      </c>
      <c r="AS389">
        <v>0</v>
      </c>
      <c r="AT389">
        <v>0</v>
      </c>
      <c r="AU389">
        <f>IF(AS389*$H$15&gt;=AW389,1.0,(AW389/(AW389-AS389*$H$15)))</f>
        <v>0</v>
      </c>
      <c r="AV389">
        <f>(AU389-1)*100</f>
        <v>0</v>
      </c>
      <c r="AW389">
        <f>MAX(0,($B$15+$C$15*EF389)/(1+$D$15*EF389)*DY389/(EA389+273)*$E$15)</f>
        <v>0</v>
      </c>
      <c r="AX389" t="s">
        <v>439</v>
      </c>
      <c r="AY389" t="s">
        <v>439</v>
      </c>
      <c r="AZ389">
        <v>0</v>
      </c>
      <c r="BA389">
        <v>0</v>
      </c>
      <c r="BB389">
        <f>1-AZ389/BA389</f>
        <v>0</v>
      </c>
      <c r="BC389">
        <v>0</v>
      </c>
      <c r="BD389" t="s">
        <v>439</v>
      </c>
      <c r="BE389" t="s">
        <v>439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439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$B$13*EG389+$C$13*EH389+$F$13*ES389*(1-EV389)</f>
        <v>0</v>
      </c>
      <c r="DI389">
        <f>DH389*DJ389</f>
        <v>0</v>
      </c>
      <c r="DJ389">
        <f>($B$13*$D$11+$C$13*$D$11+$F$13*((FF389+EX389)/MAX(FF389+EX389+FG389, 0.1)*$I$11+FG389/MAX(FF389+EX389+FG389, 0.1)*$J$11))/($B$13+$C$13+$F$13)</f>
        <v>0</v>
      </c>
      <c r="DK389">
        <f>($B$13*$K$11+$C$13*$K$11+$F$13*((FF389+EX389)/MAX(FF389+EX389+FG389, 0.1)*$P$11+FG389/MAX(FF389+EX389+FG389, 0.1)*$Q$11))/($B$13+$C$13+$F$13)</f>
        <v>0</v>
      </c>
      <c r="DL389">
        <v>2.7</v>
      </c>
      <c r="DM389">
        <v>0.5</v>
      </c>
      <c r="DN389" t="s">
        <v>440</v>
      </c>
      <c r="DO389">
        <v>2</v>
      </c>
      <c r="DP389" t="b">
        <v>1</v>
      </c>
      <c r="DQ389">
        <v>1758649467.1</v>
      </c>
      <c r="DR389">
        <v>1299.816666666667</v>
      </c>
      <c r="DS389">
        <v>1343.105555555556</v>
      </c>
      <c r="DT389">
        <v>22.24785925925925</v>
      </c>
      <c r="DU389">
        <v>19.69881111111111</v>
      </c>
      <c r="DV389">
        <v>1300.57</v>
      </c>
      <c r="DW389">
        <v>21.96142592592592</v>
      </c>
      <c r="DX389">
        <v>499.9897037037038</v>
      </c>
      <c r="DY389">
        <v>90.28690740740741</v>
      </c>
      <c r="DZ389">
        <v>0.0675384148148148</v>
      </c>
      <c r="EA389">
        <v>29.05228148148149</v>
      </c>
      <c r="EB389">
        <v>30.01253703703703</v>
      </c>
      <c r="EC389">
        <v>999.9000000000001</v>
      </c>
      <c r="ED389">
        <v>0</v>
      </c>
      <c r="EE389">
        <v>0</v>
      </c>
      <c r="EF389">
        <v>9988.540370370369</v>
      </c>
      <c r="EG389">
        <v>0</v>
      </c>
      <c r="EH389">
        <v>10.2</v>
      </c>
      <c r="EI389">
        <v>-43.28958888888889</v>
      </c>
      <c r="EJ389">
        <v>1329.392222222222</v>
      </c>
      <c r="EK389">
        <v>1370.095925925926</v>
      </c>
      <c r="EL389">
        <v>2.549046666666666</v>
      </c>
      <c r="EM389">
        <v>1343.105555555556</v>
      </c>
      <c r="EN389">
        <v>19.69881111111111</v>
      </c>
      <c r="EO389">
        <v>2.008689259259259</v>
      </c>
      <c r="EP389">
        <v>1.778544814814815</v>
      </c>
      <c r="EQ389">
        <v>17.51300370370371</v>
      </c>
      <c r="ER389">
        <v>15.59948148148148</v>
      </c>
      <c r="ES389">
        <v>1999.993703703704</v>
      </c>
      <c r="ET389">
        <v>0.9799940000000001</v>
      </c>
      <c r="EU389">
        <v>0.02000619999999999</v>
      </c>
      <c r="EV389">
        <v>0</v>
      </c>
      <c r="EW389">
        <v>467.6812222222222</v>
      </c>
      <c r="EX389">
        <v>5.00078</v>
      </c>
      <c r="EY389">
        <v>9226.187037037036</v>
      </c>
      <c r="EZ389">
        <v>16379.55925925926</v>
      </c>
      <c r="FA389">
        <v>39.80992592592592</v>
      </c>
      <c r="FB389">
        <v>40.64796296296296</v>
      </c>
      <c r="FC389">
        <v>40.07848148148149</v>
      </c>
      <c r="FD389">
        <v>40.33077777777778</v>
      </c>
      <c r="FE389">
        <v>40.89792592592593</v>
      </c>
      <c r="FF389">
        <v>1955.083703703704</v>
      </c>
      <c r="FG389">
        <v>39.91</v>
      </c>
      <c r="FH389">
        <v>0</v>
      </c>
      <c r="FI389">
        <v>1758649473</v>
      </c>
      <c r="FJ389">
        <v>0</v>
      </c>
      <c r="FK389">
        <v>467.68852</v>
      </c>
      <c r="FL389">
        <v>0.09953845505269843</v>
      </c>
      <c r="FM389">
        <v>2.028461524483563</v>
      </c>
      <c r="FN389">
        <v>9226.1772</v>
      </c>
      <c r="FO389">
        <v>15</v>
      </c>
      <c r="FP389">
        <v>0</v>
      </c>
      <c r="FQ389" t="s">
        <v>441</v>
      </c>
      <c r="FR389">
        <v>1746989605.5</v>
      </c>
      <c r="FS389">
        <v>1746989593.5</v>
      </c>
      <c r="FT389">
        <v>0</v>
      </c>
      <c r="FU389">
        <v>-0.274</v>
      </c>
      <c r="FV389">
        <v>-0.002</v>
      </c>
      <c r="FW389">
        <v>2.549</v>
      </c>
      <c r="FX389">
        <v>0.129</v>
      </c>
      <c r="FY389">
        <v>420</v>
      </c>
      <c r="FZ389">
        <v>17</v>
      </c>
      <c r="GA389">
        <v>0.02</v>
      </c>
      <c r="GB389">
        <v>0.04</v>
      </c>
      <c r="GC389">
        <v>-43.1563243902439</v>
      </c>
      <c r="GD389">
        <v>-2.166970034843274</v>
      </c>
      <c r="GE389">
        <v>0.2464005669740149</v>
      </c>
      <c r="GF389">
        <v>0</v>
      </c>
      <c r="GG389">
        <v>467.6307352941176</v>
      </c>
      <c r="GH389">
        <v>0.5505729511168002</v>
      </c>
      <c r="GI389">
        <v>0.2001011962840968</v>
      </c>
      <c r="GJ389">
        <v>1</v>
      </c>
      <c r="GK389">
        <v>2.558150487804878</v>
      </c>
      <c r="GL389">
        <v>-0.1954415331010401</v>
      </c>
      <c r="GM389">
        <v>0.02083742305953511</v>
      </c>
      <c r="GN389">
        <v>0</v>
      </c>
      <c r="GO389">
        <v>1</v>
      </c>
      <c r="GP389">
        <v>3</v>
      </c>
      <c r="GQ389" t="s">
        <v>448</v>
      </c>
      <c r="GR389">
        <v>3.10247</v>
      </c>
      <c r="GS389">
        <v>2.72502</v>
      </c>
      <c r="GT389">
        <v>0.190905</v>
      </c>
      <c r="GU389">
        <v>0.194674</v>
      </c>
      <c r="GV389">
        <v>0.101911</v>
      </c>
      <c r="GW389">
        <v>0.0948866</v>
      </c>
      <c r="GX389">
        <v>21123.1</v>
      </c>
      <c r="GY389">
        <v>19110.5</v>
      </c>
      <c r="GZ389">
        <v>26671.8</v>
      </c>
      <c r="HA389">
        <v>23953.8</v>
      </c>
      <c r="HB389">
        <v>38344.5</v>
      </c>
      <c r="HC389">
        <v>32066.9</v>
      </c>
      <c r="HD389">
        <v>46577.5</v>
      </c>
      <c r="HE389">
        <v>37902</v>
      </c>
      <c r="HF389">
        <v>1.86615</v>
      </c>
      <c r="HG389">
        <v>1.84588</v>
      </c>
      <c r="HH389">
        <v>0.104807</v>
      </c>
      <c r="HI389">
        <v>0</v>
      </c>
      <c r="HJ389">
        <v>28.3124</v>
      </c>
      <c r="HK389">
        <v>999.9</v>
      </c>
      <c r="HL389">
        <v>46.9</v>
      </c>
      <c r="HM389">
        <v>32</v>
      </c>
      <c r="HN389">
        <v>24.8051</v>
      </c>
      <c r="HO389">
        <v>60.1613</v>
      </c>
      <c r="HP389">
        <v>22.3478</v>
      </c>
      <c r="HQ389">
        <v>1</v>
      </c>
      <c r="HR389">
        <v>0.16783</v>
      </c>
      <c r="HS389">
        <v>0.247309</v>
      </c>
      <c r="HT389">
        <v>20.2802</v>
      </c>
      <c r="HU389">
        <v>5.2104</v>
      </c>
      <c r="HV389">
        <v>11.98</v>
      </c>
      <c r="HW389">
        <v>4.96295</v>
      </c>
      <c r="HX389">
        <v>3.2742</v>
      </c>
      <c r="HY389">
        <v>9999</v>
      </c>
      <c r="HZ389">
        <v>9999</v>
      </c>
      <c r="IA389">
        <v>9999</v>
      </c>
      <c r="IB389">
        <v>999.9</v>
      </c>
      <c r="IC389">
        <v>1.86397</v>
      </c>
      <c r="ID389">
        <v>1.86009</v>
      </c>
      <c r="IE389">
        <v>1.85841</v>
      </c>
      <c r="IF389">
        <v>1.85974</v>
      </c>
      <c r="IG389">
        <v>1.85989</v>
      </c>
      <c r="IH389">
        <v>1.85838</v>
      </c>
      <c r="II389">
        <v>1.85745</v>
      </c>
      <c r="IJ389">
        <v>1.85242</v>
      </c>
      <c r="IK389">
        <v>0</v>
      </c>
      <c r="IL389">
        <v>0</v>
      </c>
      <c r="IM389">
        <v>0</v>
      </c>
      <c r="IN389">
        <v>0</v>
      </c>
      <c r="IO389" t="s">
        <v>443</v>
      </c>
      <c r="IP389" t="s">
        <v>444</v>
      </c>
      <c r="IQ389" t="s">
        <v>445</v>
      </c>
      <c r="IR389" t="s">
        <v>445</v>
      </c>
      <c r="IS389" t="s">
        <v>445</v>
      </c>
      <c r="IT389" t="s">
        <v>445</v>
      </c>
      <c r="IU389">
        <v>0</v>
      </c>
      <c r="IV389">
        <v>100</v>
      </c>
      <c r="IW389">
        <v>100</v>
      </c>
      <c r="IX389">
        <v>-0.73</v>
      </c>
      <c r="IY389">
        <v>0.2866</v>
      </c>
      <c r="IZ389">
        <v>-1.101190050776656</v>
      </c>
      <c r="JA389">
        <v>-0.0009077452495023094</v>
      </c>
      <c r="JB389">
        <v>1.260287539409167E-06</v>
      </c>
      <c r="JC389">
        <v>-2.747980142854786E-10</v>
      </c>
      <c r="JD389">
        <v>0.01164710740424388</v>
      </c>
      <c r="JE389">
        <v>0.002354074995816399</v>
      </c>
      <c r="JF389">
        <v>0.0004967520844642659</v>
      </c>
      <c r="JG389">
        <v>-1.558376616488758E-06</v>
      </c>
      <c r="JH389">
        <v>1</v>
      </c>
      <c r="JI389">
        <v>1955</v>
      </c>
      <c r="JJ389">
        <v>1</v>
      </c>
      <c r="JK389">
        <v>26</v>
      </c>
      <c r="JL389">
        <v>194331.2</v>
      </c>
      <c r="JM389">
        <v>194331.4</v>
      </c>
      <c r="JN389">
        <v>2.98096</v>
      </c>
      <c r="JO389">
        <v>2.60132</v>
      </c>
      <c r="JP389">
        <v>1.49658</v>
      </c>
      <c r="JQ389">
        <v>2.34619</v>
      </c>
      <c r="JR389">
        <v>1.54907</v>
      </c>
      <c r="JS389">
        <v>2.34009</v>
      </c>
      <c r="JT389">
        <v>36.718</v>
      </c>
      <c r="JU389">
        <v>24.1663</v>
      </c>
      <c r="JV389">
        <v>18</v>
      </c>
      <c r="JW389">
        <v>484.074</v>
      </c>
      <c r="JX389">
        <v>485.591</v>
      </c>
      <c r="JY389">
        <v>27.6175</v>
      </c>
      <c r="JZ389">
        <v>29.4075</v>
      </c>
      <c r="KA389">
        <v>30.0001</v>
      </c>
      <c r="KB389">
        <v>29.5816</v>
      </c>
      <c r="KC389">
        <v>29.5662</v>
      </c>
      <c r="KD389">
        <v>59.7986</v>
      </c>
      <c r="KE389">
        <v>21.1481</v>
      </c>
      <c r="KF389">
        <v>54.2682</v>
      </c>
      <c r="KG389">
        <v>27.6177</v>
      </c>
      <c r="KH389">
        <v>1389.8</v>
      </c>
      <c r="KI389">
        <v>19.7823</v>
      </c>
      <c r="KJ389">
        <v>101.836</v>
      </c>
      <c r="KK389">
        <v>91.4012</v>
      </c>
    </row>
    <row r="390" spans="1:297">
      <c r="A390">
        <v>372</v>
      </c>
      <c r="B390">
        <v>1758649479.6</v>
      </c>
      <c r="C390">
        <v>7846.599999904633</v>
      </c>
      <c r="D390" t="s">
        <v>1192</v>
      </c>
      <c r="E390" t="s">
        <v>1193</v>
      </c>
      <c r="F390">
        <v>5</v>
      </c>
      <c r="G390" t="s">
        <v>1027</v>
      </c>
      <c r="H390" t="s">
        <v>438</v>
      </c>
      <c r="I390">
        <v>1758649471.814285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(EA390+(U390+2*0.95*5.67E-8*(((EA390+$B$9)+273)^4-(EA390+273)^4)-44100*J390)/(1.84*29.3*R390+8*0.95*5.67E-8*(EA390+273)^3))</f>
        <v>0</v>
      </c>
      <c r="W390">
        <f>($C$9*EB390+$D$9*EC390+$E$9*V390)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2*0.95*5.67E-8*(((EA390+$B$9)+273)^4-(W390+273)^4)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1402.938718139603</v>
      </c>
      <c r="AK390">
        <v>1370.430606060606</v>
      </c>
      <c r="AL390">
        <v>3.430011401270326</v>
      </c>
      <c r="AM390">
        <v>65.1807308755827</v>
      </c>
      <c r="AN390">
        <f>(AP390 - AO390 + DY390*1E3/(8.314*(EA390+273.15)) * AR390/DX390 * AQ390) * DX390/(100*DL390) * 1000/(1000 - AP390)</f>
        <v>0</v>
      </c>
      <c r="AO390">
        <v>19.7334554128156</v>
      </c>
      <c r="AP390">
        <v>22.2628303030303</v>
      </c>
      <c r="AQ390">
        <v>8.587124943326187E-06</v>
      </c>
      <c r="AR390">
        <v>105.5664432874924</v>
      </c>
      <c r="AS390">
        <v>0</v>
      </c>
      <c r="AT390">
        <v>0</v>
      </c>
      <c r="AU390">
        <f>IF(AS390*$H$15&gt;=AW390,1.0,(AW390/(AW390-AS390*$H$15)))</f>
        <v>0</v>
      </c>
      <c r="AV390">
        <f>(AU390-1)*100</f>
        <v>0</v>
      </c>
      <c r="AW390">
        <f>MAX(0,($B$15+$C$15*EF390)/(1+$D$15*EF390)*DY390/(EA390+273)*$E$15)</f>
        <v>0</v>
      </c>
      <c r="AX390" t="s">
        <v>439</v>
      </c>
      <c r="AY390" t="s">
        <v>439</v>
      </c>
      <c r="AZ390">
        <v>0</v>
      </c>
      <c r="BA390">
        <v>0</v>
      </c>
      <c r="BB390">
        <f>1-AZ390/BA390</f>
        <v>0</v>
      </c>
      <c r="BC390">
        <v>0</v>
      </c>
      <c r="BD390" t="s">
        <v>439</v>
      </c>
      <c r="BE390" t="s">
        <v>439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439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$B$13*EG390+$C$13*EH390+$F$13*ES390*(1-EV390)</f>
        <v>0</v>
      </c>
      <c r="DI390">
        <f>DH390*DJ390</f>
        <v>0</v>
      </c>
      <c r="DJ390">
        <f>($B$13*$D$11+$C$13*$D$11+$F$13*((FF390+EX390)/MAX(FF390+EX390+FG390, 0.1)*$I$11+FG390/MAX(FF390+EX390+FG390, 0.1)*$J$11))/($B$13+$C$13+$F$13)</f>
        <v>0</v>
      </c>
      <c r="DK390">
        <f>($B$13*$K$11+$C$13*$K$11+$F$13*((FF390+EX390)/MAX(FF390+EX390+FG390, 0.1)*$P$11+FG390/MAX(FF390+EX390+FG390, 0.1)*$Q$11))/($B$13+$C$13+$F$13)</f>
        <v>0</v>
      </c>
      <c r="DL390">
        <v>2.7</v>
      </c>
      <c r="DM390">
        <v>0.5</v>
      </c>
      <c r="DN390" t="s">
        <v>440</v>
      </c>
      <c r="DO390">
        <v>2</v>
      </c>
      <c r="DP390" t="b">
        <v>1</v>
      </c>
      <c r="DQ390">
        <v>1758649471.814285</v>
      </c>
      <c r="DR390">
        <v>1315.529642857143</v>
      </c>
      <c r="DS390">
        <v>1359.017142857143</v>
      </c>
      <c r="DT390">
        <v>22.25194285714286</v>
      </c>
      <c r="DU390">
        <v>19.71583928571429</v>
      </c>
      <c r="DV390">
        <v>1316.268571428571</v>
      </c>
      <c r="DW390">
        <v>21.96542857142857</v>
      </c>
      <c r="DX390">
        <v>500.0656428571428</v>
      </c>
      <c r="DY390">
        <v>90.2871142857143</v>
      </c>
      <c r="DZ390">
        <v>0.06740643928571427</v>
      </c>
      <c r="EA390">
        <v>29.05016428571429</v>
      </c>
      <c r="EB390">
        <v>30.01495714285714</v>
      </c>
      <c r="EC390">
        <v>999.9000000000002</v>
      </c>
      <c r="ED390">
        <v>0</v>
      </c>
      <c r="EE390">
        <v>0</v>
      </c>
      <c r="EF390">
        <v>9981.315714285713</v>
      </c>
      <c r="EG390">
        <v>0</v>
      </c>
      <c r="EH390">
        <v>10.2</v>
      </c>
      <c r="EI390">
        <v>-43.48744999999999</v>
      </c>
      <c r="EJ390">
        <v>1345.469642857143</v>
      </c>
      <c r="EK390">
        <v>1386.351785714286</v>
      </c>
      <c r="EL390">
        <v>2.536098214285714</v>
      </c>
      <c r="EM390">
        <v>1359.017142857143</v>
      </c>
      <c r="EN390">
        <v>19.71583928571429</v>
      </c>
      <c r="EO390">
        <v>2.009063214285714</v>
      </c>
      <c r="EP390">
        <v>1.780086071428572</v>
      </c>
      <c r="EQ390">
        <v>17.51594642857143</v>
      </c>
      <c r="ER390">
        <v>15.61300714285714</v>
      </c>
      <c r="ES390">
        <v>1999.986428571429</v>
      </c>
      <c r="ET390">
        <v>0.9799940000000003</v>
      </c>
      <c r="EU390">
        <v>0.02000619999999999</v>
      </c>
      <c r="EV390">
        <v>0</v>
      </c>
      <c r="EW390">
        <v>467.665</v>
      </c>
      <c r="EX390">
        <v>5.00078</v>
      </c>
      <c r="EY390">
        <v>9226.273571428572</v>
      </c>
      <c r="EZ390">
        <v>16379.5</v>
      </c>
      <c r="FA390">
        <v>39.83457142857143</v>
      </c>
      <c r="FB390">
        <v>40.65821428571428</v>
      </c>
      <c r="FC390">
        <v>40.08242857142857</v>
      </c>
      <c r="FD390">
        <v>40.35467857142856</v>
      </c>
      <c r="FE390">
        <v>40.91053571428571</v>
      </c>
      <c r="FF390">
        <v>1955.076428571428</v>
      </c>
      <c r="FG390">
        <v>39.91</v>
      </c>
      <c r="FH390">
        <v>0</v>
      </c>
      <c r="FI390">
        <v>1758649477.8</v>
      </c>
      <c r="FJ390">
        <v>0</v>
      </c>
      <c r="FK390">
        <v>467.6964</v>
      </c>
      <c r="FL390">
        <v>1.36746153204</v>
      </c>
      <c r="FM390">
        <v>-0.5038461625358777</v>
      </c>
      <c r="FN390">
        <v>9226.2624</v>
      </c>
      <c r="FO390">
        <v>15</v>
      </c>
      <c r="FP390">
        <v>0</v>
      </c>
      <c r="FQ390" t="s">
        <v>441</v>
      </c>
      <c r="FR390">
        <v>1746989605.5</v>
      </c>
      <c r="FS390">
        <v>1746989593.5</v>
      </c>
      <c r="FT390">
        <v>0</v>
      </c>
      <c r="FU390">
        <v>-0.274</v>
      </c>
      <c r="FV390">
        <v>-0.002</v>
      </c>
      <c r="FW390">
        <v>2.549</v>
      </c>
      <c r="FX390">
        <v>0.129</v>
      </c>
      <c r="FY390">
        <v>420</v>
      </c>
      <c r="FZ390">
        <v>17</v>
      </c>
      <c r="GA390">
        <v>0.02</v>
      </c>
      <c r="GB390">
        <v>0.04</v>
      </c>
      <c r="GC390">
        <v>-43.3959825</v>
      </c>
      <c r="GD390">
        <v>-2.259137335834788</v>
      </c>
      <c r="GE390">
        <v>0.2454465500750626</v>
      </c>
      <c r="GF390">
        <v>0</v>
      </c>
      <c r="GG390">
        <v>467.6799411764705</v>
      </c>
      <c r="GH390">
        <v>0.3333537016721267</v>
      </c>
      <c r="GI390">
        <v>0.2138389912687862</v>
      </c>
      <c r="GJ390">
        <v>1</v>
      </c>
      <c r="GK390">
        <v>2.5442575</v>
      </c>
      <c r="GL390">
        <v>-0.1853403377110768</v>
      </c>
      <c r="GM390">
        <v>0.01994764569441713</v>
      </c>
      <c r="GN390">
        <v>0</v>
      </c>
      <c r="GO390">
        <v>1</v>
      </c>
      <c r="GP390">
        <v>3</v>
      </c>
      <c r="GQ390" t="s">
        <v>448</v>
      </c>
      <c r="GR390">
        <v>3.10199</v>
      </c>
      <c r="GS390">
        <v>2.72522</v>
      </c>
      <c r="GT390">
        <v>0.192367</v>
      </c>
      <c r="GU390">
        <v>0.196124</v>
      </c>
      <c r="GV390">
        <v>0.101932</v>
      </c>
      <c r="GW390">
        <v>0.09490469999999999</v>
      </c>
      <c r="GX390">
        <v>21084.7</v>
      </c>
      <c r="GY390">
        <v>19076</v>
      </c>
      <c r="GZ390">
        <v>26671.6</v>
      </c>
      <c r="HA390">
        <v>23953.7</v>
      </c>
      <c r="HB390">
        <v>38343.6</v>
      </c>
      <c r="HC390">
        <v>32066.3</v>
      </c>
      <c r="HD390">
        <v>46577.2</v>
      </c>
      <c r="HE390">
        <v>37901.9</v>
      </c>
      <c r="HF390">
        <v>1.8652</v>
      </c>
      <c r="HG390">
        <v>1.84673</v>
      </c>
      <c r="HH390">
        <v>0.104763</v>
      </c>
      <c r="HI390">
        <v>0</v>
      </c>
      <c r="HJ390">
        <v>28.3124</v>
      </c>
      <c r="HK390">
        <v>999.9</v>
      </c>
      <c r="HL390">
        <v>46.9</v>
      </c>
      <c r="HM390">
        <v>32</v>
      </c>
      <c r="HN390">
        <v>24.8051</v>
      </c>
      <c r="HO390">
        <v>60.9213</v>
      </c>
      <c r="HP390">
        <v>22.2636</v>
      </c>
      <c r="HQ390">
        <v>1</v>
      </c>
      <c r="HR390">
        <v>0.167988</v>
      </c>
      <c r="HS390">
        <v>0.264581</v>
      </c>
      <c r="HT390">
        <v>20.2802</v>
      </c>
      <c r="HU390">
        <v>5.21085</v>
      </c>
      <c r="HV390">
        <v>11.98</v>
      </c>
      <c r="HW390">
        <v>4.96295</v>
      </c>
      <c r="HX390">
        <v>3.27418</v>
      </c>
      <c r="HY390">
        <v>9999</v>
      </c>
      <c r="HZ390">
        <v>9999</v>
      </c>
      <c r="IA390">
        <v>9999</v>
      </c>
      <c r="IB390">
        <v>999.9</v>
      </c>
      <c r="IC390">
        <v>1.864</v>
      </c>
      <c r="ID390">
        <v>1.86009</v>
      </c>
      <c r="IE390">
        <v>1.85842</v>
      </c>
      <c r="IF390">
        <v>1.85974</v>
      </c>
      <c r="IG390">
        <v>1.85989</v>
      </c>
      <c r="IH390">
        <v>1.85838</v>
      </c>
      <c r="II390">
        <v>1.85745</v>
      </c>
      <c r="IJ390">
        <v>1.85242</v>
      </c>
      <c r="IK390">
        <v>0</v>
      </c>
      <c r="IL390">
        <v>0</v>
      </c>
      <c r="IM390">
        <v>0</v>
      </c>
      <c r="IN390">
        <v>0</v>
      </c>
      <c r="IO390" t="s">
        <v>443</v>
      </c>
      <c r="IP390" t="s">
        <v>444</v>
      </c>
      <c r="IQ390" t="s">
        <v>445</v>
      </c>
      <c r="IR390" t="s">
        <v>445</v>
      </c>
      <c r="IS390" t="s">
        <v>445</v>
      </c>
      <c r="IT390" t="s">
        <v>445</v>
      </c>
      <c r="IU390">
        <v>0</v>
      </c>
      <c r="IV390">
        <v>100</v>
      </c>
      <c r="IW390">
        <v>100</v>
      </c>
      <c r="IX390">
        <v>-0.71</v>
      </c>
      <c r="IY390">
        <v>0.2868</v>
      </c>
      <c r="IZ390">
        <v>-1.101190050776656</v>
      </c>
      <c r="JA390">
        <v>-0.0009077452495023094</v>
      </c>
      <c r="JB390">
        <v>1.260287539409167E-06</v>
      </c>
      <c r="JC390">
        <v>-2.747980142854786E-10</v>
      </c>
      <c r="JD390">
        <v>0.01164710740424388</v>
      </c>
      <c r="JE390">
        <v>0.002354074995816399</v>
      </c>
      <c r="JF390">
        <v>0.0004967520844642659</v>
      </c>
      <c r="JG390">
        <v>-1.558376616488758E-06</v>
      </c>
      <c r="JH390">
        <v>1</v>
      </c>
      <c r="JI390">
        <v>1955</v>
      </c>
      <c r="JJ390">
        <v>1</v>
      </c>
      <c r="JK390">
        <v>26</v>
      </c>
      <c r="JL390">
        <v>194331.2</v>
      </c>
      <c r="JM390">
        <v>194331.4</v>
      </c>
      <c r="JN390">
        <v>3.00781</v>
      </c>
      <c r="JO390">
        <v>2.60986</v>
      </c>
      <c r="JP390">
        <v>1.49658</v>
      </c>
      <c r="JQ390">
        <v>2.34497</v>
      </c>
      <c r="JR390">
        <v>1.54907</v>
      </c>
      <c r="JS390">
        <v>2.45361</v>
      </c>
      <c r="JT390">
        <v>36.718</v>
      </c>
      <c r="JU390">
        <v>24.1751</v>
      </c>
      <c r="JV390">
        <v>18</v>
      </c>
      <c r="JW390">
        <v>483.534</v>
      </c>
      <c r="JX390">
        <v>486.157</v>
      </c>
      <c r="JY390">
        <v>27.6057</v>
      </c>
      <c r="JZ390">
        <v>29.4101</v>
      </c>
      <c r="KA390">
        <v>30.0003</v>
      </c>
      <c r="KB390">
        <v>29.5838</v>
      </c>
      <c r="KC390">
        <v>29.5675</v>
      </c>
      <c r="KD390">
        <v>60.3362</v>
      </c>
      <c r="KE390">
        <v>21.1481</v>
      </c>
      <c r="KF390">
        <v>54.2682</v>
      </c>
      <c r="KG390">
        <v>27.6038</v>
      </c>
      <c r="KH390">
        <v>1403.17</v>
      </c>
      <c r="KI390">
        <v>19.7879</v>
      </c>
      <c r="KJ390">
        <v>101.835</v>
      </c>
      <c r="KK390">
        <v>91.4008</v>
      </c>
    </row>
    <row r="391" spans="1:297">
      <c r="A391">
        <v>373</v>
      </c>
      <c r="B391">
        <v>1758649484.6</v>
      </c>
      <c r="C391">
        <v>7851.599999904633</v>
      </c>
      <c r="D391" t="s">
        <v>1194</v>
      </c>
      <c r="E391" t="s">
        <v>1195</v>
      </c>
      <c r="F391">
        <v>5</v>
      </c>
      <c r="G391" t="s">
        <v>1027</v>
      </c>
      <c r="H391" t="s">
        <v>438</v>
      </c>
      <c r="I391">
        <v>1758649477.1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(EA391+(U391+2*0.95*5.67E-8*(((EA391+$B$9)+273)^4-(EA391+273)^4)-44100*J391)/(1.84*29.3*R391+8*0.95*5.67E-8*(EA391+273)^3))</f>
        <v>0</v>
      </c>
      <c r="W391">
        <f>($C$9*EB391+$D$9*EC391+$E$9*V391)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2*0.95*5.67E-8*(((EA391+$B$9)+273)^4-(W391+273)^4)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1419.883098075335</v>
      </c>
      <c r="AK391">
        <v>1387.535575757575</v>
      </c>
      <c r="AL391">
        <v>3.419783982978178</v>
      </c>
      <c r="AM391">
        <v>65.1807308755827</v>
      </c>
      <c r="AN391">
        <f>(AP391 - AO391 + DY391*1E3/(8.314*(EA391+273.15)) * AR391/DX391 * AQ391) * DX391/(100*DL391) * 1000/(1000 - AP391)</f>
        <v>0</v>
      </c>
      <c r="AO391">
        <v>19.73693465997079</v>
      </c>
      <c r="AP391">
        <v>22.26562787878788</v>
      </c>
      <c r="AQ391">
        <v>5.054149344740989E-06</v>
      </c>
      <c r="AR391">
        <v>105.5664432874924</v>
      </c>
      <c r="AS391">
        <v>0</v>
      </c>
      <c r="AT391">
        <v>0</v>
      </c>
      <c r="AU391">
        <f>IF(AS391*$H$15&gt;=AW391,1.0,(AW391/(AW391-AS391*$H$15)))</f>
        <v>0</v>
      </c>
      <c r="AV391">
        <f>(AU391-1)*100</f>
        <v>0</v>
      </c>
      <c r="AW391">
        <f>MAX(0,($B$15+$C$15*EF391)/(1+$D$15*EF391)*DY391/(EA391+273)*$E$15)</f>
        <v>0</v>
      </c>
      <c r="AX391" t="s">
        <v>439</v>
      </c>
      <c r="AY391" t="s">
        <v>439</v>
      </c>
      <c r="AZ391">
        <v>0</v>
      </c>
      <c r="BA391">
        <v>0</v>
      </c>
      <c r="BB391">
        <f>1-AZ391/BA391</f>
        <v>0</v>
      </c>
      <c r="BC391">
        <v>0</v>
      </c>
      <c r="BD391" t="s">
        <v>439</v>
      </c>
      <c r="BE391" t="s">
        <v>439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439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$B$13*EG391+$C$13*EH391+$F$13*ES391*(1-EV391)</f>
        <v>0</v>
      </c>
      <c r="DI391">
        <f>DH391*DJ391</f>
        <v>0</v>
      </c>
      <c r="DJ391">
        <f>($B$13*$D$11+$C$13*$D$11+$F$13*((FF391+EX391)/MAX(FF391+EX391+FG391, 0.1)*$I$11+FG391/MAX(FF391+EX391+FG391, 0.1)*$J$11))/($B$13+$C$13+$F$13)</f>
        <v>0</v>
      </c>
      <c r="DK391">
        <f>($B$13*$K$11+$C$13*$K$11+$F$13*((FF391+EX391)/MAX(FF391+EX391+FG391, 0.1)*$P$11+FG391/MAX(FF391+EX391+FG391, 0.1)*$Q$11))/($B$13+$C$13+$F$13)</f>
        <v>0</v>
      </c>
      <c r="DL391">
        <v>2.7</v>
      </c>
      <c r="DM391">
        <v>0.5</v>
      </c>
      <c r="DN391" t="s">
        <v>440</v>
      </c>
      <c r="DO391">
        <v>2</v>
      </c>
      <c r="DP391" t="b">
        <v>1</v>
      </c>
      <c r="DQ391">
        <v>1758649477.1</v>
      </c>
      <c r="DR391">
        <v>1333.218518518519</v>
      </c>
      <c r="DS391">
        <v>1376.792962962963</v>
      </c>
      <c r="DT391">
        <v>22.25892962962964</v>
      </c>
      <c r="DU391">
        <v>19.73224814814816</v>
      </c>
      <c r="DV391">
        <v>1333.941481481481</v>
      </c>
      <c r="DW391">
        <v>21.97226296296296</v>
      </c>
      <c r="DX391">
        <v>500.0031111111111</v>
      </c>
      <c r="DY391">
        <v>90.28757777777777</v>
      </c>
      <c r="DZ391">
        <v>0.06733245555555556</v>
      </c>
      <c r="EA391">
        <v>29.04657777777777</v>
      </c>
      <c r="EB391">
        <v>30.01524444444444</v>
      </c>
      <c r="EC391">
        <v>999.9000000000001</v>
      </c>
      <c r="ED391">
        <v>0</v>
      </c>
      <c r="EE391">
        <v>0</v>
      </c>
      <c r="EF391">
        <v>9983.702592592592</v>
      </c>
      <c r="EG391">
        <v>0</v>
      </c>
      <c r="EH391">
        <v>10.2</v>
      </c>
      <c r="EI391">
        <v>-43.5738962962963</v>
      </c>
      <c r="EJ391">
        <v>1363.570740740741</v>
      </c>
      <c r="EK391">
        <v>1404.508518518519</v>
      </c>
      <c r="EL391">
        <v>2.526672222222222</v>
      </c>
      <c r="EM391">
        <v>1376.792962962963</v>
      </c>
      <c r="EN391">
        <v>19.73224814814816</v>
      </c>
      <c r="EO391">
        <v>2.009704444444445</v>
      </c>
      <c r="EP391">
        <v>1.781577777777778</v>
      </c>
      <c r="EQ391">
        <v>17.5210037037037</v>
      </c>
      <c r="ER391">
        <v>15.62608148148148</v>
      </c>
      <c r="ES391">
        <v>1999.977407407408</v>
      </c>
      <c r="ET391">
        <v>0.9799940000000001</v>
      </c>
      <c r="EU391">
        <v>0.02000619999999999</v>
      </c>
      <c r="EV391">
        <v>0</v>
      </c>
      <c r="EW391">
        <v>467.6871481481482</v>
      </c>
      <c r="EX391">
        <v>5.00078</v>
      </c>
      <c r="EY391">
        <v>9226.435925925924</v>
      </c>
      <c r="EZ391">
        <v>16379.41481481482</v>
      </c>
      <c r="FA391">
        <v>39.82151851851852</v>
      </c>
      <c r="FB391">
        <v>40.66174074074074</v>
      </c>
      <c r="FC391">
        <v>40.09237037037037</v>
      </c>
      <c r="FD391">
        <v>40.34929629629629</v>
      </c>
      <c r="FE391">
        <v>40.89796296296296</v>
      </c>
      <c r="FF391">
        <v>1955.067407407407</v>
      </c>
      <c r="FG391">
        <v>39.91</v>
      </c>
      <c r="FH391">
        <v>0</v>
      </c>
      <c r="FI391">
        <v>1758649482.6</v>
      </c>
      <c r="FJ391">
        <v>0</v>
      </c>
      <c r="FK391">
        <v>467.72836</v>
      </c>
      <c r="FL391">
        <v>0.1702307581492077</v>
      </c>
      <c r="FM391">
        <v>1.719230774068303</v>
      </c>
      <c r="FN391">
        <v>9226.417600000001</v>
      </c>
      <c r="FO391">
        <v>15</v>
      </c>
      <c r="FP391">
        <v>0</v>
      </c>
      <c r="FQ391" t="s">
        <v>441</v>
      </c>
      <c r="FR391">
        <v>1746989605.5</v>
      </c>
      <c r="FS391">
        <v>1746989593.5</v>
      </c>
      <c r="FT391">
        <v>0</v>
      </c>
      <c r="FU391">
        <v>-0.274</v>
      </c>
      <c r="FV391">
        <v>-0.002</v>
      </c>
      <c r="FW391">
        <v>2.549</v>
      </c>
      <c r="FX391">
        <v>0.129</v>
      </c>
      <c r="FY391">
        <v>420</v>
      </c>
      <c r="FZ391">
        <v>17</v>
      </c>
      <c r="GA391">
        <v>0.02</v>
      </c>
      <c r="GB391">
        <v>0.04</v>
      </c>
      <c r="GC391">
        <v>-43.521655</v>
      </c>
      <c r="GD391">
        <v>-1.387355347091861</v>
      </c>
      <c r="GE391">
        <v>0.19584892768407</v>
      </c>
      <c r="GF391">
        <v>0</v>
      </c>
      <c r="GG391">
        <v>467.6833529411765</v>
      </c>
      <c r="GH391">
        <v>0.3392818909322929</v>
      </c>
      <c r="GI391">
        <v>0.2418182207839489</v>
      </c>
      <c r="GJ391">
        <v>1</v>
      </c>
      <c r="GK391">
        <v>2.533625</v>
      </c>
      <c r="GL391">
        <v>-0.09147872420262992</v>
      </c>
      <c r="GM391">
        <v>0.0133439638039077</v>
      </c>
      <c r="GN391">
        <v>1</v>
      </c>
      <c r="GO391">
        <v>2</v>
      </c>
      <c r="GP391">
        <v>3</v>
      </c>
      <c r="GQ391" t="s">
        <v>442</v>
      </c>
      <c r="GR391">
        <v>3.10207</v>
      </c>
      <c r="GS391">
        <v>2.72561</v>
      </c>
      <c r="GT391">
        <v>0.193812</v>
      </c>
      <c r="GU391">
        <v>0.197524</v>
      </c>
      <c r="GV391">
        <v>0.10194</v>
      </c>
      <c r="GW391">
        <v>0.09491529999999999</v>
      </c>
      <c r="GX391">
        <v>21047</v>
      </c>
      <c r="GY391">
        <v>19042.9</v>
      </c>
      <c r="GZ391">
        <v>26671.6</v>
      </c>
      <c r="HA391">
        <v>23953.8</v>
      </c>
      <c r="HB391">
        <v>38343.4</v>
      </c>
      <c r="HC391">
        <v>32066.3</v>
      </c>
      <c r="HD391">
        <v>46577.2</v>
      </c>
      <c r="HE391">
        <v>37902.2</v>
      </c>
      <c r="HF391">
        <v>1.86555</v>
      </c>
      <c r="HG391">
        <v>1.84662</v>
      </c>
      <c r="HH391">
        <v>0.103667</v>
      </c>
      <c r="HI391">
        <v>0</v>
      </c>
      <c r="HJ391">
        <v>28.3104</v>
      </c>
      <c r="HK391">
        <v>999.9</v>
      </c>
      <c r="HL391">
        <v>46.9</v>
      </c>
      <c r="HM391">
        <v>32</v>
      </c>
      <c r="HN391">
        <v>24.8049</v>
      </c>
      <c r="HO391">
        <v>60.7513</v>
      </c>
      <c r="HP391">
        <v>22.5481</v>
      </c>
      <c r="HQ391">
        <v>1</v>
      </c>
      <c r="HR391">
        <v>0.168267</v>
      </c>
      <c r="HS391">
        <v>0.313429</v>
      </c>
      <c r="HT391">
        <v>20.2802</v>
      </c>
      <c r="HU391">
        <v>5.21055</v>
      </c>
      <c r="HV391">
        <v>11.98</v>
      </c>
      <c r="HW391">
        <v>4.96305</v>
      </c>
      <c r="HX391">
        <v>3.27408</v>
      </c>
      <c r="HY391">
        <v>9999</v>
      </c>
      <c r="HZ391">
        <v>9999</v>
      </c>
      <c r="IA391">
        <v>9999</v>
      </c>
      <c r="IB391">
        <v>999.9</v>
      </c>
      <c r="IC391">
        <v>1.86397</v>
      </c>
      <c r="ID391">
        <v>1.86008</v>
      </c>
      <c r="IE391">
        <v>1.85844</v>
      </c>
      <c r="IF391">
        <v>1.85974</v>
      </c>
      <c r="IG391">
        <v>1.85989</v>
      </c>
      <c r="IH391">
        <v>1.85839</v>
      </c>
      <c r="II391">
        <v>1.85745</v>
      </c>
      <c r="IJ391">
        <v>1.85242</v>
      </c>
      <c r="IK391">
        <v>0</v>
      </c>
      <c r="IL391">
        <v>0</v>
      </c>
      <c r="IM391">
        <v>0</v>
      </c>
      <c r="IN391">
        <v>0</v>
      </c>
      <c r="IO391" t="s">
        <v>443</v>
      </c>
      <c r="IP391" t="s">
        <v>444</v>
      </c>
      <c r="IQ391" t="s">
        <v>445</v>
      </c>
      <c r="IR391" t="s">
        <v>445</v>
      </c>
      <c r="IS391" t="s">
        <v>445</v>
      </c>
      <c r="IT391" t="s">
        <v>445</v>
      </c>
      <c r="IU391">
        <v>0</v>
      </c>
      <c r="IV391">
        <v>100</v>
      </c>
      <c r="IW391">
        <v>100</v>
      </c>
      <c r="IX391">
        <v>-0.7</v>
      </c>
      <c r="IY391">
        <v>0.2868</v>
      </c>
      <c r="IZ391">
        <v>-1.101190050776656</v>
      </c>
      <c r="JA391">
        <v>-0.0009077452495023094</v>
      </c>
      <c r="JB391">
        <v>1.260287539409167E-06</v>
      </c>
      <c r="JC391">
        <v>-2.747980142854786E-10</v>
      </c>
      <c r="JD391">
        <v>0.01164710740424388</v>
      </c>
      <c r="JE391">
        <v>0.002354074995816399</v>
      </c>
      <c r="JF391">
        <v>0.0004967520844642659</v>
      </c>
      <c r="JG391">
        <v>-1.558376616488758E-06</v>
      </c>
      <c r="JH391">
        <v>1</v>
      </c>
      <c r="JI391">
        <v>1955</v>
      </c>
      <c r="JJ391">
        <v>1</v>
      </c>
      <c r="JK391">
        <v>26</v>
      </c>
      <c r="JL391">
        <v>194331.3</v>
      </c>
      <c r="JM391">
        <v>194331.5</v>
      </c>
      <c r="JN391">
        <v>3.03711</v>
      </c>
      <c r="JO391">
        <v>2.6001</v>
      </c>
      <c r="JP391">
        <v>1.49658</v>
      </c>
      <c r="JQ391">
        <v>2.34497</v>
      </c>
      <c r="JR391">
        <v>1.54907</v>
      </c>
      <c r="JS391">
        <v>2.40967</v>
      </c>
      <c r="JT391">
        <v>36.718</v>
      </c>
      <c r="JU391">
        <v>24.1663</v>
      </c>
      <c r="JV391">
        <v>18</v>
      </c>
      <c r="JW391">
        <v>483.756</v>
      </c>
      <c r="JX391">
        <v>486.106</v>
      </c>
      <c r="JY391">
        <v>27.5897</v>
      </c>
      <c r="JZ391">
        <v>29.4117</v>
      </c>
      <c r="KA391">
        <v>30.0004</v>
      </c>
      <c r="KB391">
        <v>29.5861</v>
      </c>
      <c r="KC391">
        <v>29.5691</v>
      </c>
      <c r="KD391">
        <v>60.9351</v>
      </c>
      <c r="KE391">
        <v>21.1481</v>
      </c>
      <c r="KF391">
        <v>53.8982</v>
      </c>
      <c r="KG391">
        <v>27.5824</v>
      </c>
      <c r="KH391">
        <v>1423.21</v>
      </c>
      <c r="KI391">
        <v>19.7941</v>
      </c>
      <c r="KJ391">
        <v>101.835</v>
      </c>
      <c r="KK391">
        <v>91.4016</v>
      </c>
    </row>
    <row r="392" spans="1:297">
      <c r="A392">
        <v>374</v>
      </c>
      <c r="B392">
        <v>1758649489.6</v>
      </c>
      <c r="C392">
        <v>7856.599999904633</v>
      </c>
      <c r="D392" t="s">
        <v>1196</v>
      </c>
      <c r="E392" t="s">
        <v>1197</v>
      </c>
      <c r="F392">
        <v>5</v>
      </c>
      <c r="G392" t="s">
        <v>1027</v>
      </c>
      <c r="H392" t="s">
        <v>438</v>
      </c>
      <c r="I392">
        <v>1758649481.814285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(EA392+(U392+2*0.95*5.67E-8*(((EA392+$B$9)+273)^4-(EA392+273)^4)-44100*J392)/(1.84*29.3*R392+8*0.95*5.67E-8*(EA392+273)^3))</f>
        <v>0</v>
      </c>
      <c r="W392">
        <f>($C$9*EB392+$D$9*EC392+$E$9*V392)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2*0.95*5.67E-8*(((EA392+$B$9)+273)^4-(W392+273)^4)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1436.873124102621</v>
      </c>
      <c r="AK392">
        <v>1404.501757575757</v>
      </c>
      <c r="AL392">
        <v>3.399148492730101</v>
      </c>
      <c r="AM392">
        <v>65.1807308755827</v>
      </c>
      <c r="AN392">
        <f>(AP392 - AO392 + DY392*1E3/(8.314*(EA392+273.15)) * AR392/DX392 * AQ392) * DX392/(100*DL392) * 1000/(1000 - AP392)</f>
        <v>0</v>
      </c>
      <c r="AO392">
        <v>19.71251192036701</v>
      </c>
      <c r="AP392">
        <v>22.25598121212121</v>
      </c>
      <c r="AQ392">
        <v>-2.182246993812633E-05</v>
      </c>
      <c r="AR392">
        <v>105.5664432874924</v>
      </c>
      <c r="AS392">
        <v>0</v>
      </c>
      <c r="AT392">
        <v>0</v>
      </c>
      <c r="AU392">
        <f>IF(AS392*$H$15&gt;=AW392,1.0,(AW392/(AW392-AS392*$H$15)))</f>
        <v>0</v>
      </c>
      <c r="AV392">
        <f>(AU392-1)*100</f>
        <v>0</v>
      </c>
      <c r="AW392">
        <f>MAX(0,($B$15+$C$15*EF392)/(1+$D$15*EF392)*DY392/(EA392+273)*$E$15)</f>
        <v>0</v>
      </c>
      <c r="AX392" t="s">
        <v>439</v>
      </c>
      <c r="AY392" t="s">
        <v>439</v>
      </c>
      <c r="AZ392">
        <v>0</v>
      </c>
      <c r="BA392">
        <v>0</v>
      </c>
      <c r="BB392">
        <f>1-AZ392/BA392</f>
        <v>0</v>
      </c>
      <c r="BC392">
        <v>0</v>
      </c>
      <c r="BD392" t="s">
        <v>439</v>
      </c>
      <c r="BE392" t="s">
        <v>439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439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$B$13*EG392+$C$13*EH392+$F$13*ES392*(1-EV392)</f>
        <v>0</v>
      </c>
      <c r="DI392">
        <f>DH392*DJ392</f>
        <v>0</v>
      </c>
      <c r="DJ392">
        <f>($B$13*$D$11+$C$13*$D$11+$F$13*((FF392+EX392)/MAX(FF392+EX392+FG392, 0.1)*$I$11+FG392/MAX(FF392+EX392+FG392, 0.1)*$J$11))/($B$13+$C$13+$F$13)</f>
        <v>0</v>
      </c>
      <c r="DK392">
        <f>($B$13*$K$11+$C$13*$K$11+$F$13*((FF392+EX392)/MAX(FF392+EX392+FG392, 0.1)*$P$11+FG392/MAX(FF392+EX392+FG392, 0.1)*$Q$11))/($B$13+$C$13+$F$13)</f>
        <v>0</v>
      </c>
      <c r="DL392">
        <v>2.7</v>
      </c>
      <c r="DM392">
        <v>0.5</v>
      </c>
      <c r="DN392" t="s">
        <v>440</v>
      </c>
      <c r="DO392">
        <v>2</v>
      </c>
      <c r="DP392" t="b">
        <v>1</v>
      </c>
      <c r="DQ392">
        <v>1758649481.814285</v>
      </c>
      <c r="DR392">
        <v>1348.966071428571</v>
      </c>
      <c r="DS392">
        <v>1392.669285714286</v>
      </c>
      <c r="DT392">
        <v>22.26208571428571</v>
      </c>
      <c r="DU392">
        <v>19.72894642857143</v>
      </c>
      <c r="DV392">
        <v>1349.672857142857</v>
      </c>
      <c r="DW392">
        <v>21.97535714285715</v>
      </c>
      <c r="DX392">
        <v>499.9756428571429</v>
      </c>
      <c r="DY392">
        <v>90.28788214285716</v>
      </c>
      <c r="DZ392">
        <v>0.06739904285714285</v>
      </c>
      <c r="EA392">
        <v>29.04193928571429</v>
      </c>
      <c r="EB392">
        <v>30.01248928571428</v>
      </c>
      <c r="EC392">
        <v>999.9000000000002</v>
      </c>
      <c r="ED392">
        <v>0</v>
      </c>
      <c r="EE392">
        <v>0</v>
      </c>
      <c r="EF392">
        <v>9985.511785714285</v>
      </c>
      <c r="EG392">
        <v>0</v>
      </c>
      <c r="EH392">
        <v>10.2</v>
      </c>
      <c r="EI392">
        <v>-43.70324999999999</v>
      </c>
      <c r="EJ392">
        <v>1379.680714285714</v>
      </c>
      <c r="EK392">
        <v>1420.698571428571</v>
      </c>
      <c r="EL392">
        <v>2.53313</v>
      </c>
      <c r="EM392">
        <v>1392.669285714286</v>
      </c>
      <c r="EN392">
        <v>19.72894642857143</v>
      </c>
      <c r="EO392">
        <v>2.009996071428571</v>
      </c>
      <c r="EP392">
        <v>1.781285357142857</v>
      </c>
      <c r="EQ392">
        <v>17.5233</v>
      </c>
      <c r="ER392">
        <v>15.62352142857143</v>
      </c>
      <c r="ES392">
        <v>1999.985714285715</v>
      </c>
      <c r="ET392">
        <v>0.9799941071428575</v>
      </c>
      <c r="EU392">
        <v>0.02000608571428571</v>
      </c>
      <c r="EV392">
        <v>0</v>
      </c>
      <c r="EW392">
        <v>467.7344642857142</v>
      </c>
      <c r="EX392">
        <v>5.00078</v>
      </c>
      <c r="EY392">
        <v>9226.620357142858</v>
      </c>
      <c r="EZ392">
        <v>16379.47857142857</v>
      </c>
      <c r="FA392">
        <v>39.81896428571428</v>
      </c>
      <c r="FB392">
        <v>40.65821428571428</v>
      </c>
      <c r="FC392">
        <v>40.08903571428571</v>
      </c>
      <c r="FD392">
        <v>40.33453571428571</v>
      </c>
      <c r="FE392">
        <v>40.90382142857143</v>
      </c>
      <c r="FF392">
        <v>1955.075714285714</v>
      </c>
      <c r="FG392">
        <v>39.91</v>
      </c>
      <c r="FH392">
        <v>0</v>
      </c>
      <c r="FI392">
        <v>1758649488</v>
      </c>
      <c r="FJ392">
        <v>0</v>
      </c>
      <c r="FK392">
        <v>467.7563461538461</v>
      </c>
      <c r="FL392">
        <v>0.5051965686487997</v>
      </c>
      <c r="FM392">
        <v>4.924444455589351</v>
      </c>
      <c r="FN392">
        <v>9226.662307692308</v>
      </c>
      <c r="FO392">
        <v>15</v>
      </c>
      <c r="FP392">
        <v>0</v>
      </c>
      <c r="FQ392" t="s">
        <v>441</v>
      </c>
      <c r="FR392">
        <v>1746989605.5</v>
      </c>
      <c r="FS392">
        <v>1746989593.5</v>
      </c>
      <c r="FT392">
        <v>0</v>
      </c>
      <c r="FU392">
        <v>-0.274</v>
      </c>
      <c r="FV392">
        <v>-0.002</v>
      </c>
      <c r="FW392">
        <v>2.549</v>
      </c>
      <c r="FX392">
        <v>0.129</v>
      </c>
      <c r="FY392">
        <v>420</v>
      </c>
      <c r="FZ392">
        <v>17</v>
      </c>
      <c r="GA392">
        <v>0.02</v>
      </c>
      <c r="GB392">
        <v>0.04</v>
      </c>
      <c r="GC392">
        <v>-43.59397750000001</v>
      </c>
      <c r="GD392">
        <v>-0.9300303939963372</v>
      </c>
      <c r="GE392">
        <v>0.1674991037102887</v>
      </c>
      <c r="GF392">
        <v>0</v>
      </c>
      <c r="GG392">
        <v>467.7477647058824</v>
      </c>
      <c r="GH392">
        <v>0.5397708104331627</v>
      </c>
      <c r="GI392">
        <v>0.2418178773646608</v>
      </c>
      <c r="GJ392">
        <v>1</v>
      </c>
      <c r="GK392">
        <v>2.52962025</v>
      </c>
      <c r="GL392">
        <v>0.03852123827391447</v>
      </c>
      <c r="GM392">
        <v>0.00655345309264513</v>
      </c>
      <c r="GN392">
        <v>1</v>
      </c>
      <c r="GO392">
        <v>2</v>
      </c>
      <c r="GP392">
        <v>3</v>
      </c>
      <c r="GQ392" t="s">
        <v>442</v>
      </c>
      <c r="GR392">
        <v>3.10214</v>
      </c>
      <c r="GS392">
        <v>2.72591</v>
      </c>
      <c r="GT392">
        <v>0.195235</v>
      </c>
      <c r="GU392">
        <v>0.19896</v>
      </c>
      <c r="GV392">
        <v>0.101903</v>
      </c>
      <c r="GW392">
        <v>0.0947668</v>
      </c>
      <c r="GX392">
        <v>21009.8</v>
      </c>
      <c r="GY392">
        <v>19009</v>
      </c>
      <c r="GZ392">
        <v>26671.5</v>
      </c>
      <c r="HA392">
        <v>23954.1</v>
      </c>
      <c r="HB392">
        <v>38344.8</v>
      </c>
      <c r="HC392">
        <v>32072</v>
      </c>
      <c r="HD392">
        <v>46576.8</v>
      </c>
      <c r="HE392">
        <v>37902.5</v>
      </c>
      <c r="HF392">
        <v>1.86585</v>
      </c>
      <c r="HG392">
        <v>1.8466</v>
      </c>
      <c r="HH392">
        <v>0.103824</v>
      </c>
      <c r="HI392">
        <v>0</v>
      </c>
      <c r="HJ392">
        <v>28.3085</v>
      </c>
      <c r="HK392">
        <v>999.9</v>
      </c>
      <c r="HL392">
        <v>46.9</v>
      </c>
      <c r="HM392">
        <v>31.9</v>
      </c>
      <c r="HN392">
        <v>24.6637</v>
      </c>
      <c r="HO392">
        <v>60.7913</v>
      </c>
      <c r="HP392">
        <v>22.4038</v>
      </c>
      <c r="HQ392">
        <v>1</v>
      </c>
      <c r="HR392">
        <v>0.16857</v>
      </c>
      <c r="HS392">
        <v>0.290082</v>
      </c>
      <c r="HT392">
        <v>20.2804</v>
      </c>
      <c r="HU392">
        <v>5.21115</v>
      </c>
      <c r="HV392">
        <v>11.98</v>
      </c>
      <c r="HW392">
        <v>4.96325</v>
      </c>
      <c r="HX392">
        <v>3.27425</v>
      </c>
      <c r="HY392">
        <v>9999</v>
      </c>
      <c r="HZ392">
        <v>9999</v>
      </c>
      <c r="IA392">
        <v>9999</v>
      </c>
      <c r="IB392">
        <v>999.9</v>
      </c>
      <c r="IC392">
        <v>1.86397</v>
      </c>
      <c r="ID392">
        <v>1.86008</v>
      </c>
      <c r="IE392">
        <v>1.85846</v>
      </c>
      <c r="IF392">
        <v>1.85975</v>
      </c>
      <c r="IG392">
        <v>1.85989</v>
      </c>
      <c r="IH392">
        <v>1.85839</v>
      </c>
      <c r="II392">
        <v>1.85745</v>
      </c>
      <c r="IJ392">
        <v>1.85242</v>
      </c>
      <c r="IK392">
        <v>0</v>
      </c>
      <c r="IL392">
        <v>0</v>
      </c>
      <c r="IM392">
        <v>0</v>
      </c>
      <c r="IN392">
        <v>0</v>
      </c>
      <c r="IO392" t="s">
        <v>443</v>
      </c>
      <c r="IP392" t="s">
        <v>444</v>
      </c>
      <c r="IQ392" t="s">
        <v>445</v>
      </c>
      <c r="IR392" t="s">
        <v>445</v>
      </c>
      <c r="IS392" t="s">
        <v>445</v>
      </c>
      <c r="IT392" t="s">
        <v>445</v>
      </c>
      <c r="IU392">
        <v>0</v>
      </c>
      <c r="IV392">
        <v>100</v>
      </c>
      <c r="IW392">
        <v>100</v>
      </c>
      <c r="IX392">
        <v>-0.68</v>
      </c>
      <c r="IY392">
        <v>0.2866</v>
      </c>
      <c r="IZ392">
        <v>-1.101190050776656</v>
      </c>
      <c r="JA392">
        <v>-0.0009077452495023094</v>
      </c>
      <c r="JB392">
        <v>1.260287539409167E-06</v>
      </c>
      <c r="JC392">
        <v>-2.747980142854786E-10</v>
      </c>
      <c r="JD392">
        <v>0.01164710740424388</v>
      </c>
      <c r="JE392">
        <v>0.002354074995816399</v>
      </c>
      <c r="JF392">
        <v>0.0004967520844642659</v>
      </c>
      <c r="JG392">
        <v>-1.558376616488758E-06</v>
      </c>
      <c r="JH392">
        <v>1</v>
      </c>
      <c r="JI392">
        <v>1955</v>
      </c>
      <c r="JJ392">
        <v>1</v>
      </c>
      <c r="JK392">
        <v>26</v>
      </c>
      <c r="JL392">
        <v>194331.4</v>
      </c>
      <c r="JM392">
        <v>194331.6</v>
      </c>
      <c r="JN392">
        <v>3.06396</v>
      </c>
      <c r="JO392">
        <v>2.6062</v>
      </c>
      <c r="JP392">
        <v>1.49658</v>
      </c>
      <c r="JQ392">
        <v>2.34619</v>
      </c>
      <c r="JR392">
        <v>1.54907</v>
      </c>
      <c r="JS392">
        <v>2.39258</v>
      </c>
      <c r="JT392">
        <v>36.718</v>
      </c>
      <c r="JU392">
        <v>24.1663</v>
      </c>
      <c r="JV392">
        <v>18</v>
      </c>
      <c r="JW392">
        <v>483.936</v>
      </c>
      <c r="JX392">
        <v>486.11</v>
      </c>
      <c r="JY392">
        <v>27.573</v>
      </c>
      <c r="JZ392">
        <v>29.4126</v>
      </c>
      <c r="KA392">
        <v>30.0003</v>
      </c>
      <c r="KB392">
        <v>29.5867</v>
      </c>
      <c r="KC392">
        <v>29.5717</v>
      </c>
      <c r="KD392">
        <v>61.4668</v>
      </c>
      <c r="KE392">
        <v>20.8481</v>
      </c>
      <c r="KF392">
        <v>53.8982</v>
      </c>
      <c r="KG392">
        <v>27.5733</v>
      </c>
      <c r="KH392">
        <v>1436.58</v>
      </c>
      <c r="KI392">
        <v>19.8145</v>
      </c>
      <c r="KJ392">
        <v>101.834</v>
      </c>
      <c r="KK392">
        <v>91.4024</v>
      </c>
    </row>
    <row r="393" spans="1:297">
      <c r="A393">
        <v>375</v>
      </c>
      <c r="B393">
        <v>1758649494.6</v>
      </c>
      <c r="C393">
        <v>7861.599999904633</v>
      </c>
      <c r="D393" t="s">
        <v>1198</v>
      </c>
      <c r="E393" t="s">
        <v>1199</v>
      </c>
      <c r="F393">
        <v>5</v>
      </c>
      <c r="G393" t="s">
        <v>1027</v>
      </c>
      <c r="H393" t="s">
        <v>438</v>
      </c>
      <c r="I393">
        <v>1758649487.1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(EA393+(U393+2*0.95*5.67E-8*(((EA393+$B$9)+273)^4-(EA393+273)^4)-44100*J393)/(1.84*29.3*R393+8*0.95*5.67E-8*(EA393+273)^3))</f>
        <v>0</v>
      </c>
      <c r="W393">
        <f>($C$9*EB393+$D$9*EC393+$E$9*V393)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2*0.95*5.67E-8*(((EA393+$B$9)+273)^4-(W393+273)^4)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1453.880254241478</v>
      </c>
      <c r="AK393">
        <v>1421.660848484849</v>
      </c>
      <c r="AL393">
        <v>3.423385950374577</v>
      </c>
      <c r="AM393">
        <v>65.1807308755827</v>
      </c>
      <c r="AN393">
        <f>(AP393 - AO393 + DY393*1E3/(8.314*(EA393+273.15)) * AR393/DX393 * AQ393) * DX393/(100*DL393) * 1000/(1000 - AP393)</f>
        <v>0</v>
      </c>
      <c r="AO393">
        <v>19.73491255008965</v>
      </c>
      <c r="AP393">
        <v>22.24261636363638</v>
      </c>
      <c r="AQ393">
        <v>-1.033158843430644E-05</v>
      </c>
      <c r="AR393">
        <v>105.5664432874924</v>
      </c>
      <c r="AS393">
        <v>0</v>
      </c>
      <c r="AT393">
        <v>0</v>
      </c>
      <c r="AU393">
        <f>IF(AS393*$H$15&gt;=AW393,1.0,(AW393/(AW393-AS393*$H$15)))</f>
        <v>0</v>
      </c>
      <c r="AV393">
        <f>(AU393-1)*100</f>
        <v>0</v>
      </c>
      <c r="AW393">
        <f>MAX(0,($B$15+$C$15*EF393)/(1+$D$15*EF393)*DY393/(EA393+273)*$E$15)</f>
        <v>0</v>
      </c>
      <c r="AX393" t="s">
        <v>439</v>
      </c>
      <c r="AY393" t="s">
        <v>439</v>
      </c>
      <c r="AZ393">
        <v>0</v>
      </c>
      <c r="BA393">
        <v>0</v>
      </c>
      <c r="BB393">
        <f>1-AZ393/BA393</f>
        <v>0</v>
      </c>
      <c r="BC393">
        <v>0</v>
      </c>
      <c r="BD393" t="s">
        <v>439</v>
      </c>
      <c r="BE393" t="s">
        <v>439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439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$B$13*EG393+$C$13*EH393+$F$13*ES393*(1-EV393)</f>
        <v>0</v>
      </c>
      <c r="DI393">
        <f>DH393*DJ393</f>
        <v>0</v>
      </c>
      <c r="DJ393">
        <f>($B$13*$D$11+$C$13*$D$11+$F$13*((FF393+EX393)/MAX(FF393+EX393+FG393, 0.1)*$I$11+FG393/MAX(FF393+EX393+FG393, 0.1)*$J$11))/($B$13+$C$13+$F$13)</f>
        <v>0</v>
      </c>
      <c r="DK393">
        <f>($B$13*$K$11+$C$13*$K$11+$F$13*((FF393+EX393)/MAX(FF393+EX393+FG393, 0.1)*$P$11+FG393/MAX(FF393+EX393+FG393, 0.1)*$Q$11))/($B$13+$C$13+$F$13)</f>
        <v>0</v>
      </c>
      <c r="DL393">
        <v>2.7</v>
      </c>
      <c r="DM393">
        <v>0.5</v>
      </c>
      <c r="DN393" t="s">
        <v>440</v>
      </c>
      <c r="DO393">
        <v>2</v>
      </c>
      <c r="DP393" t="b">
        <v>1</v>
      </c>
      <c r="DQ393">
        <v>1758649487.1</v>
      </c>
      <c r="DR393">
        <v>1366.631111111111</v>
      </c>
      <c r="DS393">
        <v>1410.294074074074</v>
      </c>
      <c r="DT393">
        <v>22.25711111111111</v>
      </c>
      <c r="DU393">
        <v>19.72682222222222</v>
      </c>
      <c r="DV393">
        <v>1367.32037037037</v>
      </c>
      <c r="DW393">
        <v>21.97047777777778</v>
      </c>
      <c r="DX393">
        <v>499.9861111111111</v>
      </c>
      <c r="DY393">
        <v>90.28724074074074</v>
      </c>
      <c r="DZ393">
        <v>0.06746393333333335</v>
      </c>
      <c r="EA393">
        <v>29.03559629629629</v>
      </c>
      <c r="EB393">
        <v>30.00291851851852</v>
      </c>
      <c r="EC393">
        <v>999.9000000000001</v>
      </c>
      <c r="ED393">
        <v>0</v>
      </c>
      <c r="EE393">
        <v>0</v>
      </c>
      <c r="EF393">
        <v>10011.02518518518</v>
      </c>
      <c r="EG393">
        <v>0</v>
      </c>
      <c r="EH393">
        <v>10.2</v>
      </c>
      <c r="EI393">
        <v>-43.66269999999999</v>
      </c>
      <c r="EJ393">
        <v>1397.74</v>
      </c>
      <c r="EK393">
        <v>1438.673333333333</v>
      </c>
      <c r="EL393">
        <v>2.530280370370371</v>
      </c>
      <c r="EM393">
        <v>1410.294074074074</v>
      </c>
      <c r="EN393">
        <v>19.72682222222222</v>
      </c>
      <c r="EO393">
        <v>2.009531481481482</v>
      </c>
      <c r="EP393">
        <v>1.78108037037037</v>
      </c>
      <c r="EQ393">
        <v>17.51964814814815</v>
      </c>
      <c r="ER393">
        <v>15.62171851851852</v>
      </c>
      <c r="ES393">
        <v>1999.985555555556</v>
      </c>
      <c r="ET393">
        <v>0.9799941111111115</v>
      </c>
      <c r="EU393">
        <v>0.02000608148148148</v>
      </c>
      <c r="EV393">
        <v>0</v>
      </c>
      <c r="EW393">
        <v>467.7974814814815</v>
      </c>
      <c r="EX393">
        <v>5.00078</v>
      </c>
      <c r="EY393">
        <v>9226.830740740741</v>
      </c>
      <c r="EZ393">
        <v>16379.48148148148</v>
      </c>
      <c r="FA393">
        <v>39.81922222222223</v>
      </c>
      <c r="FB393">
        <v>40.65485185185185</v>
      </c>
      <c r="FC393">
        <v>40.08537037037036</v>
      </c>
      <c r="FD393">
        <v>40.34</v>
      </c>
      <c r="FE393">
        <v>40.90944444444444</v>
      </c>
      <c r="FF393">
        <v>1955.075555555555</v>
      </c>
      <c r="FG393">
        <v>39.91</v>
      </c>
      <c r="FH393">
        <v>0</v>
      </c>
      <c r="FI393">
        <v>1758649492.8</v>
      </c>
      <c r="FJ393">
        <v>0</v>
      </c>
      <c r="FK393">
        <v>467.8161923076923</v>
      </c>
      <c r="FL393">
        <v>0.7278974241107989</v>
      </c>
      <c r="FM393">
        <v>-0.4806837455049167</v>
      </c>
      <c r="FN393">
        <v>9226.801538461539</v>
      </c>
      <c r="FO393">
        <v>15</v>
      </c>
      <c r="FP393">
        <v>0</v>
      </c>
      <c r="FQ393" t="s">
        <v>441</v>
      </c>
      <c r="FR393">
        <v>1746989605.5</v>
      </c>
      <c r="FS393">
        <v>1746989593.5</v>
      </c>
      <c r="FT393">
        <v>0</v>
      </c>
      <c r="FU393">
        <v>-0.274</v>
      </c>
      <c r="FV393">
        <v>-0.002</v>
      </c>
      <c r="FW393">
        <v>2.549</v>
      </c>
      <c r="FX393">
        <v>0.129</v>
      </c>
      <c r="FY393">
        <v>420</v>
      </c>
      <c r="FZ393">
        <v>17</v>
      </c>
      <c r="GA393">
        <v>0.02</v>
      </c>
      <c r="GB393">
        <v>0.04</v>
      </c>
      <c r="GC393">
        <v>-43.67804390243902</v>
      </c>
      <c r="GD393">
        <v>-0.06511358885015942</v>
      </c>
      <c r="GE393">
        <v>0.1532429555915361</v>
      </c>
      <c r="GF393">
        <v>1</v>
      </c>
      <c r="GG393">
        <v>467.7787352941177</v>
      </c>
      <c r="GH393">
        <v>0.7049808984669474</v>
      </c>
      <c r="GI393">
        <v>0.2675403552653392</v>
      </c>
      <c r="GJ393">
        <v>1</v>
      </c>
      <c r="GK393">
        <v>2.531404878048781</v>
      </c>
      <c r="GL393">
        <v>0.01597505226481079</v>
      </c>
      <c r="GM393">
        <v>0.01453424637427257</v>
      </c>
      <c r="GN393">
        <v>1</v>
      </c>
      <c r="GO393">
        <v>3</v>
      </c>
      <c r="GP393">
        <v>3</v>
      </c>
      <c r="GQ393" t="s">
        <v>568</v>
      </c>
      <c r="GR393">
        <v>3.10232</v>
      </c>
      <c r="GS393">
        <v>2.72559</v>
      </c>
      <c r="GT393">
        <v>0.196655</v>
      </c>
      <c r="GU393">
        <v>0.200324</v>
      </c>
      <c r="GV393">
        <v>0.101868</v>
      </c>
      <c r="GW393">
        <v>0.09503540000000001</v>
      </c>
      <c r="GX393">
        <v>20972.7</v>
      </c>
      <c r="GY393">
        <v>18976.6</v>
      </c>
      <c r="GZ393">
        <v>26671.5</v>
      </c>
      <c r="HA393">
        <v>23953.9</v>
      </c>
      <c r="HB393">
        <v>38346.6</v>
      </c>
      <c r="HC393">
        <v>32062.6</v>
      </c>
      <c r="HD393">
        <v>46576.9</v>
      </c>
      <c r="HE393">
        <v>37902.5</v>
      </c>
      <c r="HF393">
        <v>1.866</v>
      </c>
      <c r="HG393">
        <v>1.84617</v>
      </c>
      <c r="HH393">
        <v>0.103824</v>
      </c>
      <c r="HI393">
        <v>0</v>
      </c>
      <c r="HJ393">
        <v>28.3073</v>
      </c>
      <c r="HK393">
        <v>999.9</v>
      </c>
      <c r="HL393">
        <v>46.8</v>
      </c>
      <c r="HM393">
        <v>32</v>
      </c>
      <c r="HN393">
        <v>24.7527</v>
      </c>
      <c r="HO393">
        <v>60.4113</v>
      </c>
      <c r="HP393">
        <v>22.3918</v>
      </c>
      <c r="HQ393">
        <v>1</v>
      </c>
      <c r="HR393">
        <v>0.168496</v>
      </c>
      <c r="HS393">
        <v>0.260185</v>
      </c>
      <c r="HT393">
        <v>20.2804</v>
      </c>
      <c r="HU393">
        <v>5.21175</v>
      </c>
      <c r="HV393">
        <v>11.98</v>
      </c>
      <c r="HW393">
        <v>4.9634</v>
      </c>
      <c r="HX393">
        <v>3.27423</v>
      </c>
      <c r="HY393">
        <v>9999</v>
      </c>
      <c r="HZ393">
        <v>9999</v>
      </c>
      <c r="IA393">
        <v>9999</v>
      </c>
      <c r="IB393">
        <v>999.9</v>
      </c>
      <c r="IC393">
        <v>1.86401</v>
      </c>
      <c r="ID393">
        <v>1.86011</v>
      </c>
      <c r="IE393">
        <v>1.85844</v>
      </c>
      <c r="IF393">
        <v>1.85974</v>
      </c>
      <c r="IG393">
        <v>1.85989</v>
      </c>
      <c r="IH393">
        <v>1.85838</v>
      </c>
      <c r="II393">
        <v>1.85745</v>
      </c>
      <c r="IJ393">
        <v>1.85242</v>
      </c>
      <c r="IK393">
        <v>0</v>
      </c>
      <c r="IL393">
        <v>0</v>
      </c>
      <c r="IM393">
        <v>0</v>
      </c>
      <c r="IN393">
        <v>0</v>
      </c>
      <c r="IO393" t="s">
        <v>443</v>
      </c>
      <c r="IP393" t="s">
        <v>444</v>
      </c>
      <c r="IQ393" t="s">
        <v>445</v>
      </c>
      <c r="IR393" t="s">
        <v>445</v>
      </c>
      <c r="IS393" t="s">
        <v>445</v>
      </c>
      <c r="IT393" t="s">
        <v>445</v>
      </c>
      <c r="IU393">
        <v>0</v>
      </c>
      <c r="IV393">
        <v>100</v>
      </c>
      <c r="IW393">
        <v>100</v>
      </c>
      <c r="IX393">
        <v>-0.66</v>
      </c>
      <c r="IY393">
        <v>0.2863</v>
      </c>
      <c r="IZ393">
        <v>-1.101190050776656</v>
      </c>
      <c r="JA393">
        <v>-0.0009077452495023094</v>
      </c>
      <c r="JB393">
        <v>1.260287539409167E-06</v>
      </c>
      <c r="JC393">
        <v>-2.747980142854786E-10</v>
      </c>
      <c r="JD393">
        <v>0.01164710740424388</v>
      </c>
      <c r="JE393">
        <v>0.002354074995816399</v>
      </c>
      <c r="JF393">
        <v>0.0004967520844642659</v>
      </c>
      <c r="JG393">
        <v>-1.558376616488758E-06</v>
      </c>
      <c r="JH393">
        <v>1</v>
      </c>
      <c r="JI393">
        <v>1955</v>
      </c>
      <c r="JJ393">
        <v>1</v>
      </c>
      <c r="JK393">
        <v>26</v>
      </c>
      <c r="JL393">
        <v>194331.5</v>
      </c>
      <c r="JM393">
        <v>194331.7</v>
      </c>
      <c r="JN393">
        <v>3.0957</v>
      </c>
      <c r="JO393">
        <v>2.56226</v>
      </c>
      <c r="JP393">
        <v>1.49658</v>
      </c>
      <c r="JQ393">
        <v>2.34497</v>
      </c>
      <c r="JR393">
        <v>1.54907</v>
      </c>
      <c r="JS393">
        <v>2.45728</v>
      </c>
      <c r="JT393">
        <v>36.718</v>
      </c>
      <c r="JU393">
        <v>24.1751</v>
      </c>
      <c r="JV393">
        <v>18</v>
      </c>
      <c r="JW393">
        <v>484.041</v>
      </c>
      <c r="JX393">
        <v>485.844</v>
      </c>
      <c r="JY393">
        <v>27.567</v>
      </c>
      <c r="JZ393">
        <v>29.4152</v>
      </c>
      <c r="KA393">
        <v>30.0001</v>
      </c>
      <c r="KB393">
        <v>29.5889</v>
      </c>
      <c r="KC393">
        <v>29.5732</v>
      </c>
      <c r="KD393">
        <v>62.0735</v>
      </c>
      <c r="KE393">
        <v>20.8481</v>
      </c>
      <c r="KF393">
        <v>53.8982</v>
      </c>
      <c r="KG393">
        <v>27.5709</v>
      </c>
      <c r="KH393">
        <v>1456.67</v>
      </c>
      <c r="KI393">
        <v>19.8259</v>
      </c>
      <c r="KJ393">
        <v>101.835</v>
      </c>
      <c r="KK393">
        <v>91.40219999999999</v>
      </c>
    </row>
    <row r="394" spans="1:297">
      <c r="A394">
        <v>376</v>
      </c>
      <c r="B394">
        <v>1758649499.6</v>
      </c>
      <c r="C394">
        <v>7866.599999904633</v>
      </c>
      <c r="D394" t="s">
        <v>1200</v>
      </c>
      <c r="E394" t="s">
        <v>1201</v>
      </c>
      <c r="F394">
        <v>5</v>
      </c>
      <c r="G394" t="s">
        <v>1027</v>
      </c>
      <c r="H394" t="s">
        <v>438</v>
      </c>
      <c r="I394">
        <v>1758649491.814285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(EA394+(U394+2*0.95*5.67E-8*(((EA394+$B$9)+273)^4-(EA394+273)^4)-44100*J394)/(1.84*29.3*R394+8*0.95*5.67E-8*(EA394+273)^3))</f>
        <v>0</v>
      </c>
      <c r="W394">
        <f>($C$9*EB394+$D$9*EC394+$E$9*V394)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2*0.95*5.67E-8*(((EA394+$B$9)+273)^4-(W394+273)^4)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1471.161685263573</v>
      </c>
      <c r="AK394">
        <v>1438.686484848484</v>
      </c>
      <c r="AL394">
        <v>3.405751242270664</v>
      </c>
      <c r="AM394">
        <v>65.1807308755827</v>
      </c>
      <c r="AN394">
        <f>(AP394 - AO394 + DY394*1E3/(8.314*(EA394+273.15)) * AR394/DX394 * AQ394) * DX394/(100*DL394) * 1000/(1000 - AP394)</f>
        <v>0</v>
      </c>
      <c r="AO394">
        <v>19.78714591934829</v>
      </c>
      <c r="AP394">
        <v>22.26388424242424</v>
      </c>
      <c r="AQ394">
        <v>3.105137630690344E-05</v>
      </c>
      <c r="AR394">
        <v>105.5664432874924</v>
      </c>
      <c r="AS394">
        <v>0</v>
      </c>
      <c r="AT394">
        <v>0</v>
      </c>
      <c r="AU394">
        <f>IF(AS394*$H$15&gt;=AW394,1.0,(AW394/(AW394-AS394*$H$15)))</f>
        <v>0</v>
      </c>
      <c r="AV394">
        <f>(AU394-1)*100</f>
        <v>0</v>
      </c>
      <c r="AW394">
        <f>MAX(0,($B$15+$C$15*EF394)/(1+$D$15*EF394)*DY394/(EA394+273)*$E$15)</f>
        <v>0</v>
      </c>
      <c r="AX394" t="s">
        <v>439</v>
      </c>
      <c r="AY394" t="s">
        <v>439</v>
      </c>
      <c r="AZ394">
        <v>0</v>
      </c>
      <c r="BA394">
        <v>0</v>
      </c>
      <c r="BB394">
        <f>1-AZ394/BA394</f>
        <v>0</v>
      </c>
      <c r="BC394">
        <v>0</v>
      </c>
      <c r="BD394" t="s">
        <v>439</v>
      </c>
      <c r="BE394" t="s">
        <v>439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439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$B$13*EG394+$C$13*EH394+$F$13*ES394*(1-EV394)</f>
        <v>0</v>
      </c>
      <c r="DI394">
        <f>DH394*DJ394</f>
        <v>0</v>
      </c>
      <c r="DJ394">
        <f>($B$13*$D$11+$C$13*$D$11+$F$13*((FF394+EX394)/MAX(FF394+EX394+FG394, 0.1)*$I$11+FG394/MAX(FF394+EX394+FG394, 0.1)*$J$11))/($B$13+$C$13+$F$13)</f>
        <v>0</v>
      </c>
      <c r="DK394">
        <f>($B$13*$K$11+$C$13*$K$11+$F$13*((FF394+EX394)/MAX(FF394+EX394+FG394, 0.1)*$P$11+FG394/MAX(FF394+EX394+FG394, 0.1)*$Q$11))/($B$13+$C$13+$F$13)</f>
        <v>0</v>
      </c>
      <c r="DL394">
        <v>2.7</v>
      </c>
      <c r="DM394">
        <v>0.5</v>
      </c>
      <c r="DN394" t="s">
        <v>440</v>
      </c>
      <c r="DO394">
        <v>2</v>
      </c>
      <c r="DP394" t="b">
        <v>1</v>
      </c>
      <c r="DQ394">
        <v>1758649491.814285</v>
      </c>
      <c r="DR394">
        <v>1382.3575</v>
      </c>
      <c r="DS394">
        <v>1426.052857142857</v>
      </c>
      <c r="DT394">
        <v>22.25458214285714</v>
      </c>
      <c r="DU394">
        <v>19.74290357142857</v>
      </c>
      <c r="DV394">
        <v>1383.03</v>
      </c>
      <c r="DW394">
        <v>21.96800714285714</v>
      </c>
      <c r="DX394">
        <v>500.0018928571429</v>
      </c>
      <c r="DY394">
        <v>90.28615357142858</v>
      </c>
      <c r="DZ394">
        <v>0.06750133571428572</v>
      </c>
      <c r="EA394">
        <v>29.03153214285714</v>
      </c>
      <c r="EB394">
        <v>29.99825000000001</v>
      </c>
      <c r="EC394">
        <v>999.9000000000002</v>
      </c>
      <c r="ED394">
        <v>0</v>
      </c>
      <c r="EE394">
        <v>0</v>
      </c>
      <c r="EF394">
        <v>10003.33214285714</v>
      </c>
      <c r="EG394">
        <v>0</v>
      </c>
      <c r="EH394">
        <v>10.2</v>
      </c>
      <c r="EI394">
        <v>-43.69584285714286</v>
      </c>
      <c r="EJ394">
        <v>1413.820714285714</v>
      </c>
      <c r="EK394">
        <v>1454.774285714285</v>
      </c>
      <c r="EL394">
        <v>2.511672142857143</v>
      </c>
      <c r="EM394">
        <v>1426.052857142857</v>
      </c>
      <c r="EN394">
        <v>19.74290357142857</v>
      </c>
      <c r="EO394">
        <v>2.009279285714285</v>
      </c>
      <c r="EP394">
        <v>1.782510357142857</v>
      </c>
      <c r="EQ394">
        <v>17.51765714285714</v>
      </c>
      <c r="ER394">
        <v>15.63423571428571</v>
      </c>
      <c r="ES394">
        <v>2000.004285714286</v>
      </c>
      <c r="ET394">
        <v>0.9799943214285717</v>
      </c>
      <c r="EU394">
        <v>0.02000586785714286</v>
      </c>
      <c r="EV394">
        <v>0</v>
      </c>
      <c r="EW394">
        <v>467.8196785714285</v>
      </c>
      <c r="EX394">
        <v>5.00078</v>
      </c>
      <c r="EY394">
        <v>9226.849642857143</v>
      </c>
      <c r="EZ394">
        <v>16379.65</v>
      </c>
      <c r="FA394">
        <v>39.82564285714285</v>
      </c>
      <c r="FB394">
        <v>40.66042857142856</v>
      </c>
      <c r="FC394">
        <v>40.06667857142856</v>
      </c>
      <c r="FD394">
        <v>40.34575</v>
      </c>
      <c r="FE394">
        <v>40.92607142857143</v>
      </c>
      <c r="FF394">
        <v>1955.094285714285</v>
      </c>
      <c r="FG394">
        <v>39.91</v>
      </c>
      <c r="FH394">
        <v>0</v>
      </c>
      <c r="FI394">
        <v>1758649497.6</v>
      </c>
      <c r="FJ394">
        <v>0</v>
      </c>
      <c r="FK394">
        <v>467.8179230769231</v>
      </c>
      <c r="FL394">
        <v>-0.538188044537424</v>
      </c>
      <c r="FM394">
        <v>-2.784615354083137</v>
      </c>
      <c r="FN394">
        <v>9226.859615384614</v>
      </c>
      <c r="FO394">
        <v>15</v>
      </c>
      <c r="FP394">
        <v>0</v>
      </c>
      <c r="FQ394" t="s">
        <v>441</v>
      </c>
      <c r="FR394">
        <v>1746989605.5</v>
      </c>
      <c r="FS394">
        <v>1746989593.5</v>
      </c>
      <c r="FT394">
        <v>0</v>
      </c>
      <c r="FU394">
        <v>-0.274</v>
      </c>
      <c r="FV394">
        <v>-0.002</v>
      </c>
      <c r="FW394">
        <v>2.549</v>
      </c>
      <c r="FX394">
        <v>0.129</v>
      </c>
      <c r="FY394">
        <v>420</v>
      </c>
      <c r="FZ394">
        <v>17</v>
      </c>
      <c r="GA394">
        <v>0.02</v>
      </c>
      <c r="GB394">
        <v>0.04</v>
      </c>
      <c r="GC394">
        <v>-43.68248780487805</v>
      </c>
      <c r="GD394">
        <v>-0.0688118466899867</v>
      </c>
      <c r="GE394">
        <v>0.1490695568454816</v>
      </c>
      <c r="GF394">
        <v>1</v>
      </c>
      <c r="GG394">
        <v>467.8117352941176</v>
      </c>
      <c r="GH394">
        <v>-0.236684497990257</v>
      </c>
      <c r="GI394">
        <v>0.2825356103348196</v>
      </c>
      <c r="GJ394">
        <v>1</v>
      </c>
      <c r="GK394">
        <v>2.517484146341463</v>
      </c>
      <c r="GL394">
        <v>-0.2031928222996544</v>
      </c>
      <c r="GM394">
        <v>0.03040221477615832</v>
      </c>
      <c r="GN394">
        <v>0</v>
      </c>
      <c r="GO394">
        <v>2</v>
      </c>
      <c r="GP394">
        <v>3</v>
      </c>
      <c r="GQ394" t="s">
        <v>442</v>
      </c>
      <c r="GR394">
        <v>3.1019</v>
      </c>
      <c r="GS394">
        <v>2.72543</v>
      </c>
      <c r="GT394">
        <v>0.198064</v>
      </c>
      <c r="GU394">
        <v>0.201728</v>
      </c>
      <c r="GV394">
        <v>0.101939</v>
      </c>
      <c r="GW394">
        <v>0.0950898</v>
      </c>
      <c r="GX394">
        <v>20935.8</v>
      </c>
      <c r="GY394">
        <v>18943.2</v>
      </c>
      <c r="GZ394">
        <v>26671.4</v>
      </c>
      <c r="HA394">
        <v>23953.9</v>
      </c>
      <c r="HB394">
        <v>38343.6</v>
      </c>
      <c r="HC394">
        <v>32060.6</v>
      </c>
      <c r="HD394">
        <v>46576.7</v>
      </c>
      <c r="HE394">
        <v>37902.2</v>
      </c>
      <c r="HF394">
        <v>1.8652</v>
      </c>
      <c r="HG394">
        <v>1.84697</v>
      </c>
      <c r="HH394">
        <v>0.103608</v>
      </c>
      <c r="HI394">
        <v>0</v>
      </c>
      <c r="HJ394">
        <v>28.3052</v>
      </c>
      <c r="HK394">
        <v>999.9</v>
      </c>
      <c r="HL394">
        <v>46.8</v>
      </c>
      <c r="HM394">
        <v>32</v>
      </c>
      <c r="HN394">
        <v>24.7512</v>
      </c>
      <c r="HO394">
        <v>61.1113</v>
      </c>
      <c r="HP394">
        <v>22.6122</v>
      </c>
      <c r="HQ394">
        <v>1</v>
      </c>
      <c r="HR394">
        <v>0.168328</v>
      </c>
      <c r="HS394">
        <v>-0.0522413</v>
      </c>
      <c r="HT394">
        <v>20.2804</v>
      </c>
      <c r="HU394">
        <v>5.21055</v>
      </c>
      <c r="HV394">
        <v>11.98</v>
      </c>
      <c r="HW394">
        <v>4.9619</v>
      </c>
      <c r="HX394">
        <v>3.27428</v>
      </c>
      <c r="HY394">
        <v>9999</v>
      </c>
      <c r="HZ394">
        <v>9999</v>
      </c>
      <c r="IA394">
        <v>9999</v>
      </c>
      <c r="IB394">
        <v>999.9</v>
      </c>
      <c r="IC394">
        <v>1.86398</v>
      </c>
      <c r="ID394">
        <v>1.86009</v>
      </c>
      <c r="IE394">
        <v>1.85843</v>
      </c>
      <c r="IF394">
        <v>1.85974</v>
      </c>
      <c r="IG394">
        <v>1.85989</v>
      </c>
      <c r="IH394">
        <v>1.8584</v>
      </c>
      <c r="II394">
        <v>1.85745</v>
      </c>
      <c r="IJ394">
        <v>1.85242</v>
      </c>
      <c r="IK394">
        <v>0</v>
      </c>
      <c r="IL394">
        <v>0</v>
      </c>
      <c r="IM394">
        <v>0</v>
      </c>
      <c r="IN394">
        <v>0</v>
      </c>
      <c r="IO394" t="s">
        <v>443</v>
      </c>
      <c r="IP394" t="s">
        <v>444</v>
      </c>
      <c r="IQ394" t="s">
        <v>445</v>
      </c>
      <c r="IR394" t="s">
        <v>445</v>
      </c>
      <c r="IS394" t="s">
        <v>445</v>
      </c>
      <c r="IT394" t="s">
        <v>445</v>
      </c>
      <c r="IU394">
        <v>0</v>
      </c>
      <c r="IV394">
        <v>100</v>
      </c>
      <c r="IW394">
        <v>100</v>
      </c>
      <c r="IX394">
        <v>-0.65</v>
      </c>
      <c r="IY394">
        <v>0.2868</v>
      </c>
      <c r="IZ394">
        <v>-1.101190050776656</v>
      </c>
      <c r="JA394">
        <v>-0.0009077452495023094</v>
      </c>
      <c r="JB394">
        <v>1.260287539409167E-06</v>
      </c>
      <c r="JC394">
        <v>-2.747980142854786E-10</v>
      </c>
      <c r="JD394">
        <v>0.01164710740424388</v>
      </c>
      <c r="JE394">
        <v>0.002354074995816399</v>
      </c>
      <c r="JF394">
        <v>0.0004967520844642659</v>
      </c>
      <c r="JG394">
        <v>-1.558376616488758E-06</v>
      </c>
      <c r="JH394">
        <v>1</v>
      </c>
      <c r="JI394">
        <v>1955</v>
      </c>
      <c r="JJ394">
        <v>1</v>
      </c>
      <c r="JK394">
        <v>26</v>
      </c>
      <c r="JL394">
        <v>194331.6</v>
      </c>
      <c r="JM394">
        <v>194331.8</v>
      </c>
      <c r="JN394">
        <v>3.12134</v>
      </c>
      <c r="JO394">
        <v>2.59766</v>
      </c>
      <c r="JP394">
        <v>1.49658</v>
      </c>
      <c r="JQ394">
        <v>2.34619</v>
      </c>
      <c r="JR394">
        <v>1.54907</v>
      </c>
      <c r="JS394">
        <v>2.34497</v>
      </c>
      <c r="JT394">
        <v>36.718</v>
      </c>
      <c r="JU394">
        <v>24.1751</v>
      </c>
      <c r="JV394">
        <v>18</v>
      </c>
      <c r="JW394">
        <v>483.591</v>
      </c>
      <c r="JX394">
        <v>486.378</v>
      </c>
      <c r="JY394">
        <v>27.6094</v>
      </c>
      <c r="JZ394">
        <v>29.4168</v>
      </c>
      <c r="KA394">
        <v>30</v>
      </c>
      <c r="KB394">
        <v>29.5914</v>
      </c>
      <c r="KC394">
        <v>29.5744</v>
      </c>
      <c r="KD394">
        <v>62.6189</v>
      </c>
      <c r="KE394">
        <v>20.8481</v>
      </c>
      <c r="KF394">
        <v>53.8982</v>
      </c>
      <c r="KG394">
        <v>27.6495</v>
      </c>
      <c r="KH394">
        <v>1470.03</v>
      </c>
      <c r="KI394">
        <v>19.8173</v>
      </c>
      <c r="KJ394">
        <v>101.834</v>
      </c>
      <c r="KK394">
        <v>91.40170000000001</v>
      </c>
    </row>
    <row r="395" spans="1:297">
      <c r="A395">
        <v>377</v>
      </c>
      <c r="B395">
        <v>1758649504.6</v>
      </c>
      <c r="C395">
        <v>7871.599999904633</v>
      </c>
      <c r="D395" t="s">
        <v>1202</v>
      </c>
      <c r="E395" t="s">
        <v>1203</v>
      </c>
      <c r="F395">
        <v>5</v>
      </c>
      <c r="G395" t="s">
        <v>1027</v>
      </c>
      <c r="H395" t="s">
        <v>438</v>
      </c>
      <c r="I395">
        <v>1758649497.1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(EA395+(U395+2*0.95*5.67E-8*(((EA395+$B$9)+273)^4-(EA395+273)^4)-44100*J395)/(1.84*29.3*R395+8*0.95*5.67E-8*(EA395+273)^3))</f>
        <v>0</v>
      </c>
      <c r="W395">
        <f>($C$9*EB395+$D$9*EC395+$E$9*V395)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2*0.95*5.67E-8*(((EA395+$B$9)+273)^4-(W395+273)^4)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1488.212083176058</v>
      </c>
      <c r="AK395">
        <v>1455.808606060606</v>
      </c>
      <c r="AL395">
        <v>3.420800252146332</v>
      </c>
      <c r="AM395">
        <v>65.1807308755827</v>
      </c>
      <c r="AN395">
        <f>(AP395 - AO395 + DY395*1E3/(8.314*(EA395+273.15)) * AR395/DX395 * AQ395) * DX395/(100*DL395) * 1000/(1000 - AP395)</f>
        <v>0</v>
      </c>
      <c r="AO395">
        <v>19.79215196952896</v>
      </c>
      <c r="AP395">
        <v>22.2765424242424</v>
      </c>
      <c r="AQ395">
        <v>1.410678440249927E-05</v>
      </c>
      <c r="AR395">
        <v>105.5664432874924</v>
      </c>
      <c r="AS395">
        <v>0</v>
      </c>
      <c r="AT395">
        <v>0</v>
      </c>
      <c r="AU395">
        <f>IF(AS395*$H$15&gt;=AW395,1.0,(AW395/(AW395-AS395*$H$15)))</f>
        <v>0</v>
      </c>
      <c r="AV395">
        <f>(AU395-1)*100</f>
        <v>0</v>
      </c>
      <c r="AW395">
        <f>MAX(0,($B$15+$C$15*EF395)/(1+$D$15*EF395)*DY395/(EA395+273)*$E$15)</f>
        <v>0</v>
      </c>
      <c r="AX395" t="s">
        <v>439</v>
      </c>
      <c r="AY395" t="s">
        <v>439</v>
      </c>
      <c r="AZ395">
        <v>0</v>
      </c>
      <c r="BA395">
        <v>0</v>
      </c>
      <c r="BB395">
        <f>1-AZ395/BA395</f>
        <v>0</v>
      </c>
      <c r="BC395">
        <v>0</v>
      </c>
      <c r="BD395" t="s">
        <v>439</v>
      </c>
      <c r="BE395" t="s">
        <v>439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439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$B$13*EG395+$C$13*EH395+$F$13*ES395*(1-EV395)</f>
        <v>0</v>
      </c>
      <c r="DI395">
        <f>DH395*DJ395</f>
        <v>0</v>
      </c>
      <c r="DJ395">
        <f>($B$13*$D$11+$C$13*$D$11+$F$13*((FF395+EX395)/MAX(FF395+EX395+FG395, 0.1)*$I$11+FG395/MAX(FF395+EX395+FG395, 0.1)*$J$11))/($B$13+$C$13+$F$13)</f>
        <v>0</v>
      </c>
      <c r="DK395">
        <f>($B$13*$K$11+$C$13*$K$11+$F$13*((FF395+EX395)/MAX(FF395+EX395+FG395, 0.1)*$P$11+FG395/MAX(FF395+EX395+FG395, 0.1)*$Q$11))/($B$13+$C$13+$F$13)</f>
        <v>0</v>
      </c>
      <c r="DL395">
        <v>2.7</v>
      </c>
      <c r="DM395">
        <v>0.5</v>
      </c>
      <c r="DN395" t="s">
        <v>440</v>
      </c>
      <c r="DO395">
        <v>2</v>
      </c>
      <c r="DP395" t="b">
        <v>1</v>
      </c>
      <c r="DQ395">
        <v>1758649497.1</v>
      </c>
      <c r="DR395">
        <v>1400.014074074074</v>
      </c>
      <c r="DS395">
        <v>1443.733333333333</v>
      </c>
      <c r="DT395">
        <v>22.25777407407408</v>
      </c>
      <c r="DU395">
        <v>19.7677962962963</v>
      </c>
      <c r="DV395">
        <v>1400.66962962963</v>
      </c>
      <c r="DW395">
        <v>21.97112962962963</v>
      </c>
      <c r="DX395">
        <v>499.9697037037037</v>
      </c>
      <c r="DY395">
        <v>90.28574074074075</v>
      </c>
      <c r="DZ395">
        <v>0.06770835555555556</v>
      </c>
      <c r="EA395">
        <v>29.0290962962963</v>
      </c>
      <c r="EB395">
        <v>29.99366666666667</v>
      </c>
      <c r="EC395">
        <v>999.9000000000001</v>
      </c>
      <c r="ED395">
        <v>0</v>
      </c>
      <c r="EE395">
        <v>0</v>
      </c>
      <c r="EF395">
        <v>9991.44074074074</v>
      </c>
      <c r="EG395">
        <v>0</v>
      </c>
      <c r="EH395">
        <v>10.2</v>
      </c>
      <c r="EI395">
        <v>-43.71887777777778</v>
      </c>
      <c r="EJ395">
        <v>1431.884074074074</v>
      </c>
      <c r="EK395">
        <v>1472.848518518519</v>
      </c>
      <c r="EL395">
        <v>2.489972592592593</v>
      </c>
      <c r="EM395">
        <v>1443.733333333333</v>
      </c>
      <c r="EN395">
        <v>19.7677962962963</v>
      </c>
      <c r="EO395">
        <v>2.009558518518519</v>
      </c>
      <c r="EP395">
        <v>1.784748888888889</v>
      </c>
      <c r="EQ395">
        <v>17.51985925925926</v>
      </c>
      <c r="ER395">
        <v>15.65384074074074</v>
      </c>
      <c r="ES395">
        <v>2000.024814814815</v>
      </c>
      <c r="ET395">
        <v>0.9799945555555558</v>
      </c>
      <c r="EU395">
        <v>0.02000563703703704</v>
      </c>
      <c r="EV395">
        <v>0</v>
      </c>
      <c r="EW395">
        <v>467.7880740740741</v>
      </c>
      <c r="EX395">
        <v>5.00078</v>
      </c>
      <c r="EY395">
        <v>9226.670740740741</v>
      </c>
      <c r="EZ395">
        <v>16379.81481481481</v>
      </c>
      <c r="FA395">
        <v>39.86551851851851</v>
      </c>
      <c r="FB395">
        <v>40.66403703703704</v>
      </c>
      <c r="FC395">
        <v>40.03899999999999</v>
      </c>
      <c r="FD395">
        <v>40.39796296296296</v>
      </c>
      <c r="FE395">
        <v>40.93951851851851</v>
      </c>
      <c r="FF395">
        <v>1955.114814814815</v>
      </c>
      <c r="FG395">
        <v>39.91</v>
      </c>
      <c r="FH395">
        <v>0</v>
      </c>
      <c r="FI395">
        <v>1758649503</v>
      </c>
      <c r="FJ395">
        <v>0</v>
      </c>
      <c r="FK395">
        <v>467.77556</v>
      </c>
      <c r="FL395">
        <v>-0.8016153921742615</v>
      </c>
      <c r="FM395">
        <v>-3.076923067422336</v>
      </c>
      <c r="FN395">
        <v>9226.5872</v>
      </c>
      <c r="FO395">
        <v>15</v>
      </c>
      <c r="FP395">
        <v>0</v>
      </c>
      <c r="FQ395" t="s">
        <v>441</v>
      </c>
      <c r="FR395">
        <v>1746989605.5</v>
      </c>
      <c r="FS395">
        <v>1746989593.5</v>
      </c>
      <c r="FT395">
        <v>0</v>
      </c>
      <c r="FU395">
        <v>-0.274</v>
      </c>
      <c r="FV395">
        <v>-0.002</v>
      </c>
      <c r="FW395">
        <v>2.549</v>
      </c>
      <c r="FX395">
        <v>0.129</v>
      </c>
      <c r="FY395">
        <v>420</v>
      </c>
      <c r="FZ395">
        <v>17</v>
      </c>
      <c r="GA395">
        <v>0.02</v>
      </c>
      <c r="GB395">
        <v>0.04</v>
      </c>
      <c r="GC395">
        <v>-43.71124146341463</v>
      </c>
      <c r="GD395">
        <v>-0.4167700348432565</v>
      </c>
      <c r="GE395">
        <v>0.1510970677761194</v>
      </c>
      <c r="GF395">
        <v>1</v>
      </c>
      <c r="GG395">
        <v>467.7941470588235</v>
      </c>
      <c r="GH395">
        <v>-0.4198777748716944</v>
      </c>
      <c r="GI395">
        <v>0.2392457673548992</v>
      </c>
      <c r="GJ395">
        <v>1</v>
      </c>
      <c r="GK395">
        <v>2.505739268292683</v>
      </c>
      <c r="GL395">
        <v>-0.2679177700348422</v>
      </c>
      <c r="GM395">
        <v>0.0332835220631474</v>
      </c>
      <c r="GN395">
        <v>0</v>
      </c>
      <c r="GO395">
        <v>2</v>
      </c>
      <c r="GP395">
        <v>3</v>
      </c>
      <c r="GQ395" t="s">
        <v>442</v>
      </c>
      <c r="GR395">
        <v>3.10243</v>
      </c>
      <c r="GS395">
        <v>2.72613</v>
      </c>
      <c r="GT395">
        <v>0.19947</v>
      </c>
      <c r="GU395">
        <v>0.203129</v>
      </c>
      <c r="GV395">
        <v>0.101977</v>
      </c>
      <c r="GW395">
        <v>0.095107</v>
      </c>
      <c r="GX395">
        <v>20899.1</v>
      </c>
      <c r="GY395">
        <v>18909.8</v>
      </c>
      <c r="GZ395">
        <v>26671.4</v>
      </c>
      <c r="HA395">
        <v>23953.7</v>
      </c>
      <c r="HB395">
        <v>38342</v>
      </c>
      <c r="HC395">
        <v>32060</v>
      </c>
      <c r="HD395">
        <v>46576.5</v>
      </c>
      <c r="HE395">
        <v>37902.1</v>
      </c>
      <c r="HF395">
        <v>1.86633</v>
      </c>
      <c r="HG395">
        <v>1.84603</v>
      </c>
      <c r="HH395">
        <v>0.103727</v>
      </c>
      <c r="HI395">
        <v>0</v>
      </c>
      <c r="HJ395">
        <v>28.3028</v>
      </c>
      <c r="HK395">
        <v>999.9</v>
      </c>
      <c r="HL395">
        <v>46.8</v>
      </c>
      <c r="HM395">
        <v>32</v>
      </c>
      <c r="HN395">
        <v>24.7523</v>
      </c>
      <c r="HO395">
        <v>61.2113</v>
      </c>
      <c r="HP395">
        <v>22.3518</v>
      </c>
      <c r="HQ395">
        <v>1</v>
      </c>
      <c r="HR395">
        <v>0.167813</v>
      </c>
      <c r="HS395">
        <v>0.0699646</v>
      </c>
      <c r="HT395">
        <v>20.2806</v>
      </c>
      <c r="HU395">
        <v>5.21055</v>
      </c>
      <c r="HV395">
        <v>11.98</v>
      </c>
      <c r="HW395">
        <v>4.9633</v>
      </c>
      <c r="HX395">
        <v>3.27428</v>
      </c>
      <c r="HY395">
        <v>9999</v>
      </c>
      <c r="HZ395">
        <v>9999</v>
      </c>
      <c r="IA395">
        <v>9999</v>
      </c>
      <c r="IB395">
        <v>999.9</v>
      </c>
      <c r="IC395">
        <v>1.864</v>
      </c>
      <c r="ID395">
        <v>1.86006</v>
      </c>
      <c r="IE395">
        <v>1.85843</v>
      </c>
      <c r="IF395">
        <v>1.85974</v>
      </c>
      <c r="IG395">
        <v>1.85989</v>
      </c>
      <c r="IH395">
        <v>1.85838</v>
      </c>
      <c r="II395">
        <v>1.85745</v>
      </c>
      <c r="IJ395">
        <v>1.85242</v>
      </c>
      <c r="IK395">
        <v>0</v>
      </c>
      <c r="IL395">
        <v>0</v>
      </c>
      <c r="IM395">
        <v>0</v>
      </c>
      <c r="IN395">
        <v>0</v>
      </c>
      <c r="IO395" t="s">
        <v>443</v>
      </c>
      <c r="IP395" t="s">
        <v>444</v>
      </c>
      <c r="IQ395" t="s">
        <v>445</v>
      </c>
      <c r="IR395" t="s">
        <v>445</v>
      </c>
      <c r="IS395" t="s">
        <v>445</v>
      </c>
      <c r="IT395" t="s">
        <v>445</v>
      </c>
      <c r="IU395">
        <v>0</v>
      </c>
      <c r="IV395">
        <v>100</v>
      </c>
      <c r="IW395">
        <v>100</v>
      </c>
      <c r="IX395">
        <v>-0.63</v>
      </c>
      <c r="IY395">
        <v>0.2871</v>
      </c>
      <c r="IZ395">
        <v>-1.101190050776656</v>
      </c>
      <c r="JA395">
        <v>-0.0009077452495023094</v>
      </c>
      <c r="JB395">
        <v>1.260287539409167E-06</v>
      </c>
      <c r="JC395">
        <v>-2.747980142854786E-10</v>
      </c>
      <c r="JD395">
        <v>0.01164710740424388</v>
      </c>
      <c r="JE395">
        <v>0.002354074995816399</v>
      </c>
      <c r="JF395">
        <v>0.0004967520844642659</v>
      </c>
      <c r="JG395">
        <v>-1.558376616488758E-06</v>
      </c>
      <c r="JH395">
        <v>1</v>
      </c>
      <c r="JI395">
        <v>1955</v>
      </c>
      <c r="JJ395">
        <v>1</v>
      </c>
      <c r="JK395">
        <v>26</v>
      </c>
      <c r="JL395">
        <v>194331.7</v>
      </c>
      <c r="JM395">
        <v>194331.9</v>
      </c>
      <c r="JN395">
        <v>3.14575</v>
      </c>
      <c r="JO395">
        <v>2.60254</v>
      </c>
      <c r="JP395">
        <v>1.49658</v>
      </c>
      <c r="JQ395">
        <v>2.34497</v>
      </c>
      <c r="JR395">
        <v>1.54907</v>
      </c>
      <c r="JS395">
        <v>2.45972</v>
      </c>
      <c r="JT395">
        <v>36.718</v>
      </c>
      <c r="JU395">
        <v>24.1751</v>
      </c>
      <c r="JV395">
        <v>18</v>
      </c>
      <c r="JW395">
        <v>484.257</v>
      </c>
      <c r="JX395">
        <v>485.775</v>
      </c>
      <c r="JY395">
        <v>27.6516</v>
      </c>
      <c r="JZ395">
        <v>29.418</v>
      </c>
      <c r="KA395">
        <v>29.9999</v>
      </c>
      <c r="KB395">
        <v>29.5924</v>
      </c>
      <c r="KC395">
        <v>29.5767</v>
      </c>
      <c r="KD395">
        <v>63.2132</v>
      </c>
      <c r="KE395">
        <v>20.8481</v>
      </c>
      <c r="KF395">
        <v>53.8982</v>
      </c>
      <c r="KG395">
        <v>27.6518</v>
      </c>
      <c r="KH395">
        <v>1490.07</v>
      </c>
      <c r="KI395">
        <v>19.82</v>
      </c>
      <c r="KJ395">
        <v>101.834</v>
      </c>
      <c r="KK395">
        <v>91.40130000000001</v>
      </c>
    </row>
    <row r="396" spans="1:297">
      <c r="A396">
        <v>378</v>
      </c>
      <c r="B396">
        <v>1758649509.6</v>
      </c>
      <c r="C396">
        <v>7876.599999904633</v>
      </c>
      <c r="D396" t="s">
        <v>1204</v>
      </c>
      <c r="E396" t="s">
        <v>1205</v>
      </c>
      <c r="F396">
        <v>5</v>
      </c>
      <c r="G396" t="s">
        <v>1027</v>
      </c>
      <c r="H396" t="s">
        <v>438</v>
      </c>
      <c r="I396">
        <v>1758649501.814285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(EA396+(U396+2*0.95*5.67E-8*(((EA396+$B$9)+273)^4-(EA396+273)^4)-44100*J396)/(1.84*29.3*R396+8*0.95*5.67E-8*(EA396+273)^3))</f>
        <v>0</v>
      </c>
      <c r="W396">
        <f>($C$9*EB396+$D$9*EC396+$E$9*V396)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2*0.95*5.67E-8*(((EA396+$B$9)+273)^4-(W396+273)^4)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1505.420568956236</v>
      </c>
      <c r="AK396">
        <v>1473.107878787878</v>
      </c>
      <c r="AL396">
        <v>3.470206078854582</v>
      </c>
      <c r="AM396">
        <v>65.1807308755827</v>
      </c>
      <c r="AN396">
        <f>(AP396 - AO396 + DY396*1E3/(8.314*(EA396+273.15)) * AR396/DX396 * AQ396) * DX396/(100*DL396) * 1000/(1000 - AP396)</f>
        <v>0</v>
      </c>
      <c r="AO396">
        <v>19.79809247497805</v>
      </c>
      <c r="AP396">
        <v>22.28214909090909</v>
      </c>
      <c r="AQ396">
        <v>7.023103602791224E-06</v>
      </c>
      <c r="AR396">
        <v>105.5664432874924</v>
      </c>
      <c r="AS396">
        <v>0</v>
      </c>
      <c r="AT396">
        <v>0</v>
      </c>
      <c r="AU396">
        <f>IF(AS396*$H$15&gt;=AW396,1.0,(AW396/(AW396-AS396*$H$15)))</f>
        <v>0</v>
      </c>
      <c r="AV396">
        <f>(AU396-1)*100</f>
        <v>0</v>
      </c>
      <c r="AW396">
        <f>MAX(0,($B$15+$C$15*EF396)/(1+$D$15*EF396)*DY396/(EA396+273)*$E$15)</f>
        <v>0</v>
      </c>
      <c r="AX396" t="s">
        <v>439</v>
      </c>
      <c r="AY396" t="s">
        <v>439</v>
      </c>
      <c r="AZ396">
        <v>0</v>
      </c>
      <c r="BA396">
        <v>0</v>
      </c>
      <c r="BB396">
        <f>1-AZ396/BA396</f>
        <v>0</v>
      </c>
      <c r="BC396">
        <v>0</v>
      </c>
      <c r="BD396" t="s">
        <v>439</v>
      </c>
      <c r="BE396" t="s">
        <v>439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439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$B$13*EG396+$C$13*EH396+$F$13*ES396*(1-EV396)</f>
        <v>0</v>
      </c>
      <c r="DI396">
        <f>DH396*DJ396</f>
        <v>0</v>
      </c>
      <c r="DJ396">
        <f>($B$13*$D$11+$C$13*$D$11+$F$13*((FF396+EX396)/MAX(FF396+EX396+FG396, 0.1)*$I$11+FG396/MAX(FF396+EX396+FG396, 0.1)*$J$11))/($B$13+$C$13+$F$13)</f>
        <v>0</v>
      </c>
      <c r="DK396">
        <f>($B$13*$K$11+$C$13*$K$11+$F$13*((FF396+EX396)/MAX(FF396+EX396+FG396, 0.1)*$P$11+FG396/MAX(FF396+EX396+FG396, 0.1)*$Q$11))/($B$13+$C$13+$F$13)</f>
        <v>0</v>
      </c>
      <c r="DL396">
        <v>2.7</v>
      </c>
      <c r="DM396">
        <v>0.5</v>
      </c>
      <c r="DN396" t="s">
        <v>440</v>
      </c>
      <c r="DO396">
        <v>2</v>
      </c>
      <c r="DP396" t="b">
        <v>1</v>
      </c>
      <c r="DQ396">
        <v>1758649501.814285</v>
      </c>
      <c r="DR396">
        <v>1415.775357142857</v>
      </c>
      <c r="DS396">
        <v>1459.566428571428</v>
      </c>
      <c r="DT396">
        <v>22.26852857142857</v>
      </c>
      <c r="DU396">
        <v>19.79063571428571</v>
      </c>
      <c r="DV396">
        <v>1416.413928571429</v>
      </c>
      <c r="DW396">
        <v>21.98166071428572</v>
      </c>
      <c r="DX396">
        <v>499.9394642857142</v>
      </c>
      <c r="DY396">
        <v>90.28602142857143</v>
      </c>
      <c r="DZ396">
        <v>0.06786918571428571</v>
      </c>
      <c r="EA396">
        <v>29.02823214285715</v>
      </c>
      <c r="EB396">
        <v>29.99333571428571</v>
      </c>
      <c r="EC396">
        <v>999.9000000000002</v>
      </c>
      <c r="ED396">
        <v>0</v>
      </c>
      <c r="EE396">
        <v>0</v>
      </c>
      <c r="EF396">
        <v>9987.249999999998</v>
      </c>
      <c r="EG396">
        <v>0</v>
      </c>
      <c r="EH396">
        <v>10.2</v>
      </c>
      <c r="EI396">
        <v>-43.79157142857143</v>
      </c>
      <c r="EJ396">
        <v>1448.019285714285</v>
      </c>
      <c r="EK396">
        <v>1489.035714285714</v>
      </c>
      <c r="EL396">
        <v>2.477889285714286</v>
      </c>
      <c r="EM396">
        <v>1459.566428571428</v>
      </c>
      <c r="EN396">
        <v>19.79063571428571</v>
      </c>
      <c r="EO396">
        <v>2.010536071428572</v>
      </c>
      <c r="EP396">
        <v>1.786817142857143</v>
      </c>
      <c r="EQ396">
        <v>17.52756428571429</v>
      </c>
      <c r="ER396">
        <v>15.67194642857143</v>
      </c>
      <c r="ES396">
        <v>2000.030357142857</v>
      </c>
      <c r="ET396">
        <v>0.9799946428571431</v>
      </c>
      <c r="EU396">
        <v>0.02000554642857142</v>
      </c>
      <c r="EV396">
        <v>0</v>
      </c>
      <c r="EW396">
        <v>467.7483571428571</v>
      </c>
      <c r="EX396">
        <v>5.00078</v>
      </c>
      <c r="EY396">
        <v>9226.129999999999</v>
      </c>
      <c r="EZ396">
        <v>16379.84285714286</v>
      </c>
      <c r="FA396">
        <v>39.877</v>
      </c>
      <c r="FB396">
        <v>40.66707142857143</v>
      </c>
      <c r="FC396">
        <v>40.03314285714286</v>
      </c>
      <c r="FD396">
        <v>40.40374999999999</v>
      </c>
      <c r="FE396">
        <v>40.93271428571428</v>
      </c>
      <c r="FF396">
        <v>1955.120357142857</v>
      </c>
      <c r="FG396">
        <v>39.91</v>
      </c>
      <c r="FH396">
        <v>0</v>
      </c>
      <c r="FI396">
        <v>1758649507.8</v>
      </c>
      <c r="FJ396">
        <v>0</v>
      </c>
      <c r="FK396">
        <v>467.7191599999999</v>
      </c>
      <c r="FL396">
        <v>-0.01738462867788675</v>
      </c>
      <c r="FM396">
        <v>-10.71538461669584</v>
      </c>
      <c r="FN396">
        <v>9226.0592</v>
      </c>
      <c r="FO396">
        <v>15</v>
      </c>
      <c r="FP396">
        <v>0</v>
      </c>
      <c r="FQ396" t="s">
        <v>441</v>
      </c>
      <c r="FR396">
        <v>1746989605.5</v>
      </c>
      <c r="FS396">
        <v>1746989593.5</v>
      </c>
      <c r="FT396">
        <v>0</v>
      </c>
      <c r="FU396">
        <v>-0.274</v>
      </c>
      <c r="FV396">
        <v>-0.002</v>
      </c>
      <c r="FW396">
        <v>2.549</v>
      </c>
      <c r="FX396">
        <v>0.129</v>
      </c>
      <c r="FY396">
        <v>420</v>
      </c>
      <c r="FZ396">
        <v>17</v>
      </c>
      <c r="GA396">
        <v>0.02</v>
      </c>
      <c r="GB396">
        <v>0.04</v>
      </c>
      <c r="GC396">
        <v>-43.75425249999999</v>
      </c>
      <c r="GD396">
        <v>-0.7819485928704709</v>
      </c>
      <c r="GE396">
        <v>0.1395810642377751</v>
      </c>
      <c r="GF396">
        <v>0</v>
      </c>
      <c r="GG396">
        <v>467.7618235294117</v>
      </c>
      <c r="GH396">
        <v>-0.242597409022681</v>
      </c>
      <c r="GI396">
        <v>0.2519887334769338</v>
      </c>
      <c r="GJ396">
        <v>1</v>
      </c>
      <c r="GK396">
        <v>2.4890525</v>
      </c>
      <c r="GL396">
        <v>-0.1399591744840586</v>
      </c>
      <c r="GM396">
        <v>0.02472048894641853</v>
      </c>
      <c r="GN396">
        <v>0</v>
      </c>
      <c r="GO396">
        <v>1</v>
      </c>
      <c r="GP396">
        <v>3</v>
      </c>
      <c r="GQ396" t="s">
        <v>448</v>
      </c>
      <c r="GR396">
        <v>3.10208</v>
      </c>
      <c r="GS396">
        <v>2.72658</v>
      </c>
      <c r="GT396">
        <v>0.200879</v>
      </c>
      <c r="GU396">
        <v>0.204504</v>
      </c>
      <c r="GV396">
        <v>0.101991</v>
      </c>
      <c r="GW396">
        <v>0.0951248</v>
      </c>
      <c r="GX396">
        <v>20862.4</v>
      </c>
      <c r="GY396">
        <v>18877.1</v>
      </c>
      <c r="GZ396">
        <v>26671.4</v>
      </c>
      <c r="HA396">
        <v>23953.6</v>
      </c>
      <c r="HB396">
        <v>38341.7</v>
      </c>
      <c r="HC396">
        <v>32059.5</v>
      </c>
      <c r="HD396">
        <v>46576.8</v>
      </c>
      <c r="HE396">
        <v>37902.1</v>
      </c>
      <c r="HF396">
        <v>1.86553</v>
      </c>
      <c r="HG396">
        <v>1.8467</v>
      </c>
      <c r="HH396">
        <v>0.103831</v>
      </c>
      <c r="HI396">
        <v>0</v>
      </c>
      <c r="HJ396">
        <v>28.3007</v>
      </c>
      <c r="HK396">
        <v>999.9</v>
      </c>
      <c r="HL396">
        <v>46.8</v>
      </c>
      <c r="HM396">
        <v>32</v>
      </c>
      <c r="HN396">
        <v>24.7492</v>
      </c>
      <c r="HO396">
        <v>61.0713</v>
      </c>
      <c r="HP396">
        <v>22.6442</v>
      </c>
      <c r="HQ396">
        <v>1</v>
      </c>
      <c r="HR396">
        <v>0.168049</v>
      </c>
      <c r="HS396">
        <v>0.109455</v>
      </c>
      <c r="HT396">
        <v>20.2806</v>
      </c>
      <c r="HU396">
        <v>5.2107</v>
      </c>
      <c r="HV396">
        <v>11.98</v>
      </c>
      <c r="HW396">
        <v>4.96315</v>
      </c>
      <c r="HX396">
        <v>3.27415</v>
      </c>
      <c r="HY396">
        <v>9999</v>
      </c>
      <c r="HZ396">
        <v>9999</v>
      </c>
      <c r="IA396">
        <v>9999</v>
      </c>
      <c r="IB396">
        <v>999.9</v>
      </c>
      <c r="IC396">
        <v>1.86398</v>
      </c>
      <c r="ID396">
        <v>1.86006</v>
      </c>
      <c r="IE396">
        <v>1.85842</v>
      </c>
      <c r="IF396">
        <v>1.85974</v>
      </c>
      <c r="IG396">
        <v>1.8599</v>
      </c>
      <c r="IH396">
        <v>1.85839</v>
      </c>
      <c r="II396">
        <v>1.85745</v>
      </c>
      <c r="IJ396">
        <v>1.85242</v>
      </c>
      <c r="IK396">
        <v>0</v>
      </c>
      <c r="IL396">
        <v>0</v>
      </c>
      <c r="IM396">
        <v>0</v>
      </c>
      <c r="IN396">
        <v>0</v>
      </c>
      <c r="IO396" t="s">
        <v>443</v>
      </c>
      <c r="IP396" t="s">
        <v>444</v>
      </c>
      <c r="IQ396" t="s">
        <v>445</v>
      </c>
      <c r="IR396" t="s">
        <v>445</v>
      </c>
      <c r="IS396" t="s">
        <v>445</v>
      </c>
      <c r="IT396" t="s">
        <v>445</v>
      </c>
      <c r="IU396">
        <v>0</v>
      </c>
      <c r="IV396">
        <v>100</v>
      </c>
      <c r="IW396">
        <v>100</v>
      </c>
      <c r="IX396">
        <v>-0.61</v>
      </c>
      <c r="IY396">
        <v>0.2871</v>
      </c>
      <c r="IZ396">
        <v>-1.101190050776656</v>
      </c>
      <c r="JA396">
        <v>-0.0009077452495023094</v>
      </c>
      <c r="JB396">
        <v>1.260287539409167E-06</v>
      </c>
      <c r="JC396">
        <v>-2.747980142854786E-10</v>
      </c>
      <c r="JD396">
        <v>0.01164710740424388</v>
      </c>
      <c r="JE396">
        <v>0.002354074995816399</v>
      </c>
      <c r="JF396">
        <v>0.0004967520844642659</v>
      </c>
      <c r="JG396">
        <v>-1.558376616488758E-06</v>
      </c>
      <c r="JH396">
        <v>1</v>
      </c>
      <c r="JI396">
        <v>1955</v>
      </c>
      <c r="JJ396">
        <v>1</v>
      </c>
      <c r="JK396">
        <v>26</v>
      </c>
      <c r="JL396">
        <v>194331.7</v>
      </c>
      <c r="JM396">
        <v>194331.9</v>
      </c>
      <c r="JN396">
        <v>3.17627</v>
      </c>
      <c r="JO396">
        <v>2.60498</v>
      </c>
      <c r="JP396">
        <v>1.49658</v>
      </c>
      <c r="JQ396">
        <v>2.34619</v>
      </c>
      <c r="JR396">
        <v>1.54907</v>
      </c>
      <c r="JS396">
        <v>2.41943</v>
      </c>
      <c r="JT396">
        <v>36.718</v>
      </c>
      <c r="JU396">
        <v>24.1751</v>
      </c>
      <c r="JV396">
        <v>18</v>
      </c>
      <c r="JW396">
        <v>483.803</v>
      </c>
      <c r="JX396">
        <v>486.234</v>
      </c>
      <c r="JY396">
        <v>27.6641</v>
      </c>
      <c r="JZ396">
        <v>29.4202</v>
      </c>
      <c r="KA396">
        <v>30.0002</v>
      </c>
      <c r="KB396">
        <v>29.5943</v>
      </c>
      <c r="KC396">
        <v>29.5789</v>
      </c>
      <c r="KD396">
        <v>63.7418</v>
      </c>
      <c r="KE396">
        <v>20.8481</v>
      </c>
      <c r="KF396">
        <v>53.8982</v>
      </c>
      <c r="KG396">
        <v>27.6589</v>
      </c>
      <c r="KH396">
        <v>1503.44</v>
      </c>
      <c r="KI396">
        <v>19.8181</v>
      </c>
      <c r="KJ396">
        <v>101.834</v>
      </c>
      <c r="KK396">
        <v>91.4012</v>
      </c>
    </row>
    <row r="397" spans="1:297">
      <c r="A397">
        <v>379</v>
      </c>
      <c r="B397">
        <v>1758649514.6</v>
      </c>
      <c r="C397">
        <v>7881.599999904633</v>
      </c>
      <c r="D397" t="s">
        <v>1206</v>
      </c>
      <c r="E397" t="s">
        <v>1207</v>
      </c>
      <c r="F397">
        <v>5</v>
      </c>
      <c r="G397" t="s">
        <v>1027</v>
      </c>
      <c r="H397" t="s">
        <v>438</v>
      </c>
      <c r="I397">
        <v>1758649507.1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(EA397+(U397+2*0.95*5.67E-8*(((EA397+$B$9)+273)^4-(EA397+273)^4)-44100*J397)/(1.84*29.3*R397+8*0.95*5.67E-8*(EA397+273)^3))</f>
        <v>0</v>
      </c>
      <c r="W397">
        <f>($C$9*EB397+$D$9*EC397+$E$9*V397)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2*0.95*5.67E-8*(((EA397+$B$9)+273)^4-(W397+273)^4)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1522.501560523525</v>
      </c>
      <c r="AK397">
        <v>1490.241030303029</v>
      </c>
      <c r="AL397">
        <v>3.413769756686577</v>
      </c>
      <c r="AM397">
        <v>65.1807308755827</v>
      </c>
      <c r="AN397">
        <f>(AP397 - AO397 + DY397*1E3/(8.314*(EA397+273.15)) * AR397/DX397 * AQ397) * DX397/(100*DL397) * 1000/(1000 - AP397)</f>
        <v>0</v>
      </c>
      <c r="AO397">
        <v>19.80122803312243</v>
      </c>
      <c r="AP397">
        <v>22.28398666666666</v>
      </c>
      <c r="AQ397">
        <v>8.731942396729993E-07</v>
      </c>
      <c r="AR397">
        <v>105.5664432874924</v>
      </c>
      <c r="AS397">
        <v>0</v>
      </c>
      <c r="AT397">
        <v>0</v>
      </c>
      <c r="AU397">
        <f>IF(AS397*$H$15&gt;=AW397,1.0,(AW397/(AW397-AS397*$H$15)))</f>
        <v>0</v>
      </c>
      <c r="AV397">
        <f>(AU397-1)*100</f>
        <v>0</v>
      </c>
      <c r="AW397">
        <f>MAX(0,($B$15+$C$15*EF397)/(1+$D$15*EF397)*DY397/(EA397+273)*$E$15)</f>
        <v>0</v>
      </c>
      <c r="AX397" t="s">
        <v>439</v>
      </c>
      <c r="AY397" t="s">
        <v>439</v>
      </c>
      <c r="AZ397">
        <v>0</v>
      </c>
      <c r="BA397">
        <v>0</v>
      </c>
      <c r="BB397">
        <f>1-AZ397/BA397</f>
        <v>0</v>
      </c>
      <c r="BC397">
        <v>0</v>
      </c>
      <c r="BD397" t="s">
        <v>439</v>
      </c>
      <c r="BE397" t="s">
        <v>439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439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$B$13*EG397+$C$13*EH397+$F$13*ES397*(1-EV397)</f>
        <v>0</v>
      </c>
      <c r="DI397">
        <f>DH397*DJ397</f>
        <v>0</v>
      </c>
      <c r="DJ397">
        <f>($B$13*$D$11+$C$13*$D$11+$F$13*((FF397+EX397)/MAX(FF397+EX397+FG397, 0.1)*$I$11+FG397/MAX(FF397+EX397+FG397, 0.1)*$J$11))/($B$13+$C$13+$F$13)</f>
        <v>0</v>
      </c>
      <c r="DK397">
        <f>($B$13*$K$11+$C$13*$K$11+$F$13*((FF397+EX397)/MAX(FF397+EX397+FG397, 0.1)*$P$11+FG397/MAX(FF397+EX397+FG397, 0.1)*$Q$11))/($B$13+$C$13+$F$13)</f>
        <v>0</v>
      </c>
      <c r="DL397">
        <v>2.7</v>
      </c>
      <c r="DM397">
        <v>0.5</v>
      </c>
      <c r="DN397" t="s">
        <v>440</v>
      </c>
      <c r="DO397">
        <v>2</v>
      </c>
      <c r="DP397" t="b">
        <v>1</v>
      </c>
      <c r="DQ397">
        <v>1758649507.1</v>
      </c>
      <c r="DR397">
        <v>1433.515555555556</v>
      </c>
      <c r="DS397">
        <v>1477.321481481481</v>
      </c>
      <c r="DT397">
        <v>22.27888518518518</v>
      </c>
      <c r="DU397">
        <v>19.79681111111111</v>
      </c>
      <c r="DV397">
        <v>1434.136296296296</v>
      </c>
      <c r="DW397">
        <v>21.9917962962963</v>
      </c>
      <c r="DX397">
        <v>499.9823333333334</v>
      </c>
      <c r="DY397">
        <v>90.28686296296297</v>
      </c>
      <c r="DZ397">
        <v>0.06806311111111112</v>
      </c>
      <c r="EA397">
        <v>29.02775185185185</v>
      </c>
      <c r="EB397">
        <v>29.99288148148148</v>
      </c>
      <c r="EC397">
        <v>999.9000000000001</v>
      </c>
      <c r="ED397">
        <v>0</v>
      </c>
      <c r="EE397">
        <v>0</v>
      </c>
      <c r="EF397">
        <v>10008.16370370371</v>
      </c>
      <c r="EG397">
        <v>0</v>
      </c>
      <c r="EH397">
        <v>10.2</v>
      </c>
      <c r="EI397">
        <v>-43.80655555555557</v>
      </c>
      <c r="EJ397">
        <v>1466.178888888889</v>
      </c>
      <c r="EK397">
        <v>1507.158518518518</v>
      </c>
      <c r="EL397">
        <v>2.482073703703704</v>
      </c>
      <c r="EM397">
        <v>1477.321481481481</v>
      </c>
      <c r="EN397">
        <v>19.79681111111111</v>
      </c>
      <c r="EO397">
        <v>2.011489629629629</v>
      </c>
      <c r="EP397">
        <v>1.787391111111111</v>
      </c>
      <c r="EQ397">
        <v>17.53507777777778</v>
      </c>
      <c r="ER397">
        <v>15.67696666666667</v>
      </c>
      <c r="ES397">
        <v>2000.014074074074</v>
      </c>
      <c r="ET397">
        <v>0.9799944444444447</v>
      </c>
      <c r="EU397">
        <v>0.02000574814814815</v>
      </c>
      <c r="EV397">
        <v>0</v>
      </c>
      <c r="EW397">
        <v>467.716037037037</v>
      </c>
      <c r="EX397">
        <v>5.00078</v>
      </c>
      <c r="EY397">
        <v>9225.271111111111</v>
      </c>
      <c r="EZ397">
        <v>16379.68888888889</v>
      </c>
      <c r="FA397">
        <v>39.84470370370369</v>
      </c>
      <c r="FB397">
        <v>40.66174074074074</v>
      </c>
      <c r="FC397">
        <v>40.04366666666666</v>
      </c>
      <c r="FD397">
        <v>40.38862962962963</v>
      </c>
      <c r="FE397">
        <v>40.93485185185185</v>
      </c>
      <c r="FF397">
        <v>1955.104074074074</v>
      </c>
      <c r="FG397">
        <v>39.91</v>
      </c>
      <c r="FH397">
        <v>0</v>
      </c>
      <c r="FI397">
        <v>1758649512.6</v>
      </c>
      <c r="FJ397">
        <v>0</v>
      </c>
      <c r="FK397">
        <v>467.68112</v>
      </c>
      <c r="FL397">
        <v>-1.10484617212621</v>
      </c>
      <c r="FM397">
        <v>-12.09000002118437</v>
      </c>
      <c r="FN397">
        <v>9225.210799999999</v>
      </c>
      <c r="FO397">
        <v>15</v>
      </c>
      <c r="FP397">
        <v>0</v>
      </c>
      <c r="FQ397" t="s">
        <v>441</v>
      </c>
      <c r="FR397">
        <v>1746989605.5</v>
      </c>
      <c r="FS397">
        <v>1746989593.5</v>
      </c>
      <c r="FT397">
        <v>0</v>
      </c>
      <c r="FU397">
        <v>-0.274</v>
      </c>
      <c r="FV397">
        <v>-0.002</v>
      </c>
      <c r="FW397">
        <v>2.549</v>
      </c>
      <c r="FX397">
        <v>0.129</v>
      </c>
      <c r="FY397">
        <v>420</v>
      </c>
      <c r="FZ397">
        <v>17</v>
      </c>
      <c r="GA397">
        <v>0.02</v>
      </c>
      <c r="GB397">
        <v>0.04</v>
      </c>
      <c r="GC397">
        <v>-43.77949750000001</v>
      </c>
      <c r="GD397">
        <v>-0.2429369606002953</v>
      </c>
      <c r="GE397">
        <v>0.08772196272171558</v>
      </c>
      <c r="GF397">
        <v>1</v>
      </c>
      <c r="GG397">
        <v>467.7060588235294</v>
      </c>
      <c r="GH397">
        <v>-0.7526050515447535</v>
      </c>
      <c r="GI397">
        <v>0.2513867352455965</v>
      </c>
      <c r="GJ397">
        <v>1</v>
      </c>
      <c r="GK397">
        <v>2.478997</v>
      </c>
      <c r="GL397">
        <v>0.04682769230768897</v>
      </c>
      <c r="GM397">
        <v>0.005436341232851401</v>
      </c>
      <c r="GN397">
        <v>1</v>
      </c>
      <c r="GO397">
        <v>3</v>
      </c>
      <c r="GP397">
        <v>3</v>
      </c>
      <c r="GQ397" t="s">
        <v>568</v>
      </c>
      <c r="GR397">
        <v>3.10243</v>
      </c>
      <c r="GS397">
        <v>2.72592</v>
      </c>
      <c r="GT397">
        <v>0.20226</v>
      </c>
      <c r="GU397">
        <v>0.205867</v>
      </c>
      <c r="GV397">
        <v>0.101993</v>
      </c>
      <c r="GW397">
        <v>0.0951274</v>
      </c>
      <c r="GX397">
        <v>20826.3</v>
      </c>
      <c r="GY397">
        <v>18844.8</v>
      </c>
      <c r="GZ397">
        <v>26671.4</v>
      </c>
      <c r="HA397">
        <v>23953.6</v>
      </c>
      <c r="HB397">
        <v>38341.7</v>
      </c>
      <c r="HC397">
        <v>32059.5</v>
      </c>
      <c r="HD397">
        <v>46576.7</v>
      </c>
      <c r="HE397">
        <v>37902</v>
      </c>
      <c r="HF397">
        <v>1.866</v>
      </c>
      <c r="HG397">
        <v>1.84617</v>
      </c>
      <c r="HH397">
        <v>0.104494</v>
      </c>
      <c r="HI397">
        <v>0</v>
      </c>
      <c r="HJ397">
        <v>28.3003</v>
      </c>
      <c r="HK397">
        <v>999.9</v>
      </c>
      <c r="HL397">
        <v>46.8</v>
      </c>
      <c r="HM397">
        <v>32</v>
      </c>
      <c r="HN397">
        <v>24.7514</v>
      </c>
      <c r="HO397">
        <v>60.9613</v>
      </c>
      <c r="HP397">
        <v>22.4079</v>
      </c>
      <c r="HQ397">
        <v>1</v>
      </c>
      <c r="HR397">
        <v>0.168516</v>
      </c>
      <c r="HS397">
        <v>0.13277</v>
      </c>
      <c r="HT397">
        <v>20.2804</v>
      </c>
      <c r="HU397">
        <v>5.21025</v>
      </c>
      <c r="HV397">
        <v>11.98</v>
      </c>
      <c r="HW397">
        <v>4.96315</v>
      </c>
      <c r="HX397">
        <v>3.2744</v>
      </c>
      <c r="HY397">
        <v>9999</v>
      </c>
      <c r="HZ397">
        <v>9999</v>
      </c>
      <c r="IA397">
        <v>9999</v>
      </c>
      <c r="IB397">
        <v>999.9</v>
      </c>
      <c r="IC397">
        <v>1.86395</v>
      </c>
      <c r="ID397">
        <v>1.86007</v>
      </c>
      <c r="IE397">
        <v>1.85842</v>
      </c>
      <c r="IF397">
        <v>1.85974</v>
      </c>
      <c r="IG397">
        <v>1.85989</v>
      </c>
      <c r="IH397">
        <v>1.85837</v>
      </c>
      <c r="II397">
        <v>1.85745</v>
      </c>
      <c r="IJ397">
        <v>1.85242</v>
      </c>
      <c r="IK397">
        <v>0</v>
      </c>
      <c r="IL397">
        <v>0</v>
      </c>
      <c r="IM397">
        <v>0</v>
      </c>
      <c r="IN397">
        <v>0</v>
      </c>
      <c r="IO397" t="s">
        <v>443</v>
      </c>
      <c r="IP397" t="s">
        <v>444</v>
      </c>
      <c r="IQ397" t="s">
        <v>445</v>
      </c>
      <c r="IR397" t="s">
        <v>445</v>
      </c>
      <c r="IS397" t="s">
        <v>445</v>
      </c>
      <c r="IT397" t="s">
        <v>445</v>
      </c>
      <c r="IU397">
        <v>0</v>
      </c>
      <c r="IV397">
        <v>100</v>
      </c>
      <c r="IW397">
        <v>100</v>
      </c>
      <c r="IX397">
        <v>-0.59</v>
      </c>
      <c r="IY397">
        <v>0.2872</v>
      </c>
      <c r="IZ397">
        <v>-1.101190050776656</v>
      </c>
      <c r="JA397">
        <v>-0.0009077452495023094</v>
      </c>
      <c r="JB397">
        <v>1.260287539409167E-06</v>
      </c>
      <c r="JC397">
        <v>-2.747980142854786E-10</v>
      </c>
      <c r="JD397">
        <v>0.01164710740424388</v>
      </c>
      <c r="JE397">
        <v>0.002354074995816399</v>
      </c>
      <c r="JF397">
        <v>0.0004967520844642659</v>
      </c>
      <c r="JG397">
        <v>-1.558376616488758E-06</v>
      </c>
      <c r="JH397">
        <v>1</v>
      </c>
      <c r="JI397">
        <v>1955</v>
      </c>
      <c r="JJ397">
        <v>1</v>
      </c>
      <c r="JK397">
        <v>26</v>
      </c>
      <c r="JL397">
        <v>194331.8</v>
      </c>
      <c r="JM397">
        <v>194332</v>
      </c>
      <c r="JN397">
        <v>3.20068</v>
      </c>
      <c r="JO397">
        <v>2.61353</v>
      </c>
      <c r="JP397">
        <v>1.49658</v>
      </c>
      <c r="JQ397">
        <v>2.34497</v>
      </c>
      <c r="JR397">
        <v>1.54907</v>
      </c>
      <c r="JS397">
        <v>2.38281</v>
      </c>
      <c r="JT397">
        <v>36.7417</v>
      </c>
      <c r="JU397">
        <v>24.1663</v>
      </c>
      <c r="JV397">
        <v>18</v>
      </c>
      <c r="JW397">
        <v>484.098</v>
      </c>
      <c r="JX397">
        <v>485.9</v>
      </c>
      <c r="JY397">
        <v>27.6689</v>
      </c>
      <c r="JZ397">
        <v>29.4225</v>
      </c>
      <c r="KA397">
        <v>30.0002</v>
      </c>
      <c r="KB397">
        <v>29.5965</v>
      </c>
      <c r="KC397">
        <v>29.5801</v>
      </c>
      <c r="KD397">
        <v>64.3261</v>
      </c>
      <c r="KE397">
        <v>20.8481</v>
      </c>
      <c r="KF397">
        <v>53.8982</v>
      </c>
      <c r="KG397">
        <v>27.6642</v>
      </c>
      <c r="KH397">
        <v>1523.48</v>
      </c>
      <c r="KI397">
        <v>19.8164</v>
      </c>
      <c r="KJ397">
        <v>101.834</v>
      </c>
      <c r="KK397">
        <v>91.40089999999999</v>
      </c>
    </row>
    <row r="398" spans="1:297">
      <c r="A398">
        <v>380</v>
      </c>
      <c r="B398">
        <v>1758649519.6</v>
      </c>
      <c r="C398">
        <v>7886.599999904633</v>
      </c>
      <c r="D398" t="s">
        <v>1208</v>
      </c>
      <c r="E398" t="s">
        <v>1209</v>
      </c>
      <c r="F398">
        <v>5</v>
      </c>
      <c r="G398" t="s">
        <v>1027</v>
      </c>
      <c r="H398" t="s">
        <v>438</v>
      </c>
      <c r="I398">
        <v>1758649511.814285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(EA398+(U398+2*0.95*5.67E-8*(((EA398+$B$9)+273)^4-(EA398+273)^4)-44100*J398)/(1.84*29.3*R398+8*0.95*5.67E-8*(EA398+273)^3))</f>
        <v>0</v>
      </c>
      <c r="W398">
        <f>($C$9*EB398+$D$9*EC398+$E$9*V398)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2*0.95*5.67E-8*(((EA398+$B$9)+273)^4-(W398+273)^4)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1539.41137401343</v>
      </c>
      <c r="AK398">
        <v>1507.237575757576</v>
      </c>
      <c r="AL398">
        <v>3.394045503895306</v>
      </c>
      <c r="AM398">
        <v>65.1807308755827</v>
      </c>
      <c r="AN398">
        <f>(AP398 - AO398 + DY398*1E3/(8.314*(EA398+273.15)) * AR398/DX398 * AQ398) * DX398/(100*DL398) * 1000/(1000 - AP398)</f>
        <v>0</v>
      </c>
      <c r="AO398">
        <v>19.80376281750336</v>
      </c>
      <c r="AP398">
        <v>22.28370666666666</v>
      </c>
      <c r="AQ398">
        <v>7.686304143092695E-07</v>
      </c>
      <c r="AR398">
        <v>105.5664432874924</v>
      </c>
      <c r="AS398">
        <v>0</v>
      </c>
      <c r="AT398">
        <v>0</v>
      </c>
      <c r="AU398">
        <f>IF(AS398*$H$15&gt;=AW398,1.0,(AW398/(AW398-AS398*$H$15)))</f>
        <v>0</v>
      </c>
      <c r="AV398">
        <f>(AU398-1)*100</f>
        <v>0</v>
      </c>
      <c r="AW398">
        <f>MAX(0,($B$15+$C$15*EF398)/(1+$D$15*EF398)*DY398/(EA398+273)*$E$15)</f>
        <v>0</v>
      </c>
      <c r="AX398" t="s">
        <v>439</v>
      </c>
      <c r="AY398" t="s">
        <v>439</v>
      </c>
      <c r="AZ398">
        <v>0</v>
      </c>
      <c r="BA398">
        <v>0</v>
      </c>
      <c r="BB398">
        <f>1-AZ398/BA398</f>
        <v>0</v>
      </c>
      <c r="BC398">
        <v>0</v>
      </c>
      <c r="BD398" t="s">
        <v>439</v>
      </c>
      <c r="BE398" t="s">
        <v>439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439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$B$13*EG398+$C$13*EH398+$F$13*ES398*(1-EV398)</f>
        <v>0</v>
      </c>
      <c r="DI398">
        <f>DH398*DJ398</f>
        <v>0</v>
      </c>
      <c r="DJ398">
        <f>($B$13*$D$11+$C$13*$D$11+$F$13*((FF398+EX398)/MAX(FF398+EX398+FG398, 0.1)*$I$11+FG398/MAX(FF398+EX398+FG398, 0.1)*$J$11))/($B$13+$C$13+$F$13)</f>
        <v>0</v>
      </c>
      <c r="DK398">
        <f>($B$13*$K$11+$C$13*$K$11+$F$13*((FF398+EX398)/MAX(FF398+EX398+FG398, 0.1)*$P$11+FG398/MAX(FF398+EX398+FG398, 0.1)*$Q$11))/($B$13+$C$13+$F$13)</f>
        <v>0</v>
      </c>
      <c r="DL398">
        <v>2.7</v>
      </c>
      <c r="DM398">
        <v>0.5</v>
      </c>
      <c r="DN398" t="s">
        <v>440</v>
      </c>
      <c r="DO398">
        <v>2</v>
      </c>
      <c r="DP398" t="b">
        <v>1</v>
      </c>
      <c r="DQ398">
        <v>1758649511.814285</v>
      </c>
      <c r="DR398">
        <v>1449.330714285714</v>
      </c>
      <c r="DS398">
        <v>1493.091428571429</v>
      </c>
      <c r="DT398">
        <v>22.28224642857143</v>
      </c>
      <c r="DU398">
        <v>19.80037857142857</v>
      </c>
      <c r="DV398">
        <v>1449.936428571429</v>
      </c>
      <c r="DW398">
        <v>21.99508571428571</v>
      </c>
      <c r="DX398">
        <v>500.0564642857143</v>
      </c>
      <c r="DY398">
        <v>90.28672142857143</v>
      </c>
      <c r="DZ398">
        <v>0.067935675</v>
      </c>
      <c r="EA398">
        <v>29.02592857142857</v>
      </c>
      <c r="EB398">
        <v>29.99360357142857</v>
      </c>
      <c r="EC398">
        <v>999.9000000000002</v>
      </c>
      <c r="ED398">
        <v>0</v>
      </c>
      <c r="EE398">
        <v>0</v>
      </c>
      <c r="EF398">
        <v>10019.58571428571</v>
      </c>
      <c r="EG398">
        <v>0</v>
      </c>
      <c r="EH398">
        <v>10.2</v>
      </c>
      <c r="EI398">
        <v>-43.76019285714285</v>
      </c>
      <c r="EJ398">
        <v>1482.361428571429</v>
      </c>
      <c r="EK398">
        <v>1523.252142857143</v>
      </c>
      <c r="EL398">
        <v>2.481865714285714</v>
      </c>
      <c r="EM398">
        <v>1493.091428571429</v>
      </c>
      <c r="EN398">
        <v>19.80037857142857</v>
      </c>
      <c r="EO398">
        <v>2.011790357142857</v>
      </c>
      <c r="EP398">
        <v>1.787711428571429</v>
      </c>
      <c r="EQ398">
        <v>17.53744285714286</v>
      </c>
      <c r="ER398">
        <v>15.67975714285715</v>
      </c>
      <c r="ES398">
        <v>2000.013928571429</v>
      </c>
      <c r="ET398">
        <v>0.9799944285714288</v>
      </c>
      <c r="EU398">
        <v>0.02000576428571428</v>
      </c>
      <c r="EV398">
        <v>0</v>
      </c>
      <c r="EW398">
        <v>467.6789285714286</v>
      </c>
      <c r="EX398">
        <v>5.00078</v>
      </c>
      <c r="EY398">
        <v>9224.37357142857</v>
      </c>
      <c r="EZ398">
        <v>16379.68928571428</v>
      </c>
      <c r="FA398">
        <v>39.83907142857142</v>
      </c>
      <c r="FB398">
        <v>40.65821428571428</v>
      </c>
      <c r="FC398">
        <v>40.06675</v>
      </c>
      <c r="FD398">
        <v>40.38364285714285</v>
      </c>
      <c r="FE398">
        <v>40.93046428571428</v>
      </c>
      <c r="FF398">
        <v>1955.103928571428</v>
      </c>
      <c r="FG398">
        <v>39.91</v>
      </c>
      <c r="FH398">
        <v>0</v>
      </c>
      <c r="FI398">
        <v>1758649518</v>
      </c>
      <c r="FJ398">
        <v>0</v>
      </c>
      <c r="FK398">
        <v>467.6633076923077</v>
      </c>
      <c r="FL398">
        <v>-0.579213682431455</v>
      </c>
      <c r="FM398">
        <v>-9.187692313184549</v>
      </c>
      <c r="FN398">
        <v>9224.26</v>
      </c>
      <c r="FO398">
        <v>15</v>
      </c>
      <c r="FP398">
        <v>0</v>
      </c>
      <c r="FQ398" t="s">
        <v>441</v>
      </c>
      <c r="FR398">
        <v>1746989605.5</v>
      </c>
      <c r="FS398">
        <v>1746989593.5</v>
      </c>
      <c r="FT398">
        <v>0</v>
      </c>
      <c r="FU398">
        <v>-0.274</v>
      </c>
      <c r="FV398">
        <v>-0.002</v>
      </c>
      <c r="FW398">
        <v>2.549</v>
      </c>
      <c r="FX398">
        <v>0.129</v>
      </c>
      <c r="FY398">
        <v>420</v>
      </c>
      <c r="FZ398">
        <v>17</v>
      </c>
      <c r="GA398">
        <v>0.02</v>
      </c>
      <c r="GB398">
        <v>0.04</v>
      </c>
      <c r="GC398">
        <v>-43.77312</v>
      </c>
      <c r="GD398">
        <v>0.4136420262665507</v>
      </c>
      <c r="GE398">
        <v>0.09436005828739233</v>
      </c>
      <c r="GF398">
        <v>1</v>
      </c>
      <c r="GG398">
        <v>467.6975</v>
      </c>
      <c r="GH398">
        <v>-0.8863407238047822</v>
      </c>
      <c r="GI398">
        <v>0.2356036364944558</v>
      </c>
      <c r="GJ398">
        <v>1</v>
      </c>
      <c r="GK398">
        <v>2.4813485</v>
      </c>
      <c r="GL398">
        <v>0.009174484052527678</v>
      </c>
      <c r="GM398">
        <v>0.002251818764909834</v>
      </c>
      <c r="GN398">
        <v>1</v>
      </c>
      <c r="GO398">
        <v>3</v>
      </c>
      <c r="GP398">
        <v>3</v>
      </c>
      <c r="GQ398" t="s">
        <v>568</v>
      </c>
      <c r="GR398">
        <v>3.10227</v>
      </c>
      <c r="GS398">
        <v>2.72602</v>
      </c>
      <c r="GT398">
        <v>0.203623</v>
      </c>
      <c r="GU398">
        <v>0.207206</v>
      </c>
      <c r="GV398">
        <v>0.10199</v>
      </c>
      <c r="GW398">
        <v>0.0951429</v>
      </c>
      <c r="GX398">
        <v>20790.7</v>
      </c>
      <c r="GY398">
        <v>18813.1</v>
      </c>
      <c r="GZ398">
        <v>26671.3</v>
      </c>
      <c r="HA398">
        <v>23953.8</v>
      </c>
      <c r="HB398">
        <v>38342</v>
      </c>
      <c r="HC398">
        <v>32059.4</v>
      </c>
      <c r="HD398">
        <v>46576.6</v>
      </c>
      <c r="HE398">
        <v>37902.4</v>
      </c>
      <c r="HF398">
        <v>1.86593</v>
      </c>
      <c r="HG398">
        <v>1.84638</v>
      </c>
      <c r="HH398">
        <v>0.103429</v>
      </c>
      <c r="HI398">
        <v>0</v>
      </c>
      <c r="HJ398">
        <v>28.3003</v>
      </c>
      <c r="HK398">
        <v>999.9</v>
      </c>
      <c r="HL398">
        <v>46.8</v>
      </c>
      <c r="HM398">
        <v>32</v>
      </c>
      <c r="HN398">
        <v>24.7524</v>
      </c>
      <c r="HO398">
        <v>61.3313</v>
      </c>
      <c r="HP398">
        <v>22.4119</v>
      </c>
      <c r="HQ398">
        <v>1</v>
      </c>
      <c r="HR398">
        <v>0.168547</v>
      </c>
      <c r="HS398">
        <v>0.15381</v>
      </c>
      <c r="HT398">
        <v>20.2806</v>
      </c>
      <c r="HU398">
        <v>5.2113</v>
      </c>
      <c r="HV398">
        <v>11.98</v>
      </c>
      <c r="HW398">
        <v>4.96335</v>
      </c>
      <c r="HX398">
        <v>3.2744</v>
      </c>
      <c r="HY398">
        <v>9999</v>
      </c>
      <c r="HZ398">
        <v>9999</v>
      </c>
      <c r="IA398">
        <v>9999</v>
      </c>
      <c r="IB398">
        <v>999.9</v>
      </c>
      <c r="IC398">
        <v>1.86397</v>
      </c>
      <c r="ID398">
        <v>1.86006</v>
      </c>
      <c r="IE398">
        <v>1.8584</v>
      </c>
      <c r="IF398">
        <v>1.85974</v>
      </c>
      <c r="IG398">
        <v>1.85989</v>
      </c>
      <c r="IH398">
        <v>1.85838</v>
      </c>
      <c r="II398">
        <v>1.85745</v>
      </c>
      <c r="IJ398">
        <v>1.85242</v>
      </c>
      <c r="IK398">
        <v>0</v>
      </c>
      <c r="IL398">
        <v>0</v>
      </c>
      <c r="IM398">
        <v>0</v>
      </c>
      <c r="IN398">
        <v>0</v>
      </c>
      <c r="IO398" t="s">
        <v>443</v>
      </c>
      <c r="IP398" t="s">
        <v>444</v>
      </c>
      <c r="IQ398" t="s">
        <v>445</v>
      </c>
      <c r="IR398" t="s">
        <v>445</v>
      </c>
      <c r="IS398" t="s">
        <v>445</v>
      </c>
      <c r="IT398" t="s">
        <v>445</v>
      </c>
      <c r="IU398">
        <v>0</v>
      </c>
      <c r="IV398">
        <v>100</v>
      </c>
      <c r="IW398">
        <v>100</v>
      </c>
      <c r="IX398">
        <v>-0.58</v>
      </c>
      <c r="IY398">
        <v>0.2872</v>
      </c>
      <c r="IZ398">
        <v>-1.101190050776656</v>
      </c>
      <c r="JA398">
        <v>-0.0009077452495023094</v>
      </c>
      <c r="JB398">
        <v>1.260287539409167E-06</v>
      </c>
      <c r="JC398">
        <v>-2.747980142854786E-10</v>
      </c>
      <c r="JD398">
        <v>0.01164710740424388</v>
      </c>
      <c r="JE398">
        <v>0.002354074995816399</v>
      </c>
      <c r="JF398">
        <v>0.0004967520844642659</v>
      </c>
      <c r="JG398">
        <v>-1.558376616488758E-06</v>
      </c>
      <c r="JH398">
        <v>1</v>
      </c>
      <c r="JI398">
        <v>1955</v>
      </c>
      <c r="JJ398">
        <v>1</v>
      </c>
      <c r="JK398">
        <v>26</v>
      </c>
      <c r="JL398">
        <v>194331.9</v>
      </c>
      <c r="JM398">
        <v>194332.1</v>
      </c>
      <c r="JN398">
        <v>3.23242</v>
      </c>
      <c r="JO398">
        <v>2.6001</v>
      </c>
      <c r="JP398">
        <v>1.49658</v>
      </c>
      <c r="JQ398">
        <v>2.34619</v>
      </c>
      <c r="JR398">
        <v>1.54907</v>
      </c>
      <c r="JS398">
        <v>2.46216</v>
      </c>
      <c r="JT398">
        <v>36.718</v>
      </c>
      <c r="JU398">
        <v>24.1751</v>
      </c>
      <c r="JV398">
        <v>18</v>
      </c>
      <c r="JW398">
        <v>484.065</v>
      </c>
      <c r="JX398">
        <v>486.045</v>
      </c>
      <c r="JY398">
        <v>27.6695</v>
      </c>
      <c r="JZ398">
        <v>29.4231</v>
      </c>
      <c r="KA398">
        <v>30.0002</v>
      </c>
      <c r="KB398">
        <v>29.5981</v>
      </c>
      <c r="KC398">
        <v>29.5818</v>
      </c>
      <c r="KD398">
        <v>64.866</v>
      </c>
      <c r="KE398">
        <v>20.8481</v>
      </c>
      <c r="KF398">
        <v>53.8982</v>
      </c>
      <c r="KG398">
        <v>27.6653</v>
      </c>
      <c r="KH398">
        <v>1536.83</v>
      </c>
      <c r="KI398">
        <v>19.8209</v>
      </c>
      <c r="KJ398">
        <v>101.834</v>
      </c>
      <c r="KK398">
        <v>91.40179999999999</v>
      </c>
    </row>
    <row r="399" spans="1:297">
      <c r="A399">
        <v>381</v>
      </c>
      <c r="B399">
        <v>1758649524.6</v>
      </c>
      <c r="C399">
        <v>7891.599999904633</v>
      </c>
      <c r="D399" t="s">
        <v>1210</v>
      </c>
      <c r="E399" t="s">
        <v>1211</v>
      </c>
      <c r="F399">
        <v>5</v>
      </c>
      <c r="G399" t="s">
        <v>1027</v>
      </c>
      <c r="H399" t="s">
        <v>438</v>
      </c>
      <c r="I399">
        <v>1758649517.1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(EA399+(U399+2*0.95*5.67E-8*(((EA399+$B$9)+273)^4-(EA399+273)^4)-44100*J399)/(1.84*29.3*R399+8*0.95*5.67E-8*(EA399+273)^3))</f>
        <v>0</v>
      </c>
      <c r="W399">
        <f>($C$9*EB399+$D$9*EC399+$E$9*V399)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2*0.95*5.67E-8*(((EA399+$B$9)+273)^4-(W399+273)^4)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1556.670426787313</v>
      </c>
      <c r="AK399">
        <v>1524.455878787878</v>
      </c>
      <c r="AL399">
        <v>3.457212511041415</v>
      </c>
      <c r="AM399">
        <v>65.1807308755827</v>
      </c>
      <c r="AN399">
        <f>(AP399 - AO399 + DY399*1E3/(8.314*(EA399+273.15)) * AR399/DX399 * AQ399) * DX399/(100*DL399) * 1000/(1000 - AP399)</f>
        <v>0</v>
      </c>
      <c r="AO399">
        <v>19.8063769195911</v>
      </c>
      <c r="AP399">
        <v>22.28118363636364</v>
      </c>
      <c r="AQ399">
        <v>-3.636565714125982E-06</v>
      </c>
      <c r="AR399">
        <v>105.5664432874924</v>
      </c>
      <c r="AS399">
        <v>0</v>
      </c>
      <c r="AT399">
        <v>0</v>
      </c>
      <c r="AU399">
        <f>IF(AS399*$H$15&gt;=AW399,1.0,(AW399/(AW399-AS399*$H$15)))</f>
        <v>0</v>
      </c>
      <c r="AV399">
        <f>(AU399-1)*100</f>
        <v>0</v>
      </c>
      <c r="AW399">
        <f>MAX(0,($B$15+$C$15*EF399)/(1+$D$15*EF399)*DY399/(EA399+273)*$E$15)</f>
        <v>0</v>
      </c>
      <c r="AX399" t="s">
        <v>439</v>
      </c>
      <c r="AY399" t="s">
        <v>439</v>
      </c>
      <c r="AZ399">
        <v>0</v>
      </c>
      <c r="BA399">
        <v>0</v>
      </c>
      <c r="BB399">
        <f>1-AZ399/BA399</f>
        <v>0</v>
      </c>
      <c r="BC399">
        <v>0</v>
      </c>
      <c r="BD399" t="s">
        <v>439</v>
      </c>
      <c r="BE399" t="s">
        <v>439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439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$B$13*EG399+$C$13*EH399+$F$13*ES399*(1-EV399)</f>
        <v>0</v>
      </c>
      <c r="DI399">
        <f>DH399*DJ399</f>
        <v>0</v>
      </c>
      <c r="DJ399">
        <f>($B$13*$D$11+$C$13*$D$11+$F$13*((FF399+EX399)/MAX(FF399+EX399+FG399, 0.1)*$I$11+FG399/MAX(FF399+EX399+FG399, 0.1)*$J$11))/($B$13+$C$13+$F$13)</f>
        <v>0</v>
      </c>
      <c r="DK399">
        <f>($B$13*$K$11+$C$13*$K$11+$F$13*((FF399+EX399)/MAX(FF399+EX399+FG399, 0.1)*$P$11+FG399/MAX(FF399+EX399+FG399, 0.1)*$Q$11))/($B$13+$C$13+$F$13)</f>
        <v>0</v>
      </c>
      <c r="DL399">
        <v>2.7</v>
      </c>
      <c r="DM399">
        <v>0.5</v>
      </c>
      <c r="DN399" t="s">
        <v>440</v>
      </c>
      <c r="DO399">
        <v>2</v>
      </c>
      <c r="DP399" t="b">
        <v>1</v>
      </c>
      <c r="DQ399">
        <v>1758649517.1</v>
      </c>
      <c r="DR399">
        <v>1467.038148148148</v>
      </c>
      <c r="DS399">
        <v>1510.792592592593</v>
      </c>
      <c r="DT399">
        <v>22.28317407407407</v>
      </c>
      <c r="DU399">
        <v>19.80357407407407</v>
      </c>
      <c r="DV399">
        <v>1467.626296296296</v>
      </c>
      <c r="DW399">
        <v>21.99598888888889</v>
      </c>
      <c r="DX399">
        <v>500.0371851851853</v>
      </c>
      <c r="DY399">
        <v>90.2861074074074</v>
      </c>
      <c r="DZ399">
        <v>0.06794234814814815</v>
      </c>
      <c r="EA399">
        <v>29.0241962962963</v>
      </c>
      <c r="EB399">
        <v>29.99544814814815</v>
      </c>
      <c r="EC399">
        <v>999.9000000000001</v>
      </c>
      <c r="ED399">
        <v>0</v>
      </c>
      <c r="EE399">
        <v>0</v>
      </c>
      <c r="EF399">
        <v>10017.28703703704</v>
      </c>
      <c r="EG399">
        <v>0</v>
      </c>
      <c r="EH399">
        <v>10.2</v>
      </c>
      <c r="EI399">
        <v>-43.75324814814815</v>
      </c>
      <c r="EJ399">
        <v>1500.474444444445</v>
      </c>
      <c r="EK399">
        <v>1541.316296296296</v>
      </c>
      <c r="EL399">
        <v>2.479588888888889</v>
      </c>
      <c r="EM399">
        <v>1510.792592592593</v>
      </c>
      <c r="EN399">
        <v>19.80357407407407</v>
      </c>
      <c r="EO399">
        <v>2.011859629629629</v>
      </c>
      <c r="EP399">
        <v>1.787988148148148</v>
      </c>
      <c r="EQ399">
        <v>17.53798148148148</v>
      </c>
      <c r="ER399">
        <v>15.68217777777778</v>
      </c>
      <c r="ES399">
        <v>2000.008148148148</v>
      </c>
      <c r="ET399">
        <v>0.9799943333333336</v>
      </c>
      <c r="EU399">
        <v>0.02000586296296296</v>
      </c>
      <c r="EV399">
        <v>0</v>
      </c>
      <c r="EW399">
        <v>467.5737777777778</v>
      </c>
      <c r="EX399">
        <v>5.00078</v>
      </c>
      <c r="EY399">
        <v>9223.542592592592</v>
      </c>
      <c r="EZ399">
        <v>16379.64814814815</v>
      </c>
      <c r="FA399">
        <v>39.82851851851851</v>
      </c>
      <c r="FB399">
        <v>40.65255555555555</v>
      </c>
      <c r="FC399">
        <v>40.05062962962963</v>
      </c>
      <c r="FD399">
        <v>40.37474074074074</v>
      </c>
      <c r="FE399">
        <v>40.95574074074074</v>
      </c>
      <c r="FF399">
        <v>1955.098148148148</v>
      </c>
      <c r="FG399">
        <v>39.91</v>
      </c>
      <c r="FH399">
        <v>0</v>
      </c>
      <c r="FI399">
        <v>1758649522.8</v>
      </c>
      <c r="FJ399">
        <v>0</v>
      </c>
      <c r="FK399">
        <v>467.5844615384615</v>
      </c>
      <c r="FL399">
        <v>-0.5155555579240464</v>
      </c>
      <c r="FM399">
        <v>-8.62905984543138</v>
      </c>
      <c r="FN399">
        <v>9223.509999999998</v>
      </c>
      <c r="FO399">
        <v>15</v>
      </c>
      <c r="FP399">
        <v>0</v>
      </c>
      <c r="FQ399" t="s">
        <v>441</v>
      </c>
      <c r="FR399">
        <v>1746989605.5</v>
      </c>
      <c r="FS399">
        <v>1746989593.5</v>
      </c>
      <c r="FT399">
        <v>0</v>
      </c>
      <c r="FU399">
        <v>-0.274</v>
      </c>
      <c r="FV399">
        <v>-0.002</v>
      </c>
      <c r="FW399">
        <v>2.549</v>
      </c>
      <c r="FX399">
        <v>0.129</v>
      </c>
      <c r="FY399">
        <v>420</v>
      </c>
      <c r="FZ399">
        <v>17</v>
      </c>
      <c r="GA399">
        <v>0.02</v>
      </c>
      <c r="GB399">
        <v>0.04</v>
      </c>
      <c r="GC399">
        <v>-43.78486341463415</v>
      </c>
      <c r="GD399">
        <v>0.2723874564459017</v>
      </c>
      <c r="GE399">
        <v>0.0938440968584047</v>
      </c>
      <c r="GF399">
        <v>1</v>
      </c>
      <c r="GG399">
        <v>467.6172058823529</v>
      </c>
      <c r="GH399">
        <v>-0.626508788422625</v>
      </c>
      <c r="GI399">
        <v>0.2264304567192824</v>
      </c>
      <c r="GJ399">
        <v>1</v>
      </c>
      <c r="GK399">
        <v>2.480637073170732</v>
      </c>
      <c r="GL399">
        <v>-0.0234951219512115</v>
      </c>
      <c r="GM399">
        <v>0.002713123700489585</v>
      </c>
      <c r="GN399">
        <v>1</v>
      </c>
      <c r="GO399">
        <v>3</v>
      </c>
      <c r="GP399">
        <v>3</v>
      </c>
      <c r="GQ399" t="s">
        <v>568</v>
      </c>
      <c r="GR399">
        <v>3.10237</v>
      </c>
      <c r="GS399">
        <v>2.72609</v>
      </c>
      <c r="GT399">
        <v>0.204998</v>
      </c>
      <c r="GU399">
        <v>0.208557</v>
      </c>
      <c r="GV399">
        <v>0.101981</v>
      </c>
      <c r="GW399">
        <v>0.0951417</v>
      </c>
      <c r="GX399">
        <v>20754.9</v>
      </c>
      <c r="GY399">
        <v>18781.3</v>
      </c>
      <c r="GZ399">
        <v>26671.5</v>
      </c>
      <c r="HA399">
        <v>23954.1</v>
      </c>
      <c r="HB399">
        <v>38342.7</v>
      </c>
      <c r="HC399">
        <v>32059.8</v>
      </c>
      <c r="HD399">
        <v>46576.8</v>
      </c>
      <c r="HE399">
        <v>37902.7</v>
      </c>
      <c r="HF399">
        <v>1.8659</v>
      </c>
      <c r="HG399">
        <v>1.84632</v>
      </c>
      <c r="HH399">
        <v>0.104584</v>
      </c>
      <c r="HI399">
        <v>0</v>
      </c>
      <c r="HJ399">
        <v>28.2979</v>
      </c>
      <c r="HK399">
        <v>999.9</v>
      </c>
      <c r="HL399">
        <v>46.8</v>
      </c>
      <c r="HM399">
        <v>32</v>
      </c>
      <c r="HN399">
        <v>24.7503</v>
      </c>
      <c r="HO399">
        <v>60.2613</v>
      </c>
      <c r="HP399">
        <v>22.504</v>
      </c>
      <c r="HQ399">
        <v>1</v>
      </c>
      <c r="HR399">
        <v>0.168727</v>
      </c>
      <c r="HS399">
        <v>0.132353</v>
      </c>
      <c r="HT399">
        <v>20.2805</v>
      </c>
      <c r="HU399">
        <v>5.211</v>
      </c>
      <c r="HV399">
        <v>11.9798</v>
      </c>
      <c r="HW399">
        <v>4.9631</v>
      </c>
      <c r="HX399">
        <v>3.27418</v>
      </c>
      <c r="HY399">
        <v>9999</v>
      </c>
      <c r="HZ399">
        <v>9999</v>
      </c>
      <c r="IA399">
        <v>9999</v>
      </c>
      <c r="IB399">
        <v>999.9</v>
      </c>
      <c r="IC399">
        <v>1.86395</v>
      </c>
      <c r="ID399">
        <v>1.86006</v>
      </c>
      <c r="IE399">
        <v>1.85838</v>
      </c>
      <c r="IF399">
        <v>1.85975</v>
      </c>
      <c r="IG399">
        <v>1.85989</v>
      </c>
      <c r="IH399">
        <v>1.85837</v>
      </c>
      <c r="II399">
        <v>1.85745</v>
      </c>
      <c r="IJ399">
        <v>1.8524</v>
      </c>
      <c r="IK399">
        <v>0</v>
      </c>
      <c r="IL399">
        <v>0</v>
      </c>
      <c r="IM399">
        <v>0</v>
      </c>
      <c r="IN399">
        <v>0</v>
      </c>
      <c r="IO399" t="s">
        <v>443</v>
      </c>
      <c r="IP399" t="s">
        <v>444</v>
      </c>
      <c r="IQ399" t="s">
        <v>445</v>
      </c>
      <c r="IR399" t="s">
        <v>445</v>
      </c>
      <c r="IS399" t="s">
        <v>445</v>
      </c>
      <c r="IT399" t="s">
        <v>445</v>
      </c>
      <c r="IU399">
        <v>0</v>
      </c>
      <c r="IV399">
        <v>100</v>
      </c>
      <c r="IW399">
        <v>100</v>
      </c>
      <c r="IX399">
        <v>-0.5600000000000001</v>
      </c>
      <c r="IY399">
        <v>0.2871</v>
      </c>
      <c r="IZ399">
        <v>-1.101190050776656</v>
      </c>
      <c r="JA399">
        <v>-0.0009077452495023094</v>
      </c>
      <c r="JB399">
        <v>1.260287539409167E-06</v>
      </c>
      <c r="JC399">
        <v>-2.747980142854786E-10</v>
      </c>
      <c r="JD399">
        <v>0.01164710740424388</v>
      </c>
      <c r="JE399">
        <v>0.002354074995816399</v>
      </c>
      <c r="JF399">
        <v>0.0004967520844642659</v>
      </c>
      <c r="JG399">
        <v>-1.558376616488758E-06</v>
      </c>
      <c r="JH399">
        <v>1</v>
      </c>
      <c r="JI399">
        <v>1955</v>
      </c>
      <c r="JJ399">
        <v>1</v>
      </c>
      <c r="JK399">
        <v>26</v>
      </c>
      <c r="JL399">
        <v>194332</v>
      </c>
      <c r="JM399">
        <v>194332.2</v>
      </c>
      <c r="JN399">
        <v>3.25684</v>
      </c>
      <c r="JO399">
        <v>2.60864</v>
      </c>
      <c r="JP399">
        <v>1.49658</v>
      </c>
      <c r="JQ399">
        <v>2.34497</v>
      </c>
      <c r="JR399">
        <v>1.54907</v>
      </c>
      <c r="JS399">
        <v>2.34619</v>
      </c>
      <c r="JT399">
        <v>36.7417</v>
      </c>
      <c r="JU399">
        <v>24.1751</v>
      </c>
      <c r="JV399">
        <v>18</v>
      </c>
      <c r="JW399">
        <v>484.06</v>
      </c>
      <c r="JX399">
        <v>486.033</v>
      </c>
      <c r="JY399">
        <v>27.6713</v>
      </c>
      <c r="JZ399">
        <v>29.4252</v>
      </c>
      <c r="KA399">
        <v>30.0002</v>
      </c>
      <c r="KB399">
        <v>29.5994</v>
      </c>
      <c r="KC399">
        <v>29.5843</v>
      </c>
      <c r="KD399">
        <v>65.4563</v>
      </c>
      <c r="KE399">
        <v>20.8481</v>
      </c>
      <c r="KF399">
        <v>53.8982</v>
      </c>
      <c r="KG399">
        <v>27.6726</v>
      </c>
      <c r="KH399">
        <v>1556.87</v>
      </c>
      <c r="KI399">
        <v>19.8236</v>
      </c>
      <c r="KJ399">
        <v>101.834</v>
      </c>
      <c r="KK399">
        <v>91.4028</v>
      </c>
    </row>
    <row r="400" spans="1:297">
      <c r="A400">
        <v>382</v>
      </c>
      <c r="B400">
        <v>1758649529.6</v>
      </c>
      <c r="C400">
        <v>7896.599999904633</v>
      </c>
      <c r="D400" t="s">
        <v>1212</v>
      </c>
      <c r="E400" t="s">
        <v>1213</v>
      </c>
      <c r="F400">
        <v>5</v>
      </c>
      <c r="G400" t="s">
        <v>1027</v>
      </c>
      <c r="H400" t="s">
        <v>438</v>
      </c>
      <c r="I400">
        <v>1758649521.814285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(EA400+(U400+2*0.95*5.67E-8*(((EA400+$B$9)+273)^4-(EA400+273)^4)-44100*J400)/(1.84*29.3*R400+8*0.95*5.67E-8*(EA400+273)^3))</f>
        <v>0</v>
      </c>
      <c r="W400">
        <f>($C$9*EB400+$D$9*EC400+$E$9*V400)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2*0.95*5.67E-8*(((EA400+$B$9)+273)^4-(W400+273)^4)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1573.635760581581</v>
      </c>
      <c r="AK400">
        <v>1541.549575757575</v>
      </c>
      <c r="AL400">
        <v>3.403910455312332</v>
      </c>
      <c r="AM400">
        <v>65.1807308755827</v>
      </c>
      <c r="AN400">
        <f>(AP400 - AO400 + DY400*1E3/(8.314*(EA400+273.15)) * AR400/DX400 * AQ400) * DX400/(100*DL400) * 1000/(1000 - AP400)</f>
        <v>0</v>
      </c>
      <c r="AO400">
        <v>19.80710035353852</v>
      </c>
      <c r="AP400">
        <v>22.27794909090908</v>
      </c>
      <c r="AQ400">
        <v>-3.923987759310665E-06</v>
      </c>
      <c r="AR400">
        <v>105.5664432874924</v>
      </c>
      <c r="AS400">
        <v>0</v>
      </c>
      <c r="AT400">
        <v>0</v>
      </c>
      <c r="AU400">
        <f>IF(AS400*$H$15&gt;=AW400,1.0,(AW400/(AW400-AS400*$H$15)))</f>
        <v>0</v>
      </c>
      <c r="AV400">
        <f>(AU400-1)*100</f>
        <v>0</v>
      </c>
      <c r="AW400">
        <f>MAX(0,($B$15+$C$15*EF400)/(1+$D$15*EF400)*DY400/(EA400+273)*$E$15)</f>
        <v>0</v>
      </c>
      <c r="AX400" t="s">
        <v>439</v>
      </c>
      <c r="AY400" t="s">
        <v>439</v>
      </c>
      <c r="AZ400">
        <v>0</v>
      </c>
      <c r="BA400">
        <v>0</v>
      </c>
      <c r="BB400">
        <f>1-AZ400/BA400</f>
        <v>0</v>
      </c>
      <c r="BC400">
        <v>0</v>
      </c>
      <c r="BD400" t="s">
        <v>439</v>
      </c>
      <c r="BE400" t="s">
        <v>439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439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$B$13*EG400+$C$13*EH400+$F$13*ES400*(1-EV400)</f>
        <v>0</v>
      </c>
      <c r="DI400">
        <f>DH400*DJ400</f>
        <v>0</v>
      </c>
      <c r="DJ400">
        <f>($B$13*$D$11+$C$13*$D$11+$F$13*((FF400+EX400)/MAX(FF400+EX400+FG400, 0.1)*$I$11+FG400/MAX(FF400+EX400+FG400, 0.1)*$J$11))/($B$13+$C$13+$F$13)</f>
        <v>0</v>
      </c>
      <c r="DK400">
        <f>($B$13*$K$11+$C$13*$K$11+$F$13*((FF400+EX400)/MAX(FF400+EX400+FG400, 0.1)*$P$11+FG400/MAX(FF400+EX400+FG400, 0.1)*$Q$11))/($B$13+$C$13+$F$13)</f>
        <v>0</v>
      </c>
      <c r="DL400">
        <v>2.7</v>
      </c>
      <c r="DM400">
        <v>0.5</v>
      </c>
      <c r="DN400" t="s">
        <v>440</v>
      </c>
      <c r="DO400">
        <v>2</v>
      </c>
      <c r="DP400" t="b">
        <v>1</v>
      </c>
      <c r="DQ400">
        <v>1758649521.814285</v>
      </c>
      <c r="DR400">
        <v>1482.812142857143</v>
      </c>
      <c r="DS400">
        <v>1526.544642857143</v>
      </c>
      <c r="DT400">
        <v>22.28170357142858</v>
      </c>
      <c r="DU400">
        <v>19.80541785714286</v>
      </c>
      <c r="DV400">
        <v>1483.383571428571</v>
      </c>
      <c r="DW400">
        <v>21.99455714285714</v>
      </c>
      <c r="DX400">
        <v>500.0248214285714</v>
      </c>
      <c r="DY400">
        <v>90.28556071428572</v>
      </c>
      <c r="DZ400">
        <v>0.06793627857142857</v>
      </c>
      <c r="EA400">
        <v>29.02447142857143</v>
      </c>
      <c r="EB400">
        <v>29.99749285714285</v>
      </c>
      <c r="EC400">
        <v>999.9000000000002</v>
      </c>
      <c r="ED400">
        <v>0</v>
      </c>
      <c r="EE400">
        <v>0</v>
      </c>
      <c r="EF400">
        <v>9997.318214285713</v>
      </c>
      <c r="EG400">
        <v>0</v>
      </c>
      <c r="EH400">
        <v>10.2</v>
      </c>
      <c r="EI400">
        <v>-43.73210357142857</v>
      </c>
      <c r="EJ400">
        <v>1516.604285714286</v>
      </c>
      <c r="EK400">
        <v>1557.389642857143</v>
      </c>
      <c r="EL400">
        <v>2.476276428571428</v>
      </c>
      <c r="EM400">
        <v>1526.544642857143</v>
      </c>
      <c r="EN400">
        <v>19.80541785714286</v>
      </c>
      <c r="EO400">
        <v>2.011715357142857</v>
      </c>
      <c r="EP400">
        <v>1.788143928571429</v>
      </c>
      <c r="EQ400">
        <v>17.53684285714285</v>
      </c>
      <c r="ER400">
        <v>15.68354642857143</v>
      </c>
      <c r="ES400">
        <v>2000.019642857143</v>
      </c>
      <c r="ET400">
        <v>0.9799944285714288</v>
      </c>
      <c r="EU400">
        <v>0.02000576428571428</v>
      </c>
      <c r="EV400">
        <v>0</v>
      </c>
      <c r="EW400">
        <v>467.5767857142857</v>
      </c>
      <c r="EX400">
        <v>5.00078</v>
      </c>
      <c r="EY400">
        <v>9222.842500000001</v>
      </c>
      <c r="EZ400">
        <v>16379.74642857143</v>
      </c>
      <c r="FA400">
        <v>39.86803571428571</v>
      </c>
      <c r="FB400">
        <v>40.66264285714285</v>
      </c>
      <c r="FC400">
        <v>40.04878571428571</v>
      </c>
      <c r="FD400">
        <v>40.39703571428571</v>
      </c>
      <c r="FE400">
        <v>40.99528571428571</v>
      </c>
      <c r="FF400">
        <v>1955.109642857143</v>
      </c>
      <c r="FG400">
        <v>39.91</v>
      </c>
      <c r="FH400">
        <v>0</v>
      </c>
      <c r="FI400">
        <v>1758649527.6</v>
      </c>
      <c r="FJ400">
        <v>0</v>
      </c>
      <c r="FK400">
        <v>467.5643076923077</v>
      </c>
      <c r="FL400">
        <v>-1.00335041962063</v>
      </c>
      <c r="FM400">
        <v>-8.535042751071305</v>
      </c>
      <c r="FN400">
        <v>9222.831923076923</v>
      </c>
      <c r="FO400">
        <v>15</v>
      </c>
      <c r="FP400">
        <v>0</v>
      </c>
      <c r="FQ400" t="s">
        <v>441</v>
      </c>
      <c r="FR400">
        <v>1746989605.5</v>
      </c>
      <c r="FS400">
        <v>1746989593.5</v>
      </c>
      <c r="FT400">
        <v>0</v>
      </c>
      <c r="FU400">
        <v>-0.274</v>
      </c>
      <c r="FV400">
        <v>-0.002</v>
      </c>
      <c r="FW400">
        <v>2.549</v>
      </c>
      <c r="FX400">
        <v>0.129</v>
      </c>
      <c r="FY400">
        <v>420</v>
      </c>
      <c r="FZ400">
        <v>17</v>
      </c>
      <c r="GA400">
        <v>0.02</v>
      </c>
      <c r="GB400">
        <v>0.04</v>
      </c>
      <c r="GC400">
        <v>-43.7363125</v>
      </c>
      <c r="GD400">
        <v>0.04961538461553432</v>
      </c>
      <c r="GE400">
        <v>0.08727084904909575</v>
      </c>
      <c r="GF400">
        <v>1</v>
      </c>
      <c r="GG400">
        <v>467.5932352941177</v>
      </c>
      <c r="GH400">
        <v>-0.4037891526023745</v>
      </c>
      <c r="GI400">
        <v>0.2117474993009545</v>
      </c>
      <c r="GJ400">
        <v>1</v>
      </c>
      <c r="GK400">
        <v>2.477795</v>
      </c>
      <c r="GL400">
        <v>-0.04222469043152992</v>
      </c>
      <c r="GM400">
        <v>0.004182446054643141</v>
      </c>
      <c r="GN400">
        <v>1</v>
      </c>
      <c r="GO400">
        <v>3</v>
      </c>
      <c r="GP400">
        <v>3</v>
      </c>
      <c r="GQ400" t="s">
        <v>568</v>
      </c>
      <c r="GR400">
        <v>3.10198</v>
      </c>
      <c r="GS400">
        <v>2.7263</v>
      </c>
      <c r="GT400">
        <v>0.206355</v>
      </c>
      <c r="GU400">
        <v>0.209898</v>
      </c>
      <c r="GV400">
        <v>0.101972</v>
      </c>
      <c r="GW400">
        <v>0.09515270000000001</v>
      </c>
      <c r="GX400">
        <v>20719.2</v>
      </c>
      <c r="GY400">
        <v>18749.3</v>
      </c>
      <c r="GZ400">
        <v>26671.2</v>
      </c>
      <c r="HA400">
        <v>23953.8</v>
      </c>
      <c r="HB400">
        <v>38342.9</v>
      </c>
      <c r="HC400">
        <v>32059.5</v>
      </c>
      <c r="HD400">
        <v>46576.3</v>
      </c>
      <c r="HE400">
        <v>37902.6</v>
      </c>
      <c r="HF400">
        <v>1.86563</v>
      </c>
      <c r="HG400">
        <v>1.8467</v>
      </c>
      <c r="HH400">
        <v>0.104181</v>
      </c>
      <c r="HI400">
        <v>0</v>
      </c>
      <c r="HJ400">
        <v>28.2971</v>
      </c>
      <c r="HK400">
        <v>999.9</v>
      </c>
      <c r="HL400">
        <v>46.8</v>
      </c>
      <c r="HM400">
        <v>32</v>
      </c>
      <c r="HN400">
        <v>24.7523</v>
      </c>
      <c r="HO400">
        <v>61.3513</v>
      </c>
      <c r="HP400">
        <v>22.3838</v>
      </c>
      <c r="HQ400">
        <v>1</v>
      </c>
      <c r="HR400">
        <v>0.103313</v>
      </c>
      <c r="HS400">
        <v>0.214491</v>
      </c>
      <c r="HT400">
        <v>20.2805</v>
      </c>
      <c r="HU400">
        <v>5.21025</v>
      </c>
      <c r="HV400">
        <v>11.98</v>
      </c>
      <c r="HW400">
        <v>4.96305</v>
      </c>
      <c r="HX400">
        <v>3.27413</v>
      </c>
      <c r="HY400">
        <v>9999</v>
      </c>
      <c r="HZ400">
        <v>9999</v>
      </c>
      <c r="IA400">
        <v>9999</v>
      </c>
      <c r="IB400">
        <v>999.9</v>
      </c>
      <c r="IC400">
        <v>1.86398</v>
      </c>
      <c r="ID400">
        <v>1.86009</v>
      </c>
      <c r="IE400">
        <v>1.85841</v>
      </c>
      <c r="IF400">
        <v>1.85974</v>
      </c>
      <c r="IG400">
        <v>1.85989</v>
      </c>
      <c r="IH400">
        <v>1.85837</v>
      </c>
      <c r="II400">
        <v>1.85745</v>
      </c>
      <c r="IJ400">
        <v>1.85239</v>
      </c>
      <c r="IK400">
        <v>0</v>
      </c>
      <c r="IL400">
        <v>0</v>
      </c>
      <c r="IM400">
        <v>0</v>
      </c>
      <c r="IN400">
        <v>0</v>
      </c>
      <c r="IO400" t="s">
        <v>443</v>
      </c>
      <c r="IP400" t="s">
        <v>444</v>
      </c>
      <c r="IQ400" t="s">
        <v>445</v>
      </c>
      <c r="IR400" t="s">
        <v>445</v>
      </c>
      <c r="IS400" t="s">
        <v>445</v>
      </c>
      <c r="IT400" t="s">
        <v>445</v>
      </c>
      <c r="IU400">
        <v>0</v>
      </c>
      <c r="IV400">
        <v>100</v>
      </c>
      <c r="IW400">
        <v>100</v>
      </c>
      <c r="IX400">
        <v>-0.54</v>
      </c>
      <c r="IY400">
        <v>0.2871</v>
      </c>
      <c r="IZ400">
        <v>-1.101190050776656</v>
      </c>
      <c r="JA400">
        <v>-0.0009077452495023094</v>
      </c>
      <c r="JB400">
        <v>1.260287539409167E-06</v>
      </c>
      <c r="JC400">
        <v>-2.747980142854786E-10</v>
      </c>
      <c r="JD400">
        <v>0.01164710740424388</v>
      </c>
      <c r="JE400">
        <v>0.002354074995816399</v>
      </c>
      <c r="JF400">
        <v>0.0004967520844642659</v>
      </c>
      <c r="JG400">
        <v>-1.558376616488758E-06</v>
      </c>
      <c r="JH400">
        <v>1</v>
      </c>
      <c r="JI400">
        <v>1955</v>
      </c>
      <c r="JJ400">
        <v>1</v>
      </c>
      <c r="JK400">
        <v>26</v>
      </c>
      <c r="JL400">
        <v>194332.1</v>
      </c>
      <c r="JM400">
        <v>194332.3</v>
      </c>
      <c r="JN400">
        <v>3.28857</v>
      </c>
      <c r="JO400">
        <v>2.60132</v>
      </c>
      <c r="JP400">
        <v>1.49658</v>
      </c>
      <c r="JQ400">
        <v>2.34497</v>
      </c>
      <c r="JR400">
        <v>1.54907</v>
      </c>
      <c r="JS400">
        <v>2.45728</v>
      </c>
      <c r="JT400">
        <v>36.7417</v>
      </c>
      <c r="JU400">
        <v>24.1751</v>
      </c>
      <c r="JV400">
        <v>18</v>
      </c>
      <c r="JW400">
        <v>483.916</v>
      </c>
      <c r="JX400">
        <v>486.29</v>
      </c>
      <c r="JY400">
        <v>27.6739</v>
      </c>
      <c r="JZ400">
        <v>29.4275</v>
      </c>
      <c r="KA400">
        <v>30.0003</v>
      </c>
      <c r="KB400">
        <v>29.6015</v>
      </c>
      <c r="KC400">
        <v>29.5858</v>
      </c>
      <c r="KD400">
        <v>65.98090000000001</v>
      </c>
      <c r="KE400">
        <v>20.8481</v>
      </c>
      <c r="KF400">
        <v>53.8982</v>
      </c>
      <c r="KG400">
        <v>27.6729</v>
      </c>
      <c r="KH400">
        <v>1570.23</v>
      </c>
      <c r="KI400">
        <v>19.8303</v>
      </c>
      <c r="KJ400">
        <v>101.833</v>
      </c>
      <c r="KK400">
        <v>91.4021</v>
      </c>
    </row>
    <row r="401" spans="1:297">
      <c r="A401">
        <v>383</v>
      </c>
      <c r="B401">
        <v>1758649534.6</v>
      </c>
      <c r="C401">
        <v>7901.599999904633</v>
      </c>
      <c r="D401" t="s">
        <v>1214</v>
      </c>
      <c r="E401" t="s">
        <v>1215</v>
      </c>
      <c r="F401">
        <v>5</v>
      </c>
      <c r="G401" t="s">
        <v>1027</v>
      </c>
      <c r="H401" t="s">
        <v>438</v>
      </c>
      <c r="I401">
        <v>1758649527.1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(EA401+(U401+2*0.95*5.67E-8*(((EA401+$B$9)+273)^4-(EA401+273)^4)-44100*J401)/(1.84*29.3*R401+8*0.95*5.67E-8*(EA401+273)^3))</f>
        <v>0</v>
      </c>
      <c r="W401">
        <f>($C$9*EB401+$D$9*EC401+$E$9*V401)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2*0.95*5.67E-8*(((EA401+$B$9)+273)^4-(W401+273)^4)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1590.955459342872</v>
      </c>
      <c r="AK401">
        <v>1558.917696969697</v>
      </c>
      <c r="AL401">
        <v>3.480436423353226</v>
      </c>
      <c r="AM401">
        <v>65.1807308755827</v>
      </c>
      <c r="AN401">
        <f>(AP401 - AO401 + DY401*1E3/(8.314*(EA401+273.15)) * AR401/DX401 * AQ401) * DX401/(100*DL401) * 1000/(1000 - AP401)</f>
        <v>0</v>
      </c>
      <c r="AO401">
        <v>19.81147930744582</v>
      </c>
      <c r="AP401">
        <v>22.27563030303031</v>
      </c>
      <c r="AQ401">
        <v>-2.207031010804234E-06</v>
      </c>
      <c r="AR401">
        <v>105.5664432874924</v>
      </c>
      <c r="AS401">
        <v>0</v>
      </c>
      <c r="AT401">
        <v>0</v>
      </c>
      <c r="AU401">
        <f>IF(AS401*$H$15&gt;=AW401,1.0,(AW401/(AW401-AS401*$H$15)))</f>
        <v>0</v>
      </c>
      <c r="AV401">
        <f>(AU401-1)*100</f>
        <v>0</v>
      </c>
      <c r="AW401">
        <f>MAX(0,($B$15+$C$15*EF401)/(1+$D$15*EF401)*DY401/(EA401+273)*$E$15)</f>
        <v>0</v>
      </c>
      <c r="AX401" t="s">
        <v>439</v>
      </c>
      <c r="AY401" t="s">
        <v>439</v>
      </c>
      <c r="AZ401">
        <v>0</v>
      </c>
      <c r="BA401">
        <v>0</v>
      </c>
      <c r="BB401">
        <f>1-AZ401/BA401</f>
        <v>0</v>
      </c>
      <c r="BC401">
        <v>0</v>
      </c>
      <c r="BD401" t="s">
        <v>439</v>
      </c>
      <c r="BE401" t="s">
        <v>439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439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$B$13*EG401+$C$13*EH401+$F$13*ES401*(1-EV401)</f>
        <v>0</v>
      </c>
      <c r="DI401">
        <f>DH401*DJ401</f>
        <v>0</v>
      </c>
      <c r="DJ401">
        <f>($B$13*$D$11+$C$13*$D$11+$F$13*((FF401+EX401)/MAX(FF401+EX401+FG401, 0.1)*$I$11+FG401/MAX(FF401+EX401+FG401, 0.1)*$J$11))/($B$13+$C$13+$F$13)</f>
        <v>0</v>
      </c>
      <c r="DK401">
        <f>($B$13*$K$11+$C$13*$K$11+$F$13*((FF401+EX401)/MAX(FF401+EX401+FG401, 0.1)*$P$11+FG401/MAX(FF401+EX401+FG401, 0.1)*$Q$11))/($B$13+$C$13+$F$13)</f>
        <v>0</v>
      </c>
      <c r="DL401">
        <v>2.7</v>
      </c>
      <c r="DM401">
        <v>0.5</v>
      </c>
      <c r="DN401" t="s">
        <v>440</v>
      </c>
      <c r="DO401">
        <v>2</v>
      </c>
      <c r="DP401" t="b">
        <v>1</v>
      </c>
      <c r="DQ401">
        <v>1758649527.1</v>
      </c>
      <c r="DR401">
        <v>1500.56037037037</v>
      </c>
      <c r="DS401">
        <v>1544.342962962963</v>
      </c>
      <c r="DT401">
        <v>22.27923333333333</v>
      </c>
      <c r="DU401">
        <v>19.80818518518518</v>
      </c>
      <c r="DV401">
        <v>1501.112962962963</v>
      </c>
      <c r="DW401">
        <v>21.99213703703703</v>
      </c>
      <c r="DX401">
        <v>499.9818518518518</v>
      </c>
      <c r="DY401">
        <v>90.28552962962964</v>
      </c>
      <c r="DZ401">
        <v>0.06793792962962963</v>
      </c>
      <c r="EA401">
        <v>29.02493333333333</v>
      </c>
      <c r="EB401">
        <v>29.9995</v>
      </c>
      <c r="EC401">
        <v>999.9000000000001</v>
      </c>
      <c r="ED401">
        <v>0</v>
      </c>
      <c r="EE401">
        <v>0</v>
      </c>
      <c r="EF401">
        <v>10002.45407407407</v>
      </c>
      <c r="EG401">
        <v>0</v>
      </c>
      <c r="EH401">
        <v>10.2</v>
      </c>
      <c r="EI401">
        <v>-43.78320370370371</v>
      </c>
      <c r="EJ401">
        <v>1534.751851851852</v>
      </c>
      <c r="EK401">
        <v>1575.552222222222</v>
      </c>
      <c r="EL401">
        <v>2.471037037037037</v>
      </c>
      <c r="EM401">
        <v>1544.342962962963</v>
      </c>
      <c r="EN401">
        <v>19.80818518518518</v>
      </c>
      <c r="EO401">
        <v>2.011491481481482</v>
      </c>
      <c r="EP401">
        <v>1.788392962962963</v>
      </c>
      <c r="EQ401">
        <v>17.53507777777778</v>
      </c>
      <c r="ER401">
        <v>15.68572222222222</v>
      </c>
      <c r="ES401">
        <v>1999.988888888889</v>
      </c>
      <c r="ET401">
        <v>0.9799941111111115</v>
      </c>
      <c r="EU401">
        <v>0.02000608518518518</v>
      </c>
      <c r="EV401">
        <v>0</v>
      </c>
      <c r="EW401">
        <v>467.5288888888889</v>
      </c>
      <c r="EX401">
        <v>5.00078</v>
      </c>
      <c r="EY401">
        <v>9221.705925925926</v>
      </c>
      <c r="EZ401">
        <v>16379.4962962963</v>
      </c>
      <c r="FA401">
        <v>39.88859259259258</v>
      </c>
      <c r="FB401">
        <v>40.67551851851851</v>
      </c>
      <c r="FC401">
        <v>39.99966666666666</v>
      </c>
      <c r="FD401">
        <v>40.42562962962962</v>
      </c>
      <c r="FE401">
        <v>41.01362962962962</v>
      </c>
      <c r="FF401">
        <v>1955.078888888889</v>
      </c>
      <c r="FG401">
        <v>39.91</v>
      </c>
      <c r="FH401">
        <v>0</v>
      </c>
      <c r="FI401">
        <v>1758649533</v>
      </c>
      <c r="FJ401">
        <v>0</v>
      </c>
      <c r="FK401">
        <v>467.4944399999999</v>
      </c>
      <c r="FL401">
        <v>-0.5069999846597244</v>
      </c>
      <c r="FM401">
        <v>-14.43461535759721</v>
      </c>
      <c r="FN401">
        <v>9221.641599999999</v>
      </c>
      <c r="FO401">
        <v>15</v>
      </c>
      <c r="FP401">
        <v>0</v>
      </c>
      <c r="FQ401" t="s">
        <v>441</v>
      </c>
      <c r="FR401">
        <v>1746989605.5</v>
      </c>
      <c r="FS401">
        <v>1746989593.5</v>
      </c>
      <c r="FT401">
        <v>0</v>
      </c>
      <c r="FU401">
        <v>-0.274</v>
      </c>
      <c r="FV401">
        <v>-0.002</v>
      </c>
      <c r="FW401">
        <v>2.549</v>
      </c>
      <c r="FX401">
        <v>0.129</v>
      </c>
      <c r="FY401">
        <v>420</v>
      </c>
      <c r="FZ401">
        <v>17</v>
      </c>
      <c r="GA401">
        <v>0.02</v>
      </c>
      <c r="GB401">
        <v>0.04</v>
      </c>
      <c r="GC401">
        <v>-43.75696749999999</v>
      </c>
      <c r="GD401">
        <v>-0.3207073170731066</v>
      </c>
      <c r="GE401">
        <v>0.09689150217511369</v>
      </c>
      <c r="GF401">
        <v>1</v>
      </c>
      <c r="GG401">
        <v>467.5575</v>
      </c>
      <c r="GH401">
        <v>-0.5797555309018181</v>
      </c>
      <c r="GI401">
        <v>0.2257016836445797</v>
      </c>
      <c r="GJ401">
        <v>1</v>
      </c>
      <c r="GK401">
        <v>2.47354625</v>
      </c>
      <c r="GL401">
        <v>-0.05745984990618632</v>
      </c>
      <c r="GM401">
        <v>0.005593442449645773</v>
      </c>
      <c r="GN401">
        <v>1</v>
      </c>
      <c r="GO401">
        <v>3</v>
      </c>
      <c r="GP401">
        <v>3</v>
      </c>
      <c r="GQ401" t="s">
        <v>568</v>
      </c>
      <c r="GR401">
        <v>3.10257</v>
      </c>
      <c r="GS401">
        <v>2.72564</v>
      </c>
      <c r="GT401">
        <v>0.207721</v>
      </c>
      <c r="GU401">
        <v>0.211251</v>
      </c>
      <c r="GV401">
        <v>0.101966</v>
      </c>
      <c r="GW401">
        <v>0.09515990000000001</v>
      </c>
      <c r="GX401">
        <v>20683.6</v>
      </c>
      <c r="GY401">
        <v>18717.2</v>
      </c>
      <c r="GZ401">
        <v>26671.2</v>
      </c>
      <c r="HA401">
        <v>23953.9</v>
      </c>
      <c r="HB401">
        <v>38343.3</v>
      </c>
      <c r="HC401">
        <v>32059.4</v>
      </c>
      <c r="HD401">
        <v>46576.3</v>
      </c>
      <c r="HE401">
        <v>37902.6</v>
      </c>
      <c r="HF401">
        <v>1.86637</v>
      </c>
      <c r="HG401">
        <v>1.84597</v>
      </c>
      <c r="HH401">
        <v>0.104949</v>
      </c>
      <c r="HI401">
        <v>0</v>
      </c>
      <c r="HJ401">
        <v>28.2955</v>
      </c>
      <c r="HK401">
        <v>999.9</v>
      </c>
      <c r="HL401">
        <v>46.8</v>
      </c>
      <c r="HM401">
        <v>32</v>
      </c>
      <c r="HN401">
        <v>24.7516</v>
      </c>
      <c r="HO401">
        <v>60.7612</v>
      </c>
      <c r="HP401">
        <v>22.5</v>
      </c>
      <c r="HQ401">
        <v>1</v>
      </c>
      <c r="HR401">
        <v>0.169177</v>
      </c>
      <c r="HS401">
        <v>0.191841</v>
      </c>
      <c r="HT401">
        <v>20.2804</v>
      </c>
      <c r="HU401">
        <v>5.21115</v>
      </c>
      <c r="HV401">
        <v>11.98</v>
      </c>
      <c r="HW401">
        <v>4.96305</v>
      </c>
      <c r="HX401">
        <v>3.27425</v>
      </c>
      <c r="HY401">
        <v>9999</v>
      </c>
      <c r="HZ401">
        <v>9999</v>
      </c>
      <c r="IA401">
        <v>9999</v>
      </c>
      <c r="IB401">
        <v>999.9</v>
      </c>
      <c r="IC401">
        <v>1.86392</v>
      </c>
      <c r="ID401">
        <v>1.86006</v>
      </c>
      <c r="IE401">
        <v>1.85841</v>
      </c>
      <c r="IF401">
        <v>1.85974</v>
      </c>
      <c r="IG401">
        <v>1.85989</v>
      </c>
      <c r="IH401">
        <v>1.85837</v>
      </c>
      <c r="II401">
        <v>1.85745</v>
      </c>
      <c r="IJ401">
        <v>1.8524</v>
      </c>
      <c r="IK401">
        <v>0</v>
      </c>
      <c r="IL401">
        <v>0</v>
      </c>
      <c r="IM401">
        <v>0</v>
      </c>
      <c r="IN401">
        <v>0</v>
      </c>
      <c r="IO401" t="s">
        <v>443</v>
      </c>
      <c r="IP401" t="s">
        <v>444</v>
      </c>
      <c r="IQ401" t="s">
        <v>445</v>
      </c>
      <c r="IR401" t="s">
        <v>445</v>
      </c>
      <c r="IS401" t="s">
        <v>445</v>
      </c>
      <c r="IT401" t="s">
        <v>445</v>
      </c>
      <c r="IU401">
        <v>0</v>
      </c>
      <c r="IV401">
        <v>100</v>
      </c>
      <c r="IW401">
        <v>100</v>
      </c>
      <c r="IX401">
        <v>-0.53</v>
      </c>
      <c r="IY401">
        <v>0.287</v>
      </c>
      <c r="IZ401">
        <v>-1.101190050776656</v>
      </c>
      <c r="JA401">
        <v>-0.0009077452495023094</v>
      </c>
      <c r="JB401">
        <v>1.260287539409167E-06</v>
      </c>
      <c r="JC401">
        <v>-2.747980142854786E-10</v>
      </c>
      <c r="JD401">
        <v>0.01164710740424388</v>
      </c>
      <c r="JE401">
        <v>0.002354074995816399</v>
      </c>
      <c r="JF401">
        <v>0.0004967520844642659</v>
      </c>
      <c r="JG401">
        <v>-1.558376616488758E-06</v>
      </c>
      <c r="JH401">
        <v>1</v>
      </c>
      <c r="JI401">
        <v>1955</v>
      </c>
      <c r="JJ401">
        <v>1</v>
      </c>
      <c r="JK401">
        <v>26</v>
      </c>
      <c r="JL401">
        <v>194332.2</v>
      </c>
      <c r="JM401">
        <v>194332.4</v>
      </c>
      <c r="JN401">
        <v>3.31177</v>
      </c>
      <c r="JO401">
        <v>2.60376</v>
      </c>
      <c r="JP401">
        <v>1.49658</v>
      </c>
      <c r="JQ401">
        <v>2.34619</v>
      </c>
      <c r="JR401">
        <v>1.54907</v>
      </c>
      <c r="JS401">
        <v>2.40845</v>
      </c>
      <c r="JT401">
        <v>36.7417</v>
      </c>
      <c r="JU401">
        <v>24.1751</v>
      </c>
      <c r="JV401">
        <v>18</v>
      </c>
      <c r="JW401">
        <v>484.367</v>
      </c>
      <c r="JX401">
        <v>485.826</v>
      </c>
      <c r="JY401">
        <v>27.668</v>
      </c>
      <c r="JZ401">
        <v>29.4288</v>
      </c>
      <c r="KA401">
        <v>30.0002</v>
      </c>
      <c r="KB401">
        <v>29.6032</v>
      </c>
      <c r="KC401">
        <v>29.5871</v>
      </c>
      <c r="KD401">
        <v>66.54859999999999</v>
      </c>
      <c r="KE401">
        <v>20.8481</v>
      </c>
      <c r="KF401">
        <v>53.8982</v>
      </c>
      <c r="KG401">
        <v>27.6617</v>
      </c>
      <c r="KH401">
        <v>1590.27</v>
      </c>
      <c r="KI401">
        <v>19.8367</v>
      </c>
      <c r="KJ401">
        <v>101.833</v>
      </c>
      <c r="KK401">
        <v>91.4024</v>
      </c>
    </row>
    <row r="402" spans="1:297">
      <c r="A402">
        <v>384</v>
      </c>
      <c r="B402">
        <v>1758649539.6</v>
      </c>
      <c r="C402">
        <v>7906.599999904633</v>
      </c>
      <c r="D402" t="s">
        <v>1216</v>
      </c>
      <c r="E402" t="s">
        <v>1217</v>
      </c>
      <c r="F402">
        <v>5</v>
      </c>
      <c r="G402" t="s">
        <v>1027</v>
      </c>
      <c r="H402" t="s">
        <v>438</v>
      </c>
      <c r="I402">
        <v>1758649531.814285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(EA402+(U402+2*0.95*5.67E-8*(((EA402+$B$9)+273)^4-(EA402+273)^4)-44100*J402)/(1.84*29.3*R402+8*0.95*5.67E-8*(EA402+273)^3))</f>
        <v>0</v>
      </c>
      <c r="W402">
        <f>($C$9*EB402+$D$9*EC402+$E$9*V402)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2*0.95*5.67E-8*(((EA402+$B$9)+273)^4-(W402+273)^4)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1607.955880460907</v>
      </c>
      <c r="AK402">
        <v>1575.987878787878</v>
      </c>
      <c r="AL402">
        <v>3.4097569934984</v>
      </c>
      <c r="AM402">
        <v>65.1807308755827</v>
      </c>
      <c r="AN402">
        <f>(AP402 - AO402 + DY402*1E3/(8.314*(EA402+273.15)) * AR402/DX402 * AQ402) * DX402/(100*DL402) * 1000/(1000 - AP402)</f>
        <v>0</v>
      </c>
      <c r="AO402">
        <v>19.81326022554235</v>
      </c>
      <c r="AP402">
        <v>22.27280242424241</v>
      </c>
      <c r="AQ402">
        <v>-1.92994616225593E-06</v>
      </c>
      <c r="AR402">
        <v>105.5664432874924</v>
      </c>
      <c r="AS402">
        <v>0</v>
      </c>
      <c r="AT402">
        <v>0</v>
      </c>
      <c r="AU402">
        <f>IF(AS402*$H$15&gt;=AW402,1.0,(AW402/(AW402-AS402*$H$15)))</f>
        <v>0</v>
      </c>
      <c r="AV402">
        <f>(AU402-1)*100</f>
        <v>0</v>
      </c>
      <c r="AW402">
        <f>MAX(0,($B$15+$C$15*EF402)/(1+$D$15*EF402)*DY402/(EA402+273)*$E$15)</f>
        <v>0</v>
      </c>
      <c r="AX402" t="s">
        <v>439</v>
      </c>
      <c r="AY402" t="s">
        <v>439</v>
      </c>
      <c r="AZ402">
        <v>0</v>
      </c>
      <c r="BA402">
        <v>0</v>
      </c>
      <c r="BB402">
        <f>1-AZ402/BA402</f>
        <v>0</v>
      </c>
      <c r="BC402">
        <v>0</v>
      </c>
      <c r="BD402" t="s">
        <v>439</v>
      </c>
      <c r="BE402" t="s">
        <v>439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439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$B$13*EG402+$C$13*EH402+$F$13*ES402*(1-EV402)</f>
        <v>0</v>
      </c>
      <c r="DI402">
        <f>DH402*DJ402</f>
        <v>0</v>
      </c>
      <c r="DJ402">
        <f>($B$13*$D$11+$C$13*$D$11+$F$13*((FF402+EX402)/MAX(FF402+EX402+FG402, 0.1)*$I$11+FG402/MAX(FF402+EX402+FG402, 0.1)*$J$11))/($B$13+$C$13+$F$13)</f>
        <v>0</v>
      </c>
      <c r="DK402">
        <f>($B$13*$K$11+$C$13*$K$11+$F$13*((FF402+EX402)/MAX(FF402+EX402+FG402, 0.1)*$P$11+FG402/MAX(FF402+EX402+FG402, 0.1)*$Q$11))/($B$13+$C$13+$F$13)</f>
        <v>0</v>
      </c>
      <c r="DL402">
        <v>2.7</v>
      </c>
      <c r="DM402">
        <v>0.5</v>
      </c>
      <c r="DN402" t="s">
        <v>440</v>
      </c>
      <c r="DO402">
        <v>2</v>
      </c>
      <c r="DP402" t="b">
        <v>1</v>
      </c>
      <c r="DQ402">
        <v>1758649531.814285</v>
      </c>
      <c r="DR402">
        <v>1516.436428571428</v>
      </c>
      <c r="DS402">
        <v>1560.1225</v>
      </c>
      <c r="DT402">
        <v>22.27642142857143</v>
      </c>
      <c r="DU402">
        <v>19.8101</v>
      </c>
      <c r="DV402">
        <v>1516.972857142857</v>
      </c>
      <c r="DW402">
        <v>21.98939642857143</v>
      </c>
      <c r="DX402">
        <v>500.02075</v>
      </c>
      <c r="DY402">
        <v>90.28622142857144</v>
      </c>
      <c r="DZ402">
        <v>0.06780702142857144</v>
      </c>
      <c r="EA402">
        <v>29.02546428571429</v>
      </c>
      <c r="EB402">
        <v>30.00355</v>
      </c>
      <c r="EC402">
        <v>999.9000000000002</v>
      </c>
      <c r="ED402">
        <v>0</v>
      </c>
      <c r="EE402">
        <v>0</v>
      </c>
      <c r="EF402">
        <v>9996.964642857143</v>
      </c>
      <c r="EG402">
        <v>0</v>
      </c>
      <c r="EH402">
        <v>10.2</v>
      </c>
      <c r="EI402">
        <v>-43.68693571428571</v>
      </c>
      <c r="EJ402">
        <v>1550.985</v>
      </c>
      <c r="EK402">
        <v>1591.653214285714</v>
      </c>
      <c r="EL402">
        <v>2.466318214285714</v>
      </c>
      <c r="EM402">
        <v>1560.1225</v>
      </c>
      <c r="EN402">
        <v>19.8101</v>
      </c>
      <c r="EO402">
        <v>2.011254642857143</v>
      </c>
      <c r="EP402">
        <v>1.788579642857143</v>
      </c>
      <c r="EQ402">
        <v>17.53321428571429</v>
      </c>
      <c r="ER402">
        <v>15.68734642857143</v>
      </c>
      <c r="ES402">
        <v>1999.989285714286</v>
      </c>
      <c r="ET402">
        <v>0.9799941071428575</v>
      </c>
      <c r="EU402">
        <v>0.02000608928571428</v>
      </c>
      <c r="EV402">
        <v>0</v>
      </c>
      <c r="EW402">
        <v>467.4705000000001</v>
      </c>
      <c r="EX402">
        <v>5.00078</v>
      </c>
      <c r="EY402">
        <v>9220.571071428571</v>
      </c>
      <c r="EZ402">
        <v>16379.51071428572</v>
      </c>
      <c r="FA402">
        <v>39.91707142857143</v>
      </c>
      <c r="FB402">
        <v>40.6892857142857</v>
      </c>
      <c r="FC402">
        <v>39.96621428571428</v>
      </c>
      <c r="FD402">
        <v>40.44621428571428</v>
      </c>
      <c r="FE402">
        <v>41.04660714285713</v>
      </c>
      <c r="FF402">
        <v>1955.079285714286</v>
      </c>
      <c r="FG402">
        <v>39.91</v>
      </c>
      <c r="FH402">
        <v>0</v>
      </c>
      <c r="FI402">
        <v>1758649537.8</v>
      </c>
      <c r="FJ402">
        <v>0</v>
      </c>
      <c r="FK402">
        <v>467.43936</v>
      </c>
      <c r="FL402">
        <v>-1.541692300935128</v>
      </c>
      <c r="FM402">
        <v>-17.08384619074493</v>
      </c>
      <c r="FN402">
        <v>9220.464400000001</v>
      </c>
      <c r="FO402">
        <v>15</v>
      </c>
      <c r="FP402">
        <v>0</v>
      </c>
      <c r="FQ402" t="s">
        <v>441</v>
      </c>
      <c r="FR402">
        <v>1746989605.5</v>
      </c>
      <c r="FS402">
        <v>1746989593.5</v>
      </c>
      <c r="FT402">
        <v>0</v>
      </c>
      <c r="FU402">
        <v>-0.274</v>
      </c>
      <c r="FV402">
        <v>-0.002</v>
      </c>
      <c r="FW402">
        <v>2.549</v>
      </c>
      <c r="FX402">
        <v>0.129</v>
      </c>
      <c r="FY402">
        <v>420</v>
      </c>
      <c r="FZ402">
        <v>17</v>
      </c>
      <c r="GA402">
        <v>0.02</v>
      </c>
      <c r="GB402">
        <v>0.04</v>
      </c>
      <c r="GC402">
        <v>-43.74747000000001</v>
      </c>
      <c r="GD402">
        <v>0.4301358348969123</v>
      </c>
      <c r="GE402">
        <v>0.1285341456578754</v>
      </c>
      <c r="GF402">
        <v>1</v>
      </c>
      <c r="GG402">
        <v>467.4893529411765</v>
      </c>
      <c r="GH402">
        <v>-0.7431321557869393</v>
      </c>
      <c r="GI402">
        <v>0.2515411184201382</v>
      </c>
      <c r="GJ402">
        <v>1</v>
      </c>
      <c r="GK402">
        <v>2.46969</v>
      </c>
      <c r="GL402">
        <v>-0.05989013133208874</v>
      </c>
      <c r="GM402">
        <v>0.005830607601271022</v>
      </c>
      <c r="GN402">
        <v>1</v>
      </c>
      <c r="GO402">
        <v>3</v>
      </c>
      <c r="GP402">
        <v>3</v>
      </c>
      <c r="GQ402" t="s">
        <v>568</v>
      </c>
      <c r="GR402">
        <v>3.10215</v>
      </c>
      <c r="GS402">
        <v>2.72599</v>
      </c>
      <c r="GT402">
        <v>0.209055</v>
      </c>
      <c r="GU402">
        <v>0.212524</v>
      </c>
      <c r="GV402">
        <v>0.101956</v>
      </c>
      <c r="GW402">
        <v>0.0951693</v>
      </c>
      <c r="GX402">
        <v>20648.6</v>
      </c>
      <c r="GY402">
        <v>18686.9</v>
      </c>
      <c r="GZ402">
        <v>26671.1</v>
      </c>
      <c r="HA402">
        <v>23953.7</v>
      </c>
      <c r="HB402">
        <v>38343.6</v>
      </c>
      <c r="HC402">
        <v>32059.1</v>
      </c>
      <c r="HD402">
        <v>46575.9</v>
      </c>
      <c r="HE402">
        <v>37902.5</v>
      </c>
      <c r="HF402">
        <v>1.8654</v>
      </c>
      <c r="HG402">
        <v>1.84685</v>
      </c>
      <c r="HH402">
        <v>0.105597</v>
      </c>
      <c r="HI402">
        <v>0</v>
      </c>
      <c r="HJ402">
        <v>28.2955</v>
      </c>
      <c r="HK402">
        <v>999.9</v>
      </c>
      <c r="HL402">
        <v>46.8</v>
      </c>
      <c r="HM402">
        <v>32</v>
      </c>
      <c r="HN402">
        <v>24.752</v>
      </c>
      <c r="HO402">
        <v>61.1312</v>
      </c>
      <c r="HP402">
        <v>22.3518</v>
      </c>
      <c r="HQ402">
        <v>1</v>
      </c>
      <c r="HR402">
        <v>0.169395</v>
      </c>
      <c r="HS402">
        <v>0.173499</v>
      </c>
      <c r="HT402">
        <v>20.2803</v>
      </c>
      <c r="HU402">
        <v>5.21205</v>
      </c>
      <c r="HV402">
        <v>11.9798</v>
      </c>
      <c r="HW402">
        <v>4.9634</v>
      </c>
      <c r="HX402">
        <v>3.27433</v>
      </c>
      <c r="HY402">
        <v>9999</v>
      </c>
      <c r="HZ402">
        <v>9999</v>
      </c>
      <c r="IA402">
        <v>9999</v>
      </c>
      <c r="IB402">
        <v>999.9</v>
      </c>
      <c r="IC402">
        <v>1.86395</v>
      </c>
      <c r="ID402">
        <v>1.86008</v>
      </c>
      <c r="IE402">
        <v>1.85842</v>
      </c>
      <c r="IF402">
        <v>1.85974</v>
      </c>
      <c r="IG402">
        <v>1.85989</v>
      </c>
      <c r="IH402">
        <v>1.85837</v>
      </c>
      <c r="II402">
        <v>1.85745</v>
      </c>
      <c r="IJ402">
        <v>1.85241</v>
      </c>
      <c r="IK402">
        <v>0</v>
      </c>
      <c r="IL402">
        <v>0</v>
      </c>
      <c r="IM402">
        <v>0</v>
      </c>
      <c r="IN402">
        <v>0</v>
      </c>
      <c r="IO402" t="s">
        <v>443</v>
      </c>
      <c r="IP402" t="s">
        <v>444</v>
      </c>
      <c r="IQ402" t="s">
        <v>445</v>
      </c>
      <c r="IR402" t="s">
        <v>445</v>
      </c>
      <c r="IS402" t="s">
        <v>445</v>
      </c>
      <c r="IT402" t="s">
        <v>445</v>
      </c>
      <c r="IU402">
        <v>0</v>
      </c>
      <c r="IV402">
        <v>100</v>
      </c>
      <c r="IW402">
        <v>100</v>
      </c>
      <c r="IX402">
        <v>-0.51</v>
      </c>
      <c r="IY402">
        <v>0.287</v>
      </c>
      <c r="IZ402">
        <v>-1.101190050776656</v>
      </c>
      <c r="JA402">
        <v>-0.0009077452495023094</v>
      </c>
      <c r="JB402">
        <v>1.260287539409167E-06</v>
      </c>
      <c r="JC402">
        <v>-2.747980142854786E-10</v>
      </c>
      <c r="JD402">
        <v>0.01164710740424388</v>
      </c>
      <c r="JE402">
        <v>0.002354074995816399</v>
      </c>
      <c r="JF402">
        <v>0.0004967520844642659</v>
      </c>
      <c r="JG402">
        <v>-1.558376616488758E-06</v>
      </c>
      <c r="JH402">
        <v>1</v>
      </c>
      <c r="JI402">
        <v>1955</v>
      </c>
      <c r="JJ402">
        <v>1</v>
      </c>
      <c r="JK402">
        <v>26</v>
      </c>
      <c r="JL402">
        <v>194332.2</v>
      </c>
      <c r="JM402">
        <v>194332.4</v>
      </c>
      <c r="JN402">
        <v>3.34351</v>
      </c>
      <c r="JO402">
        <v>2.62817</v>
      </c>
      <c r="JP402">
        <v>1.49658</v>
      </c>
      <c r="JQ402">
        <v>2.34497</v>
      </c>
      <c r="JR402">
        <v>1.54907</v>
      </c>
      <c r="JS402">
        <v>2.41333</v>
      </c>
      <c r="JT402">
        <v>36.7417</v>
      </c>
      <c r="JU402">
        <v>24.1663</v>
      </c>
      <c r="JV402">
        <v>18</v>
      </c>
      <c r="JW402">
        <v>483.81</v>
      </c>
      <c r="JX402">
        <v>486.418</v>
      </c>
      <c r="JY402">
        <v>27.6614</v>
      </c>
      <c r="JZ402">
        <v>29.4303</v>
      </c>
      <c r="KA402">
        <v>30.0003</v>
      </c>
      <c r="KB402">
        <v>29.6051</v>
      </c>
      <c r="KC402">
        <v>29.5893</v>
      </c>
      <c r="KD402">
        <v>67.0801</v>
      </c>
      <c r="KE402">
        <v>20.8481</v>
      </c>
      <c r="KF402">
        <v>53.8982</v>
      </c>
      <c r="KG402">
        <v>27.6611</v>
      </c>
      <c r="KH402">
        <v>1603.62</v>
      </c>
      <c r="KI402">
        <v>19.84</v>
      </c>
      <c r="KJ402">
        <v>101.833</v>
      </c>
      <c r="KK402">
        <v>91.402</v>
      </c>
    </row>
    <row r="403" spans="1:297">
      <c r="A403">
        <v>385</v>
      </c>
      <c r="B403">
        <v>1758651079.5</v>
      </c>
      <c r="C403">
        <v>9446.5</v>
      </c>
      <c r="D403" t="s">
        <v>1218</v>
      </c>
      <c r="E403" t="s">
        <v>1219</v>
      </c>
      <c r="F403">
        <v>5</v>
      </c>
      <c r="G403" t="s">
        <v>1220</v>
      </c>
      <c r="H403" t="s">
        <v>438</v>
      </c>
      <c r="I403">
        <v>1758651071.5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(EA403+(U403+2*0.95*5.67E-8*(((EA403+$B$9)+273)^4-(EA403+273)^4)-44100*J403)/(1.84*29.3*R403+8*0.95*5.67E-8*(EA403+273)^3))</f>
        <v>0</v>
      </c>
      <c r="W403">
        <f>($C$9*EB403+$D$9*EC403+$E$9*V403)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2*0.95*5.67E-8*(((EA403+$B$9)+273)^4-(W403+273)^4)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426.5858574562306</v>
      </c>
      <c r="AK403">
        <v>411.5648848484847</v>
      </c>
      <c r="AL403">
        <v>5.109980262219055E-05</v>
      </c>
      <c r="AM403">
        <v>65.18708182641205</v>
      </c>
      <c r="AN403">
        <f>(AP403 - AO403 + DY403*1E3/(8.314*(EA403+273.15)) * AR403/DX403 * AQ403) * DX403/(100*DL403) * 1000/(1000 - AP403)</f>
        <v>0</v>
      </c>
      <c r="AO403">
        <v>15.43361679283331</v>
      </c>
      <c r="AP403">
        <v>22.46653272727272</v>
      </c>
      <c r="AQ403">
        <v>0.000428229155175846</v>
      </c>
      <c r="AR403">
        <v>105.4084907912641</v>
      </c>
      <c r="AS403">
        <v>0</v>
      </c>
      <c r="AT403">
        <v>0</v>
      </c>
      <c r="AU403">
        <f>IF(AS403*$H$15&gt;=AW403,1.0,(AW403/(AW403-AS403*$H$15)))</f>
        <v>0</v>
      </c>
      <c r="AV403">
        <f>(AU403-1)*100</f>
        <v>0</v>
      </c>
      <c r="AW403">
        <f>MAX(0,($B$15+$C$15*EF403)/(1+$D$15*EF403)*DY403/(EA403+273)*$E$15)</f>
        <v>0</v>
      </c>
      <c r="AX403" t="s">
        <v>439</v>
      </c>
      <c r="AY403" t="s">
        <v>439</v>
      </c>
      <c r="AZ403">
        <v>0</v>
      </c>
      <c r="BA403">
        <v>0</v>
      </c>
      <c r="BB403">
        <f>1-AZ403/BA403</f>
        <v>0</v>
      </c>
      <c r="BC403">
        <v>0</v>
      </c>
      <c r="BD403" t="s">
        <v>439</v>
      </c>
      <c r="BE403" t="s">
        <v>439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439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$B$13*EG403+$C$13*EH403+$F$13*ES403*(1-EV403)</f>
        <v>0</v>
      </c>
      <c r="DI403">
        <f>DH403*DJ403</f>
        <v>0</v>
      </c>
      <c r="DJ403">
        <f>($B$13*$D$11+$C$13*$D$11+$F$13*((FF403+EX403)/MAX(FF403+EX403+FG403, 0.1)*$I$11+FG403/MAX(FF403+EX403+FG403, 0.1)*$J$11))/($B$13+$C$13+$F$13)</f>
        <v>0</v>
      </c>
      <c r="DK403">
        <f>($B$13*$K$11+$C$13*$K$11+$F$13*((FF403+EX403)/MAX(FF403+EX403+FG403, 0.1)*$P$11+FG403/MAX(FF403+EX403+FG403, 0.1)*$Q$11))/($B$13+$C$13+$F$13)</f>
        <v>0</v>
      </c>
      <c r="DL403">
        <v>5.36</v>
      </c>
      <c r="DM403">
        <v>0.5</v>
      </c>
      <c r="DN403" t="s">
        <v>440</v>
      </c>
      <c r="DO403">
        <v>2</v>
      </c>
      <c r="DP403" t="b">
        <v>1</v>
      </c>
      <c r="DQ403">
        <v>1758651071.5</v>
      </c>
      <c r="DR403">
        <v>402.3682258064516</v>
      </c>
      <c r="DS403">
        <v>420.0761612903226</v>
      </c>
      <c r="DT403">
        <v>22.4479064516129</v>
      </c>
      <c r="DU403">
        <v>15.40886451612903</v>
      </c>
      <c r="DV403">
        <v>403.6486129032258</v>
      </c>
      <c r="DW403">
        <v>22.15719032258065</v>
      </c>
      <c r="DX403">
        <v>500.0127419354839</v>
      </c>
      <c r="DY403">
        <v>90.26409677419355</v>
      </c>
      <c r="DZ403">
        <v>0.06929085161290321</v>
      </c>
      <c r="EA403">
        <v>29.21452903225806</v>
      </c>
      <c r="EB403">
        <v>30.00593225806452</v>
      </c>
      <c r="EC403">
        <v>999.9000000000003</v>
      </c>
      <c r="ED403">
        <v>0</v>
      </c>
      <c r="EE403">
        <v>0</v>
      </c>
      <c r="EF403">
        <v>10008.93225806452</v>
      </c>
      <c r="EG403">
        <v>0</v>
      </c>
      <c r="EH403">
        <v>12.29943548387097</v>
      </c>
      <c r="EI403">
        <v>-17.70788064516129</v>
      </c>
      <c r="EJ403">
        <v>411.6079677419355</v>
      </c>
      <c r="EK403">
        <v>426.6502258064515</v>
      </c>
      <c r="EL403">
        <v>7.039054193548388</v>
      </c>
      <c r="EM403">
        <v>420.0761612903226</v>
      </c>
      <c r="EN403">
        <v>15.40886451612903</v>
      </c>
      <c r="EO403">
        <v>2.02624064516129</v>
      </c>
      <c r="EP403">
        <v>1.390867419354838</v>
      </c>
      <c r="EQ403">
        <v>17.65089032258064</v>
      </c>
      <c r="ER403">
        <v>11.81839032258065</v>
      </c>
      <c r="ES403">
        <v>1999.969032258064</v>
      </c>
      <c r="ET403">
        <v>0.9799950645161287</v>
      </c>
      <c r="EU403">
        <v>0.02000464516129032</v>
      </c>
      <c r="EV403">
        <v>0</v>
      </c>
      <c r="EW403">
        <v>1142.88</v>
      </c>
      <c r="EX403">
        <v>5.000779999999999</v>
      </c>
      <c r="EY403">
        <v>22157.66451612902</v>
      </c>
      <c r="EZ403">
        <v>16379.35483870968</v>
      </c>
      <c r="FA403">
        <v>39.68716129032257</v>
      </c>
      <c r="FB403">
        <v>40.52999999999999</v>
      </c>
      <c r="FC403">
        <v>39.86674193548387</v>
      </c>
      <c r="FD403">
        <v>40.1650322580645</v>
      </c>
      <c r="FE403">
        <v>40.97761290322579</v>
      </c>
      <c r="FF403">
        <v>1955.056774193549</v>
      </c>
      <c r="FG403">
        <v>39.90774193548388</v>
      </c>
      <c r="FH403">
        <v>0</v>
      </c>
      <c r="FI403">
        <v>1758651078</v>
      </c>
      <c r="FJ403">
        <v>0</v>
      </c>
      <c r="FK403">
        <v>1142.846538461539</v>
      </c>
      <c r="FL403">
        <v>-2.292991439313005</v>
      </c>
      <c r="FM403">
        <v>-41.68205120028131</v>
      </c>
      <c r="FN403">
        <v>22156.99230769231</v>
      </c>
      <c r="FO403">
        <v>15</v>
      </c>
      <c r="FP403">
        <v>0</v>
      </c>
      <c r="FQ403" t="s">
        <v>441</v>
      </c>
      <c r="FR403">
        <v>1746989605.5</v>
      </c>
      <c r="FS403">
        <v>1746989593.5</v>
      </c>
      <c r="FT403">
        <v>0</v>
      </c>
      <c r="FU403">
        <v>-0.274</v>
      </c>
      <c r="FV403">
        <v>-0.002</v>
      </c>
      <c r="FW403">
        <v>2.549</v>
      </c>
      <c r="FX403">
        <v>0.129</v>
      </c>
      <c r="FY403">
        <v>420</v>
      </c>
      <c r="FZ403">
        <v>17</v>
      </c>
      <c r="GA403">
        <v>0.02</v>
      </c>
      <c r="GB403">
        <v>0.04</v>
      </c>
      <c r="GC403">
        <v>-17.71301707317073</v>
      </c>
      <c r="GD403">
        <v>0.08009059233449889</v>
      </c>
      <c r="GE403">
        <v>0.02492669156565474</v>
      </c>
      <c r="GF403">
        <v>1</v>
      </c>
      <c r="GG403">
        <v>1142.98794117647</v>
      </c>
      <c r="GH403">
        <v>-2.470435441274009</v>
      </c>
      <c r="GI403">
        <v>0.3452601696910436</v>
      </c>
      <c r="GJ403">
        <v>0</v>
      </c>
      <c r="GK403">
        <v>7.042867073170733</v>
      </c>
      <c r="GL403">
        <v>-0.148891567944253</v>
      </c>
      <c r="GM403">
        <v>0.02317197216191783</v>
      </c>
      <c r="GN403">
        <v>0</v>
      </c>
      <c r="GO403">
        <v>1</v>
      </c>
      <c r="GP403">
        <v>3</v>
      </c>
      <c r="GQ403" t="s">
        <v>448</v>
      </c>
      <c r="GR403">
        <v>3.10123</v>
      </c>
      <c r="GS403">
        <v>2.72694</v>
      </c>
      <c r="GT403">
        <v>0.0850634</v>
      </c>
      <c r="GU403">
        <v>0.08766690000000001</v>
      </c>
      <c r="GV403">
        <v>0.102576</v>
      </c>
      <c r="GW403">
        <v>0.0794871</v>
      </c>
      <c r="GX403">
        <v>23888.2</v>
      </c>
      <c r="GY403">
        <v>21669.7</v>
      </c>
      <c r="GZ403">
        <v>26674</v>
      </c>
      <c r="HA403">
        <v>23976.1</v>
      </c>
      <c r="HB403">
        <v>38305.8</v>
      </c>
      <c r="HC403">
        <v>32645.1</v>
      </c>
      <c r="HD403">
        <v>46581.7</v>
      </c>
      <c r="HE403">
        <v>37949.9</v>
      </c>
      <c r="HF403">
        <v>1.87103</v>
      </c>
      <c r="HG403">
        <v>1.83582</v>
      </c>
      <c r="HH403">
        <v>0.1489</v>
      </c>
      <c r="HI403">
        <v>0</v>
      </c>
      <c r="HJ403">
        <v>27.5836</v>
      </c>
      <c r="HK403">
        <v>999.9</v>
      </c>
      <c r="HL403">
        <v>39</v>
      </c>
      <c r="HM403">
        <v>32.5</v>
      </c>
      <c r="HN403">
        <v>21.2217</v>
      </c>
      <c r="HO403">
        <v>61.0013</v>
      </c>
      <c r="HP403">
        <v>22.9006</v>
      </c>
      <c r="HQ403">
        <v>1</v>
      </c>
      <c r="HR403">
        <v>0.155902</v>
      </c>
      <c r="HS403">
        <v>-0.116351</v>
      </c>
      <c r="HT403">
        <v>20.2798</v>
      </c>
      <c r="HU403">
        <v>5.21175</v>
      </c>
      <c r="HV403">
        <v>11.9784</v>
      </c>
      <c r="HW403">
        <v>4.9632</v>
      </c>
      <c r="HX403">
        <v>3.27453</v>
      </c>
      <c r="HY403">
        <v>9999</v>
      </c>
      <c r="HZ403">
        <v>9999</v>
      </c>
      <c r="IA403">
        <v>9999</v>
      </c>
      <c r="IB403">
        <v>999.9</v>
      </c>
      <c r="IC403">
        <v>1.86397</v>
      </c>
      <c r="ID403">
        <v>1.8601</v>
      </c>
      <c r="IE403">
        <v>1.85848</v>
      </c>
      <c r="IF403">
        <v>1.85975</v>
      </c>
      <c r="IG403">
        <v>1.85989</v>
      </c>
      <c r="IH403">
        <v>1.85838</v>
      </c>
      <c r="II403">
        <v>1.85745</v>
      </c>
      <c r="IJ403">
        <v>1.85242</v>
      </c>
      <c r="IK403">
        <v>0</v>
      </c>
      <c r="IL403">
        <v>0</v>
      </c>
      <c r="IM403">
        <v>0</v>
      </c>
      <c r="IN403">
        <v>0</v>
      </c>
      <c r="IO403" t="s">
        <v>443</v>
      </c>
      <c r="IP403" t="s">
        <v>444</v>
      </c>
      <c r="IQ403" t="s">
        <v>445</v>
      </c>
      <c r="IR403" t="s">
        <v>445</v>
      </c>
      <c r="IS403" t="s">
        <v>445</v>
      </c>
      <c r="IT403" t="s">
        <v>445</v>
      </c>
      <c r="IU403">
        <v>0</v>
      </c>
      <c r="IV403">
        <v>100</v>
      </c>
      <c r="IW403">
        <v>100</v>
      </c>
      <c r="IX403">
        <v>-1.281</v>
      </c>
      <c r="IY403">
        <v>0.2912</v>
      </c>
      <c r="IZ403">
        <v>-1.101190050776656</v>
      </c>
      <c r="JA403">
        <v>-0.0009077452495023094</v>
      </c>
      <c r="JB403">
        <v>1.260287539409167E-06</v>
      </c>
      <c r="JC403">
        <v>-2.747980142854786E-10</v>
      </c>
      <c r="JD403">
        <v>0.01164710740424388</v>
      </c>
      <c r="JE403">
        <v>0.002354074995816399</v>
      </c>
      <c r="JF403">
        <v>0.0004967520844642659</v>
      </c>
      <c r="JG403">
        <v>-1.558376616488758E-06</v>
      </c>
      <c r="JH403">
        <v>1</v>
      </c>
      <c r="JI403">
        <v>1955</v>
      </c>
      <c r="JJ403">
        <v>1</v>
      </c>
      <c r="JK403">
        <v>26</v>
      </c>
      <c r="JL403">
        <v>194357.9</v>
      </c>
      <c r="JM403">
        <v>194358.1</v>
      </c>
      <c r="JN403">
        <v>1.13892</v>
      </c>
      <c r="JO403">
        <v>2.62207</v>
      </c>
      <c r="JP403">
        <v>1.49658</v>
      </c>
      <c r="JQ403">
        <v>2.34619</v>
      </c>
      <c r="JR403">
        <v>1.54907</v>
      </c>
      <c r="JS403">
        <v>2.41577</v>
      </c>
      <c r="JT403">
        <v>36.908</v>
      </c>
      <c r="JU403">
        <v>24.1663</v>
      </c>
      <c r="JV403">
        <v>18</v>
      </c>
      <c r="JW403">
        <v>486.382</v>
      </c>
      <c r="JX403">
        <v>478.58</v>
      </c>
      <c r="JY403">
        <v>27.9757</v>
      </c>
      <c r="JZ403">
        <v>29.2714</v>
      </c>
      <c r="KA403">
        <v>30</v>
      </c>
      <c r="KB403">
        <v>29.5079</v>
      </c>
      <c r="KC403">
        <v>29.5072</v>
      </c>
      <c r="KD403">
        <v>22.8831</v>
      </c>
      <c r="KE403">
        <v>24.4788</v>
      </c>
      <c r="KF403">
        <v>29.6528</v>
      </c>
      <c r="KG403">
        <v>27.9746</v>
      </c>
      <c r="KH403">
        <v>413.393</v>
      </c>
      <c r="KI403">
        <v>15.4588</v>
      </c>
      <c r="KJ403">
        <v>101.845</v>
      </c>
      <c r="KK403">
        <v>91.50490000000001</v>
      </c>
    </row>
    <row r="404" spans="1:297">
      <c r="A404">
        <v>386</v>
      </c>
      <c r="B404">
        <v>1758651084.5</v>
      </c>
      <c r="C404">
        <v>9451.5</v>
      </c>
      <c r="D404" t="s">
        <v>1221</v>
      </c>
      <c r="E404" t="s">
        <v>1222</v>
      </c>
      <c r="F404">
        <v>5</v>
      </c>
      <c r="G404" t="s">
        <v>1220</v>
      </c>
      <c r="H404" t="s">
        <v>438</v>
      </c>
      <c r="I404">
        <v>1758651076.655172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(EA404+(U404+2*0.95*5.67E-8*(((EA404+$B$9)+273)^4-(EA404+273)^4)-44100*J404)/(1.84*29.3*R404+8*0.95*5.67E-8*(EA404+273)^3))</f>
        <v>0</v>
      </c>
      <c r="W404">
        <f>($C$9*EB404+$D$9*EC404+$E$9*V404)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2*0.95*5.67E-8*(((EA404+$B$9)+273)^4-(W404+273)^4)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426.6500703883175</v>
      </c>
      <c r="AK404">
        <v>411.5839030303032</v>
      </c>
      <c r="AL404">
        <v>0.006278224685179423</v>
      </c>
      <c r="AM404">
        <v>65.18708182641205</v>
      </c>
      <c r="AN404">
        <f>(AP404 - AO404 + DY404*1E3/(8.314*(EA404+273.15)) * AR404/DX404 * AQ404) * DX404/(100*DL404) * 1000/(1000 - AP404)</f>
        <v>0</v>
      </c>
      <c r="AO404">
        <v>15.42162517696127</v>
      </c>
      <c r="AP404">
        <v>22.4698096969697</v>
      </c>
      <c r="AQ404">
        <v>0.0001222666237338947</v>
      </c>
      <c r="AR404">
        <v>105.4084907912641</v>
      </c>
      <c r="AS404">
        <v>0</v>
      </c>
      <c r="AT404">
        <v>0</v>
      </c>
      <c r="AU404">
        <f>IF(AS404*$H$15&gt;=AW404,1.0,(AW404/(AW404-AS404*$H$15)))</f>
        <v>0</v>
      </c>
      <c r="AV404">
        <f>(AU404-1)*100</f>
        <v>0</v>
      </c>
      <c r="AW404">
        <f>MAX(0,($B$15+$C$15*EF404)/(1+$D$15*EF404)*DY404/(EA404+273)*$E$15)</f>
        <v>0</v>
      </c>
      <c r="AX404" t="s">
        <v>439</v>
      </c>
      <c r="AY404" t="s">
        <v>439</v>
      </c>
      <c r="AZ404">
        <v>0</v>
      </c>
      <c r="BA404">
        <v>0</v>
      </c>
      <c r="BB404">
        <f>1-AZ404/BA404</f>
        <v>0</v>
      </c>
      <c r="BC404">
        <v>0</v>
      </c>
      <c r="BD404" t="s">
        <v>439</v>
      </c>
      <c r="BE404" t="s">
        <v>439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439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$B$13*EG404+$C$13*EH404+$F$13*ES404*(1-EV404)</f>
        <v>0</v>
      </c>
      <c r="DI404">
        <f>DH404*DJ404</f>
        <v>0</v>
      </c>
      <c r="DJ404">
        <f>($B$13*$D$11+$C$13*$D$11+$F$13*((FF404+EX404)/MAX(FF404+EX404+FG404, 0.1)*$I$11+FG404/MAX(FF404+EX404+FG404, 0.1)*$J$11))/($B$13+$C$13+$F$13)</f>
        <v>0</v>
      </c>
      <c r="DK404">
        <f>($B$13*$K$11+$C$13*$K$11+$F$13*((FF404+EX404)/MAX(FF404+EX404+FG404, 0.1)*$P$11+FG404/MAX(FF404+EX404+FG404, 0.1)*$Q$11))/($B$13+$C$13+$F$13)</f>
        <v>0</v>
      </c>
      <c r="DL404">
        <v>5.36</v>
      </c>
      <c r="DM404">
        <v>0.5</v>
      </c>
      <c r="DN404" t="s">
        <v>440</v>
      </c>
      <c r="DO404">
        <v>2</v>
      </c>
      <c r="DP404" t="b">
        <v>1</v>
      </c>
      <c r="DQ404">
        <v>1758651076.655172</v>
      </c>
      <c r="DR404">
        <v>402.3468275862069</v>
      </c>
      <c r="DS404">
        <v>419.9127931034483</v>
      </c>
      <c r="DT404">
        <v>22.45745172413793</v>
      </c>
      <c r="DU404">
        <v>15.42842068965517</v>
      </c>
      <c r="DV404">
        <v>403.6272758620689</v>
      </c>
      <c r="DW404">
        <v>22.16653103448275</v>
      </c>
      <c r="DX404">
        <v>500.0222413793103</v>
      </c>
      <c r="DY404">
        <v>90.26394137931034</v>
      </c>
      <c r="DZ404">
        <v>0.06914940689655173</v>
      </c>
      <c r="EA404">
        <v>29.21509655172414</v>
      </c>
      <c r="EB404">
        <v>30.0059448275862</v>
      </c>
      <c r="EC404">
        <v>999.9000000000002</v>
      </c>
      <c r="ED404">
        <v>0</v>
      </c>
      <c r="EE404">
        <v>0</v>
      </c>
      <c r="EF404">
        <v>10011.16586206897</v>
      </c>
      <c r="EG404">
        <v>0</v>
      </c>
      <c r="EH404">
        <v>12.68965862068966</v>
      </c>
      <c r="EI404">
        <v>-17.5658275862069</v>
      </c>
      <c r="EJ404">
        <v>411.5902068965517</v>
      </c>
      <c r="EK404">
        <v>426.4928275862068</v>
      </c>
      <c r="EL404">
        <v>7.029043448275861</v>
      </c>
      <c r="EM404">
        <v>419.9127931034483</v>
      </c>
      <c r="EN404">
        <v>15.42842068965517</v>
      </c>
      <c r="EO404">
        <v>2.027098965517241</v>
      </c>
      <c r="EP404">
        <v>1.392630689655173</v>
      </c>
      <c r="EQ404">
        <v>17.6576</v>
      </c>
      <c r="ER404">
        <v>11.83761724137931</v>
      </c>
      <c r="ES404">
        <v>1999.970689655172</v>
      </c>
      <c r="ET404">
        <v>0.9799929999999999</v>
      </c>
      <c r="EU404">
        <v>0.02000663103448276</v>
      </c>
      <c r="EV404">
        <v>0</v>
      </c>
      <c r="EW404">
        <v>1142.746896551724</v>
      </c>
      <c r="EX404">
        <v>5.00078</v>
      </c>
      <c r="EY404">
        <v>22153.95517241379</v>
      </c>
      <c r="EZ404">
        <v>16379.36551724138</v>
      </c>
      <c r="FA404">
        <v>39.69579310344827</v>
      </c>
      <c r="FB404">
        <v>40.53206896551723</v>
      </c>
      <c r="FC404">
        <v>39.85324137931033</v>
      </c>
      <c r="FD404">
        <v>40.16996551724137</v>
      </c>
      <c r="FE404">
        <v>41.0126896551724</v>
      </c>
      <c r="FF404">
        <v>1955.053448275862</v>
      </c>
      <c r="FG404">
        <v>39.91000000000001</v>
      </c>
      <c r="FH404">
        <v>0</v>
      </c>
      <c r="FI404">
        <v>1758651082.8</v>
      </c>
      <c r="FJ404">
        <v>0</v>
      </c>
      <c r="FK404">
        <v>1142.730769230769</v>
      </c>
      <c r="FL404">
        <v>-1.979487181468815</v>
      </c>
      <c r="FM404">
        <v>-36.8717948984531</v>
      </c>
      <c r="FN404">
        <v>22153.82692307693</v>
      </c>
      <c r="FO404">
        <v>15</v>
      </c>
      <c r="FP404">
        <v>0</v>
      </c>
      <c r="FQ404" t="s">
        <v>441</v>
      </c>
      <c r="FR404">
        <v>1746989605.5</v>
      </c>
      <c r="FS404">
        <v>1746989593.5</v>
      </c>
      <c r="FT404">
        <v>0</v>
      </c>
      <c r="FU404">
        <v>-0.274</v>
      </c>
      <c r="FV404">
        <v>-0.002</v>
      </c>
      <c r="FW404">
        <v>2.549</v>
      </c>
      <c r="FX404">
        <v>0.129</v>
      </c>
      <c r="FY404">
        <v>420</v>
      </c>
      <c r="FZ404">
        <v>17</v>
      </c>
      <c r="GA404">
        <v>0.02</v>
      </c>
      <c r="GB404">
        <v>0.04</v>
      </c>
      <c r="GC404">
        <v>-17.60692682926829</v>
      </c>
      <c r="GD404">
        <v>1.665794425087136</v>
      </c>
      <c r="GE404">
        <v>0.3519938781510269</v>
      </c>
      <c r="GF404">
        <v>0</v>
      </c>
      <c r="GG404">
        <v>1142.804117647059</v>
      </c>
      <c r="GH404">
        <v>-1.608556146400218</v>
      </c>
      <c r="GI404">
        <v>0.3020237392993367</v>
      </c>
      <c r="GJ404">
        <v>0</v>
      </c>
      <c r="GK404">
        <v>7.03982756097561</v>
      </c>
      <c r="GL404">
        <v>-0.08474466898955423</v>
      </c>
      <c r="GM404">
        <v>0.02260315063086126</v>
      </c>
      <c r="GN404">
        <v>1</v>
      </c>
      <c r="GO404">
        <v>1</v>
      </c>
      <c r="GP404">
        <v>3</v>
      </c>
      <c r="GQ404" t="s">
        <v>448</v>
      </c>
      <c r="GR404">
        <v>3.10122</v>
      </c>
      <c r="GS404">
        <v>2.72676</v>
      </c>
      <c r="GT404">
        <v>0.08505409999999999</v>
      </c>
      <c r="GU404">
        <v>0.08727269999999999</v>
      </c>
      <c r="GV404">
        <v>0.102583</v>
      </c>
      <c r="GW404">
        <v>0.0793674</v>
      </c>
      <c r="GX404">
        <v>23888.5</v>
      </c>
      <c r="GY404">
        <v>21679.6</v>
      </c>
      <c r="GZ404">
        <v>26674</v>
      </c>
      <c r="HA404">
        <v>23976.6</v>
      </c>
      <c r="HB404">
        <v>38305.3</v>
      </c>
      <c r="HC404">
        <v>32650</v>
      </c>
      <c r="HD404">
        <v>46581.4</v>
      </c>
      <c r="HE404">
        <v>37950.6</v>
      </c>
      <c r="HF404">
        <v>1.87115</v>
      </c>
      <c r="HG404">
        <v>1.83555</v>
      </c>
      <c r="HH404">
        <v>0.148237</v>
      </c>
      <c r="HI404">
        <v>0</v>
      </c>
      <c r="HJ404">
        <v>27.5842</v>
      </c>
      <c r="HK404">
        <v>999.9</v>
      </c>
      <c r="HL404">
        <v>38.9</v>
      </c>
      <c r="HM404">
        <v>32.5</v>
      </c>
      <c r="HN404">
        <v>21.1678</v>
      </c>
      <c r="HO404">
        <v>60.8313</v>
      </c>
      <c r="HP404">
        <v>23.0729</v>
      </c>
      <c r="HQ404">
        <v>1</v>
      </c>
      <c r="HR404">
        <v>0.156011</v>
      </c>
      <c r="HS404">
        <v>-0.0955773</v>
      </c>
      <c r="HT404">
        <v>20.2793</v>
      </c>
      <c r="HU404">
        <v>5.2113</v>
      </c>
      <c r="HV404">
        <v>11.979</v>
      </c>
      <c r="HW404">
        <v>4.9628</v>
      </c>
      <c r="HX404">
        <v>3.27435</v>
      </c>
      <c r="HY404">
        <v>9999</v>
      </c>
      <c r="HZ404">
        <v>9999</v>
      </c>
      <c r="IA404">
        <v>9999</v>
      </c>
      <c r="IB404">
        <v>999.9</v>
      </c>
      <c r="IC404">
        <v>1.86396</v>
      </c>
      <c r="ID404">
        <v>1.86011</v>
      </c>
      <c r="IE404">
        <v>1.85849</v>
      </c>
      <c r="IF404">
        <v>1.85976</v>
      </c>
      <c r="IG404">
        <v>1.85989</v>
      </c>
      <c r="IH404">
        <v>1.85837</v>
      </c>
      <c r="II404">
        <v>1.85745</v>
      </c>
      <c r="IJ404">
        <v>1.85242</v>
      </c>
      <c r="IK404">
        <v>0</v>
      </c>
      <c r="IL404">
        <v>0</v>
      </c>
      <c r="IM404">
        <v>0</v>
      </c>
      <c r="IN404">
        <v>0</v>
      </c>
      <c r="IO404" t="s">
        <v>443</v>
      </c>
      <c r="IP404" t="s">
        <v>444</v>
      </c>
      <c r="IQ404" t="s">
        <v>445</v>
      </c>
      <c r="IR404" t="s">
        <v>445</v>
      </c>
      <c r="IS404" t="s">
        <v>445</v>
      </c>
      <c r="IT404" t="s">
        <v>445</v>
      </c>
      <c r="IU404">
        <v>0</v>
      </c>
      <c r="IV404">
        <v>100</v>
      </c>
      <c r="IW404">
        <v>100</v>
      </c>
      <c r="IX404">
        <v>-1.281</v>
      </c>
      <c r="IY404">
        <v>0.2912</v>
      </c>
      <c r="IZ404">
        <v>-1.101190050776656</v>
      </c>
      <c r="JA404">
        <v>-0.0009077452495023094</v>
      </c>
      <c r="JB404">
        <v>1.260287539409167E-06</v>
      </c>
      <c r="JC404">
        <v>-2.747980142854786E-10</v>
      </c>
      <c r="JD404">
        <v>0.01164710740424388</v>
      </c>
      <c r="JE404">
        <v>0.002354074995816399</v>
      </c>
      <c r="JF404">
        <v>0.0004967520844642659</v>
      </c>
      <c r="JG404">
        <v>-1.558376616488758E-06</v>
      </c>
      <c r="JH404">
        <v>1</v>
      </c>
      <c r="JI404">
        <v>1955</v>
      </c>
      <c r="JJ404">
        <v>1</v>
      </c>
      <c r="JK404">
        <v>26</v>
      </c>
      <c r="JL404">
        <v>194358</v>
      </c>
      <c r="JM404">
        <v>194358.2</v>
      </c>
      <c r="JN404">
        <v>1.11084</v>
      </c>
      <c r="JO404">
        <v>2.61841</v>
      </c>
      <c r="JP404">
        <v>1.49658</v>
      </c>
      <c r="JQ404">
        <v>2.34619</v>
      </c>
      <c r="JR404">
        <v>1.54907</v>
      </c>
      <c r="JS404">
        <v>2.44751</v>
      </c>
      <c r="JT404">
        <v>36.908</v>
      </c>
      <c r="JU404">
        <v>24.1751</v>
      </c>
      <c r="JV404">
        <v>18</v>
      </c>
      <c r="JW404">
        <v>486.456</v>
      </c>
      <c r="JX404">
        <v>478.394</v>
      </c>
      <c r="JY404">
        <v>27.9715</v>
      </c>
      <c r="JZ404">
        <v>29.2714</v>
      </c>
      <c r="KA404">
        <v>30.0001</v>
      </c>
      <c r="KB404">
        <v>29.5079</v>
      </c>
      <c r="KC404">
        <v>29.5062</v>
      </c>
      <c r="KD404">
        <v>22.3363</v>
      </c>
      <c r="KE404">
        <v>24.4788</v>
      </c>
      <c r="KF404">
        <v>29.6528</v>
      </c>
      <c r="KG404">
        <v>27.9633</v>
      </c>
      <c r="KH404">
        <v>399.76</v>
      </c>
      <c r="KI404">
        <v>15.458</v>
      </c>
      <c r="KJ404">
        <v>101.844</v>
      </c>
      <c r="KK404">
        <v>91.5068</v>
      </c>
    </row>
    <row r="405" spans="1:297">
      <c r="A405">
        <v>387</v>
      </c>
      <c r="B405">
        <v>1758651089.5</v>
      </c>
      <c r="C405">
        <v>9456.5</v>
      </c>
      <c r="D405" t="s">
        <v>1223</v>
      </c>
      <c r="E405" t="s">
        <v>1224</v>
      </c>
      <c r="F405">
        <v>5</v>
      </c>
      <c r="G405" t="s">
        <v>1220</v>
      </c>
      <c r="H405" t="s">
        <v>438</v>
      </c>
      <c r="I405">
        <v>1758651081.732143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(EA405+(U405+2*0.95*5.67E-8*(((EA405+$B$9)+273)^4-(EA405+273)^4)-44100*J405)/(1.84*29.3*R405+8*0.95*5.67E-8*(EA405+273)^3))</f>
        <v>0</v>
      </c>
      <c r="W405">
        <f>($C$9*EB405+$D$9*EC405+$E$9*V405)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2*0.95*5.67E-8*(((EA405+$B$9)+273)^4-(W405+273)^4)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419.6558274888856</v>
      </c>
      <c r="AK405">
        <v>408.3134484848484</v>
      </c>
      <c r="AL405">
        <v>-0.7971639827960444</v>
      </c>
      <c r="AM405">
        <v>65.18708182641205</v>
      </c>
      <c r="AN405">
        <f>(AP405 - AO405 + DY405*1E3/(8.314*(EA405+273.15)) * AR405/DX405 * AQ405) * DX405/(100*DL405) * 1000/(1000 - AP405)</f>
        <v>0</v>
      </c>
      <c r="AO405">
        <v>15.39127390854124</v>
      </c>
      <c r="AP405">
        <v>22.45679272727272</v>
      </c>
      <c r="AQ405">
        <v>-0.000336680788530489</v>
      </c>
      <c r="AR405">
        <v>105.4084907912641</v>
      </c>
      <c r="AS405">
        <v>0</v>
      </c>
      <c r="AT405">
        <v>0</v>
      </c>
      <c r="AU405">
        <f>IF(AS405*$H$15&gt;=AW405,1.0,(AW405/(AW405-AS405*$H$15)))</f>
        <v>0</v>
      </c>
      <c r="AV405">
        <f>(AU405-1)*100</f>
        <v>0</v>
      </c>
      <c r="AW405">
        <f>MAX(0,($B$15+$C$15*EF405)/(1+$D$15*EF405)*DY405/(EA405+273)*$E$15)</f>
        <v>0</v>
      </c>
      <c r="AX405" t="s">
        <v>439</v>
      </c>
      <c r="AY405" t="s">
        <v>439</v>
      </c>
      <c r="AZ405">
        <v>0</v>
      </c>
      <c r="BA405">
        <v>0</v>
      </c>
      <c r="BB405">
        <f>1-AZ405/BA405</f>
        <v>0</v>
      </c>
      <c r="BC405">
        <v>0</v>
      </c>
      <c r="BD405" t="s">
        <v>439</v>
      </c>
      <c r="BE405" t="s">
        <v>439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439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$B$13*EG405+$C$13*EH405+$F$13*ES405*(1-EV405)</f>
        <v>0</v>
      </c>
      <c r="DI405">
        <f>DH405*DJ405</f>
        <v>0</v>
      </c>
      <c r="DJ405">
        <f>($B$13*$D$11+$C$13*$D$11+$F$13*((FF405+EX405)/MAX(FF405+EX405+FG405, 0.1)*$I$11+FG405/MAX(FF405+EX405+FG405, 0.1)*$J$11))/($B$13+$C$13+$F$13)</f>
        <v>0</v>
      </c>
      <c r="DK405">
        <f>($B$13*$K$11+$C$13*$K$11+$F$13*((FF405+EX405)/MAX(FF405+EX405+FG405, 0.1)*$P$11+FG405/MAX(FF405+EX405+FG405, 0.1)*$Q$11))/($B$13+$C$13+$F$13)</f>
        <v>0</v>
      </c>
      <c r="DL405">
        <v>5.36</v>
      </c>
      <c r="DM405">
        <v>0.5</v>
      </c>
      <c r="DN405" t="s">
        <v>440</v>
      </c>
      <c r="DO405">
        <v>2</v>
      </c>
      <c r="DP405" t="b">
        <v>1</v>
      </c>
      <c r="DQ405">
        <v>1758651081.732143</v>
      </c>
      <c r="DR405">
        <v>401.8710357142858</v>
      </c>
      <c r="DS405">
        <v>417.2422142857143</v>
      </c>
      <c r="DT405">
        <v>22.46436071428571</v>
      </c>
      <c r="DU405">
        <v>15.41771428571428</v>
      </c>
      <c r="DV405">
        <v>403.1513928571429</v>
      </c>
      <c r="DW405">
        <v>22.17328214285714</v>
      </c>
      <c r="DX405">
        <v>500.0343928571428</v>
      </c>
      <c r="DY405">
        <v>90.26320714285713</v>
      </c>
      <c r="DZ405">
        <v>0.06887123571428573</v>
      </c>
      <c r="EA405">
        <v>29.21493928571429</v>
      </c>
      <c r="EB405">
        <v>30.0081</v>
      </c>
      <c r="EC405">
        <v>999.9000000000002</v>
      </c>
      <c r="ED405">
        <v>0</v>
      </c>
      <c r="EE405">
        <v>0</v>
      </c>
      <c r="EF405">
        <v>10000.98392857143</v>
      </c>
      <c r="EG405">
        <v>0</v>
      </c>
      <c r="EH405">
        <v>13.26234285714285</v>
      </c>
      <c r="EI405">
        <v>-15.37111714285714</v>
      </c>
      <c r="EJ405">
        <v>411.1063214285714</v>
      </c>
      <c r="EK405">
        <v>423.7758571428571</v>
      </c>
      <c r="EL405">
        <v>7.046648571428571</v>
      </c>
      <c r="EM405">
        <v>417.2422142857143</v>
      </c>
      <c r="EN405">
        <v>15.41771428571428</v>
      </c>
      <c r="EO405">
        <v>2.027704642857143</v>
      </c>
      <c r="EP405">
        <v>1.391652857142857</v>
      </c>
      <c r="EQ405">
        <v>17.66235</v>
      </c>
      <c r="ER405">
        <v>11.82697142857143</v>
      </c>
      <c r="ES405">
        <v>1999.967857142857</v>
      </c>
      <c r="ET405">
        <v>0.9799930714285712</v>
      </c>
      <c r="EU405">
        <v>0.02000655714285714</v>
      </c>
      <c r="EV405">
        <v>0</v>
      </c>
      <c r="EW405">
        <v>1142.660714285714</v>
      </c>
      <c r="EX405">
        <v>5.00078</v>
      </c>
      <c r="EY405">
        <v>22152.08214285714</v>
      </c>
      <c r="EZ405">
        <v>16379.33928571429</v>
      </c>
      <c r="FA405">
        <v>39.68053571428571</v>
      </c>
      <c r="FB405">
        <v>40.52878571428572</v>
      </c>
      <c r="FC405">
        <v>39.87035714285714</v>
      </c>
      <c r="FD405">
        <v>40.15589285714285</v>
      </c>
      <c r="FE405">
        <v>40.99085714285714</v>
      </c>
      <c r="FF405">
        <v>1955.050714285715</v>
      </c>
      <c r="FG405">
        <v>39.90821428571429</v>
      </c>
      <c r="FH405">
        <v>0</v>
      </c>
      <c r="FI405">
        <v>1758651087.6</v>
      </c>
      <c r="FJ405">
        <v>0</v>
      </c>
      <c r="FK405">
        <v>1142.642692307692</v>
      </c>
      <c r="FL405">
        <v>0.1952136646444562</v>
      </c>
      <c r="FM405">
        <v>-7.743589715185521</v>
      </c>
      <c r="FN405">
        <v>22152.26538461538</v>
      </c>
      <c r="FO405">
        <v>15</v>
      </c>
      <c r="FP405">
        <v>0</v>
      </c>
      <c r="FQ405" t="s">
        <v>441</v>
      </c>
      <c r="FR405">
        <v>1746989605.5</v>
      </c>
      <c r="FS405">
        <v>1746989593.5</v>
      </c>
      <c r="FT405">
        <v>0</v>
      </c>
      <c r="FU405">
        <v>-0.274</v>
      </c>
      <c r="FV405">
        <v>-0.002</v>
      </c>
      <c r="FW405">
        <v>2.549</v>
      </c>
      <c r="FX405">
        <v>0.129</v>
      </c>
      <c r="FY405">
        <v>420</v>
      </c>
      <c r="FZ405">
        <v>17</v>
      </c>
      <c r="GA405">
        <v>0.02</v>
      </c>
      <c r="GB405">
        <v>0.04</v>
      </c>
      <c r="GC405">
        <v>-16.27807775</v>
      </c>
      <c r="GD405">
        <v>20.72751275797379</v>
      </c>
      <c r="GE405">
        <v>2.676396181612961</v>
      </c>
      <c r="GF405">
        <v>0</v>
      </c>
      <c r="GG405">
        <v>1142.733529411764</v>
      </c>
      <c r="GH405">
        <v>-1.47226890801638</v>
      </c>
      <c r="GI405">
        <v>0.3008701337292385</v>
      </c>
      <c r="GJ405">
        <v>0</v>
      </c>
      <c r="GK405">
        <v>7.0382255</v>
      </c>
      <c r="GL405">
        <v>0.1920186866791502</v>
      </c>
      <c r="GM405">
        <v>0.01998931251319065</v>
      </c>
      <c r="GN405">
        <v>0</v>
      </c>
      <c r="GO405">
        <v>0</v>
      </c>
      <c r="GP405">
        <v>3</v>
      </c>
      <c r="GQ405" t="s">
        <v>459</v>
      </c>
      <c r="GR405">
        <v>3.10107</v>
      </c>
      <c r="GS405">
        <v>2.72659</v>
      </c>
      <c r="GT405">
        <v>0.0844516</v>
      </c>
      <c r="GU405">
        <v>0.08527179999999999</v>
      </c>
      <c r="GV405">
        <v>0.10254</v>
      </c>
      <c r="GW405">
        <v>0.0793143</v>
      </c>
      <c r="GX405">
        <v>23904.1</v>
      </c>
      <c r="GY405">
        <v>21727.1</v>
      </c>
      <c r="GZ405">
        <v>26674</v>
      </c>
      <c r="HA405">
        <v>23976.6</v>
      </c>
      <c r="HB405">
        <v>38307.3</v>
      </c>
      <c r="HC405">
        <v>32651.5</v>
      </c>
      <c r="HD405">
        <v>46581.7</v>
      </c>
      <c r="HE405">
        <v>37950.4</v>
      </c>
      <c r="HF405">
        <v>1.87075</v>
      </c>
      <c r="HG405">
        <v>1.83598</v>
      </c>
      <c r="HH405">
        <v>0.148892</v>
      </c>
      <c r="HI405">
        <v>0</v>
      </c>
      <c r="HJ405">
        <v>27.585</v>
      </c>
      <c r="HK405">
        <v>999.9</v>
      </c>
      <c r="HL405">
        <v>38.9</v>
      </c>
      <c r="HM405">
        <v>32.5</v>
      </c>
      <c r="HN405">
        <v>21.1687</v>
      </c>
      <c r="HO405">
        <v>60.8413</v>
      </c>
      <c r="HP405">
        <v>22.8966</v>
      </c>
      <c r="HQ405">
        <v>1</v>
      </c>
      <c r="HR405">
        <v>0.155711</v>
      </c>
      <c r="HS405">
        <v>-0.0939434</v>
      </c>
      <c r="HT405">
        <v>20.2793</v>
      </c>
      <c r="HU405">
        <v>5.2107</v>
      </c>
      <c r="HV405">
        <v>11.9791</v>
      </c>
      <c r="HW405">
        <v>4.96275</v>
      </c>
      <c r="HX405">
        <v>3.27433</v>
      </c>
      <c r="HY405">
        <v>9999</v>
      </c>
      <c r="HZ405">
        <v>9999</v>
      </c>
      <c r="IA405">
        <v>9999</v>
      </c>
      <c r="IB405">
        <v>999.9</v>
      </c>
      <c r="IC405">
        <v>1.86399</v>
      </c>
      <c r="ID405">
        <v>1.86011</v>
      </c>
      <c r="IE405">
        <v>1.85849</v>
      </c>
      <c r="IF405">
        <v>1.85977</v>
      </c>
      <c r="IG405">
        <v>1.85989</v>
      </c>
      <c r="IH405">
        <v>1.8584</v>
      </c>
      <c r="II405">
        <v>1.85745</v>
      </c>
      <c r="IJ405">
        <v>1.85242</v>
      </c>
      <c r="IK405">
        <v>0</v>
      </c>
      <c r="IL405">
        <v>0</v>
      </c>
      <c r="IM405">
        <v>0</v>
      </c>
      <c r="IN405">
        <v>0</v>
      </c>
      <c r="IO405" t="s">
        <v>443</v>
      </c>
      <c r="IP405" t="s">
        <v>444</v>
      </c>
      <c r="IQ405" t="s">
        <v>445</v>
      </c>
      <c r="IR405" t="s">
        <v>445</v>
      </c>
      <c r="IS405" t="s">
        <v>445</v>
      </c>
      <c r="IT405" t="s">
        <v>445</v>
      </c>
      <c r="IU405">
        <v>0</v>
      </c>
      <c r="IV405">
        <v>100</v>
      </c>
      <c r="IW405">
        <v>100</v>
      </c>
      <c r="IX405">
        <v>-1.28</v>
      </c>
      <c r="IY405">
        <v>0.2909</v>
      </c>
      <c r="IZ405">
        <v>-1.101190050776656</v>
      </c>
      <c r="JA405">
        <v>-0.0009077452495023094</v>
      </c>
      <c r="JB405">
        <v>1.260287539409167E-06</v>
      </c>
      <c r="JC405">
        <v>-2.747980142854786E-10</v>
      </c>
      <c r="JD405">
        <v>0.01164710740424388</v>
      </c>
      <c r="JE405">
        <v>0.002354074995816399</v>
      </c>
      <c r="JF405">
        <v>0.0004967520844642659</v>
      </c>
      <c r="JG405">
        <v>-1.558376616488758E-06</v>
      </c>
      <c r="JH405">
        <v>1</v>
      </c>
      <c r="JI405">
        <v>1955</v>
      </c>
      <c r="JJ405">
        <v>1</v>
      </c>
      <c r="JK405">
        <v>26</v>
      </c>
      <c r="JL405">
        <v>194358.1</v>
      </c>
      <c r="JM405">
        <v>194358.3</v>
      </c>
      <c r="JN405">
        <v>1.0791</v>
      </c>
      <c r="JO405">
        <v>2.62085</v>
      </c>
      <c r="JP405">
        <v>1.49658</v>
      </c>
      <c r="JQ405">
        <v>2.34497</v>
      </c>
      <c r="JR405">
        <v>1.54907</v>
      </c>
      <c r="JS405">
        <v>2.40845</v>
      </c>
      <c r="JT405">
        <v>36.908</v>
      </c>
      <c r="JU405">
        <v>24.1663</v>
      </c>
      <c r="JV405">
        <v>18</v>
      </c>
      <c r="JW405">
        <v>486.221</v>
      </c>
      <c r="JX405">
        <v>478.669</v>
      </c>
      <c r="JY405">
        <v>27.9621</v>
      </c>
      <c r="JZ405">
        <v>29.2714</v>
      </c>
      <c r="KA405">
        <v>30.0001</v>
      </c>
      <c r="KB405">
        <v>29.5079</v>
      </c>
      <c r="KC405">
        <v>29.5062</v>
      </c>
      <c r="KD405">
        <v>21.7081</v>
      </c>
      <c r="KE405">
        <v>24.4788</v>
      </c>
      <c r="KF405">
        <v>29.6528</v>
      </c>
      <c r="KG405">
        <v>27.959</v>
      </c>
      <c r="KH405">
        <v>379.709</v>
      </c>
      <c r="KI405">
        <v>15.4579</v>
      </c>
      <c r="KJ405">
        <v>101.845</v>
      </c>
      <c r="KK405">
        <v>91.5065</v>
      </c>
    </row>
    <row r="406" spans="1:297">
      <c r="A406">
        <v>388</v>
      </c>
      <c r="B406">
        <v>1758651094.5</v>
      </c>
      <c r="C406">
        <v>9461.5</v>
      </c>
      <c r="D406" t="s">
        <v>1225</v>
      </c>
      <c r="E406" t="s">
        <v>1226</v>
      </c>
      <c r="F406">
        <v>5</v>
      </c>
      <c r="G406" t="s">
        <v>1220</v>
      </c>
      <c r="H406" t="s">
        <v>438</v>
      </c>
      <c r="I406">
        <v>1758651087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(EA406+(U406+2*0.95*5.67E-8*(((EA406+$B$9)+273)^4-(EA406+273)^4)-44100*J406)/(1.84*29.3*R406+8*0.95*5.67E-8*(EA406+273)^3))</f>
        <v>0</v>
      </c>
      <c r="W406">
        <f>($C$9*EB406+$D$9*EC406+$E$9*V406)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2*0.95*5.67E-8*(((EA406+$B$9)+273)^4-(W406+273)^4)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405.089612834543</v>
      </c>
      <c r="AK406">
        <v>399.386509090909</v>
      </c>
      <c r="AL406">
        <v>-1.913924308974918</v>
      </c>
      <c r="AM406">
        <v>65.18708182641205</v>
      </c>
      <c r="AN406">
        <f>(AP406 - AO406 + DY406*1E3/(8.314*(EA406+273.15)) * AR406/DX406 * AQ406) * DX406/(100*DL406) * 1000/(1000 - AP406)</f>
        <v>0</v>
      </c>
      <c r="AO406">
        <v>15.38798311324782</v>
      </c>
      <c r="AP406">
        <v>22.44491333333333</v>
      </c>
      <c r="AQ406">
        <v>-0.000229317799010475</v>
      </c>
      <c r="AR406">
        <v>105.4084907912641</v>
      </c>
      <c r="AS406">
        <v>0</v>
      </c>
      <c r="AT406">
        <v>0</v>
      </c>
      <c r="AU406">
        <f>IF(AS406*$H$15&gt;=AW406,1.0,(AW406/(AW406-AS406*$H$15)))</f>
        <v>0</v>
      </c>
      <c r="AV406">
        <f>(AU406-1)*100</f>
        <v>0</v>
      </c>
      <c r="AW406">
        <f>MAX(0,($B$15+$C$15*EF406)/(1+$D$15*EF406)*DY406/(EA406+273)*$E$15)</f>
        <v>0</v>
      </c>
      <c r="AX406" t="s">
        <v>439</v>
      </c>
      <c r="AY406" t="s">
        <v>439</v>
      </c>
      <c r="AZ406">
        <v>0</v>
      </c>
      <c r="BA406">
        <v>0</v>
      </c>
      <c r="BB406">
        <f>1-AZ406/BA406</f>
        <v>0</v>
      </c>
      <c r="BC406">
        <v>0</v>
      </c>
      <c r="BD406" t="s">
        <v>439</v>
      </c>
      <c r="BE406" t="s">
        <v>439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439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$B$13*EG406+$C$13*EH406+$F$13*ES406*(1-EV406)</f>
        <v>0</v>
      </c>
      <c r="DI406">
        <f>DH406*DJ406</f>
        <v>0</v>
      </c>
      <c r="DJ406">
        <f>($B$13*$D$11+$C$13*$D$11+$F$13*((FF406+EX406)/MAX(FF406+EX406+FG406, 0.1)*$I$11+FG406/MAX(FF406+EX406+FG406, 0.1)*$J$11))/($B$13+$C$13+$F$13)</f>
        <v>0</v>
      </c>
      <c r="DK406">
        <f>($B$13*$K$11+$C$13*$K$11+$F$13*((FF406+EX406)/MAX(FF406+EX406+FG406, 0.1)*$P$11+FG406/MAX(FF406+EX406+FG406, 0.1)*$Q$11))/($B$13+$C$13+$F$13)</f>
        <v>0</v>
      </c>
      <c r="DL406">
        <v>5.36</v>
      </c>
      <c r="DM406">
        <v>0.5</v>
      </c>
      <c r="DN406" t="s">
        <v>440</v>
      </c>
      <c r="DO406">
        <v>2</v>
      </c>
      <c r="DP406" t="b">
        <v>1</v>
      </c>
      <c r="DQ406">
        <v>1758651087</v>
      </c>
      <c r="DR406">
        <v>399.1808518518519</v>
      </c>
      <c r="DS406">
        <v>409.5912222222222</v>
      </c>
      <c r="DT406">
        <v>22.46030740740741</v>
      </c>
      <c r="DU406">
        <v>15.40214814814815</v>
      </c>
      <c r="DV406">
        <v>400.4611481481483</v>
      </c>
      <c r="DW406">
        <v>22.1693</v>
      </c>
      <c r="DX406">
        <v>500.0288518518518</v>
      </c>
      <c r="DY406">
        <v>90.26355185185187</v>
      </c>
      <c r="DZ406">
        <v>0.06857774074074073</v>
      </c>
      <c r="EA406">
        <v>29.21415185185185</v>
      </c>
      <c r="EB406">
        <v>30.00075185185185</v>
      </c>
      <c r="EC406">
        <v>999.9000000000001</v>
      </c>
      <c r="ED406">
        <v>0</v>
      </c>
      <c r="EE406">
        <v>0</v>
      </c>
      <c r="EF406">
        <v>9990.973333333332</v>
      </c>
      <c r="EG406">
        <v>0</v>
      </c>
      <c r="EH406">
        <v>13.17142222222222</v>
      </c>
      <c r="EI406">
        <v>-10.41027640740741</v>
      </c>
      <c r="EJ406">
        <v>408.3526296296296</v>
      </c>
      <c r="EK406">
        <v>415.9985185185185</v>
      </c>
      <c r="EL406">
        <v>7.058152962962963</v>
      </c>
      <c r="EM406">
        <v>409.5912222222222</v>
      </c>
      <c r="EN406">
        <v>15.40214814814815</v>
      </c>
      <c r="EO406">
        <v>2.027345925925926</v>
      </c>
      <c r="EP406">
        <v>1.390252222222222</v>
      </c>
      <c r="EQ406">
        <v>17.65954814814815</v>
      </c>
      <c r="ER406">
        <v>11.81172592592593</v>
      </c>
      <c r="ES406">
        <v>2000.011481481482</v>
      </c>
      <c r="ET406">
        <v>0.9799935925925927</v>
      </c>
      <c r="EU406">
        <v>0.02000604444444444</v>
      </c>
      <c r="EV406">
        <v>0</v>
      </c>
      <c r="EW406">
        <v>1142.81037037037</v>
      </c>
      <c r="EX406">
        <v>5.00078</v>
      </c>
      <c r="EY406">
        <v>22155.45185185186</v>
      </c>
      <c r="EZ406">
        <v>16379.68888888889</v>
      </c>
      <c r="FA406">
        <v>39.69655555555555</v>
      </c>
      <c r="FB406">
        <v>40.53214814814814</v>
      </c>
      <c r="FC406">
        <v>39.85392592592592</v>
      </c>
      <c r="FD406">
        <v>40.18018518518517</v>
      </c>
      <c r="FE406">
        <v>40.99748148148147</v>
      </c>
      <c r="FF406">
        <v>1955.094444444445</v>
      </c>
      <c r="FG406">
        <v>39.90777777777777</v>
      </c>
      <c r="FH406">
        <v>0</v>
      </c>
      <c r="FI406">
        <v>1758651093</v>
      </c>
      <c r="FJ406">
        <v>0</v>
      </c>
      <c r="FK406">
        <v>1142.8336</v>
      </c>
      <c r="FL406">
        <v>3.563076908329891</v>
      </c>
      <c r="FM406">
        <v>79.72307687367532</v>
      </c>
      <c r="FN406">
        <v>22156.036</v>
      </c>
      <c r="FO406">
        <v>15</v>
      </c>
      <c r="FP406">
        <v>0</v>
      </c>
      <c r="FQ406" t="s">
        <v>441</v>
      </c>
      <c r="FR406">
        <v>1746989605.5</v>
      </c>
      <c r="FS406">
        <v>1746989593.5</v>
      </c>
      <c r="FT406">
        <v>0</v>
      </c>
      <c r="FU406">
        <v>-0.274</v>
      </c>
      <c r="FV406">
        <v>-0.002</v>
      </c>
      <c r="FW406">
        <v>2.549</v>
      </c>
      <c r="FX406">
        <v>0.129</v>
      </c>
      <c r="FY406">
        <v>420</v>
      </c>
      <c r="FZ406">
        <v>17</v>
      </c>
      <c r="GA406">
        <v>0.02</v>
      </c>
      <c r="GB406">
        <v>0.04</v>
      </c>
      <c r="GC406">
        <v>-12.56842690243903</v>
      </c>
      <c r="GD406">
        <v>56.20442174216026</v>
      </c>
      <c r="GE406">
        <v>5.989313647314702</v>
      </c>
      <c r="GF406">
        <v>0</v>
      </c>
      <c r="GG406">
        <v>1142.765</v>
      </c>
      <c r="GH406">
        <v>1.884033606455572</v>
      </c>
      <c r="GI406">
        <v>0.3405121575094935</v>
      </c>
      <c r="GJ406">
        <v>0</v>
      </c>
      <c r="GK406">
        <v>7.049905609756098</v>
      </c>
      <c r="GL406">
        <v>0.1499531707317214</v>
      </c>
      <c r="GM406">
        <v>0.01722241251744022</v>
      </c>
      <c r="GN406">
        <v>0</v>
      </c>
      <c r="GO406">
        <v>0</v>
      </c>
      <c r="GP406">
        <v>3</v>
      </c>
      <c r="GQ406" t="s">
        <v>459</v>
      </c>
      <c r="GR406">
        <v>3.10107</v>
      </c>
      <c r="GS406">
        <v>2.72629</v>
      </c>
      <c r="GT406">
        <v>0.0829643</v>
      </c>
      <c r="GU406">
        <v>0.0827782</v>
      </c>
      <c r="GV406">
        <v>0.1025</v>
      </c>
      <c r="GW406">
        <v>0.07930719999999999</v>
      </c>
      <c r="GX406">
        <v>23942.7</v>
      </c>
      <c r="GY406">
        <v>21786.2</v>
      </c>
      <c r="GZ406">
        <v>26673.7</v>
      </c>
      <c r="HA406">
        <v>23976.5</v>
      </c>
      <c r="HB406">
        <v>38308.7</v>
      </c>
      <c r="HC406">
        <v>32651.7</v>
      </c>
      <c r="HD406">
        <v>46581.5</v>
      </c>
      <c r="HE406">
        <v>37950.6</v>
      </c>
      <c r="HF406">
        <v>1.87077</v>
      </c>
      <c r="HG406">
        <v>1.8358</v>
      </c>
      <c r="HH406">
        <v>0.146121</v>
      </c>
      <c r="HI406">
        <v>0</v>
      </c>
      <c r="HJ406">
        <v>27.5859</v>
      </c>
      <c r="HK406">
        <v>999.9</v>
      </c>
      <c r="HL406">
        <v>38.9</v>
      </c>
      <c r="HM406">
        <v>32.5</v>
      </c>
      <c r="HN406">
        <v>21.1683</v>
      </c>
      <c r="HO406">
        <v>61.2113</v>
      </c>
      <c r="HP406">
        <v>23.0409</v>
      </c>
      <c r="HQ406">
        <v>1</v>
      </c>
      <c r="HR406">
        <v>0.155785</v>
      </c>
      <c r="HS406">
        <v>-0.0853704</v>
      </c>
      <c r="HT406">
        <v>20.2793</v>
      </c>
      <c r="HU406">
        <v>5.21115</v>
      </c>
      <c r="HV406">
        <v>11.9797</v>
      </c>
      <c r="HW406">
        <v>4.9627</v>
      </c>
      <c r="HX406">
        <v>3.27418</v>
      </c>
      <c r="HY406">
        <v>9999</v>
      </c>
      <c r="HZ406">
        <v>9999</v>
      </c>
      <c r="IA406">
        <v>9999</v>
      </c>
      <c r="IB406">
        <v>999.9</v>
      </c>
      <c r="IC406">
        <v>1.86396</v>
      </c>
      <c r="ID406">
        <v>1.86012</v>
      </c>
      <c r="IE406">
        <v>1.85846</v>
      </c>
      <c r="IF406">
        <v>1.85976</v>
      </c>
      <c r="IG406">
        <v>1.85989</v>
      </c>
      <c r="IH406">
        <v>1.85838</v>
      </c>
      <c r="II406">
        <v>1.85745</v>
      </c>
      <c r="IJ406">
        <v>1.85242</v>
      </c>
      <c r="IK406">
        <v>0</v>
      </c>
      <c r="IL406">
        <v>0</v>
      </c>
      <c r="IM406">
        <v>0</v>
      </c>
      <c r="IN406">
        <v>0</v>
      </c>
      <c r="IO406" t="s">
        <v>443</v>
      </c>
      <c r="IP406" t="s">
        <v>444</v>
      </c>
      <c r="IQ406" t="s">
        <v>445</v>
      </c>
      <c r="IR406" t="s">
        <v>445</v>
      </c>
      <c r="IS406" t="s">
        <v>445</v>
      </c>
      <c r="IT406" t="s">
        <v>445</v>
      </c>
      <c r="IU406">
        <v>0</v>
      </c>
      <c r="IV406">
        <v>100</v>
      </c>
      <c r="IW406">
        <v>100</v>
      </c>
      <c r="IX406">
        <v>-1.28</v>
      </c>
      <c r="IY406">
        <v>0.2906</v>
      </c>
      <c r="IZ406">
        <v>-1.101190050776656</v>
      </c>
      <c r="JA406">
        <v>-0.0009077452495023094</v>
      </c>
      <c r="JB406">
        <v>1.260287539409167E-06</v>
      </c>
      <c r="JC406">
        <v>-2.747980142854786E-10</v>
      </c>
      <c r="JD406">
        <v>0.01164710740424388</v>
      </c>
      <c r="JE406">
        <v>0.002354074995816399</v>
      </c>
      <c r="JF406">
        <v>0.0004967520844642659</v>
      </c>
      <c r="JG406">
        <v>-1.558376616488758E-06</v>
      </c>
      <c r="JH406">
        <v>1</v>
      </c>
      <c r="JI406">
        <v>1955</v>
      </c>
      <c r="JJ406">
        <v>1</v>
      </c>
      <c r="JK406">
        <v>26</v>
      </c>
      <c r="JL406">
        <v>194358.1</v>
      </c>
      <c r="JM406">
        <v>194358.4</v>
      </c>
      <c r="JN406">
        <v>1.04492</v>
      </c>
      <c r="JO406">
        <v>2.61719</v>
      </c>
      <c r="JP406">
        <v>1.49658</v>
      </c>
      <c r="JQ406">
        <v>2.34619</v>
      </c>
      <c r="JR406">
        <v>1.54907</v>
      </c>
      <c r="JS406">
        <v>2.44263</v>
      </c>
      <c r="JT406">
        <v>36.908</v>
      </c>
      <c r="JU406">
        <v>24.1751</v>
      </c>
      <c r="JV406">
        <v>18</v>
      </c>
      <c r="JW406">
        <v>486.228</v>
      </c>
      <c r="JX406">
        <v>478.555</v>
      </c>
      <c r="JY406">
        <v>27.9573</v>
      </c>
      <c r="JZ406">
        <v>29.2714</v>
      </c>
      <c r="KA406">
        <v>30.0001</v>
      </c>
      <c r="KB406">
        <v>29.5069</v>
      </c>
      <c r="KC406">
        <v>29.5062</v>
      </c>
      <c r="KD406">
        <v>20.9543</v>
      </c>
      <c r="KE406">
        <v>24.4788</v>
      </c>
      <c r="KF406">
        <v>29.6528</v>
      </c>
      <c r="KG406">
        <v>27.9535</v>
      </c>
      <c r="KH406">
        <v>366.341</v>
      </c>
      <c r="KI406">
        <v>15.4579</v>
      </c>
      <c r="KJ406">
        <v>101.844</v>
      </c>
      <c r="KK406">
        <v>91.50660000000001</v>
      </c>
    </row>
    <row r="407" spans="1:297">
      <c r="A407">
        <v>389</v>
      </c>
      <c r="B407">
        <v>1758651099.5</v>
      </c>
      <c r="C407">
        <v>9466.5</v>
      </c>
      <c r="D407" t="s">
        <v>1227</v>
      </c>
      <c r="E407" t="s">
        <v>1228</v>
      </c>
      <c r="F407">
        <v>5</v>
      </c>
      <c r="G407" t="s">
        <v>1220</v>
      </c>
      <c r="H407" t="s">
        <v>438</v>
      </c>
      <c r="I407">
        <v>1758651091.714286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(EA407+(U407+2*0.95*5.67E-8*(((EA407+$B$9)+273)^4-(EA407+273)^4)-44100*J407)/(1.84*29.3*R407+8*0.95*5.67E-8*(EA407+273)^3))</f>
        <v>0</v>
      </c>
      <c r="W407">
        <f>($C$9*EB407+$D$9*EC407+$E$9*V407)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2*0.95*5.67E-8*(((EA407+$B$9)+273)^4-(W407+273)^4)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388.9754202753698</v>
      </c>
      <c r="AK407">
        <v>386.7116242424241</v>
      </c>
      <c r="AL407">
        <v>-2.610266320182195</v>
      </c>
      <c r="AM407">
        <v>65.18708182641205</v>
      </c>
      <c r="AN407">
        <f>(AP407 - AO407 + DY407*1E3/(8.314*(EA407+273.15)) * AR407/DX407 * AQ407) * DX407/(100*DL407) * 1000/(1000 - AP407)</f>
        <v>0</v>
      </c>
      <c r="AO407">
        <v>15.3895513540505</v>
      </c>
      <c r="AP407">
        <v>22.43932424242425</v>
      </c>
      <c r="AQ407">
        <v>2.087437261736788E-05</v>
      </c>
      <c r="AR407">
        <v>105.4084907912641</v>
      </c>
      <c r="AS407">
        <v>0</v>
      </c>
      <c r="AT407">
        <v>0</v>
      </c>
      <c r="AU407">
        <f>IF(AS407*$H$15&gt;=AW407,1.0,(AW407/(AW407-AS407*$H$15)))</f>
        <v>0</v>
      </c>
      <c r="AV407">
        <f>(AU407-1)*100</f>
        <v>0</v>
      </c>
      <c r="AW407">
        <f>MAX(0,($B$15+$C$15*EF407)/(1+$D$15*EF407)*DY407/(EA407+273)*$E$15)</f>
        <v>0</v>
      </c>
      <c r="AX407" t="s">
        <v>439</v>
      </c>
      <c r="AY407" t="s">
        <v>439</v>
      </c>
      <c r="AZ407">
        <v>0</v>
      </c>
      <c r="BA407">
        <v>0</v>
      </c>
      <c r="BB407">
        <f>1-AZ407/BA407</f>
        <v>0</v>
      </c>
      <c r="BC407">
        <v>0</v>
      </c>
      <c r="BD407" t="s">
        <v>439</v>
      </c>
      <c r="BE407" t="s">
        <v>439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439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$B$13*EG407+$C$13*EH407+$F$13*ES407*(1-EV407)</f>
        <v>0</v>
      </c>
      <c r="DI407">
        <f>DH407*DJ407</f>
        <v>0</v>
      </c>
      <c r="DJ407">
        <f>($B$13*$D$11+$C$13*$D$11+$F$13*((FF407+EX407)/MAX(FF407+EX407+FG407, 0.1)*$I$11+FG407/MAX(FF407+EX407+FG407, 0.1)*$J$11))/($B$13+$C$13+$F$13)</f>
        <v>0</v>
      </c>
      <c r="DK407">
        <f>($B$13*$K$11+$C$13*$K$11+$F$13*((FF407+EX407)/MAX(FF407+EX407+FG407, 0.1)*$P$11+FG407/MAX(FF407+EX407+FG407, 0.1)*$Q$11))/($B$13+$C$13+$F$13)</f>
        <v>0</v>
      </c>
      <c r="DL407">
        <v>5.36</v>
      </c>
      <c r="DM407">
        <v>0.5</v>
      </c>
      <c r="DN407" t="s">
        <v>440</v>
      </c>
      <c r="DO407">
        <v>2</v>
      </c>
      <c r="DP407" t="b">
        <v>1</v>
      </c>
      <c r="DQ407">
        <v>1758651091.714286</v>
      </c>
      <c r="DR407">
        <v>393.1447857142857</v>
      </c>
      <c r="DS407">
        <v>397.6428571428571</v>
      </c>
      <c r="DT407">
        <v>22.45118928571429</v>
      </c>
      <c r="DU407">
        <v>15.39094642857143</v>
      </c>
      <c r="DV407">
        <v>394.4246785714286</v>
      </c>
      <c r="DW407">
        <v>22.16038214285715</v>
      </c>
      <c r="DX407">
        <v>500.0006428571428</v>
      </c>
      <c r="DY407">
        <v>90.26333214285714</v>
      </c>
      <c r="DZ407">
        <v>0.06849965714285715</v>
      </c>
      <c r="EA407">
        <v>29.21265357142857</v>
      </c>
      <c r="EB407">
        <v>29.99321071428572</v>
      </c>
      <c r="EC407">
        <v>999.9000000000002</v>
      </c>
      <c r="ED407">
        <v>0</v>
      </c>
      <c r="EE407">
        <v>0</v>
      </c>
      <c r="EF407">
        <v>9991.625714285712</v>
      </c>
      <c r="EG407">
        <v>0</v>
      </c>
      <c r="EH407">
        <v>12.89789285714286</v>
      </c>
      <c r="EI407">
        <v>-4.498102464285713</v>
      </c>
      <c r="EJ407">
        <v>402.1741071428572</v>
      </c>
      <c r="EK407">
        <v>403.8585714285715</v>
      </c>
      <c r="EL407">
        <v>7.060237857142856</v>
      </c>
      <c r="EM407">
        <v>397.6428571428571</v>
      </c>
      <c r="EN407">
        <v>15.39094642857143</v>
      </c>
      <c r="EO407">
        <v>2.026518214285714</v>
      </c>
      <c r="EP407">
        <v>1.3892375</v>
      </c>
      <c r="EQ407">
        <v>17.65307142857143</v>
      </c>
      <c r="ER407">
        <v>11.800675</v>
      </c>
      <c r="ES407">
        <v>2000.0175</v>
      </c>
      <c r="ET407">
        <v>0.9799923928571429</v>
      </c>
      <c r="EU407">
        <v>0.02000719642857143</v>
      </c>
      <c r="EV407">
        <v>0</v>
      </c>
      <c r="EW407">
        <v>1143.140357142857</v>
      </c>
      <c r="EX407">
        <v>5.00078</v>
      </c>
      <c r="EY407">
        <v>22162.23571428571</v>
      </c>
      <c r="EZ407">
        <v>16379.725</v>
      </c>
      <c r="FA407">
        <v>39.68049999999999</v>
      </c>
      <c r="FB407">
        <v>40.531</v>
      </c>
      <c r="FC407">
        <v>39.85464285714285</v>
      </c>
      <c r="FD407">
        <v>40.18271428571428</v>
      </c>
      <c r="FE407">
        <v>40.9105</v>
      </c>
      <c r="FF407">
        <v>1955.0975</v>
      </c>
      <c r="FG407">
        <v>39.91</v>
      </c>
      <c r="FH407">
        <v>0</v>
      </c>
      <c r="FI407">
        <v>1758651097.8</v>
      </c>
      <c r="FJ407">
        <v>0</v>
      </c>
      <c r="FK407">
        <v>1143.172</v>
      </c>
      <c r="FL407">
        <v>6.182307693844548</v>
      </c>
      <c r="FM407">
        <v>117.7846156357975</v>
      </c>
      <c r="FN407">
        <v>22163.168</v>
      </c>
      <c r="FO407">
        <v>15</v>
      </c>
      <c r="FP407">
        <v>0</v>
      </c>
      <c r="FQ407" t="s">
        <v>441</v>
      </c>
      <c r="FR407">
        <v>1746989605.5</v>
      </c>
      <c r="FS407">
        <v>1746989593.5</v>
      </c>
      <c r="FT407">
        <v>0</v>
      </c>
      <c r="FU407">
        <v>-0.274</v>
      </c>
      <c r="FV407">
        <v>-0.002</v>
      </c>
      <c r="FW407">
        <v>2.549</v>
      </c>
      <c r="FX407">
        <v>0.129</v>
      </c>
      <c r="FY407">
        <v>420</v>
      </c>
      <c r="FZ407">
        <v>17</v>
      </c>
      <c r="GA407">
        <v>0.02</v>
      </c>
      <c r="GB407">
        <v>0.04</v>
      </c>
      <c r="GC407">
        <v>-8.145495325000001</v>
      </c>
      <c r="GD407">
        <v>75.9836324915573</v>
      </c>
      <c r="GE407">
        <v>7.393806502205404</v>
      </c>
      <c r="GF407">
        <v>0</v>
      </c>
      <c r="GG407">
        <v>1142.936176470588</v>
      </c>
      <c r="GH407">
        <v>4.20580595794011</v>
      </c>
      <c r="GI407">
        <v>0.489585747497064</v>
      </c>
      <c r="GJ407">
        <v>0</v>
      </c>
      <c r="GK407">
        <v>7.0556915</v>
      </c>
      <c r="GL407">
        <v>0.03890791744840047</v>
      </c>
      <c r="GM407">
        <v>0.01232417878602868</v>
      </c>
      <c r="GN407">
        <v>1</v>
      </c>
      <c r="GO407">
        <v>1</v>
      </c>
      <c r="GP407">
        <v>3</v>
      </c>
      <c r="GQ407" t="s">
        <v>448</v>
      </c>
      <c r="GR407">
        <v>3.10143</v>
      </c>
      <c r="GS407">
        <v>2.72654</v>
      </c>
      <c r="GT407">
        <v>0.0808899</v>
      </c>
      <c r="GU407">
        <v>0.0800944</v>
      </c>
      <c r="GV407">
        <v>0.102489</v>
      </c>
      <c r="GW407">
        <v>0.0793797</v>
      </c>
      <c r="GX407">
        <v>23997.1</v>
      </c>
      <c r="GY407">
        <v>21850.1</v>
      </c>
      <c r="GZ407">
        <v>26673.9</v>
      </c>
      <c r="HA407">
        <v>23976.7</v>
      </c>
      <c r="HB407">
        <v>38308.9</v>
      </c>
      <c r="HC407">
        <v>32649</v>
      </c>
      <c r="HD407">
        <v>46581.5</v>
      </c>
      <c r="HE407">
        <v>37950.8</v>
      </c>
      <c r="HF407">
        <v>1.87125</v>
      </c>
      <c r="HG407">
        <v>1.83538</v>
      </c>
      <c r="HH407">
        <v>0.148036</v>
      </c>
      <c r="HI407">
        <v>0</v>
      </c>
      <c r="HJ407">
        <v>27.5859</v>
      </c>
      <c r="HK407">
        <v>999.9</v>
      </c>
      <c r="HL407">
        <v>38.8</v>
      </c>
      <c r="HM407">
        <v>32.5</v>
      </c>
      <c r="HN407">
        <v>21.115</v>
      </c>
      <c r="HO407">
        <v>60.4413</v>
      </c>
      <c r="HP407">
        <v>22.8526</v>
      </c>
      <c r="HQ407">
        <v>1</v>
      </c>
      <c r="HR407">
        <v>0.155747</v>
      </c>
      <c r="HS407">
        <v>-0.15317</v>
      </c>
      <c r="HT407">
        <v>20.2794</v>
      </c>
      <c r="HU407">
        <v>5.211</v>
      </c>
      <c r="HV407">
        <v>11.9794</v>
      </c>
      <c r="HW407">
        <v>4.9627</v>
      </c>
      <c r="HX407">
        <v>3.27423</v>
      </c>
      <c r="HY407">
        <v>9999</v>
      </c>
      <c r="HZ407">
        <v>9999</v>
      </c>
      <c r="IA407">
        <v>9999</v>
      </c>
      <c r="IB407">
        <v>999.9</v>
      </c>
      <c r="IC407">
        <v>1.86395</v>
      </c>
      <c r="ID407">
        <v>1.86012</v>
      </c>
      <c r="IE407">
        <v>1.85849</v>
      </c>
      <c r="IF407">
        <v>1.85975</v>
      </c>
      <c r="IG407">
        <v>1.85989</v>
      </c>
      <c r="IH407">
        <v>1.85837</v>
      </c>
      <c r="II407">
        <v>1.85745</v>
      </c>
      <c r="IJ407">
        <v>1.85242</v>
      </c>
      <c r="IK407">
        <v>0</v>
      </c>
      <c r="IL407">
        <v>0</v>
      </c>
      <c r="IM407">
        <v>0</v>
      </c>
      <c r="IN407">
        <v>0</v>
      </c>
      <c r="IO407" t="s">
        <v>443</v>
      </c>
      <c r="IP407" t="s">
        <v>444</v>
      </c>
      <c r="IQ407" t="s">
        <v>445</v>
      </c>
      <c r="IR407" t="s">
        <v>445</v>
      </c>
      <c r="IS407" t="s">
        <v>445</v>
      </c>
      <c r="IT407" t="s">
        <v>445</v>
      </c>
      <c r="IU407">
        <v>0</v>
      </c>
      <c r="IV407">
        <v>100</v>
      </c>
      <c r="IW407">
        <v>100</v>
      </c>
      <c r="IX407">
        <v>-1.279</v>
      </c>
      <c r="IY407">
        <v>0.2905</v>
      </c>
      <c r="IZ407">
        <v>-1.101190050776656</v>
      </c>
      <c r="JA407">
        <v>-0.0009077452495023094</v>
      </c>
      <c r="JB407">
        <v>1.260287539409167E-06</v>
      </c>
      <c r="JC407">
        <v>-2.747980142854786E-10</v>
      </c>
      <c r="JD407">
        <v>0.01164710740424388</v>
      </c>
      <c r="JE407">
        <v>0.002354074995816399</v>
      </c>
      <c r="JF407">
        <v>0.0004967520844642659</v>
      </c>
      <c r="JG407">
        <v>-1.558376616488758E-06</v>
      </c>
      <c r="JH407">
        <v>1</v>
      </c>
      <c r="JI407">
        <v>1955</v>
      </c>
      <c r="JJ407">
        <v>1</v>
      </c>
      <c r="JK407">
        <v>26</v>
      </c>
      <c r="JL407">
        <v>194358.2</v>
      </c>
      <c r="JM407">
        <v>194358.4</v>
      </c>
      <c r="JN407">
        <v>1.00708</v>
      </c>
      <c r="JO407">
        <v>2.61963</v>
      </c>
      <c r="JP407">
        <v>1.49658</v>
      </c>
      <c r="JQ407">
        <v>2.34619</v>
      </c>
      <c r="JR407">
        <v>1.54907</v>
      </c>
      <c r="JS407">
        <v>2.39868</v>
      </c>
      <c r="JT407">
        <v>36.908</v>
      </c>
      <c r="JU407">
        <v>24.1751</v>
      </c>
      <c r="JV407">
        <v>18</v>
      </c>
      <c r="JW407">
        <v>486.496</v>
      </c>
      <c r="JX407">
        <v>478.281</v>
      </c>
      <c r="JY407">
        <v>27.9548</v>
      </c>
      <c r="JZ407">
        <v>29.2714</v>
      </c>
      <c r="KA407">
        <v>30.0001</v>
      </c>
      <c r="KB407">
        <v>29.5053</v>
      </c>
      <c r="KC407">
        <v>29.5062</v>
      </c>
      <c r="KD407">
        <v>20.2611</v>
      </c>
      <c r="KE407">
        <v>24.1953</v>
      </c>
      <c r="KF407">
        <v>29.2767</v>
      </c>
      <c r="KG407">
        <v>27.9729</v>
      </c>
      <c r="KH407">
        <v>346.285</v>
      </c>
      <c r="KI407">
        <v>15.4579</v>
      </c>
      <c r="KJ407">
        <v>101.844</v>
      </c>
      <c r="KK407">
        <v>91.5072</v>
      </c>
    </row>
    <row r="408" spans="1:297">
      <c r="A408">
        <v>390</v>
      </c>
      <c r="B408">
        <v>1758651104.5</v>
      </c>
      <c r="C408">
        <v>9471.5</v>
      </c>
      <c r="D408" t="s">
        <v>1229</v>
      </c>
      <c r="E408" t="s">
        <v>1230</v>
      </c>
      <c r="F408">
        <v>5</v>
      </c>
      <c r="G408" t="s">
        <v>1220</v>
      </c>
      <c r="H408" t="s">
        <v>438</v>
      </c>
      <c r="I408">
        <v>1758651097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(EA408+(U408+2*0.95*5.67E-8*(((EA408+$B$9)+273)^4-(EA408+273)^4)-44100*J408)/(1.84*29.3*R408+8*0.95*5.67E-8*(EA408+273)^3))</f>
        <v>0</v>
      </c>
      <c r="W408">
        <f>($C$9*EB408+$D$9*EC408+$E$9*V408)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2*0.95*5.67E-8*(((EA408+$B$9)+273)^4-(W408+273)^4)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372.2713294496321</v>
      </c>
      <c r="AK408">
        <v>372.0881393939392</v>
      </c>
      <c r="AL408">
        <v>-2.971627713253862</v>
      </c>
      <c r="AM408">
        <v>65.18708182641205</v>
      </c>
      <c r="AN408">
        <f>(AP408 - AO408 + DY408*1E3/(8.314*(EA408+273.15)) * AR408/DX408 * AQ408) * DX408/(100*DL408) * 1000/(1000 - AP408)</f>
        <v>0</v>
      </c>
      <c r="AO408">
        <v>15.42006219818836</v>
      </c>
      <c r="AP408">
        <v>22.44563878787879</v>
      </c>
      <c r="AQ408">
        <v>8.424593611014326E-05</v>
      </c>
      <c r="AR408">
        <v>105.4084907912641</v>
      </c>
      <c r="AS408">
        <v>0</v>
      </c>
      <c r="AT408">
        <v>0</v>
      </c>
      <c r="AU408">
        <f>IF(AS408*$H$15&gt;=AW408,1.0,(AW408/(AW408-AS408*$H$15)))</f>
        <v>0</v>
      </c>
      <c r="AV408">
        <f>(AU408-1)*100</f>
        <v>0</v>
      </c>
      <c r="AW408">
        <f>MAX(0,($B$15+$C$15*EF408)/(1+$D$15*EF408)*DY408/(EA408+273)*$E$15)</f>
        <v>0</v>
      </c>
      <c r="AX408" t="s">
        <v>439</v>
      </c>
      <c r="AY408" t="s">
        <v>439</v>
      </c>
      <c r="AZ408">
        <v>0</v>
      </c>
      <c r="BA408">
        <v>0</v>
      </c>
      <c r="BB408">
        <f>1-AZ408/BA408</f>
        <v>0</v>
      </c>
      <c r="BC408">
        <v>0</v>
      </c>
      <c r="BD408" t="s">
        <v>439</v>
      </c>
      <c r="BE408" t="s">
        <v>439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439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$B$13*EG408+$C$13*EH408+$F$13*ES408*(1-EV408)</f>
        <v>0</v>
      </c>
      <c r="DI408">
        <f>DH408*DJ408</f>
        <v>0</v>
      </c>
      <c r="DJ408">
        <f>($B$13*$D$11+$C$13*$D$11+$F$13*((FF408+EX408)/MAX(FF408+EX408+FG408, 0.1)*$I$11+FG408/MAX(FF408+EX408+FG408, 0.1)*$J$11))/($B$13+$C$13+$F$13)</f>
        <v>0</v>
      </c>
      <c r="DK408">
        <f>($B$13*$K$11+$C$13*$K$11+$F$13*((FF408+EX408)/MAX(FF408+EX408+FG408, 0.1)*$P$11+FG408/MAX(FF408+EX408+FG408, 0.1)*$Q$11))/($B$13+$C$13+$F$13)</f>
        <v>0</v>
      </c>
      <c r="DL408">
        <v>5.36</v>
      </c>
      <c r="DM408">
        <v>0.5</v>
      </c>
      <c r="DN408" t="s">
        <v>440</v>
      </c>
      <c r="DO408">
        <v>2</v>
      </c>
      <c r="DP408" t="b">
        <v>1</v>
      </c>
      <c r="DQ408">
        <v>1758651097</v>
      </c>
      <c r="DR408">
        <v>382.369962962963</v>
      </c>
      <c r="DS408">
        <v>381.276962962963</v>
      </c>
      <c r="DT408">
        <v>22.44393333333333</v>
      </c>
      <c r="DU408">
        <v>15.39838148148148</v>
      </c>
      <c r="DV408">
        <v>383.6492222222222</v>
      </c>
      <c r="DW408">
        <v>22.15328518518518</v>
      </c>
      <c r="DX408">
        <v>500.0128518518519</v>
      </c>
      <c r="DY408">
        <v>90.2630111111111</v>
      </c>
      <c r="DZ408">
        <v>0.06834592592592592</v>
      </c>
      <c r="EA408">
        <v>29.21192592592593</v>
      </c>
      <c r="EB408">
        <v>29.99201111111111</v>
      </c>
      <c r="EC408">
        <v>999.9000000000001</v>
      </c>
      <c r="ED408">
        <v>0</v>
      </c>
      <c r="EE408">
        <v>0</v>
      </c>
      <c r="EF408">
        <v>9998.582222222223</v>
      </c>
      <c r="EG408">
        <v>0</v>
      </c>
      <c r="EH408">
        <v>12.31938888888889</v>
      </c>
      <c r="EI408">
        <v>1.092916703703704</v>
      </c>
      <c r="EJ408">
        <v>391.1488518518519</v>
      </c>
      <c r="EK408">
        <v>387.2396666666666</v>
      </c>
      <c r="EL408">
        <v>7.045547407407407</v>
      </c>
      <c r="EM408">
        <v>381.276962962963</v>
      </c>
      <c r="EN408">
        <v>15.39838148148148</v>
      </c>
      <c r="EO408">
        <v>2.025856296296296</v>
      </c>
      <c r="EP408">
        <v>1.389904074074074</v>
      </c>
      <c r="EQ408">
        <v>17.64788888888889</v>
      </c>
      <c r="ER408">
        <v>11.80793703703704</v>
      </c>
      <c r="ES408">
        <v>2000.022592592593</v>
      </c>
      <c r="ET408">
        <v>0.9799924444444446</v>
      </c>
      <c r="EU408">
        <v>0.02000715185185185</v>
      </c>
      <c r="EV408">
        <v>0</v>
      </c>
      <c r="EW408">
        <v>1143.681851851852</v>
      </c>
      <c r="EX408">
        <v>5.00078</v>
      </c>
      <c r="EY408">
        <v>22173.2037037037</v>
      </c>
      <c r="EZ408">
        <v>16379.75555555555</v>
      </c>
      <c r="FA408">
        <v>39.68948148148148</v>
      </c>
      <c r="FB408">
        <v>40.53214814814814</v>
      </c>
      <c r="FC408">
        <v>39.87474074074074</v>
      </c>
      <c r="FD408">
        <v>40.19874074074074</v>
      </c>
      <c r="FE408">
        <v>40.8261111111111</v>
      </c>
      <c r="FF408">
        <v>1955.102592592593</v>
      </c>
      <c r="FG408">
        <v>39.91</v>
      </c>
      <c r="FH408">
        <v>0</v>
      </c>
      <c r="FI408">
        <v>1758651102.6</v>
      </c>
      <c r="FJ408">
        <v>0</v>
      </c>
      <c r="FK408">
        <v>1143.692</v>
      </c>
      <c r="FL408">
        <v>7.093076927824047</v>
      </c>
      <c r="FM408">
        <v>121.1461540973385</v>
      </c>
      <c r="FN408">
        <v>22173.356</v>
      </c>
      <c r="FO408">
        <v>15</v>
      </c>
      <c r="FP408">
        <v>0</v>
      </c>
      <c r="FQ408" t="s">
        <v>441</v>
      </c>
      <c r="FR408">
        <v>1746989605.5</v>
      </c>
      <c r="FS408">
        <v>1746989593.5</v>
      </c>
      <c r="FT408">
        <v>0</v>
      </c>
      <c r="FU408">
        <v>-0.274</v>
      </c>
      <c r="FV408">
        <v>-0.002</v>
      </c>
      <c r="FW408">
        <v>2.549</v>
      </c>
      <c r="FX408">
        <v>0.129</v>
      </c>
      <c r="FY408">
        <v>420</v>
      </c>
      <c r="FZ408">
        <v>17</v>
      </c>
      <c r="GA408">
        <v>0.02</v>
      </c>
      <c r="GB408">
        <v>0.04</v>
      </c>
      <c r="GC408">
        <v>-2.712006574999999</v>
      </c>
      <c r="GD408">
        <v>65.57903350469049</v>
      </c>
      <c r="GE408">
        <v>6.476197518280774</v>
      </c>
      <c r="GF408">
        <v>0</v>
      </c>
      <c r="GG408">
        <v>1143.357647058823</v>
      </c>
      <c r="GH408">
        <v>6.220932005416914</v>
      </c>
      <c r="GI408">
        <v>0.6472978168260908</v>
      </c>
      <c r="GJ408">
        <v>0</v>
      </c>
      <c r="GK408">
        <v>7.05243625</v>
      </c>
      <c r="GL408">
        <v>-0.1594085178236369</v>
      </c>
      <c r="GM408">
        <v>0.01674690727977855</v>
      </c>
      <c r="GN408">
        <v>0</v>
      </c>
      <c r="GO408">
        <v>0</v>
      </c>
      <c r="GP408">
        <v>3</v>
      </c>
      <c r="GQ408" t="s">
        <v>459</v>
      </c>
      <c r="GR408">
        <v>3.10097</v>
      </c>
      <c r="GS408">
        <v>2.72633</v>
      </c>
      <c r="GT408">
        <v>0.07847899999999999</v>
      </c>
      <c r="GU408">
        <v>0.0773315</v>
      </c>
      <c r="GV408">
        <v>0.102512</v>
      </c>
      <c r="GW408">
        <v>0.07937180000000001</v>
      </c>
      <c r="GX408">
        <v>24059.8</v>
      </c>
      <c r="GY408">
        <v>21915.7</v>
      </c>
      <c r="GZ408">
        <v>26673.7</v>
      </c>
      <c r="HA408">
        <v>23976.6</v>
      </c>
      <c r="HB408">
        <v>38307.5</v>
      </c>
      <c r="HC408">
        <v>32648.9</v>
      </c>
      <c r="HD408">
        <v>46581.3</v>
      </c>
      <c r="HE408">
        <v>37950.7</v>
      </c>
      <c r="HF408">
        <v>1.87073</v>
      </c>
      <c r="HG408">
        <v>1.83582</v>
      </c>
      <c r="HH408">
        <v>0.147611</v>
      </c>
      <c r="HI408">
        <v>0</v>
      </c>
      <c r="HJ408">
        <v>27.5859</v>
      </c>
      <c r="HK408">
        <v>999.9</v>
      </c>
      <c r="HL408">
        <v>38.8</v>
      </c>
      <c r="HM408">
        <v>32.5</v>
      </c>
      <c r="HN408">
        <v>21.1138</v>
      </c>
      <c r="HO408">
        <v>60.7213</v>
      </c>
      <c r="HP408">
        <v>22.9728</v>
      </c>
      <c r="HQ408">
        <v>1</v>
      </c>
      <c r="HR408">
        <v>0.155986</v>
      </c>
      <c r="HS408">
        <v>-0.139493</v>
      </c>
      <c r="HT408">
        <v>20.2793</v>
      </c>
      <c r="HU408">
        <v>5.21025</v>
      </c>
      <c r="HV408">
        <v>11.9798</v>
      </c>
      <c r="HW408">
        <v>4.9625</v>
      </c>
      <c r="HX408">
        <v>3.27425</v>
      </c>
      <c r="HY408">
        <v>9999</v>
      </c>
      <c r="HZ408">
        <v>9999</v>
      </c>
      <c r="IA408">
        <v>9999</v>
      </c>
      <c r="IB408">
        <v>999.9</v>
      </c>
      <c r="IC408">
        <v>1.86397</v>
      </c>
      <c r="ID408">
        <v>1.86012</v>
      </c>
      <c r="IE408">
        <v>1.85848</v>
      </c>
      <c r="IF408">
        <v>1.85975</v>
      </c>
      <c r="IG408">
        <v>1.85989</v>
      </c>
      <c r="IH408">
        <v>1.85837</v>
      </c>
      <c r="II408">
        <v>1.85745</v>
      </c>
      <c r="IJ408">
        <v>1.85242</v>
      </c>
      <c r="IK408">
        <v>0</v>
      </c>
      <c r="IL408">
        <v>0</v>
      </c>
      <c r="IM408">
        <v>0</v>
      </c>
      <c r="IN408">
        <v>0</v>
      </c>
      <c r="IO408" t="s">
        <v>443</v>
      </c>
      <c r="IP408" t="s">
        <v>444</v>
      </c>
      <c r="IQ408" t="s">
        <v>445</v>
      </c>
      <c r="IR408" t="s">
        <v>445</v>
      </c>
      <c r="IS408" t="s">
        <v>445</v>
      </c>
      <c r="IT408" t="s">
        <v>445</v>
      </c>
      <c r="IU408">
        <v>0</v>
      </c>
      <c r="IV408">
        <v>100</v>
      </c>
      <c r="IW408">
        <v>100</v>
      </c>
      <c r="IX408">
        <v>-1.278</v>
      </c>
      <c r="IY408">
        <v>0.2907</v>
      </c>
      <c r="IZ408">
        <v>-1.101190050776656</v>
      </c>
      <c r="JA408">
        <v>-0.0009077452495023094</v>
      </c>
      <c r="JB408">
        <v>1.260287539409167E-06</v>
      </c>
      <c r="JC408">
        <v>-2.747980142854786E-10</v>
      </c>
      <c r="JD408">
        <v>0.01164710740424388</v>
      </c>
      <c r="JE408">
        <v>0.002354074995816399</v>
      </c>
      <c r="JF408">
        <v>0.0004967520844642659</v>
      </c>
      <c r="JG408">
        <v>-1.558376616488758E-06</v>
      </c>
      <c r="JH408">
        <v>1</v>
      </c>
      <c r="JI408">
        <v>1955</v>
      </c>
      <c r="JJ408">
        <v>1</v>
      </c>
      <c r="JK408">
        <v>26</v>
      </c>
      <c r="JL408">
        <v>194358.3</v>
      </c>
      <c r="JM408">
        <v>194358.5</v>
      </c>
      <c r="JN408">
        <v>0.969238</v>
      </c>
      <c r="JO408">
        <v>2.6123</v>
      </c>
      <c r="JP408">
        <v>1.49658</v>
      </c>
      <c r="JQ408">
        <v>2.34619</v>
      </c>
      <c r="JR408">
        <v>1.54907</v>
      </c>
      <c r="JS408">
        <v>2.47192</v>
      </c>
      <c r="JT408">
        <v>36.908</v>
      </c>
      <c r="JU408">
        <v>24.1663</v>
      </c>
      <c r="JV408">
        <v>18</v>
      </c>
      <c r="JW408">
        <v>486.187</v>
      </c>
      <c r="JX408">
        <v>478.572</v>
      </c>
      <c r="JY408">
        <v>27.9701</v>
      </c>
      <c r="JZ408">
        <v>29.2714</v>
      </c>
      <c r="KA408">
        <v>30</v>
      </c>
      <c r="KB408">
        <v>29.5053</v>
      </c>
      <c r="KC408">
        <v>29.5062</v>
      </c>
      <c r="KD408">
        <v>19.4834</v>
      </c>
      <c r="KE408">
        <v>24.1953</v>
      </c>
      <c r="KF408">
        <v>29.2767</v>
      </c>
      <c r="KG408">
        <v>27.9685</v>
      </c>
      <c r="KH408">
        <v>332.924</v>
      </c>
      <c r="KI408">
        <v>15.4579</v>
      </c>
      <c r="KJ408">
        <v>101.844</v>
      </c>
      <c r="KK408">
        <v>91.50700000000001</v>
      </c>
    </row>
    <row r="409" spans="1:297">
      <c r="A409">
        <v>391</v>
      </c>
      <c r="B409">
        <v>1758651109.5</v>
      </c>
      <c r="C409">
        <v>9476.5</v>
      </c>
      <c r="D409" t="s">
        <v>1231</v>
      </c>
      <c r="E409" t="s">
        <v>1232</v>
      </c>
      <c r="F409">
        <v>5</v>
      </c>
      <c r="G409" t="s">
        <v>1220</v>
      </c>
      <c r="H409" t="s">
        <v>438</v>
      </c>
      <c r="I409">
        <v>1758651101.714286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(EA409+(U409+2*0.95*5.67E-8*(((EA409+$B$9)+273)^4-(EA409+273)^4)-44100*J409)/(1.84*29.3*R409+8*0.95*5.67E-8*(EA409+273)^3))</f>
        <v>0</v>
      </c>
      <c r="W409">
        <f>($C$9*EB409+$D$9*EC409+$E$9*V409)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2*0.95*5.67E-8*(((EA409+$B$9)+273)^4-(W409+273)^4)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355.510280838795</v>
      </c>
      <c r="AK409">
        <v>356.4962545454544</v>
      </c>
      <c r="AL409">
        <v>-3.131195177836188</v>
      </c>
      <c r="AM409">
        <v>65.18708182641205</v>
      </c>
      <c r="AN409">
        <f>(AP409 - AO409 + DY409*1E3/(8.314*(EA409+273.15)) * AR409/DX409 * AQ409) * DX409/(100*DL409) * 1000/(1000 - AP409)</f>
        <v>0</v>
      </c>
      <c r="AO409">
        <v>15.39437859370373</v>
      </c>
      <c r="AP409">
        <v>22.44352303030303</v>
      </c>
      <c r="AQ409">
        <v>-7.691127554404798E-05</v>
      </c>
      <c r="AR409">
        <v>105.4084907912641</v>
      </c>
      <c r="AS409">
        <v>0</v>
      </c>
      <c r="AT409">
        <v>0</v>
      </c>
      <c r="AU409">
        <f>IF(AS409*$H$15&gt;=AW409,1.0,(AW409/(AW409-AS409*$H$15)))</f>
        <v>0</v>
      </c>
      <c r="AV409">
        <f>(AU409-1)*100</f>
        <v>0</v>
      </c>
      <c r="AW409">
        <f>MAX(0,($B$15+$C$15*EF409)/(1+$D$15*EF409)*DY409/(EA409+273)*$E$15)</f>
        <v>0</v>
      </c>
      <c r="AX409" t="s">
        <v>439</v>
      </c>
      <c r="AY409" t="s">
        <v>439</v>
      </c>
      <c r="AZ409">
        <v>0</v>
      </c>
      <c r="BA409">
        <v>0</v>
      </c>
      <c r="BB409">
        <f>1-AZ409/BA409</f>
        <v>0</v>
      </c>
      <c r="BC409">
        <v>0</v>
      </c>
      <c r="BD409" t="s">
        <v>439</v>
      </c>
      <c r="BE409" t="s">
        <v>439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439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$B$13*EG409+$C$13*EH409+$F$13*ES409*(1-EV409)</f>
        <v>0</v>
      </c>
      <c r="DI409">
        <f>DH409*DJ409</f>
        <v>0</v>
      </c>
      <c r="DJ409">
        <f>($B$13*$D$11+$C$13*$D$11+$F$13*((FF409+EX409)/MAX(FF409+EX409+FG409, 0.1)*$I$11+FG409/MAX(FF409+EX409+FG409, 0.1)*$J$11))/($B$13+$C$13+$F$13)</f>
        <v>0</v>
      </c>
      <c r="DK409">
        <f>($B$13*$K$11+$C$13*$K$11+$F$13*((FF409+EX409)/MAX(FF409+EX409+FG409, 0.1)*$P$11+FG409/MAX(FF409+EX409+FG409, 0.1)*$Q$11))/($B$13+$C$13+$F$13)</f>
        <v>0</v>
      </c>
      <c r="DL409">
        <v>5.36</v>
      </c>
      <c r="DM409">
        <v>0.5</v>
      </c>
      <c r="DN409" t="s">
        <v>440</v>
      </c>
      <c r="DO409">
        <v>2</v>
      </c>
      <c r="DP409" t="b">
        <v>1</v>
      </c>
      <c r="DQ409">
        <v>1758651101.714286</v>
      </c>
      <c r="DR409">
        <v>369.9068928571429</v>
      </c>
      <c r="DS409">
        <v>365.9175357142857</v>
      </c>
      <c r="DT409">
        <v>22.44276071428571</v>
      </c>
      <c r="DU409">
        <v>15.40058571428572</v>
      </c>
      <c r="DV409">
        <v>371.1850714285714</v>
      </c>
      <c r="DW409">
        <v>22.15215</v>
      </c>
      <c r="DX409">
        <v>499.9731785714286</v>
      </c>
      <c r="DY409">
        <v>90.26219285714285</v>
      </c>
      <c r="DZ409">
        <v>0.06838691428571429</v>
      </c>
      <c r="EA409">
        <v>29.210825</v>
      </c>
      <c r="EB409">
        <v>29.99368571428571</v>
      </c>
      <c r="EC409">
        <v>999.9000000000002</v>
      </c>
      <c r="ED409">
        <v>0</v>
      </c>
      <c r="EE409">
        <v>0</v>
      </c>
      <c r="EF409">
        <v>9990.508928571429</v>
      </c>
      <c r="EG409">
        <v>0</v>
      </c>
      <c r="EH409">
        <v>11.71027142857143</v>
      </c>
      <c r="EI409">
        <v>3.989251821428571</v>
      </c>
      <c r="EJ409">
        <v>378.3991071428572</v>
      </c>
      <c r="EK409">
        <v>371.6409642857143</v>
      </c>
      <c r="EL409">
        <v>7.042176071428571</v>
      </c>
      <c r="EM409">
        <v>365.9175357142857</v>
      </c>
      <c r="EN409">
        <v>15.40058571428572</v>
      </c>
      <c r="EO409">
        <v>2.0257325</v>
      </c>
      <c r="EP409">
        <v>1.390090714285714</v>
      </c>
      <c r="EQ409">
        <v>17.64691785714286</v>
      </c>
      <c r="ER409">
        <v>11.80996071428571</v>
      </c>
      <c r="ES409">
        <v>1999.9975</v>
      </c>
      <c r="ET409">
        <v>0.9799921785714283</v>
      </c>
      <c r="EU409">
        <v>0.02000741428571429</v>
      </c>
      <c r="EV409">
        <v>0</v>
      </c>
      <c r="EW409">
        <v>1144.305714285714</v>
      </c>
      <c r="EX409">
        <v>5.00078</v>
      </c>
      <c r="EY409">
        <v>22183.61071428571</v>
      </c>
      <c r="EZ409">
        <v>16379.56071428571</v>
      </c>
      <c r="FA409">
        <v>39.67821428571428</v>
      </c>
      <c r="FB409">
        <v>40.531</v>
      </c>
      <c r="FC409">
        <v>39.93278571428571</v>
      </c>
      <c r="FD409">
        <v>40.19157142857142</v>
      </c>
      <c r="FE409">
        <v>40.76764285714285</v>
      </c>
      <c r="FF409">
        <v>1955.0775</v>
      </c>
      <c r="FG409">
        <v>39.91</v>
      </c>
      <c r="FH409">
        <v>0</v>
      </c>
      <c r="FI409">
        <v>1758651108</v>
      </c>
      <c r="FJ409">
        <v>0</v>
      </c>
      <c r="FK409">
        <v>1144.361538461538</v>
      </c>
      <c r="FL409">
        <v>9.141880328185511</v>
      </c>
      <c r="FM409">
        <v>154.5435894981936</v>
      </c>
      <c r="FN409">
        <v>22184.96153846154</v>
      </c>
      <c r="FO409">
        <v>15</v>
      </c>
      <c r="FP409">
        <v>0</v>
      </c>
      <c r="FQ409" t="s">
        <v>441</v>
      </c>
      <c r="FR409">
        <v>1746989605.5</v>
      </c>
      <c r="FS409">
        <v>1746989593.5</v>
      </c>
      <c r="FT409">
        <v>0</v>
      </c>
      <c r="FU409">
        <v>-0.274</v>
      </c>
      <c r="FV409">
        <v>-0.002</v>
      </c>
      <c r="FW409">
        <v>2.549</v>
      </c>
      <c r="FX409">
        <v>0.129</v>
      </c>
      <c r="FY409">
        <v>420</v>
      </c>
      <c r="FZ409">
        <v>17</v>
      </c>
      <c r="GA409">
        <v>0.02</v>
      </c>
      <c r="GB409">
        <v>0.04</v>
      </c>
      <c r="GC409">
        <v>1.942186512195122</v>
      </c>
      <c r="GD409">
        <v>39.0489341393728</v>
      </c>
      <c r="GE409">
        <v>4.005755024531739</v>
      </c>
      <c r="GF409">
        <v>0</v>
      </c>
      <c r="GG409">
        <v>1144.009705882353</v>
      </c>
      <c r="GH409">
        <v>7.998930472349703</v>
      </c>
      <c r="GI409">
        <v>0.8156609924909178</v>
      </c>
      <c r="GJ409">
        <v>0</v>
      </c>
      <c r="GK409">
        <v>7.047393902439024</v>
      </c>
      <c r="GL409">
        <v>-0.07629679442508096</v>
      </c>
      <c r="GM409">
        <v>0.01397541585018507</v>
      </c>
      <c r="GN409">
        <v>1</v>
      </c>
      <c r="GO409">
        <v>1</v>
      </c>
      <c r="GP409">
        <v>3</v>
      </c>
      <c r="GQ409" t="s">
        <v>448</v>
      </c>
      <c r="GR409">
        <v>3.10101</v>
      </c>
      <c r="GS409">
        <v>2.72667</v>
      </c>
      <c r="GT409">
        <v>0.075887</v>
      </c>
      <c r="GU409">
        <v>0.07449649999999999</v>
      </c>
      <c r="GV409">
        <v>0.102499</v>
      </c>
      <c r="GW409">
        <v>0.07932500000000001</v>
      </c>
      <c r="GX409">
        <v>24127.5</v>
      </c>
      <c r="GY409">
        <v>21983</v>
      </c>
      <c r="GZ409">
        <v>26673.7</v>
      </c>
      <c r="HA409">
        <v>23976.6</v>
      </c>
      <c r="HB409">
        <v>38307.7</v>
      </c>
      <c r="HC409">
        <v>32650.5</v>
      </c>
      <c r="HD409">
        <v>46581.4</v>
      </c>
      <c r="HE409">
        <v>37950.9</v>
      </c>
      <c r="HF409">
        <v>1.8705</v>
      </c>
      <c r="HG409">
        <v>1.83573</v>
      </c>
      <c r="HH409">
        <v>0.147879</v>
      </c>
      <c r="HI409">
        <v>0</v>
      </c>
      <c r="HJ409">
        <v>27.5857</v>
      </c>
      <c r="HK409">
        <v>999.9</v>
      </c>
      <c r="HL409">
        <v>38.8</v>
      </c>
      <c r="HM409">
        <v>32.5</v>
      </c>
      <c r="HN409">
        <v>21.1135</v>
      </c>
      <c r="HO409">
        <v>61.3313</v>
      </c>
      <c r="HP409">
        <v>22.9968</v>
      </c>
      <c r="HQ409">
        <v>1</v>
      </c>
      <c r="HR409">
        <v>0.15595</v>
      </c>
      <c r="HS409">
        <v>-0.126849</v>
      </c>
      <c r="HT409">
        <v>20.2794</v>
      </c>
      <c r="HU409">
        <v>5.211</v>
      </c>
      <c r="HV409">
        <v>11.9796</v>
      </c>
      <c r="HW409">
        <v>4.96245</v>
      </c>
      <c r="HX409">
        <v>3.2742</v>
      </c>
      <c r="HY409">
        <v>9999</v>
      </c>
      <c r="HZ409">
        <v>9999</v>
      </c>
      <c r="IA409">
        <v>9999</v>
      </c>
      <c r="IB409">
        <v>999.9</v>
      </c>
      <c r="IC409">
        <v>1.86396</v>
      </c>
      <c r="ID409">
        <v>1.86011</v>
      </c>
      <c r="IE409">
        <v>1.85848</v>
      </c>
      <c r="IF409">
        <v>1.85975</v>
      </c>
      <c r="IG409">
        <v>1.85989</v>
      </c>
      <c r="IH409">
        <v>1.85837</v>
      </c>
      <c r="II409">
        <v>1.85745</v>
      </c>
      <c r="IJ409">
        <v>1.85242</v>
      </c>
      <c r="IK409">
        <v>0</v>
      </c>
      <c r="IL409">
        <v>0</v>
      </c>
      <c r="IM409">
        <v>0</v>
      </c>
      <c r="IN409">
        <v>0</v>
      </c>
      <c r="IO409" t="s">
        <v>443</v>
      </c>
      <c r="IP409" t="s">
        <v>444</v>
      </c>
      <c r="IQ409" t="s">
        <v>445</v>
      </c>
      <c r="IR409" t="s">
        <v>445</v>
      </c>
      <c r="IS409" t="s">
        <v>445</v>
      </c>
      <c r="IT409" t="s">
        <v>445</v>
      </c>
      <c r="IU409">
        <v>0</v>
      </c>
      <c r="IV409">
        <v>100</v>
      </c>
      <c r="IW409">
        <v>100</v>
      </c>
      <c r="IX409">
        <v>-1.276</v>
      </c>
      <c r="IY409">
        <v>0.2907</v>
      </c>
      <c r="IZ409">
        <v>-1.101190050776656</v>
      </c>
      <c r="JA409">
        <v>-0.0009077452495023094</v>
      </c>
      <c r="JB409">
        <v>1.260287539409167E-06</v>
      </c>
      <c r="JC409">
        <v>-2.747980142854786E-10</v>
      </c>
      <c r="JD409">
        <v>0.01164710740424388</v>
      </c>
      <c r="JE409">
        <v>0.002354074995816399</v>
      </c>
      <c r="JF409">
        <v>0.0004967520844642659</v>
      </c>
      <c r="JG409">
        <v>-1.558376616488758E-06</v>
      </c>
      <c r="JH409">
        <v>1</v>
      </c>
      <c r="JI409">
        <v>1955</v>
      </c>
      <c r="JJ409">
        <v>1</v>
      </c>
      <c r="JK409">
        <v>26</v>
      </c>
      <c r="JL409">
        <v>194358.4</v>
      </c>
      <c r="JM409">
        <v>194358.6</v>
      </c>
      <c r="JN409">
        <v>0.936279</v>
      </c>
      <c r="JO409">
        <v>2.63428</v>
      </c>
      <c r="JP409">
        <v>1.49658</v>
      </c>
      <c r="JQ409">
        <v>2.34497</v>
      </c>
      <c r="JR409">
        <v>1.54907</v>
      </c>
      <c r="JS409">
        <v>2.38403</v>
      </c>
      <c r="JT409">
        <v>36.908</v>
      </c>
      <c r="JU409">
        <v>24.1663</v>
      </c>
      <c r="JV409">
        <v>18</v>
      </c>
      <c r="JW409">
        <v>486.055</v>
      </c>
      <c r="JX409">
        <v>478.495</v>
      </c>
      <c r="JY409">
        <v>27.9703</v>
      </c>
      <c r="JZ409">
        <v>29.2714</v>
      </c>
      <c r="KA409">
        <v>30.0002</v>
      </c>
      <c r="KB409">
        <v>29.5053</v>
      </c>
      <c r="KC409">
        <v>29.5047</v>
      </c>
      <c r="KD409">
        <v>18.7764</v>
      </c>
      <c r="KE409">
        <v>24.1953</v>
      </c>
      <c r="KF409">
        <v>29.2767</v>
      </c>
      <c r="KG409">
        <v>27.9694</v>
      </c>
      <c r="KH409">
        <v>312.89</v>
      </c>
      <c r="KI409">
        <v>15.4579</v>
      </c>
      <c r="KJ409">
        <v>101.844</v>
      </c>
      <c r="KK409">
        <v>91.5072</v>
      </c>
    </row>
    <row r="410" spans="1:297">
      <c r="A410">
        <v>392</v>
      </c>
      <c r="B410">
        <v>1758651114.5</v>
      </c>
      <c r="C410">
        <v>9481.5</v>
      </c>
      <c r="D410" t="s">
        <v>1233</v>
      </c>
      <c r="E410" t="s">
        <v>1234</v>
      </c>
      <c r="F410">
        <v>5</v>
      </c>
      <c r="G410" t="s">
        <v>1220</v>
      </c>
      <c r="H410" t="s">
        <v>438</v>
      </c>
      <c r="I410">
        <v>1758651107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(EA410+(U410+2*0.95*5.67E-8*(((EA410+$B$9)+273)^4-(EA410+273)^4)-44100*J410)/(1.84*29.3*R410+8*0.95*5.67E-8*(EA410+273)^3))</f>
        <v>0</v>
      </c>
      <c r="W410">
        <f>($C$9*EB410+$D$9*EC410+$E$9*V410)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2*0.95*5.67E-8*(((EA410+$B$9)+273)^4-(W410+273)^4)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338.6648683572297</v>
      </c>
      <c r="AK410">
        <v>340.5406727272726</v>
      </c>
      <c r="AL410">
        <v>-3.197420719367553</v>
      </c>
      <c r="AM410">
        <v>65.18708182641205</v>
      </c>
      <c r="AN410">
        <f>(AP410 - AO410 + DY410*1E3/(8.314*(EA410+273.15)) * AR410/DX410 * AQ410) * DX410/(100*DL410) * 1000/(1000 - AP410)</f>
        <v>0</v>
      </c>
      <c r="AO410">
        <v>15.39203650260955</v>
      </c>
      <c r="AP410">
        <v>22.43866545454544</v>
      </c>
      <c r="AQ410">
        <v>-4.524771221216604E-05</v>
      </c>
      <c r="AR410">
        <v>105.4084907912641</v>
      </c>
      <c r="AS410">
        <v>0</v>
      </c>
      <c r="AT410">
        <v>0</v>
      </c>
      <c r="AU410">
        <f>IF(AS410*$H$15&gt;=AW410,1.0,(AW410/(AW410-AS410*$H$15)))</f>
        <v>0</v>
      </c>
      <c r="AV410">
        <f>(AU410-1)*100</f>
        <v>0</v>
      </c>
      <c r="AW410">
        <f>MAX(0,($B$15+$C$15*EF410)/(1+$D$15*EF410)*DY410/(EA410+273)*$E$15)</f>
        <v>0</v>
      </c>
      <c r="AX410" t="s">
        <v>439</v>
      </c>
      <c r="AY410" t="s">
        <v>439</v>
      </c>
      <c r="AZ410">
        <v>0</v>
      </c>
      <c r="BA410">
        <v>0</v>
      </c>
      <c r="BB410">
        <f>1-AZ410/BA410</f>
        <v>0</v>
      </c>
      <c r="BC410">
        <v>0</v>
      </c>
      <c r="BD410" t="s">
        <v>439</v>
      </c>
      <c r="BE410" t="s">
        <v>439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439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$B$13*EG410+$C$13*EH410+$F$13*ES410*(1-EV410)</f>
        <v>0</v>
      </c>
      <c r="DI410">
        <f>DH410*DJ410</f>
        <v>0</v>
      </c>
      <c r="DJ410">
        <f>($B$13*$D$11+$C$13*$D$11+$F$13*((FF410+EX410)/MAX(FF410+EX410+FG410, 0.1)*$I$11+FG410/MAX(FF410+EX410+FG410, 0.1)*$J$11))/($B$13+$C$13+$F$13)</f>
        <v>0</v>
      </c>
      <c r="DK410">
        <f>($B$13*$K$11+$C$13*$K$11+$F$13*((FF410+EX410)/MAX(FF410+EX410+FG410, 0.1)*$P$11+FG410/MAX(FF410+EX410+FG410, 0.1)*$Q$11))/($B$13+$C$13+$F$13)</f>
        <v>0</v>
      </c>
      <c r="DL410">
        <v>5.36</v>
      </c>
      <c r="DM410">
        <v>0.5</v>
      </c>
      <c r="DN410" t="s">
        <v>440</v>
      </c>
      <c r="DO410">
        <v>2</v>
      </c>
      <c r="DP410" t="b">
        <v>1</v>
      </c>
      <c r="DQ410">
        <v>1758651107</v>
      </c>
      <c r="DR410">
        <v>354.4614444444444</v>
      </c>
      <c r="DS410">
        <v>348.4642962962964</v>
      </c>
      <c r="DT410">
        <v>22.44326296296296</v>
      </c>
      <c r="DU410">
        <v>15.40190740740741</v>
      </c>
      <c r="DV410">
        <v>355.738111111111</v>
      </c>
      <c r="DW410">
        <v>22.15263333333334</v>
      </c>
      <c r="DX410">
        <v>500.0124814814815</v>
      </c>
      <c r="DY410">
        <v>90.26171111111113</v>
      </c>
      <c r="DZ410">
        <v>0.06836892222222223</v>
      </c>
      <c r="EA410">
        <v>29.20929629629629</v>
      </c>
      <c r="EB410">
        <v>30.00018888888889</v>
      </c>
      <c r="EC410">
        <v>999.9000000000001</v>
      </c>
      <c r="ED410">
        <v>0</v>
      </c>
      <c r="EE410">
        <v>0</v>
      </c>
      <c r="EF410">
        <v>9992.771481481483</v>
      </c>
      <c r="EG410">
        <v>0</v>
      </c>
      <c r="EH410">
        <v>11.20877777777778</v>
      </c>
      <c r="EI410">
        <v>5.997036666666666</v>
      </c>
      <c r="EJ410">
        <v>362.5992592592593</v>
      </c>
      <c r="EK410">
        <v>353.9153703703703</v>
      </c>
      <c r="EL410">
        <v>7.041357037037037</v>
      </c>
      <c r="EM410">
        <v>348.4642962962964</v>
      </c>
      <c r="EN410">
        <v>15.40190740740741</v>
      </c>
      <c r="EO410">
        <v>2.025766666666666</v>
      </c>
      <c r="EP410">
        <v>1.390202962962963</v>
      </c>
      <c r="EQ410">
        <v>17.64718518518519</v>
      </c>
      <c r="ER410">
        <v>11.81117037037037</v>
      </c>
      <c r="ES410">
        <v>1999.992592592593</v>
      </c>
      <c r="ET410">
        <v>0.9799921111111111</v>
      </c>
      <c r="EU410">
        <v>0.02000748518518519</v>
      </c>
      <c r="EV410">
        <v>0</v>
      </c>
      <c r="EW410">
        <v>1145.048518518519</v>
      </c>
      <c r="EX410">
        <v>5.00078</v>
      </c>
      <c r="EY410">
        <v>22198.04074074074</v>
      </c>
      <c r="EZ410">
        <v>16379.51851851852</v>
      </c>
      <c r="FA410">
        <v>39.68033333333333</v>
      </c>
      <c r="FB410">
        <v>40.53214814814814</v>
      </c>
      <c r="FC410">
        <v>39.91185185185185</v>
      </c>
      <c r="FD410">
        <v>40.1962962962963</v>
      </c>
      <c r="FE410">
        <v>40.78918518518518</v>
      </c>
      <c r="FF410">
        <v>1955.072592592593</v>
      </c>
      <c r="FG410">
        <v>39.91074074074074</v>
      </c>
      <c r="FH410">
        <v>0</v>
      </c>
      <c r="FI410">
        <v>1758651112.8</v>
      </c>
      <c r="FJ410">
        <v>0</v>
      </c>
      <c r="FK410">
        <v>1145.068076923077</v>
      </c>
      <c r="FL410">
        <v>9.419145309699367</v>
      </c>
      <c r="FM410">
        <v>181.0598291692085</v>
      </c>
      <c r="FN410">
        <v>22198.48461538462</v>
      </c>
      <c r="FO410">
        <v>15</v>
      </c>
      <c r="FP410">
        <v>0</v>
      </c>
      <c r="FQ410" t="s">
        <v>441</v>
      </c>
      <c r="FR410">
        <v>1746989605.5</v>
      </c>
      <c r="FS410">
        <v>1746989593.5</v>
      </c>
      <c r="FT410">
        <v>0</v>
      </c>
      <c r="FU410">
        <v>-0.274</v>
      </c>
      <c r="FV410">
        <v>-0.002</v>
      </c>
      <c r="FW410">
        <v>2.549</v>
      </c>
      <c r="FX410">
        <v>0.129</v>
      </c>
      <c r="FY410">
        <v>420</v>
      </c>
      <c r="FZ410">
        <v>17</v>
      </c>
      <c r="GA410">
        <v>0.02</v>
      </c>
      <c r="GB410">
        <v>0.04</v>
      </c>
      <c r="GC410">
        <v>4.249390658536585</v>
      </c>
      <c r="GD410">
        <v>25.53184049477351</v>
      </c>
      <c r="GE410">
        <v>2.609739067682836</v>
      </c>
      <c r="GF410">
        <v>0</v>
      </c>
      <c r="GG410">
        <v>1144.47</v>
      </c>
      <c r="GH410">
        <v>8.532009169442654</v>
      </c>
      <c r="GI410">
        <v>0.8621655361731316</v>
      </c>
      <c r="GJ410">
        <v>0</v>
      </c>
      <c r="GK410">
        <v>7.044510731707318</v>
      </c>
      <c r="GL410">
        <v>-0.002231498257852507</v>
      </c>
      <c r="GM410">
        <v>0.01152403435248642</v>
      </c>
      <c r="GN410">
        <v>1</v>
      </c>
      <c r="GO410">
        <v>1</v>
      </c>
      <c r="GP410">
        <v>3</v>
      </c>
      <c r="GQ410" t="s">
        <v>448</v>
      </c>
      <c r="GR410">
        <v>3.10121</v>
      </c>
      <c r="GS410">
        <v>2.72631</v>
      </c>
      <c r="GT410">
        <v>0.073189</v>
      </c>
      <c r="GU410">
        <v>0.0715976</v>
      </c>
      <c r="GV410">
        <v>0.102486</v>
      </c>
      <c r="GW410">
        <v>0.07932169999999999</v>
      </c>
      <c r="GX410">
        <v>24198</v>
      </c>
      <c r="GY410">
        <v>22051.9</v>
      </c>
      <c r="GZ410">
        <v>26673.8</v>
      </c>
      <c r="HA410">
        <v>23976.7</v>
      </c>
      <c r="HB410">
        <v>38307.9</v>
      </c>
      <c r="HC410">
        <v>32650.6</v>
      </c>
      <c r="HD410">
        <v>46581.4</v>
      </c>
      <c r="HE410">
        <v>37951.3</v>
      </c>
      <c r="HF410">
        <v>1.8712</v>
      </c>
      <c r="HG410">
        <v>1.8354</v>
      </c>
      <c r="HH410">
        <v>0.14855</v>
      </c>
      <c r="HI410">
        <v>0</v>
      </c>
      <c r="HJ410">
        <v>27.5836</v>
      </c>
      <c r="HK410">
        <v>999.9</v>
      </c>
      <c r="HL410">
        <v>38.7</v>
      </c>
      <c r="HM410">
        <v>32.5</v>
      </c>
      <c r="HN410">
        <v>21.0613</v>
      </c>
      <c r="HO410">
        <v>61.0113</v>
      </c>
      <c r="HP410">
        <v>22.9808</v>
      </c>
      <c r="HQ410">
        <v>1</v>
      </c>
      <c r="HR410">
        <v>0.155976</v>
      </c>
      <c r="HS410">
        <v>-0.124442</v>
      </c>
      <c r="HT410">
        <v>20.2793</v>
      </c>
      <c r="HU410">
        <v>5.21115</v>
      </c>
      <c r="HV410">
        <v>11.9797</v>
      </c>
      <c r="HW410">
        <v>4.96275</v>
      </c>
      <c r="HX410">
        <v>3.2742</v>
      </c>
      <c r="HY410">
        <v>9999</v>
      </c>
      <c r="HZ410">
        <v>9999</v>
      </c>
      <c r="IA410">
        <v>9999</v>
      </c>
      <c r="IB410">
        <v>999.9</v>
      </c>
      <c r="IC410">
        <v>1.86395</v>
      </c>
      <c r="ID410">
        <v>1.86012</v>
      </c>
      <c r="IE410">
        <v>1.85846</v>
      </c>
      <c r="IF410">
        <v>1.85975</v>
      </c>
      <c r="IG410">
        <v>1.85989</v>
      </c>
      <c r="IH410">
        <v>1.85839</v>
      </c>
      <c r="II410">
        <v>1.85745</v>
      </c>
      <c r="IJ410">
        <v>1.85242</v>
      </c>
      <c r="IK410">
        <v>0</v>
      </c>
      <c r="IL410">
        <v>0</v>
      </c>
      <c r="IM410">
        <v>0</v>
      </c>
      <c r="IN410">
        <v>0</v>
      </c>
      <c r="IO410" t="s">
        <v>443</v>
      </c>
      <c r="IP410" t="s">
        <v>444</v>
      </c>
      <c r="IQ410" t="s">
        <v>445</v>
      </c>
      <c r="IR410" t="s">
        <v>445</v>
      </c>
      <c r="IS410" t="s">
        <v>445</v>
      </c>
      <c r="IT410" t="s">
        <v>445</v>
      </c>
      <c r="IU410">
        <v>0</v>
      </c>
      <c r="IV410">
        <v>100</v>
      </c>
      <c r="IW410">
        <v>100</v>
      </c>
      <c r="IX410">
        <v>-1.274</v>
      </c>
      <c r="IY410">
        <v>0.2905</v>
      </c>
      <c r="IZ410">
        <v>-1.101190050776656</v>
      </c>
      <c r="JA410">
        <v>-0.0009077452495023094</v>
      </c>
      <c r="JB410">
        <v>1.260287539409167E-06</v>
      </c>
      <c r="JC410">
        <v>-2.747980142854786E-10</v>
      </c>
      <c r="JD410">
        <v>0.01164710740424388</v>
      </c>
      <c r="JE410">
        <v>0.002354074995816399</v>
      </c>
      <c r="JF410">
        <v>0.0004967520844642659</v>
      </c>
      <c r="JG410">
        <v>-1.558376616488758E-06</v>
      </c>
      <c r="JH410">
        <v>1</v>
      </c>
      <c r="JI410">
        <v>1955</v>
      </c>
      <c r="JJ410">
        <v>1</v>
      </c>
      <c r="JK410">
        <v>26</v>
      </c>
      <c r="JL410">
        <v>194358.5</v>
      </c>
      <c r="JM410">
        <v>194358.7</v>
      </c>
      <c r="JN410">
        <v>0.894775</v>
      </c>
      <c r="JO410">
        <v>2.57935</v>
      </c>
      <c r="JP410">
        <v>1.49658</v>
      </c>
      <c r="JQ410">
        <v>2.34497</v>
      </c>
      <c r="JR410">
        <v>1.54785</v>
      </c>
      <c r="JS410">
        <v>2.45728</v>
      </c>
      <c r="JT410">
        <v>36.908</v>
      </c>
      <c r="JU410">
        <v>24.1751</v>
      </c>
      <c r="JV410">
        <v>18</v>
      </c>
      <c r="JW410">
        <v>486.467</v>
      </c>
      <c r="JX410">
        <v>478.277</v>
      </c>
      <c r="JY410">
        <v>27.971</v>
      </c>
      <c r="JZ410">
        <v>29.2714</v>
      </c>
      <c r="KA410">
        <v>30.0001</v>
      </c>
      <c r="KB410">
        <v>29.5053</v>
      </c>
      <c r="KC410">
        <v>29.5036</v>
      </c>
      <c r="KD410">
        <v>17.989</v>
      </c>
      <c r="KE410">
        <v>24.1953</v>
      </c>
      <c r="KF410">
        <v>29.2767</v>
      </c>
      <c r="KG410">
        <v>27.9709</v>
      </c>
      <c r="KH410">
        <v>299.532</v>
      </c>
      <c r="KI410">
        <v>15.4579</v>
      </c>
      <c r="KJ410">
        <v>101.844</v>
      </c>
      <c r="KK410">
        <v>91.508</v>
      </c>
    </row>
    <row r="411" spans="1:297">
      <c r="A411">
        <v>393</v>
      </c>
      <c r="B411">
        <v>1758651119</v>
      </c>
      <c r="C411">
        <v>9486</v>
      </c>
      <c r="D411" t="s">
        <v>1235</v>
      </c>
      <c r="E411" t="s">
        <v>1236</v>
      </c>
      <c r="F411">
        <v>5</v>
      </c>
      <c r="G411" t="s">
        <v>1220</v>
      </c>
      <c r="H411" t="s">
        <v>438</v>
      </c>
      <c r="I411">
        <v>1758651111.444444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(EA411+(U411+2*0.95*5.67E-8*(((EA411+$B$9)+273)^4-(EA411+273)^4)-44100*J411)/(1.84*29.3*R411+8*0.95*5.67E-8*(EA411+273)^3))</f>
        <v>0</v>
      </c>
      <c r="W411">
        <f>($C$9*EB411+$D$9*EC411+$E$9*V411)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2*0.95*5.67E-8*(((EA411+$B$9)+273)^4-(W411+273)^4)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323.5538533199592</v>
      </c>
      <c r="AK411">
        <v>326.0314909090907</v>
      </c>
      <c r="AL411">
        <v>-3.227016330755555</v>
      </c>
      <c r="AM411">
        <v>65.18708182641205</v>
      </c>
      <c r="AN411">
        <f>(AP411 - AO411 + DY411*1E3/(8.314*(EA411+273.15)) * AR411/DX411 * AQ411) * DX411/(100*DL411) * 1000/(1000 - AP411)</f>
        <v>0</v>
      </c>
      <c r="AO411">
        <v>15.38844514527303</v>
      </c>
      <c r="AP411">
        <v>22.43811878787879</v>
      </c>
      <c r="AQ411">
        <v>-1.201257388753034E-05</v>
      </c>
      <c r="AR411">
        <v>105.4084907912641</v>
      </c>
      <c r="AS411">
        <v>0</v>
      </c>
      <c r="AT411">
        <v>0</v>
      </c>
      <c r="AU411">
        <f>IF(AS411*$H$15&gt;=AW411,1.0,(AW411/(AW411-AS411*$H$15)))</f>
        <v>0</v>
      </c>
      <c r="AV411">
        <f>(AU411-1)*100</f>
        <v>0</v>
      </c>
      <c r="AW411">
        <f>MAX(0,($B$15+$C$15*EF411)/(1+$D$15*EF411)*DY411/(EA411+273)*$E$15)</f>
        <v>0</v>
      </c>
      <c r="AX411" t="s">
        <v>439</v>
      </c>
      <c r="AY411" t="s">
        <v>439</v>
      </c>
      <c r="AZ411">
        <v>0</v>
      </c>
      <c r="BA411">
        <v>0</v>
      </c>
      <c r="BB411">
        <f>1-AZ411/BA411</f>
        <v>0</v>
      </c>
      <c r="BC411">
        <v>0</v>
      </c>
      <c r="BD411" t="s">
        <v>439</v>
      </c>
      <c r="BE411" t="s">
        <v>439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439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$B$13*EG411+$C$13*EH411+$F$13*ES411*(1-EV411)</f>
        <v>0</v>
      </c>
      <c r="DI411">
        <f>DH411*DJ411</f>
        <v>0</v>
      </c>
      <c r="DJ411">
        <f>($B$13*$D$11+$C$13*$D$11+$F$13*((FF411+EX411)/MAX(FF411+EX411+FG411, 0.1)*$I$11+FG411/MAX(FF411+EX411+FG411, 0.1)*$J$11))/($B$13+$C$13+$F$13)</f>
        <v>0</v>
      </c>
      <c r="DK411">
        <f>($B$13*$K$11+$C$13*$K$11+$F$13*((FF411+EX411)/MAX(FF411+EX411+FG411, 0.1)*$P$11+FG411/MAX(FF411+EX411+FG411, 0.1)*$Q$11))/($B$13+$C$13+$F$13)</f>
        <v>0</v>
      </c>
      <c r="DL411">
        <v>5.36</v>
      </c>
      <c r="DM411">
        <v>0.5</v>
      </c>
      <c r="DN411" t="s">
        <v>440</v>
      </c>
      <c r="DO411">
        <v>2</v>
      </c>
      <c r="DP411" t="b">
        <v>1</v>
      </c>
      <c r="DQ411">
        <v>1758651111.444444</v>
      </c>
      <c r="DR411">
        <v>340.805037037037</v>
      </c>
      <c r="DS411">
        <v>333.7641851851851</v>
      </c>
      <c r="DT411">
        <v>22.44212592592592</v>
      </c>
      <c r="DU411">
        <v>15.39309259259259</v>
      </c>
      <c r="DV411">
        <v>342.079962962963</v>
      </c>
      <c r="DW411">
        <v>22.15152592592593</v>
      </c>
      <c r="DX411">
        <v>500.0091481481482</v>
      </c>
      <c r="DY411">
        <v>90.26152962962962</v>
      </c>
      <c r="DZ411">
        <v>0.06844719629629629</v>
      </c>
      <c r="EA411">
        <v>29.20966666666666</v>
      </c>
      <c r="EB411">
        <v>29.99442962962963</v>
      </c>
      <c r="EC411">
        <v>999.9000000000001</v>
      </c>
      <c r="ED411">
        <v>0</v>
      </c>
      <c r="EE411">
        <v>0</v>
      </c>
      <c r="EF411">
        <v>9982.68185185185</v>
      </c>
      <c r="EG411">
        <v>0</v>
      </c>
      <c r="EH411">
        <v>11.18309259259259</v>
      </c>
      <c r="EI411">
        <v>7.04069</v>
      </c>
      <c r="EJ411">
        <v>348.6289629629629</v>
      </c>
      <c r="EK411">
        <v>338.9821851851852</v>
      </c>
      <c r="EL411">
        <v>7.049042222222221</v>
      </c>
      <c r="EM411">
        <v>333.7641851851851</v>
      </c>
      <c r="EN411">
        <v>15.39309259259259</v>
      </c>
      <c r="EO411">
        <v>2.02566</v>
      </c>
      <c r="EP411">
        <v>1.389403703703703</v>
      </c>
      <c r="EQ411">
        <v>17.64634814814815</v>
      </c>
      <c r="ER411">
        <v>11.80246296296296</v>
      </c>
      <c r="ES411">
        <v>2000.000370370371</v>
      </c>
      <c r="ET411">
        <v>0.9799922222222222</v>
      </c>
      <c r="EU411">
        <v>0.02000737407407407</v>
      </c>
      <c r="EV411">
        <v>0</v>
      </c>
      <c r="EW411">
        <v>1145.864074074074</v>
      </c>
      <c r="EX411">
        <v>5.00078</v>
      </c>
      <c r="EY411">
        <v>22213.37037037037</v>
      </c>
      <c r="EZ411">
        <v>16379.59629629629</v>
      </c>
      <c r="FA411">
        <v>39.66648148148148</v>
      </c>
      <c r="FB411">
        <v>40.53444444444444</v>
      </c>
      <c r="FC411">
        <v>39.90025925925926</v>
      </c>
      <c r="FD411">
        <v>40.18244444444444</v>
      </c>
      <c r="FE411">
        <v>40.77296296296296</v>
      </c>
      <c r="FF411">
        <v>1955.08037037037</v>
      </c>
      <c r="FG411">
        <v>39.91074074074074</v>
      </c>
      <c r="FH411">
        <v>0</v>
      </c>
      <c r="FI411">
        <v>1758651117</v>
      </c>
      <c r="FJ411">
        <v>0</v>
      </c>
      <c r="FK411">
        <v>1145.8808</v>
      </c>
      <c r="FL411">
        <v>11.08692306974637</v>
      </c>
      <c r="FM411">
        <v>224.2230766092077</v>
      </c>
      <c r="FN411">
        <v>22213.716</v>
      </c>
      <c r="FO411">
        <v>15</v>
      </c>
      <c r="FP411">
        <v>0</v>
      </c>
      <c r="FQ411" t="s">
        <v>441</v>
      </c>
      <c r="FR411">
        <v>1746989605.5</v>
      </c>
      <c r="FS411">
        <v>1746989593.5</v>
      </c>
      <c r="FT411">
        <v>0</v>
      </c>
      <c r="FU411">
        <v>-0.274</v>
      </c>
      <c r="FV411">
        <v>-0.002</v>
      </c>
      <c r="FW411">
        <v>2.549</v>
      </c>
      <c r="FX411">
        <v>0.129</v>
      </c>
      <c r="FY411">
        <v>420</v>
      </c>
      <c r="FZ411">
        <v>17</v>
      </c>
      <c r="GA411">
        <v>0.02</v>
      </c>
      <c r="GB411">
        <v>0.04</v>
      </c>
      <c r="GC411">
        <v>6.036944249999999</v>
      </c>
      <c r="GD411">
        <v>16.13960521575984</v>
      </c>
      <c r="GE411">
        <v>1.585969571118701</v>
      </c>
      <c r="GF411">
        <v>0</v>
      </c>
      <c r="GG411">
        <v>1145.249705882353</v>
      </c>
      <c r="GH411">
        <v>9.906951873645266</v>
      </c>
      <c r="GI411">
        <v>0.9992452601665957</v>
      </c>
      <c r="GJ411">
        <v>0</v>
      </c>
      <c r="GK411">
        <v>7.042856</v>
      </c>
      <c r="GL411">
        <v>0.07177688555347635</v>
      </c>
      <c r="GM411">
        <v>0.01040622645342683</v>
      </c>
      <c r="GN411">
        <v>1</v>
      </c>
      <c r="GO411">
        <v>1</v>
      </c>
      <c r="GP411">
        <v>3</v>
      </c>
      <c r="GQ411" t="s">
        <v>448</v>
      </c>
      <c r="GR411">
        <v>3.10137</v>
      </c>
      <c r="GS411">
        <v>2.72608</v>
      </c>
      <c r="GT411">
        <v>0.07069060000000001</v>
      </c>
      <c r="GU411">
        <v>0.06895569999999999</v>
      </c>
      <c r="GV411">
        <v>0.102482</v>
      </c>
      <c r="GW411">
        <v>0.0793024</v>
      </c>
      <c r="GX411">
        <v>24263.2</v>
      </c>
      <c r="GY411">
        <v>22114.7</v>
      </c>
      <c r="GZ411">
        <v>26673.8</v>
      </c>
      <c r="HA411">
        <v>23976.8</v>
      </c>
      <c r="HB411">
        <v>38307.9</v>
      </c>
      <c r="HC411">
        <v>32650.8</v>
      </c>
      <c r="HD411">
        <v>46581.5</v>
      </c>
      <c r="HE411">
        <v>37951</v>
      </c>
      <c r="HF411">
        <v>1.87132</v>
      </c>
      <c r="HG411">
        <v>1.83508</v>
      </c>
      <c r="HH411">
        <v>0.146717</v>
      </c>
      <c r="HI411">
        <v>0</v>
      </c>
      <c r="HJ411">
        <v>27.5824</v>
      </c>
      <c r="HK411">
        <v>999.9</v>
      </c>
      <c r="HL411">
        <v>38.7</v>
      </c>
      <c r="HM411">
        <v>32.5</v>
      </c>
      <c r="HN411">
        <v>21.0595</v>
      </c>
      <c r="HO411">
        <v>61.0813</v>
      </c>
      <c r="HP411">
        <v>22.8526</v>
      </c>
      <c r="HQ411">
        <v>1</v>
      </c>
      <c r="HR411">
        <v>0.156105</v>
      </c>
      <c r="HS411">
        <v>-0.122263</v>
      </c>
      <c r="HT411">
        <v>20.2792</v>
      </c>
      <c r="HU411">
        <v>5.21205</v>
      </c>
      <c r="HV411">
        <v>11.9797</v>
      </c>
      <c r="HW411">
        <v>4.96265</v>
      </c>
      <c r="HX411">
        <v>3.27445</v>
      </c>
      <c r="HY411">
        <v>9999</v>
      </c>
      <c r="HZ411">
        <v>9999</v>
      </c>
      <c r="IA411">
        <v>9999</v>
      </c>
      <c r="IB411">
        <v>999.9</v>
      </c>
      <c r="IC411">
        <v>1.86395</v>
      </c>
      <c r="ID411">
        <v>1.86015</v>
      </c>
      <c r="IE411">
        <v>1.85844</v>
      </c>
      <c r="IF411">
        <v>1.85975</v>
      </c>
      <c r="IG411">
        <v>1.85989</v>
      </c>
      <c r="IH411">
        <v>1.85838</v>
      </c>
      <c r="II411">
        <v>1.85745</v>
      </c>
      <c r="IJ411">
        <v>1.85242</v>
      </c>
      <c r="IK411">
        <v>0</v>
      </c>
      <c r="IL411">
        <v>0</v>
      </c>
      <c r="IM411">
        <v>0</v>
      </c>
      <c r="IN411">
        <v>0</v>
      </c>
      <c r="IO411" t="s">
        <v>443</v>
      </c>
      <c r="IP411" t="s">
        <v>444</v>
      </c>
      <c r="IQ411" t="s">
        <v>445</v>
      </c>
      <c r="IR411" t="s">
        <v>445</v>
      </c>
      <c r="IS411" t="s">
        <v>445</v>
      </c>
      <c r="IT411" t="s">
        <v>445</v>
      </c>
      <c r="IU411">
        <v>0</v>
      </c>
      <c r="IV411">
        <v>100</v>
      </c>
      <c r="IW411">
        <v>100</v>
      </c>
      <c r="IX411">
        <v>-1.272</v>
      </c>
      <c r="IY411">
        <v>0.2905</v>
      </c>
      <c r="IZ411">
        <v>-1.101190050776656</v>
      </c>
      <c r="JA411">
        <v>-0.0009077452495023094</v>
      </c>
      <c r="JB411">
        <v>1.260287539409167E-06</v>
      </c>
      <c r="JC411">
        <v>-2.747980142854786E-10</v>
      </c>
      <c r="JD411">
        <v>0.01164710740424388</v>
      </c>
      <c r="JE411">
        <v>0.002354074995816399</v>
      </c>
      <c r="JF411">
        <v>0.0004967520844642659</v>
      </c>
      <c r="JG411">
        <v>-1.558376616488758E-06</v>
      </c>
      <c r="JH411">
        <v>1</v>
      </c>
      <c r="JI411">
        <v>1955</v>
      </c>
      <c r="JJ411">
        <v>1</v>
      </c>
      <c r="JK411">
        <v>26</v>
      </c>
      <c r="JL411">
        <v>194358.6</v>
      </c>
      <c r="JM411">
        <v>194358.8</v>
      </c>
      <c r="JN411">
        <v>0.860596</v>
      </c>
      <c r="JO411">
        <v>2.64282</v>
      </c>
      <c r="JP411">
        <v>1.49658</v>
      </c>
      <c r="JQ411">
        <v>2.34619</v>
      </c>
      <c r="JR411">
        <v>1.54907</v>
      </c>
      <c r="JS411">
        <v>2.45728</v>
      </c>
      <c r="JT411">
        <v>36.908</v>
      </c>
      <c r="JU411">
        <v>24.1751</v>
      </c>
      <c r="JV411">
        <v>18</v>
      </c>
      <c r="JW411">
        <v>486.54</v>
      </c>
      <c r="JX411">
        <v>478.067</v>
      </c>
      <c r="JY411">
        <v>27.972</v>
      </c>
      <c r="JZ411">
        <v>29.2714</v>
      </c>
      <c r="KA411">
        <v>30.0001</v>
      </c>
      <c r="KB411">
        <v>29.5053</v>
      </c>
      <c r="KC411">
        <v>29.5036</v>
      </c>
      <c r="KD411">
        <v>17.324</v>
      </c>
      <c r="KE411">
        <v>23.9243</v>
      </c>
      <c r="KF411">
        <v>29.2767</v>
      </c>
      <c r="KG411">
        <v>27.9721</v>
      </c>
      <c r="KH411">
        <v>286.163</v>
      </c>
      <c r="KI411">
        <v>15.4579</v>
      </c>
      <c r="KJ411">
        <v>101.844</v>
      </c>
      <c r="KK411">
        <v>91.5077</v>
      </c>
    </row>
    <row r="412" spans="1:297">
      <c r="A412">
        <v>394</v>
      </c>
      <c r="B412">
        <v>1758651124</v>
      </c>
      <c r="C412">
        <v>9491</v>
      </c>
      <c r="D412" t="s">
        <v>1237</v>
      </c>
      <c r="E412" t="s">
        <v>1238</v>
      </c>
      <c r="F412">
        <v>5</v>
      </c>
      <c r="G412" t="s">
        <v>1220</v>
      </c>
      <c r="H412" t="s">
        <v>438</v>
      </c>
      <c r="I412">
        <v>1758651116.462963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(EA412+(U412+2*0.95*5.67E-8*(((EA412+$B$9)+273)^4-(EA412+273)^4)-44100*J412)/(1.84*29.3*R412+8*0.95*5.67E-8*(EA412+273)^3))</f>
        <v>0</v>
      </c>
      <c r="W412">
        <f>($C$9*EB412+$D$9*EC412+$E$9*V412)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2*0.95*5.67E-8*(((EA412+$B$9)+273)^4-(W412+273)^4)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306.6872012683388</v>
      </c>
      <c r="AK412">
        <v>309.8752181818181</v>
      </c>
      <c r="AL412">
        <v>-3.236678470434227</v>
      </c>
      <c r="AM412">
        <v>65.18708182641205</v>
      </c>
      <c r="AN412">
        <f>(AP412 - AO412 + DY412*1E3/(8.314*(EA412+273.15)) * AR412/DX412 * AQ412) * DX412/(100*DL412) * 1000/(1000 - AP412)</f>
        <v>0</v>
      </c>
      <c r="AO412">
        <v>15.42277290795821</v>
      </c>
      <c r="AP412">
        <v>22.44018666666667</v>
      </c>
      <c r="AQ412">
        <v>6.963394123378415E-05</v>
      </c>
      <c r="AR412">
        <v>105.4084907912641</v>
      </c>
      <c r="AS412">
        <v>0</v>
      </c>
      <c r="AT412">
        <v>0</v>
      </c>
      <c r="AU412">
        <f>IF(AS412*$H$15&gt;=AW412,1.0,(AW412/(AW412-AS412*$H$15)))</f>
        <v>0</v>
      </c>
      <c r="AV412">
        <f>(AU412-1)*100</f>
        <v>0</v>
      </c>
      <c r="AW412">
        <f>MAX(0,($B$15+$C$15*EF412)/(1+$D$15*EF412)*DY412/(EA412+273)*$E$15)</f>
        <v>0</v>
      </c>
      <c r="AX412" t="s">
        <v>439</v>
      </c>
      <c r="AY412" t="s">
        <v>439</v>
      </c>
      <c r="AZ412">
        <v>0</v>
      </c>
      <c r="BA412">
        <v>0</v>
      </c>
      <c r="BB412">
        <f>1-AZ412/BA412</f>
        <v>0</v>
      </c>
      <c r="BC412">
        <v>0</v>
      </c>
      <c r="BD412" t="s">
        <v>439</v>
      </c>
      <c r="BE412" t="s">
        <v>439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439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$B$13*EG412+$C$13*EH412+$F$13*ES412*(1-EV412)</f>
        <v>0</v>
      </c>
      <c r="DI412">
        <f>DH412*DJ412</f>
        <v>0</v>
      </c>
      <c r="DJ412">
        <f>($B$13*$D$11+$C$13*$D$11+$F$13*((FF412+EX412)/MAX(FF412+EX412+FG412, 0.1)*$I$11+FG412/MAX(FF412+EX412+FG412, 0.1)*$J$11))/($B$13+$C$13+$F$13)</f>
        <v>0</v>
      </c>
      <c r="DK412">
        <f>($B$13*$K$11+$C$13*$K$11+$F$13*((FF412+EX412)/MAX(FF412+EX412+FG412, 0.1)*$P$11+FG412/MAX(FF412+EX412+FG412, 0.1)*$Q$11))/($B$13+$C$13+$F$13)</f>
        <v>0</v>
      </c>
      <c r="DL412">
        <v>5.36</v>
      </c>
      <c r="DM412">
        <v>0.5</v>
      </c>
      <c r="DN412" t="s">
        <v>440</v>
      </c>
      <c r="DO412">
        <v>2</v>
      </c>
      <c r="DP412" t="b">
        <v>1</v>
      </c>
      <c r="DQ412">
        <v>1758651116.462963</v>
      </c>
      <c r="DR412">
        <v>325.1167777777778</v>
      </c>
      <c r="DS412">
        <v>317.1241481481482</v>
      </c>
      <c r="DT412">
        <v>22.43888148148148</v>
      </c>
      <c r="DU412">
        <v>15.39802962962963</v>
      </c>
      <c r="DV412">
        <v>326.3893333333333</v>
      </c>
      <c r="DW412">
        <v>22.14834814814814</v>
      </c>
      <c r="DX412">
        <v>500.0016666666667</v>
      </c>
      <c r="DY412">
        <v>90.26125555555555</v>
      </c>
      <c r="DZ412">
        <v>0.06840884814814815</v>
      </c>
      <c r="EA412">
        <v>29.21066666666667</v>
      </c>
      <c r="EB412">
        <v>29.99567037037037</v>
      </c>
      <c r="EC412">
        <v>999.9000000000001</v>
      </c>
      <c r="ED412">
        <v>0</v>
      </c>
      <c r="EE412">
        <v>0</v>
      </c>
      <c r="EF412">
        <v>9990.922222222223</v>
      </c>
      <c r="EG412">
        <v>0</v>
      </c>
      <c r="EH412">
        <v>11.17562222222223</v>
      </c>
      <c r="EI412">
        <v>7.992539999999999</v>
      </c>
      <c r="EJ412">
        <v>332.5794444444444</v>
      </c>
      <c r="EK412">
        <v>322.0834074074074</v>
      </c>
      <c r="EL412">
        <v>7.040851111111109</v>
      </c>
      <c r="EM412">
        <v>317.1241481481482</v>
      </c>
      <c r="EN412">
        <v>15.39802962962963</v>
      </c>
      <c r="EO412">
        <v>2.02536037037037</v>
      </c>
      <c r="EP412">
        <v>1.389845555555555</v>
      </c>
      <c r="EQ412">
        <v>17.6440037037037</v>
      </c>
      <c r="ER412">
        <v>11.80728148148148</v>
      </c>
      <c r="ES412">
        <v>2000.001111111111</v>
      </c>
      <c r="ET412">
        <v>0.9799922222222222</v>
      </c>
      <c r="EU412">
        <v>0.02000737407407407</v>
      </c>
      <c r="EV412">
        <v>0</v>
      </c>
      <c r="EW412">
        <v>1146.878888888889</v>
      </c>
      <c r="EX412">
        <v>5.00078</v>
      </c>
      <c r="EY412">
        <v>22233.29259259259</v>
      </c>
      <c r="EZ412">
        <v>16379.60740740741</v>
      </c>
      <c r="FA412">
        <v>39.67344444444444</v>
      </c>
      <c r="FB412">
        <v>40.53444444444444</v>
      </c>
      <c r="FC412">
        <v>39.84699999999999</v>
      </c>
      <c r="FD412">
        <v>40.17325925925925</v>
      </c>
      <c r="FE412">
        <v>40.79833333333332</v>
      </c>
      <c r="FF412">
        <v>1955.081111111112</v>
      </c>
      <c r="FG412">
        <v>39.91074074074074</v>
      </c>
      <c r="FH412">
        <v>0</v>
      </c>
      <c r="FI412">
        <v>1758651122.4</v>
      </c>
      <c r="FJ412">
        <v>0</v>
      </c>
      <c r="FK412">
        <v>1146.909230769231</v>
      </c>
      <c r="FL412">
        <v>13.47760686717539</v>
      </c>
      <c r="FM412">
        <v>258.1230769219258</v>
      </c>
      <c r="FN412">
        <v>22234.05769230769</v>
      </c>
      <c r="FO412">
        <v>15</v>
      </c>
      <c r="FP412">
        <v>0</v>
      </c>
      <c r="FQ412" t="s">
        <v>441</v>
      </c>
      <c r="FR412">
        <v>1746989605.5</v>
      </c>
      <c r="FS412">
        <v>1746989593.5</v>
      </c>
      <c r="FT412">
        <v>0</v>
      </c>
      <c r="FU412">
        <v>-0.274</v>
      </c>
      <c r="FV412">
        <v>-0.002</v>
      </c>
      <c r="FW412">
        <v>2.549</v>
      </c>
      <c r="FX412">
        <v>0.129</v>
      </c>
      <c r="FY412">
        <v>420</v>
      </c>
      <c r="FZ412">
        <v>17</v>
      </c>
      <c r="GA412">
        <v>0.02</v>
      </c>
      <c r="GB412">
        <v>0.04</v>
      </c>
      <c r="GC412">
        <v>7.293464390243902</v>
      </c>
      <c r="GD412">
        <v>11.73072898954703</v>
      </c>
      <c r="GE412">
        <v>1.164766374669708</v>
      </c>
      <c r="GF412">
        <v>0</v>
      </c>
      <c r="GG412">
        <v>1146.201470588235</v>
      </c>
      <c r="GH412">
        <v>11.92161957269995</v>
      </c>
      <c r="GI412">
        <v>1.193972933856557</v>
      </c>
      <c r="GJ412">
        <v>0</v>
      </c>
      <c r="GK412">
        <v>7.043524390243902</v>
      </c>
      <c r="GL412">
        <v>-0.04563700348433505</v>
      </c>
      <c r="GM412">
        <v>0.01205930893315502</v>
      </c>
      <c r="GN412">
        <v>1</v>
      </c>
      <c r="GO412">
        <v>1</v>
      </c>
      <c r="GP412">
        <v>3</v>
      </c>
      <c r="GQ412" t="s">
        <v>448</v>
      </c>
      <c r="GR412">
        <v>3.10128</v>
      </c>
      <c r="GS412">
        <v>2.7263</v>
      </c>
      <c r="GT412">
        <v>0.0678559</v>
      </c>
      <c r="GU412">
        <v>0.0659309</v>
      </c>
      <c r="GV412">
        <v>0.1025</v>
      </c>
      <c r="GW412">
        <v>0.07949639999999999</v>
      </c>
      <c r="GX412">
        <v>24337.3</v>
      </c>
      <c r="GY412">
        <v>22186.4</v>
      </c>
      <c r="GZ412">
        <v>26673.9</v>
      </c>
      <c r="HA412">
        <v>23976.7</v>
      </c>
      <c r="HB412">
        <v>38306.7</v>
      </c>
      <c r="HC412">
        <v>32643.6</v>
      </c>
      <c r="HD412">
        <v>46581.3</v>
      </c>
      <c r="HE412">
        <v>37951.1</v>
      </c>
      <c r="HF412">
        <v>1.87112</v>
      </c>
      <c r="HG412">
        <v>1.83508</v>
      </c>
      <c r="HH412">
        <v>0.148878</v>
      </c>
      <c r="HI412">
        <v>0</v>
      </c>
      <c r="HJ412">
        <v>27.5812</v>
      </c>
      <c r="HK412">
        <v>999.9</v>
      </c>
      <c r="HL412">
        <v>38.7</v>
      </c>
      <c r="HM412">
        <v>32.5</v>
      </c>
      <c r="HN412">
        <v>21.0617</v>
      </c>
      <c r="HO412">
        <v>60.9713</v>
      </c>
      <c r="HP412">
        <v>23.0689</v>
      </c>
      <c r="HQ412">
        <v>1</v>
      </c>
      <c r="HR412">
        <v>0.155983</v>
      </c>
      <c r="HS412">
        <v>-0.140008</v>
      </c>
      <c r="HT412">
        <v>20.2792</v>
      </c>
      <c r="HU412">
        <v>5.21205</v>
      </c>
      <c r="HV412">
        <v>11.9798</v>
      </c>
      <c r="HW412">
        <v>4.9632</v>
      </c>
      <c r="HX412">
        <v>3.2743</v>
      </c>
      <c r="HY412">
        <v>9999</v>
      </c>
      <c r="HZ412">
        <v>9999</v>
      </c>
      <c r="IA412">
        <v>9999</v>
      </c>
      <c r="IB412">
        <v>999.9</v>
      </c>
      <c r="IC412">
        <v>1.86396</v>
      </c>
      <c r="ID412">
        <v>1.86017</v>
      </c>
      <c r="IE412">
        <v>1.85846</v>
      </c>
      <c r="IF412">
        <v>1.85976</v>
      </c>
      <c r="IG412">
        <v>1.85989</v>
      </c>
      <c r="IH412">
        <v>1.85837</v>
      </c>
      <c r="II412">
        <v>1.85745</v>
      </c>
      <c r="IJ412">
        <v>1.85242</v>
      </c>
      <c r="IK412">
        <v>0</v>
      </c>
      <c r="IL412">
        <v>0</v>
      </c>
      <c r="IM412">
        <v>0</v>
      </c>
      <c r="IN412">
        <v>0</v>
      </c>
      <c r="IO412" t="s">
        <v>443</v>
      </c>
      <c r="IP412" t="s">
        <v>444</v>
      </c>
      <c r="IQ412" t="s">
        <v>445</v>
      </c>
      <c r="IR412" t="s">
        <v>445</v>
      </c>
      <c r="IS412" t="s">
        <v>445</v>
      </c>
      <c r="IT412" t="s">
        <v>445</v>
      </c>
      <c r="IU412">
        <v>0</v>
      </c>
      <c r="IV412">
        <v>100</v>
      </c>
      <c r="IW412">
        <v>100</v>
      </c>
      <c r="IX412">
        <v>-1.268</v>
      </c>
      <c r="IY412">
        <v>0.2906</v>
      </c>
      <c r="IZ412">
        <v>-1.101190050776656</v>
      </c>
      <c r="JA412">
        <v>-0.0009077452495023094</v>
      </c>
      <c r="JB412">
        <v>1.260287539409167E-06</v>
      </c>
      <c r="JC412">
        <v>-2.747980142854786E-10</v>
      </c>
      <c r="JD412">
        <v>0.01164710740424388</v>
      </c>
      <c r="JE412">
        <v>0.002354074995816399</v>
      </c>
      <c r="JF412">
        <v>0.0004967520844642659</v>
      </c>
      <c r="JG412">
        <v>-1.558376616488758E-06</v>
      </c>
      <c r="JH412">
        <v>1</v>
      </c>
      <c r="JI412">
        <v>1955</v>
      </c>
      <c r="JJ412">
        <v>1</v>
      </c>
      <c r="JK412">
        <v>26</v>
      </c>
      <c r="JL412">
        <v>194358.6</v>
      </c>
      <c r="JM412">
        <v>194358.8</v>
      </c>
      <c r="JN412">
        <v>0.827637</v>
      </c>
      <c r="JO412">
        <v>2.6355</v>
      </c>
      <c r="JP412">
        <v>1.49658</v>
      </c>
      <c r="JQ412">
        <v>2.34497</v>
      </c>
      <c r="JR412">
        <v>1.54907</v>
      </c>
      <c r="JS412">
        <v>2.34497</v>
      </c>
      <c r="JT412">
        <v>36.908</v>
      </c>
      <c r="JU412">
        <v>24.1751</v>
      </c>
      <c r="JV412">
        <v>18</v>
      </c>
      <c r="JW412">
        <v>486.422</v>
      </c>
      <c r="JX412">
        <v>478.066</v>
      </c>
      <c r="JY412">
        <v>27.9736</v>
      </c>
      <c r="JZ412">
        <v>29.2714</v>
      </c>
      <c r="KA412">
        <v>30.0002</v>
      </c>
      <c r="KB412">
        <v>29.5053</v>
      </c>
      <c r="KC412">
        <v>29.5036</v>
      </c>
      <c r="KD412">
        <v>16.5343</v>
      </c>
      <c r="KE412">
        <v>23.9243</v>
      </c>
      <c r="KF412">
        <v>28.903</v>
      </c>
      <c r="KG412">
        <v>27.981</v>
      </c>
      <c r="KH412">
        <v>266.097</v>
      </c>
      <c r="KI412">
        <v>15.4579</v>
      </c>
      <c r="KJ412">
        <v>101.844</v>
      </c>
      <c r="KK412">
        <v>91.50749999999999</v>
      </c>
    </row>
    <row r="413" spans="1:297">
      <c r="A413">
        <v>395</v>
      </c>
      <c r="B413">
        <v>1758651129</v>
      </c>
      <c r="C413">
        <v>9496</v>
      </c>
      <c r="D413" t="s">
        <v>1239</v>
      </c>
      <c r="E413" t="s">
        <v>1240</v>
      </c>
      <c r="F413">
        <v>5</v>
      </c>
      <c r="G413" t="s">
        <v>1220</v>
      </c>
      <c r="H413" t="s">
        <v>438</v>
      </c>
      <c r="I413">
        <v>1758651121.481482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(EA413+(U413+2*0.95*5.67E-8*(((EA413+$B$9)+273)^4-(EA413+273)^4)-44100*J413)/(1.84*29.3*R413+8*0.95*5.67E-8*(EA413+273)^3))</f>
        <v>0</v>
      </c>
      <c r="W413">
        <f>($C$9*EB413+$D$9*EC413+$E$9*V413)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2*0.95*5.67E-8*(((EA413+$B$9)+273)^4-(W413+273)^4)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289.8424898896643</v>
      </c>
      <c r="AK413">
        <v>293.6203212121212</v>
      </c>
      <c r="AL413">
        <v>-3.254122132200219</v>
      </c>
      <c r="AM413">
        <v>65.18708182641205</v>
      </c>
      <c r="AN413">
        <f>(AP413 - AO413 + DY413*1E3/(8.314*(EA413+273.15)) * AR413/DX413 * AQ413) * DX413/(100*DL413) * 1000/(1000 - AP413)</f>
        <v>0</v>
      </c>
      <c r="AO413">
        <v>15.42549599134607</v>
      </c>
      <c r="AP413">
        <v>22.45652303030303</v>
      </c>
      <c r="AQ413">
        <v>8.18065265835272E-05</v>
      </c>
      <c r="AR413">
        <v>105.4084907912641</v>
      </c>
      <c r="AS413">
        <v>0</v>
      </c>
      <c r="AT413">
        <v>0</v>
      </c>
      <c r="AU413">
        <f>IF(AS413*$H$15&gt;=AW413,1.0,(AW413/(AW413-AS413*$H$15)))</f>
        <v>0</v>
      </c>
      <c r="AV413">
        <f>(AU413-1)*100</f>
        <v>0</v>
      </c>
      <c r="AW413">
        <f>MAX(0,($B$15+$C$15*EF413)/(1+$D$15*EF413)*DY413/(EA413+273)*$E$15)</f>
        <v>0</v>
      </c>
      <c r="AX413" t="s">
        <v>439</v>
      </c>
      <c r="AY413" t="s">
        <v>439</v>
      </c>
      <c r="AZ413">
        <v>0</v>
      </c>
      <c r="BA413">
        <v>0</v>
      </c>
      <c r="BB413">
        <f>1-AZ413/BA413</f>
        <v>0</v>
      </c>
      <c r="BC413">
        <v>0</v>
      </c>
      <c r="BD413" t="s">
        <v>439</v>
      </c>
      <c r="BE413" t="s">
        <v>439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439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$B$13*EG413+$C$13*EH413+$F$13*ES413*(1-EV413)</f>
        <v>0</v>
      </c>
      <c r="DI413">
        <f>DH413*DJ413</f>
        <v>0</v>
      </c>
      <c r="DJ413">
        <f>($B$13*$D$11+$C$13*$D$11+$F$13*((FF413+EX413)/MAX(FF413+EX413+FG413, 0.1)*$I$11+FG413/MAX(FF413+EX413+FG413, 0.1)*$J$11))/($B$13+$C$13+$F$13)</f>
        <v>0</v>
      </c>
      <c r="DK413">
        <f>($B$13*$K$11+$C$13*$K$11+$F$13*((FF413+EX413)/MAX(FF413+EX413+FG413, 0.1)*$P$11+FG413/MAX(FF413+EX413+FG413, 0.1)*$Q$11))/($B$13+$C$13+$F$13)</f>
        <v>0</v>
      </c>
      <c r="DL413">
        <v>5.36</v>
      </c>
      <c r="DM413">
        <v>0.5</v>
      </c>
      <c r="DN413" t="s">
        <v>440</v>
      </c>
      <c r="DO413">
        <v>2</v>
      </c>
      <c r="DP413" t="b">
        <v>1</v>
      </c>
      <c r="DQ413">
        <v>1758651121.481482</v>
      </c>
      <c r="DR413">
        <v>309.283</v>
      </c>
      <c r="DS413">
        <v>300.4832222222223</v>
      </c>
      <c r="DT413">
        <v>22.44240740740741</v>
      </c>
      <c r="DU413">
        <v>15.41016296296296</v>
      </c>
      <c r="DV413">
        <v>310.5526296296296</v>
      </c>
      <c r="DW413">
        <v>22.15180000000001</v>
      </c>
      <c r="DX413">
        <v>500.0077407407408</v>
      </c>
      <c r="DY413">
        <v>90.26172962962963</v>
      </c>
      <c r="DZ413">
        <v>0.06837479259259259</v>
      </c>
      <c r="EA413">
        <v>29.2123</v>
      </c>
      <c r="EB413">
        <v>30.00164814814816</v>
      </c>
      <c r="EC413">
        <v>999.9000000000001</v>
      </c>
      <c r="ED413">
        <v>0</v>
      </c>
      <c r="EE413">
        <v>0</v>
      </c>
      <c r="EF413">
        <v>9988.861851851852</v>
      </c>
      <c r="EG413">
        <v>0</v>
      </c>
      <c r="EH413">
        <v>11.17201851851852</v>
      </c>
      <c r="EI413">
        <v>8.799657407407407</v>
      </c>
      <c r="EJ413">
        <v>316.3832592592593</v>
      </c>
      <c r="EK413">
        <v>305.186</v>
      </c>
      <c r="EL413">
        <v>7.032245555555555</v>
      </c>
      <c r="EM413">
        <v>300.4832222222223</v>
      </c>
      <c r="EN413">
        <v>15.41016296296296</v>
      </c>
      <c r="EO413">
        <v>2.025689259259259</v>
      </c>
      <c r="EP413">
        <v>1.390947407407407</v>
      </c>
      <c r="EQ413">
        <v>17.64658518518518</v>
      </c>
      <c r="ER413">
        <v>11.81929259259259</v>
      </c>
      <c r="ES413">
        <v>2000.007777777778</v>
      </c>
      <c r="ET413">
        <v>0.9799922222222222</v>
      </c>
      <c r="EU413">
        <v>0.02000737407407407</v>
      </c>
      <c r="EV413">
        <v>0</v>
      </c>
      <c r="EW413">
        <v>1148.152592592593</v>
      </c>
      <c r="EX413">
        <v>5.00078</v>
      </c>
      <c r="EY413">
        <v>22256.46666666667</v>
      </c>
      <c r="EZ413">
        <v>16379.67037037037</v>
      </c>
      <c r="FA413">
        <v>39.65725925925926</v>
      </c>
      <c r="FB413">
        <v>40.53444444444444</v>
      </c>
      <c r="FC413">
        <v>39.87018518518518</v>
      </c>
      <c r="FD413">
        <v>40.16866666666666</v>
      </c>
      <c r="FE413">
        <v>40.796</v>
      </c>
      <c r="FF413">
        <v>1955.087777777778</v>
      </c>
      <c r="FG413">
        <v>39.91333333333333</v>
      </c>
      <c r="FH413">
        <v>0</v>
      </c>
      <c r="FI413">
        <v>1758651127.2</v>
      </c>
      <c r="FJ413">
        <v>0</v>
      </c>
      <c r="FK413">
        <v>1148.121538461538</v>
      </c>
      <c r="FL413">
        <v>15.85572652926241</v>
      </c>
      <c r="FM413">
        <v>283.5452993274434</v>
      </c>
      <c r="FN413">
        <v>22256.27307692308</v>
      </c>
      <c r="FO413">
        <v>15</v>
      </c>
      <c r="FP413">
        <v>0</v>
      </c>
      <c r="FQ413" t="s">
        <v>441</v>
      </c>
      <c r="FR413">
        <v>1746989605.5</v>
      </c>
      <c r="FS413">
        <v>1746989593.5</v>
      </c>
      <c r="FT413">
        <v>0</v>
      </c>
      <c r="FU413">
        <v>-0.274</v>
      </c>
      <c r="FV413">
        <v>-0.002</v>
      </c>
      <c r="FW413">
        <v>2.549</v>
      </c>
      <c r="FX413">
        <v>0.129</v>
      </c>
      <c r="FY413">
        <v>420</v>
      </c>
      <c r="FZ413">
        <v>17</v>
      </c>
      <c r="GA413">
        <v>0.02</v>
      </c>
      <c r="GB413">
        <v>0.04</v>
      </c>
      <c r="GC413">
        <v>8.35163775</v>
      </c>
      <c r="GD413">
        <v>9.733939924953088</v>
      </c>
      <c r="GE413">
        <v>0.9382178051696938</v>
      </c>
      <c r="GF413">
        <v>0</v>
      </c>
      <c r="GG413">
        <v>1147.415588235294</v>
      </c>
      <c r="GH413">
        <v>14.62780750623981</v>
      </c>
      <c r="GI413">
        <v>1.461393756933013</v>
      </c>
      <c r="GJ413">
        <v>0</v>
      </c>
      <c r="GK413">
        <v>7.03670675</v>
      </c>
      <c r="GL413">
        <v>-0.1251371482176595</v>
      </c>
      <c r="GM413">
        <v>0.01616968929625739</v>
      </c>
      <c r="GN413">
        <v>0</v>
      </c>
      <c r="GO413">
        <v>0</v>
      </c>
      <c r="GP413">
        <v>3</v>
      </c>
      <c r="GQ413" t="s">
        <v>459</v>
      </c>
      <c r="GR413">
        <v>3.10107</v>
      </c>
      <c r="GS413">
        <v>2.7267</v>
      </c>
      <c r="GT413">
        <v>0.06494750000000001</v>
      </c>
      <c r="GU413">
        <v>0.062856</v>
      </c>
      <c r="GV413">
        <v>0.10255</v>
      </c>
      <c r="GW413">
        <v>0.0794441</v>
      </c>
      <c r="GX413">
        <v>24413</v>
      </c>
      <c r="GY413">
        <v>22259.6</v>
      </c>
      <c r="GZ413">
        <v>26673.7</v>
      </c>
      <c r="HA413">
        <v>23976.8</v>
      </c>
      <c r="HB413">
        <v>38304.2</v>
      </c>
      <c r="HC413">
        <v>32645</v>
      </c>
      <c r="HD413">
        <v>46581.4</v>
      </c>
      <c r="HE413">
        <v>37950.9</v>
      </c>
      <c r="HF413">
        <v>1.87085</v>
      </c>
      <c r="HG413">
        <v>1.83535</v>
      </c>
      <c r="HH413">
        <v>0.148669</v>
      </c>
      <c r="HI413">
        <v>0</v>
      </c>
      <c r="HJ413">
        <v>27.5836</v>
      </c>
      <c r="HK413">
        <v>999.9</v>
      </c>
      <c r="HL413">
        <v>38.7</v>
      </c>
      <c r="HM413">
        <v>32.5</v>
      </c>
      <c r="HN413">
        <v>21.0597</v>
      </c>
      <c r="HO413">
        <v>61.0413</v>
      </c>
      <c r="HP413">
        <v>22.9287</v>
      </c>
      <c r="HQ413">
        <v>1</v>
      </c>
      <c r="HR413">
        <v>0.15594</v>
      </c>
      <c r="HS413">
        <v>-0.120052</v>
      </c>
      <c r="HT413">
        <v>20.2791</v>
      </c>
      <c r="HU413">
        <v>5.21085</v>
      </c>
      <c r="HV413">
        <v>11.98</v>
      </c>
      <c r="HW413">
        <v>4.96275</v>
      </c>
      <c r="HX413">
        <v>3.27418</v>
      </c>
      <c r="HY413">
        <v>9999</v>
      </c>
      <c r="HZ413">
        <v>9999</v>
      </c>
      <c r="IA413">
        <v>9999</v>
      </c>
      <c r="IB413">
        <v>999.9</v>
      </c>
      <c r="IC413">
        <v>1.86395</v>
      </c>
      <c r="ID413">
        <v>1.86016</v>
      </c>
      <c r="IE413">
        <v>1.85846</v>
      </c>
      <c r="IF413">
        <v>1.85976</v>
      </c>
      <c r="IG413">
        <v>1.85989</v>
      </c>
      <c r="IH413">
        <v>1.85839</v>
      </c>
      <c r="II413">
        <v>1.85745</v>
      </c>
      <c r="IJ413">
        <v>1.85242</v>
      </c>
      <c r="IK413">
        <v>0</v>
      </c>
      <c r="IL413">
        <v>0</v>
      </c>
      <c r="IM413">
        <v>0</v>
      </c>
      <c r="IN413">
        <v>0</v>
      </c>
      <c r="IO413" t="s">
        <v>443</v>
      </c>
      <c r="IP413" t="s">
        <v>444</v>
      </c>
      <c r="IQ413" t="s">
        <v>445</v>
      </c>
      <c r="IR413" t="s">
        <v>445</v>
      </c>
      <c r="IS413" t="s">
        <v>445</v>
      </c>
      <c r="IT413" t="s">
        <v>445</v>
      </c>
      <c r="IU413">
        <v>0</v>
      </c>
      <c r="IV413">
        <v>100</v>
      </c>
      <c r="IW413">
        <v>100</v>
      </c>
      <c r="IX413">
        <v>-1.264</v>
      </c>
      <c r="IY413">
        <v>0.2909</v>
      </c>
      <c r="IZ413">
        <v>-1.101190050776656</v>
      </c>
      <c r="JA413">
        <v>-0.0009077452495023094</v>
      </c>
      <c r="JB413">
        <v>1.260287539409167E-06</v>
      </c>
      <c r="JC413">
        <v>-2.747980142854786E-10</v>
      </c>
      <c r="JD413">
        <v>0.01164710740424388</v>
      </c>
      <c r="JE413">
        <v>0.002354074995816399</v>
      </c>
      <c r="JF413">
        <v>0.0004967520844642659</v>
      </c>
      <c r="JG413">
        <v>-1.558376616488758E-06</v>
      </c>
      <c r="JH413">
        <v>1</v>
      </c>
      <c r="JI413">
        <v>1955</v>
      </c>
      <c r="JJ413">
        <v>1</v>
      </c>
      <c r="JK413">
        <v>26</v>
      </c>
      <c r="JL413">
        <v>194358.7</v>
      </c>
      <c r="JM413">
        <v>194358.9</v>
      </c>
      <c r="JN413">
        <v>0.787354</v>
      </c>
      <c r="JO413">
        <v>2.63306</v>
      </c>
      <c r="JP413">
        <v>1.49658</v>
      </c>
      <c r="JQ413">
        <v>2.34497</v>
      </c>
      <c r="JR413">
        <v>1.54907</v>
      </c>
      <c r="JS413">
        <v>2.46216</v>
      </c>
      <c r="JT413">
        <v>36.908</v>
      </c>
      <c r="JU413">
        <v>24.1751</v>
      </c>
      <c r="JV413">
        <v>18</v>
      </c>
      <c r="JW413">
        <v>486.26</v>
      </c>
      <c r="JX413">
        <v>478.244</v>
      </c>
      <c r="JY413">
        <v>27.9807</v>
      </c>
      <c r="JZ413">
        <v>29.2727</v>
      </c>
      <c r="KA413">
        <v>30</v>
      </c>
      <c r="KB413">
        <v>29.5053</v>
      </c>
      <c r="KC413">
        <v>29.5036</v>
      </c>
      <c r="KD413">
        <v>15.7988</v>
      </c>
      <c r="KE413">
        <v>23.9243</v>
      </c>
      <c r="KF413">
        <v>28.903</v>
      </c>
      <c r="KG413">
        <v>27.9742</v>
      </c>
      <c r="KH413">
        <v>252.714</v>
      </c>
      <c r="KI413">
        <v>15.4579</v>
      </c>
      <c r="KJ413">
        <v>101.844</v>
      </c>
      <c r="KK413">
        <v>91.50749999999999</v>
      </c>
    </row>
    <row r="414" spans="1:297">
      <c r="A414">
        <v>396</v>
      </c>
      <c r="B414">
        <v>1758651134</v>
      </c>
      <c r="C414">
        <v>9501</v>
      </c>
      <c r="D414" t="s">
        <v>1241</v>
      </c>
      <c r="E414" t="s">
        <v>1242</v>
      </c>
      <c r="F414">
        <v>5</v>
      </c>
      <c r="G414" t="s">
        <v>1220</v>
      </c>
      <c r="H414" t="s">
        <v>438</v>
      </c>
      <c r="I414">
        <v>1758651126.5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(EA414+(U414+2*0.95*5.67E-8*(((EA414+$B$9)+273)^4-(EA414+273)^4)-44100*J414)/(1.84*29.3*R414+8*0.95*5.67E-8*(EA414+273)^3))</f>
        <v>0</v>
      </c>
      <c r="W414">
        <f>($C$9*EB414+$D$9*EC414+$E$9*V414)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2*0.95*5.67E-8*(((EA414+$B$9)+273)^4-(W414+273)^4)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272.9557653698286</v>
      </c>
      <c r="AK414">
        <v>277.3831575757576</v>
      </c>
      <c r="AL414">
        <v>-3.241167388708561</v>
      </c>
      <c r="AM414">
        <v>65.18708182641205</v>
      </c>
      <c r="AN414">
        <f>(AP414 - AO414 + DY414*1E3/(8.314*(EA414+273.15)) * AR414/DX414 * AQ414) * DX414/(100*DL414) * 1000/(1000 - AP414)</f>
        <v>0</v>
      </c>
      <c r="AO414">
        <v>15.42118503796346</v>
      </c>
      <c r="AP414">
        <v>22.46483696969696</v>
      </c>
      <c r="AQ414">
        <v>3.369637920717776E-05</v>
      </c>
      <c r="AR414">
        <v>105.4084907912641</v>
      </c>
      <c r="AS414">
        <v>0</v>
      </c>
      <c r="AT414">
        <v>0</v>
      </c>
      <c r="AU414">
        <f>IF(AS414*$H$15&gt;=AW414,1.0,(AW414/(AW414-AS414*$H$15)))</f>
        <v>0</v>
      </c>
      <c r="AV414">
        <f>(AU414-1)*100</f>
        <v>0</v>
      </c>
      <c r="AW414">
        <f>MAX(0,($B$15+$C$15*EF414)/(1+$D$15*EF414)*DY414/(EA414+273)*$E$15)</f>
        <v>0</v>
      </c>
      <c r="AX414" t="s">
        <v>439</v>
      </c>
      <c r="AY414" t="s">
        <v>439</v>
      </c>
      <c r="AZ414">
        <v>0</v>
      </c>
      <c r="BA414">
        <v>0</v>
      </c>
      <c r="BB414">
        <f>1-AZ414/BA414</f>
        <v>0</v>
      </c>
      <c r="BC414">
        <v>0</v>
      </c>
      <c r="BD414" t="s">
        <v>439</v>
      </c>
      <c r="BE414" t="s">
        <v>439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439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$B$13*EG414+$C$13*EH414+$F$13*ES414*(1-EV414)</f>
        <v>0</v>
      </c>
      <c r="DI414">
        <f>DH414*DJ414</f>
        <v>0</v>
      </c>
      <c r="DJ414">
        <f>($B$13*$D$11+$C$13*$D$11+$F$13*((FF414+EX414)/MAX(FF414+EX414+FG414, 0.1)*$I$11+FG414/MAX(FF414+EX414+FG414, 0.1)*$J$11))/($B$13+$C$13+$F$13)</f>
        <v>0</v>
      </c>
      <c r="DK414">
        <f>($B$13*$K$11+$C$13*$K$11+$F$13*((FF414+EX414)/MAX(FF414+EX414+FG414, 0.1)*$P$11+FG414/MAX(FF414+EX414+FG414, 0.1)*$Q$11))/($B$13+$C$13+$F$13)</f>
        <v>0</v>
      </c>
      <c r="DL414">
        <v>5.36</v>
      </c>
      <c r="DM414">
        <v>0.5</v>
      </c>
      <c r="DN414" t="s">
        <v>440</v>
      </c>
      <c r="DO414">
        <v>2</v>
      </c>
      <c r="DP414" t="b">
        <v>1</v>
      </c>
      <c r="DQ414">
        <v>1758651126.5</v>
      </c>
      <c r="DR414">
        <v>293.3794074074074</v>
      </c>
      <c r="DS414">
        <v>283.8174814814815</v>
      </c>
      <c r="DT414">
        <v>22.45041481481481</v>
      </c>
      <c r="DU414">
        <v>15.42096296296296</v>
      </c>
      <c r="DV414">
        <v>294.6455555555555</v>
      </c>
      <c r="DW414">
        <v>22.15962962962963</v>
      </c>
      <c r="DX414">
        <v>499.9724444444444</v>
      </c>
      <c r="DY414">
        <v>90.2626111111111</v>
      </c>
      <c r="DZ414">
        <v>0.06837408518518519</v>
      </c>
      <c r="EA414">
        <v>29.21391481481481</v>
      </c>
      <c r="EB414">
        <v>30.0087962962963</v>
      </c>
      <c r="EC414">
        <v>999.9000000000001</v>
      </c>
      <c r="ED414">
        <v>0</v>
      </c>
      <c r="EE414">
        <v>0</v>
      </c>
      <c r="EF414">
        <v>9997.51814814815</v>
      </c>
      <c r="EG414">
        <v>0</v>
      </c>
      <c r="EH414">
        <v>11.1714</v>
      </c>
      <c r="EI414">
        <v>9.561915185185185</v>
      </c>
      <c r="EJ414">
        <v>300.117</v>
      </c>
      <c r="EK414">
        <v>288.2626666666667</v>
      </c>
      <c r="EL414">
        <v>7.029444444444445</v>
      </c>
      <c r="EM414">
        <v>283.8174814814815</v>
      </c>
      <c r="EN414">
        <v>15.42096296296296</v>
      </c>
      <c r="EO414">
        <v>2.026431851851852</v>
      </c>
      <c r="EP414">
        <v>1.391936296296296</v>
      </c>
      <c r="EQ414">
        <v>17.65239259259259</v>
      </c>
      <c r="ER414">
        <v>11.83006296296296</v>
      </c>
      <c r="ES414">
        <v>2000.002222222223</v>
      </c>
      <c r="ET414">
        <v>0.9799926666666665</v>
      </c>
      <c r="EU414">
        <v>0.02000697037037037</v>
      </c>
      <c r="EV414">
        <v>0</v>
      </c>
      <c r="EW414">
        <v>1149.597407407407</v>
      </c>
      <c r="EX414">
        <v>5.00078</v>
      </c>
      <c r="EY414">
        <v>22282.65925925926</v>
      </c>
      <c r="EZ414">
        <v>16379.61851851852</v>
      </c>
      <c r="FA414">
        <v>39.6757037037037</v>
      </c>
      <c r="FB414">
        <v>40.53681481481481</v>
      </c>
      <c r="FC414">
        <v>39.84703703703703</v>
      </c>
      <c r="FD414">
        <v>40.16866666666666</v>
      </c>
      <c r="FE414">
        <v>40.84003703703704</v>
      </c>
      <c r="FF414">
        <v>1955.083703703704</v>
      </c>
      <c r="FG414">
        <v>39.91481481481482</v>
      </c>
      <c r="FH414">
        <v>0</v>
      </c>
      <c r="FI414">
        <v>1758651132</v>
      </c>
      <c r="FJ414">
        <v>0</v>
      </c>
      <c r="FK414">
        <v>1149.512692307692</v>
      </c>
      <c r="FL414">
        <v>18.87897435626511</v>
      </c>
      <c r="FM414">
        <v>338.2051276720455</v>
      </c>
      <c r="FN414">
        <v>22281.06538461538</v>
      </c>
      <c r="FO414">
        <v>15</v>
      </c>
      <c r="FP414">
        <v>0</v>
      </c>
      <c r="FQ414" t="s">
        <v>441</v>
      </c>
      <c r="FR414">
        <v>1746989605.5</v>
      </c>
      <c r="FS414">
        <v>1746989593.5</v>
      </c>
      <c r="FT414">
        <v>0</v>
      </c>
      <c r="FU414">
        <v>-0.274</v>
      </c>
      <c r="FV414">
        <v>-0.002</v>
      </c>
      <c r="FW414">
        <v>2.549</v>
      </c>
      <c r="FX414">
        <v>0.129</v>
      </c>
      <c r="FY414">
        <v>420</v>
      </c>
      <c r="FZ414">
        <v>17</v>
      </c>
      <c r="GA414">
        <v>0.02</v>
      </c>
      <c r="GB414">
        <v>0.04</v>
      </c>
      <c r="GC414">
        <v>9.1335295</v>
      </c>
      <c r="GD414">
        <v>9.048541238273927</v>
      </c>
      <c r="GE414">
        <v>0.8716941938975791</v>
      </c>
      <c r="GF414">
        <v>0</v>
      </c>
      <c r="GG414">
        <v>1148.864705882353</v>
      </c>
      <c r="GH414">
        <v>17.32161956959297</v>
      </c>
      <c r="GI414">
        <v>1.720911583493094</v>
      </c>
      <c r="GJ414">
        <v>0</v>
      </c>
      <c r="GK414">
        <v>7.0344915</v>
      </c>
      <c r="GL414">
        <v>-0.03860487804876574</v>
      </c>
      <c r="GM414">
        <v>0.014895854717001</v>
      </c>
      <c r="GN414">
        <v>1</v>
      </c>
      <c r="GO414">
        <v>1</v>
      </c>
      <c r="GP414">
        <v>3</v>
      </c>
      <c r="GQ414" t="s">
        <v>448</v>
      </c>
      <c r="GR414">
        <v>3.1014</v>
      </c>
      <c r="GS414">
        <v>2.72608</v>
      </c>
      <c r="GT414">
        <v>0.061981</v>
      </c>
      <c r="GU414">
        <v>0.0597111</v>
      </c>
      <c r="GV414">
        <v>0.102571</v>
      </c>
      <c r="GW414">
        <v>0.0794356</v>
      </c>
      <c r="GX414">
        <v>24490.5</v>
      </c>
      <c r="GY414">
        <v>22334.1</v>
      </c>
      <c r="GZ414">
        <v>26673.7</v>
      </c>
      <c r="HA414">
        <v>23976.6</v>
      </c>
      <c r="HB414">
        <v>38302.9</v>
      </c>
      <c r="HC414">
        <v>32645</v>
      </c>
      <c r="HD414">
        <v>46581.4</v>
      </c>
      <c r="HE414">
        <v>37950.9</v>
      </c>
      <c r="HF414">
        <v>1.87115</v>
      </c>
      <c r="HG414">
        <v>1.83463</v>
      </c>
      <c r="HH414">
        <v>0.148814</v>
      </c>
      <c r="HI414">
        <v>0</v>
      </c>
      <c r="HJ414">
        <v>27.5859</v>
      </c>
      <c r="HK414">
        <v>999.9</v>
      </c>
      <c r="HL414">
        <v>38.7</v>
      </c>
      <c r="HM414">
        <v>32.5</v>
      </c>
      <c r="HN414">
        <v>21.061</v>
      </c>
      <c r="HO414">
        <v>61.0213</v>
      </c>
      <c r="HP414">
        <v>23.0769</v>
      </c>
      <c r="HQ414">
        <v>1</v>
      </c>
      <c r="HR414">
        <v>0.156148</v>
      </c>
      <c r="HS414">
        <v>-0.0878568</v>
      </c>
      <c r="HT414">
        <v>20.2792</v>
      </c>
      <c r="HU414">
        <v>5.21145</v>
      </c>
      <c r="HV414">
        <v>11.9798</v>
      </c>
      <c r="HW414">
        <v>4.9631</v>
      </c>
      <c r="HX414">
        <v>3.27425</v>
      </c>
      <c r="HY414">
        <v>9999</v>
      </c>
      <c r="HZ414">
        <v>9999</v>
      </c>
      <c r="IA414">
        <v>9999</v>
      </c>
      <c r="IB414">
        <v>999.9</v>
      </c>
      <c r="IC414">
        <v>1.86395</v>
      </c>
      <c r="ID414">
        <v>1.86011</v>
      </c>
      <c r="IE414">
        <v>1.8584</v>
      </c>
      <c r="IF414">
        <v>1.85975</v>
      </c>
      <c r="IG414">
        <v>1.85989</v>
      </c>
      <c r="IH414">
        <v>1.85838</v>
      </c>
      <c r="II414">
        <v>1.85745</v>
      </c>
      <c r="IJ414">
        <v>1.85241</v>
      </c>
      <c r="IK414">
        <v>0</v>
      </c>
      <c r="IL414">
        <v>0</v>
      </c>
      <c r="IM414">
        <v>0</v>
      </c>
      <c r="IN414">
        <v>0</v>
      </c>
      <c r="IO414" t="s">
        <v>443</v>
      </c>
      <c r="IP414" t="s">
        <v>444</v>
      </c>
      <c r="IQ414" t="s">
        <v>445</v>
      </c>
      <c r="IR414" t="s">
        <v>445</v>
      </c>
      <c r="IS414" t="s">
        <v>445</v>
      </c>
      <c r="IT414" t="s">
        <v>445</v>
      </c>
      <c r="IU414">
        <v>0</v>
      </c>
      <c r="IV414">
        <v>100</v>
      </c>
      <c r="IW414">
        <v>100</v>
      </c>
      <c r="IX414">
        <v>-1.261</v>
      </c>
      <c r="IY414">
        <v>0.2911</v>
      </c>
      <c r="IZ414">
        <v>-1.101190050776656</v>
      </c>
      <c r="JA414">
        <v>-0.0009077452495023094</v>
      </c>
      <c r="JB414">
        <v>1.260287539409167E-06</v>
      </c>
      <c r="JC414">
        <v>-2.747980142854786E-10</v>
      </c>
      <c r="JD414">
        <v>0.01164710740424388</v>
      </c>
      <c r="JE414">
        <v>0.002354074995816399</v>
      </c>
      <c r="JF414">
        <v>0.0004967520844642659</v>
      </c>
      <c r="JG414">
        <v>-1.558376616488758E-06</v>
      </c>
      <c r="JH414">
        <v>1</v>
      </c>
      <c r="JI414">
        <v>1955</v>
      </c>
      <c r="JJ414">
        <v>1</v>
      </c>
      <c r="JK414">
        <v>26</v>
      </c>
      <c r="JL414">
        <v>194358.8</v>
      </c>
      <c r="JM414">
        <v>194359</v>
      </c>
      <c r="JN414">
        <v>0.750732</v>
      </c>
      <c r="JO414">
        <v>2.64038</v>
      </c>
      <c r="JP414">
        <v>1.49658</v>
      </c>
      <c r="JQ414">
        <v>2.34497</v>
      </c>
      <c r="JR414">
        <v>1.54907</v>
      </c>
      <c r="JS414">
        <v>2.35229</v>
      </c>
      <c r="JT414">
        <v>36.908</v>
      </c>
      <c r="JU414">
        <v>24.1663</v>
      </c>
      <c r="JV414">
        <v>18</v>
      </c>
      <c r="JW414">
        <v>486.437</v>
      </c>
      <c r="JX414">
        <v>477.776</v>
      </c>
      <c r="JY414">
        <v>27.9749</v>
      </c>
      <c r="JZ414">
        <v>29.2739</v>
      </c>
      <c r="KA414">
        <v>30.0002</v>
      </c>
      <c r="KB414">
        <v>29.5053</v>
      </c>
      <c r="KC414">
        <v>29.5036</v>
      </c>
      <c r="KD414">
        <v>14.9988</v>
      </c>
      <c r="KE414">
        <v>23.9243</v>
      </c>
      <c r="KF414">
        <v>28.903</v>
      </c>
      <c r="KG414">
        <v>27.9639</v>
      </c>
      <c r="KH414">
        <v>232.68</v>
      </c>
      <c r="KI414">
        <v>15.4578</v>
      </c>
      <c r="KJ414">
        <v>101.844</v>
      </c>
      <c r="KK414">
        <v>91.5072</v>
      </c>
    </row>
    <row r="415" spans="1:297">
      <c r="A415">
        <v>397</v>
      </c>
      <c r="B415">
        <v>1758651139</v>
      </c>
      <c r="C415">
        <v>9506</v>
      </c>
      <c r="D415" t="s">
        <v>1243</v>
      </c>
      <c r="E415" t="s">
        <v>1244</v>
      </c>
      <c r="F415">
        <v>5</v>
      </c>
      <c r="G415" t="s">
        <v>1220</v>
      </c>
      <c r="H415" t="s">
        <v>438</v>
      </c>
      <c r="I415">
        <v>1758651131.214286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(EA415+(U415+2*0.95*5.67E-8*(((EA415+$B$9)+273)^4-(EA415+273)^4)-44100*J415)/(1.84*29.3*R415+8*0.95*5.67E-8*(EA415+273)^3))</f>
        <v>0</v>
      </c>
      <c r="W415">
        <f>($C$9*EB415+$D$9*EC415+$E$9*V415)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2*0.95*5.67E-8*(((EA415+$B$9)+273)^4-(W415+273)^4)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256.1773341843057</v>
      </c>
      <c r="AK415">
        <v>261.2101999999999</v>
      </c>
      <c r="AL415">
        <v>-3.234336522818023</v>
      </c>
      <c r="AM415">
        <v>65.18708182641205</v>
      </c>
      <c r="AN415">
        <f>(AP415 - AO415 + DY415*1E3/(8.314*(EA415+273.15)) * AR415/DX415 * AQ415) * DX415/(100*DL415) * 1000/(1000 - AP415)</f>
        <v>0</v>
      </c>
      <c r="AO415">
        <v>15.42150784004783</v>
      </c>
      <c r="AP415">
        <v>22.46858848484848</v>
      </c>
      <c r="AQ415">
        <v>3.93355832743446E-05</v>
      </c>
      <c r="AR415">
        <v>105.4084907912641</v>
      </c>
      <c r="AS415">
        <v>0</v>
      </c>
      <c r="AT415">
        <v>0</v>
      </c>
      <c r="AU415">
        <f>IF(AS415*$H$15&gt;=AW415,1.0,(AW415/(AW415-AS415*$H$15)))</f>
        <v>0</v>
      </c>
      <c r="AV415">
        <f>(AU415-1)*100</f>
        <v>0</v>
      </c>
      <c r="AW415">
        <f>MAX(0,($B$15+$C$15*EF415)/(1+$D$15*EF415)*DY415/(EA415+273)*$E$15)</f>
        <v>0</v>
      </c>
      <c r="AX415" t="s">
        <v>439</v>
      </c>
      <c r="AY415" t="s">
        <v>439</v>
      </c>
      <c r="AZ415">
        <v>0</v>
      </c>
      <c r="BA415">
        <v>0</v>
      </c>
      <c r="BB415">
        <f>1-AZ415/BA415</f>
        <v>0</v>
      </c>
      <c r="BC415">
        <v>0</v>
      </c>
      <c r="BD415" t="s">
        <v>439</v>
      </c>
      <c r="BE415" t="s">
        <v>439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439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$B$13*EG415+$C$13*EH415+$F$13*ES415*(1-EV415)</f>
        <v>0</v>
      </c>
      <c r="DI415">
        <f>DH415*DJ415</f>
        <v>0</v>
      </c>
      <c r="DJ415">
        <f>($B$13*$D$11+$C$13*$D$11+$F$13*((FF415+EX415)/MAX(FF415+EX415+FG415, 0.1)*$I$11+FG415/MAX(FF415+EX415+FG415, 0.1)*$J$11))/($B$13+$C$13+$F$13)</f>
        <v>0</v>
      </c>
      <c r="DK415">
        <f>($B$13*$K$11+$C$13*$K$11+$F$13*((FF415+EX415)/MAX(FF415+EX415+FG415, 0.1)*$P$11+FG415/MAX(FF415+EX415+FG415, 0.1)*$Q$11))/($B$13+$C$13+$F$13)</f>
        <v>0</v>
      </c>
      <c r="DL415">
        <v>5.36</v>
      </c>
      <c r="DM415">
        <v>0.5</v>
      </c>
      <c r="DN415" t="s">
        <v>440</v>
      </c>
      <c r="DO415">
        <v>2</v>
      </c>
      <c r="DP415" t="b">
        <v>1</v>
      </c>
      <c r="DQ415">
        <v>1758651131.214286</v>
      </c>
      <c r="DR415">
        <v>278.4241071428572</v>
      </c>
      <c r="DS415">
        <v>268.1868928571429</v>
      </c>
      <c r="DT415">
        <v>22.45945357142857</v>
      </c>
      <c r="DU415">
        <v>15.42426428571429</v>
      </c>
      <c r="DV415">
        <v>279.6865357142857</v>
      </c>
      <c r="DW415">
        <v>22.16847857142857</v>
      </c>
      <c r="DX415">
        <v>500.00275</v>
      </c>
      <c r="DY415">
        <v>90.26321071428573</v>
      </c>
      <c r="DZ415">
        <v>0.0683515</v>
      </c>
      <c r="EA415">
        <v>29.21606785714286</v>
      </c>
      <c r="EB415">
        <v>30.01352857142857</v>
      </c>
      <c r="EC415">
        <v>999.9000000000002</v>
      </c>
      <c r="ED415">
        <v>0</v>
      </c>
      <c r="EE415">
        <v>0</v>
      </c>
      <c r="EF415">
        <v>9993.497857142855</v>
      </c>
      <c r="EG415">
        <v>0</v>
      </c>
      <c r="EH415">
        <v>11.17161785714286</v>
      </c>
      <c r="EI415">
        <v>10.23720178571429</v>
      </c>
      <c r="EJ415">
        <v>284.8209642857143</v>
      </c>
      <c r="EK415">
        <v>272.3883214285714</v>
      </c>
      <c r="EL415">
        <v>7.035199642857142</v>
      </c>
      <c r="EM415">
        <v>268.1868928571429</v>
      </c>
      <c r="EN415">
        <v>15.42426428571429</v>
      </c>
      <c r="EO415">
        <v>2.027261785714286</v>
      </c>
      <c r="EP415">
        <v>1.3922425</v>
      </c>
      <c r="EQ415">
        <v>17.65888214285714</v>
      </c>
      <c r="ER415">
        <v>11.83339285714285</v>
      </c>
      <c r="ES415">
        <v>2000.009285714286</v>
      </c>
      <c r="ET415">
        <v>0.9799938214285714</v>
      </c>
      <c r="EU415">
        <v>0.02000585714285714</v>
      </c>
      <c r="EV415">
        <v>0</v>
      </c>
      <c r="EW415">
        <v>1151.184285714286</v>
      </c>
      <c r="EX415">
        <v>5.00078</v>
      </c>
      <c r="EY415">
        <v>22311.16428571428</v>
      </c>
      <c r="EZ415">
        <v>16379.68571428572</v>
      </c>
      <c r="FA415">
        <v>39.66714285714285</v>
      </c>
      <c r="FB415">
        <v>40.53549999999999</v>
      </c>
      <c r="FC415">
        <v>39.82789285714285</v>
      </c>
      <c r="FD415">
        <v>40.16035714285713</v>
      </c>
      <c r="FE415">
        <v>40.84582142857142</v>
      </c>
      <c r="FF415">
        <v>1955.093571428572</v>
      </c>
      <c r="FG415">
        <v>39.91500000000001</v>
      </c>
      <c r="FH415">
        <v>0</v>
      </c>
      <c r="FI415">
        <v>1758651137.4</v>
      </c>
      <c r="FJ415">
        <v>0</v>
      </c>
      <c r="FK415">
        <v>1151.4276</v>
      </c>
      <c r="FL415">
        <v>21.0661538204025</v>
      </c>
      <c r="FM415">
        <v>393.9769224259272</v>
      </c>
      <c r="FN415">
        <v>22315.496</v>
      </c>
      <c r="FO415">
        <v>15</v>
      </c>
      <c r="FP415">
        <v>0</v>
      </c>
      <c r="FQ415" t="s">
        <v>441</v>
      </c>
      <c r="FR415">
        <v>1746989605.5</v>
      </c>
      <c r="FS415">
        <v>1746989593.5</v>
      </c>
      <c r="FT415">
        <v>0</v>
      </c>
      <c r="FU415">
        <v>-0.274</v>
      </c>
      <c r="FV415">
        <v>-0.002</v>
      </c>
      <c r="FW415">
        <v>2.549</v>
      </c>
      <c r="FX415">
        <v>0.129</v>
      </c>
      <c r="FY415">
        <v>420</v>
      </c>
      <c r="FZ415">
        <v>17</v>
      </c>
      <c r="GA415">
        <v>0.02</v>
      </c>
      <c r="GB415">
        <v>0.04</v>
      </c>
      <c r="GC415">
        <v>9.730066750000001</v>
      </c>
      <c r="GD415">
        <v>8.736457148217621</v>
      </c>
      <c r="GE415">
        <v>0.8414906601869908</v>
      </c>
      <c r="GF415">
        <v>0</v>
      </c>
      <c r="GG415">
        <v>1149.93</v>
      </c>
      <c r="GH415">
        <v>19.43101605890437</v>
      </c>
      <c r="GI415">
        <v>1.919039281699542</v>
      </c>
      <c r="GJ415">
        <v>0</v>
      </c>
      <c r="GK415">
        <v>7.033506749999999</v>
      </c>
      <c r="GL415">
        <v>0.05072161350843017</v>
      </c>
      <c r="GM415">
        <v>0.01404927496127473</v>
      </c>
      <c r="GN415">
        <v>1</v>
      </c>
      <c r="GO415">
        <v>1</v>
      </c>
      <c r="GP415">
        <v>3</v>
      </c>
      <c r="GQ415" t="s">
        <v>448</v>
      </c>
      <c r="GR415">
        <v>3.10134</v>
      </c>
      <c r="GS415">
        <v>2.72618</v>
      </c>
      <c r="GT415">
        <v>0.0589563</v>
      </c>
      <c r="GU415">
        <v>0.0564924</v>
      </c>
      <c r="GV415">
        <v>0.102584</v>
      </c>
      <c r="GW415">
        <v>0.0794324</v>
      </c>
      <c r="GX415">
        <v>24569.2</v>
      </c>
      <c r="GY415">
        <v>22410.7</v>
      </c>
      <c r="GZ415">
        <v>26673.5</v>
      </c>
      <c r="HA415">
        <v>23976.8</v>
      </c>
      <c r="HB415">
        <v>38302.2</v>
      </c>
      <c r="HC415">
        <v>32645</v>
      </c>
      <c r="HD415">
        <v>46581.6</v>
      </c>
      <c r="HE415">
        <v>37951.1</v>
      </c>
      <c r="HF415">
        <v>1.87108</v>
      </c>
      <c r="HG415">
        <v>1.83465</v>
      </c>
      <c r="HH415">
        <v>0.149135</v>
      </c>
      <c r="HI415">
        <v>0</v>
      </c>
      <c r="HJ415">
        <v>27.5894</v>
      </c>
      <c r="HK415">
        <v>999.9</v>
      </c>
      <c r="HL415">
        <v>38.6</v>
      </c>
      <c r="HM415">
        <v>32.5</v>
      </c>
      <c r="HN415">
        <v>21.0037</v>
      </c>
      <c r="HO415">
        <v>60.4313</v>
      </c>
      <c r="HP415">
        <v>22.8446</v>
      </c>
      <c r="HQ415">
        <v>1</v>
      </c>
      <c r="HR415">
        <v>0.155724</v>
      </c>
      <c r="HS415">
        <v>-0.0627151</v>
      </c>
      <c r="HT415">
        <v>20.2792</v>
      </c>
      <c r="HU415">
        <v>5.21175</v>
      </c>
      <c r="HV415">
        <v>11.9798</v>
      </c>
      <c r="HW415">
        <v>4.963</v>
      </c>
      <c r="HX415">
        <v>3.27435</v>
      </c>
      <c r="HY415">
        <v>9999</v>
      </c>
      <c r="HZ415">
        <v>9999</v>
      </c>
      <c r="IA415">
        <v>9999</v>
      </c>
      <c r="IB415">
        <v>999.9</v>
      </c>
      <c r="IC415">
        <v>1.86393</v>
      </c>
      <c r="ID415">
        <v>1.8601</v>
      </c>
      <c r="IE415">
        <v>1.85842</v>
      </c>
      <c r="IF415">
        <v>1.85974</v>
      </c>
      <c r="IG415">
        <v>1.85989</v>
      </c>
      <c r="IH415">
        <v>1.85837</v>
      </c>
      <c r="II415">
        <v>1.85745</v>
      </c>
      <c r="IJ415">
        <v>1.85242</v>
      </c>
      <c r="IK415">
        <v>0</v>
      </c>
      <c r="IL415">
        <v>0</v>
      </c>
      <c r="IM415">
        <v>0</v>
      </c>
      <c r="IN415">
        <v>0</v>
      </c>
      <c r="IO415" t="s">
        <v>443</v>
      </c>
      <c r="IP415" t="s">
        <v>444</v>
      </c>
      <c r="IQ415" t="s">
        <v>445</v>
      </c>
      <c r="IR415" t="s">
        <v>445</v>
      </c>
      <c r="IS415" t="s">
        <v>445</v>
      </c>
      <c r="IT415" t="s">
        <v>445</v>
      </c>
      <c r="IU415">
        <v>0</v>
      </c>
      <c r="IV415">
        <v>100</v>
      </c>
      <c r="IW415">
        <v>100</v>
      </c>
      <c r="IX415">
        <v>-1.255</v>
      </c>
      <c r="IY415">
        <v>0.2912</v>
      </c>
      <c r="IZ415">
        <v>-1.101190050776656</v>
      </c>
      <c r="JA415">
        <v>-0.0009077452495023094</v>
      </c>
      <c r="JB415">
        <v>1.260287539409167E-06</v>
      </c>
      <c r="JC415">
        <v>-2.747980142854786E-10</v>
      </c>
      <c r="JD415">
        <v>0.01164710740424388</v>
      </c>
      <c r="JE415">
        <v>0.002354074995816399</v>
      </c>
      <c r="JF415">
        <v>0.0004967520844642659</v>
      </c>
      <c r="JG415">
        <v>-1.558376616488758E-06</v>
      </c>
      <c r="JH415">
        <v>1</v>
      </c>
      <c r="JI415">
        <v>1955</v>
      </c>
      <c r="JJ415">
        <v>1</v>
      </c>
      <c r="JK415">
        <v>26</v>
      </c>
      <c r="JL415">
        <v>194358.9</v>
      </c>
      <c r="JM415">
        <v>194359.1</v>
      </c>
      <c r="JN415">
        <v>0.708008</v>
      </c>
      <c r="JO415">
        <v>2.64526</v>
      </c>
      <c r="JP415">
        <v>1.49658</v>
      </c>
      <c r="JQ415">
        <v>2.34497</v>
      </c>
      <c r="JR415">
        <v>1.54907</v>
      </c>
      <c r="JS415">
        <v>2.46948</v>
      </c>
      <c r="JT415">
        <v>36.908</v>
      </c>
      <c r="JU415">
        <v>24.1751</v>
      </c>
      <c r="JV415">
        <v>18</v>
      </c>
      <c r="JW415">
        <v>486.393</v>
      </c>
      <c r="JX415">
        <v>477.792</v>
      </c>
      <c r="JY415">
        <v>27.9638</v>
      </c>
      <c r="JZ415">
        <v>29.2739</v>
      </c>
      <c r="KA415">
        <v>30.0001</v>
      </c>
      <c r="KB415">
        <v>29.5053</v>
      </c>
      <c r="KC415">
        <v>29.5036</v>
      </c>
      <c r="KD415">
        <v>14.2523</v>
      </c>
      <c r="KE415">
        <v>23.9243</v>
      </c>
      <c r="KF415">
        <v>28.903</v>
      </c>
      <c r="KG415">
        <v>27.9518</v>
      </c>
      <c r="KH415">
        <v>219.322</v>
      </c>
      <c r="KI415">
        <v>15.4564</v>
      </c>
      <c r="KJ415">
        <v>101.844</v>
      </c>
      <c r="KK415">
        <v>91.5078</v>
      </c>
    </row>
    <row r="416" spans="1:297">
      <c r="A416">
        <v>398</v>
      </c>
      <c r="B416">
        <v>1758651144</v>
      </c>
      <c r="C416">
        <v>9511</v>
      </c>
      <c r="D416" t="s">
        <v>1245</v>
      </c>
      <c r="E416" t="s">
        <v>1246</v>
      </c>
      <c r="F416">
        <v>5</v>
      </c>
      <c r="G416" t="s">
        <v>1220</v>
      </c>
      <c r="H416" t="s">
        <v>438</v>
      </c>
      <c r="I416">
        <v>1758651136.5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(EA416+(U416+2*0.95*5.67E-8*(((EA416+$B$9)+273)^4-(EA416+273)^4)-44100*J416)/(1.84*29.3*R416+8*0.95*5.67E-8*(EA416+273)^3))</f>
        <v>0</v>
      </c>
      <c r="W416">
        <f>($C$9*EB416+$D$9*EC416+$E$9*V416)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2*0.95*5.67E-8*(((EA416+$B$9)+273)^4-(W416+273)^4)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239.3535375350314</v>
      </c>
      <c r="AK416">
        <v>245.010612121212</v>
      </c>
      <c r="AL416">
        <v>-3.225767778182209</v>
      </c>
      <c r="AM416">
        <v>65.18708182641205</v>
      </c>
      <c r="AN416">
        <f>(AP416 - AO416 + DY416*1E3/(8.314*(EA416+273.15)) * AR416/DX416 * AQ416) * DX416/(100*DL416) * 1000/(1000 - AP416)</f>
        <v>0</v>
      </c>
      <c r="AO416">
        <v>15.41687042338893</v>
      </c>
      <c r="AP416">
        <v>22.47108848484848</v>
      </c>
      <c r="AQ416">
        <v>3.800573011324432E-05</v>
      </c>
      <c r="AR416">
        <v>105.4084907912641</v>
      </c>
      <c r="AS416">
        <v>0</v>
      </c>
      <c r="AT416">
        <v>0</v>
      </c>
      <c r="AU416">
        <f>IF(AS416*$H$15&gt;=AW416,1.0,(AW416/(AW416-AS416*$H$15)))</f>
        <v>0</v>
      </c>
      <c r="AV416">
        <f>(AU416-1)*100</f>
        <v>0</v>
      </c>
      <c r="AW416">
        <f>MAX(0,($B$15+$C$15*EF416)/(1+$D$15*EF416)*DY416/(EA416+273)*$E$15)</f>
        <v>0</v>
      </c>
      <c r="AX416" t="s">
        <v>439</v>
      </c>
      <c r="AY416" t="s">
        <v>439</v>
      </c>
      <c r="AZ416">
        <v>0</v>
      </c>
      <c r="BA416">
        <v>0</v>
      </c>
      <c r="BB416">
        <f>1-AZ416/BA416</f>
        <v>0</v>
      </c>
      <c r="BC416">
        <v>0</v>
      </c>
      <c r="BD416" t="s">
        <v>439</v>
      </c>
      <c r="BE416" t="s">
        <v>439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439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$B$13*EG416+$C$13*EH416+$F$13*ES416*(1-EV416)</f>
        <v>0</v>
      </c>
      <c r="DI416">
        <f>DH416*DJ416</f>
        <v>0</v>
      </c>
      <c r="DJ416">
        <f>($B$13*$D$11+$C$13*$D$11+$F$13*((FF416+EX416)/MAX(FF416+EX416+FG416, 0.1)*$I$11+FG416/MAX(FF416+EX416+FG416, 0.1)*$J$11))/($B$13+$C$13+$F$13)</f>
        <v>0</v>
      </c>
      <c r="DK416">
        <f>($B$13*$K$11+$C$13*$K$11+$F$13*((FF416+EX416)/MAX(FF416+EX416+FG416, 0.1)*$P$11+FG416/MAX(FF416+EX416+FG416, 0.1)*$Q$11))/($B$13+$C$13+$F$13)</f>
        <v>0</v>
      </c>
      <c r="DL416">
        <v>5.36</v>
      </c>
      <c r="DM416">
        <v>0.5</v>
      </c>
      <c r="DN416" t="s">
        <v>440</v>
      </c>
      <c r="DO416">
        <v>2</v>
      </c>
      <c r="DP416" t="b">
        <v>1</v>
      </c>
      <c r="DQ416">
        <v>1758651136.5</v>
      </c>
      <c r="DR416">
        <v>261.6525185185185</v>
      </c>
      <c r="DS416">
        <v>250.6716666666667</v>
      </c>
      <c r="DT416">
        <v>22.46573333333334</v>
      </c>
      <c r="DU416">
        <v>15.42014444444444</v>
      </c>
      <c r="DV416">
        <v>262.9101851851852</v>
      </c>
      <c r="DW416">
        <v>22.17462222222223</v>
      </c>
      <c r="DX416">
        <v>500.0104814814815</v>
      </c>
      <c r="DY416">
        <v>90.2634074074074</v>
      </c>
      <c r="DZ416">
        <v>0.06822286296296295</v>
      </c>
      <c r="EA416">
        <v>29.21916666666666</v>
      </c>
      <c r="EB416">
        <v>30.01631851851851</v>
      </c>
      <c r="EC416">
        <v>999.9000000000001</v>
      </c>
      <c r="ED416">
        <v>0</v>
      </c>
      <c r="EE416">
        <v>0</v>
      </c>
      <c r="EF416">
        <v>9994.02888888889</v>
      </c>
      <c r="EG416">
        <v>0</v>
      </c>
      <c r="EH416">
        <v>11.1753962962963</v>
      </c>
      <c r="EI416">
        <v>10.98096703703703</v>
      </c>
      <c r="EJ416">
        <v>267.6658888888889</v>
      </c>
      <c r="EK416">
        <v>254.5975555555555</v>
      </c>
      <c r="EL416">
        <v>7.045602592592592</v>
      </c>
      <c r="EM416">
        <v>250.6716666666667</v>
      </c>
      <c r="EN416">
        <v>15.42014444444444</v>
      </c>
      <c r="EO416">
        <v>2.027833333333333</v>
      </c>
      <c r="EP416">
        <v>1.391873703703704</v>
      </c>
      <c r="EQ416">
        <v>17.66334814814815</v>
      </c>
      <c r="ER416">
        <v>11.82937407407407</v>
      </c>
      <c r="ES416">
        <v>2000.011851851852</v>
      </c>
      <c r="ET416">
        <v>0.9799944814814814</v>
      </c>
      <c r="EU416">
        <v>0.02000524814814815</v>
      </c>
      <c r="EV416">
        <v>0</v>
      </c>
      <c r="EW416">
        <v>1153.095925925926</v>
      </c>
      <c r="EX416">
        <v>5.00078</v>
      </c>
      <c r="EY416">
        <v>22347.03333333333</v>
      </c>
      <c r="EZ416">
        <v>16379.71111111111</v>
      </c>
      <c r="FA416">
        <v>39.67792592592592</v>
      </c>
      <c r="FB416">
        <v>40.5368148148148</v>
      </c>
      <c r="FC416">
        <v>39.80988888888888</v>
      </c>
      <c r="FD416">
        <v>40.16399999999999</v>
      </c>
      <c r="FE416">
        <v>40.861</v>
      </c>
      <c r="FF416">
        <v>1955.097777777778</v>
      </c>
      <c r="FG416">
        <v>39.9137037037037</v>
      </c>
      <c r="FH416">
        <v>0</v>
      </c>
      <c r="FI416">
        <v>1758651142.2</v>
      </c>
      <c r="FJ416">
        <v>0</v>
      </c>
      <c r="FK416">
        <v>1153.188</v>
      </c>
      <c r="FL416">
        <v>22.58307691445981</v>
      </c>
      <c r="FM416">
        <v>436.0999998832097</v>
      </c>
      <c r="FN416">
        <v>22348.632</v>
      </c>
      <c r="FO416">
        <v>15</v>
      </c>
      <c r="FP416">
        <v>0</v>
      </c>
      <c r="FQ416" t="s">
        <v>441</v>
      </c>
      <c r="FR416">
        <v>1746989605.5</v>
      </c>
      <c r="FS416">
        <v>1746989593.5</v>
      </c>
      <c r="FT416">
        <v>0</v>
      </c>
      <c r="FU416">
        <v>-0.274</v>
      </c>
      <c r="FV416">
        <v>-0.002</v>
      </c>
      <c r="FW416">
        <v>2.549</v>
      </c>
      <c r="FX416">
        <v>0.129</v>
      </c>
      <c r="FY416">
        <v>420</v>
      </c>
      <c r="FZ416">
        <v>17</v>
      </c>
      <c r="GA416">
        <v>0.02</v>
      </c>
      <c r="GB416">
        <v>0.04</v>
      </c>
      <c r="GC416">
        <v>10.48829195121951</v>
      </c>
      <c r="GD416">
        <v>8.45008850174216</v>
      </c>
      <c r="GE416">
        <v>0.8335388684287965</v>
      </c>
      <c r="GF416">
        <v>0</v>
      </c>
      <c r="GG416">
        <v>1151.775588235294</v>
      </c>
      <c r="GH416">
        <v>21.09992360646044</v>
      </c>
      <c r="GI416">
        <v>2.082621638529985</v>
      </c>
      <c r="GJ416">
        <v>0</v>
      </c>
      <c r="GK416">
        <v>7.037148292682927</v>
      </c>
      <c r="GL416">
        <v>0.1249992334494721</v>
      </c>
      <c r="GM416">
        <v>0.01364467123761616</v>
      </c>
      <c r="GN416">
        <v>0</v>
      </c>
      <c r="GO416">
        <v>0</v>
      </c>
      <c r="GP416">
        <v>3</v>
      </c>
      <c r="GQ416" t="s">
        <v>459</v>
      </c>
      <c r="GR416">
        <v>3.10097</v>
      </c>
      <c r="GS416">
        <v>2.7262</v>
      </c>
      <c r="GT416">
        <v>0.0558712</v>
      </c>
      <c r="GU416">
        <v>0.0532163</v>
      </c>
      <c r="GV416">
        <v>0.102594</v>
      </c>
      <c r="GW416">
        <v>0.0793893</v>
      </c>
      <c r="GX416">
        <v>24650</v>
      </c>
      <c r="GY416">
        <v>22488.3</v>
      </c>
      <c r="GZ416">
        <v>26673.8</v>
      </c>
      <c r="HA416">
        <v>23976.6</v>
      </c>
      <c r="HB416">
        <v>38301.3</v>
      </c>
      <c r="HC416">
        <v>32646.2</v>
      </c>
      <c r="HD416">
        <v>46581.5</v>
      </c>
      <c r="HE416">
        <v>37951.1</v>
      </c>
      <c r="HF416">
        <v>1.87065</v>
      </c>
      <c r="HG416">
        <v>1.8351</v>
      </c>
      <c r="HH416">
        <v>0.149295</v>
      </c>
      <c r="HI416">
        <v>0</v>
      </c>
      <c r="HJ416">
        <v>27.5941</v>
      </c>
      <c r="HK416">
        <v>999.9</v>
      </c>
      <c r="HL416">
        <v>38.6</v>
      </c>
      <c r="HM416">
        <v>32.5</v>
      </c>
      <c r="HN416">
        <v>21.0056</v>
      </c>
      <c r="HO416">
        <v>60.6513</v>
      </c>
      <c r="HP416">
        <v>23.0649</v>
      </c>
      <c r="HQ416">
        <v>1</v>
      </c>
      <c r="HR416">
        <v>0.155788</v>
      </c>
      <c r="HS416">
        <v>-0.0187309</v>
      </c>
      <c r="HT416">
        <v>20.2792</v>
      </c>
      <c r="HU416">
        <v>5.2116</v>
      </c>
      <c r="HV416">
        <v>11.9794</v>
      </c>
      <c r="HW416">
        <v>4.963</v>
      </c>
      <c r="HX416">
        <v>3.27423</v>
      </c>
      <c r="HY416">
        <v>9999</v>
      </c>
      <c r="HZ416">
        <v>9999</v>
      </c>
      <c r="IA416">
        <v>9999</v>
      </c>
      <c r="IB416">
        <v>999.9</v>
      </c>
      <c r="IC416">
        <v>1.86397</v>
      </c>
      <c r="ID416">
        <v>1.86012</v>
      </c>
      <c r="IE416">
        <v>1.85843</v>
      </c>
      <c r="IF416">
        <v>1.85974</v>
      </c>
      <c r="IG416">
        <v>1.8599</v>
      </c>
      <c r="IH416">
        <v>1.85838</v>
      </c>
      <c r="II416">
        <v>1.85745</v>
      </c>
      <c r="IJ416">
        <v>1.85242</v>
      </c>
      <c r="IK416">
        <v>0</v>
      </c>
      <c r="IL416">
        <v>0</v>
      </c>
      <c r="IM416">
        <v>0</v>
      </c>
      <c r="IN416">
        <v>0</v>
      </c>
      <c r="IO416" t="s">
        <v>443</v>
      </c>
      <c r="IP416" t="s">
        <v>444</v>
      </c>
      <c r="IQ416" t="s">
        <v>445</v>
      </c>
      <c r="IR416" t="s">
        <v>445</v>
      </c>
      <c r="IS416" t="s">
        <v>445</v>
      </c>
      <c r="IT416" t="s">
        <v>445</v>
      </c>
      <c r="IU416">
        <v>0</v>
      </c>
      <c r="IV416">
        <v>100</v>
      </c>
      <c r="IW416">
        <v>100</v>
      </c>
      <c r="IX416">
        <v>-1.25</v>
      </c>
      <c r="IY416">
        <v>0.2912</v>
      </c>
      <c r="IZ416">
        <v>-1.101190050776656</v>
      </c>
      <c r="JA416">
        <v>-0.0009077452495023094</v>
      </c>
      <c r="JB416">
        <v>1.260287539409167E-06</v>
      </c>
      <c r="JC416">
        <v>-2.747980142854786E-10</v>
      </c>
      <c r="JD416">
        <v>0.01164710740424388</v>
      </c>
      <c r="JE416">
        <v>0.002354074995816399</v>
      </c>
      <c r="JF416">
        <v>0.0004967520844642659</v>
      </c>
      <c r="JG416">
        <v>-1.558376616488758E-06</v>
      </c>
      <c r="JH416">
        <v>1</v>
      </c>
      <c r="JI416">
        <v>1955</v>
      </c>
      <c r="JJ416">
        <v>1</v>
      </c>
      <c r="JK416">
        <v>26</v>
      </c>
      <c r="JL416">
        <v>194359</v>
      </c>
      <c r="JM416">
        <v>194359.2</v>
      </c>
      <c r="JN416">
        <v>0.673828</v>
      </c>
      <c r="JO416">
        <v>2.63672</v>
      </c>
      <c r="JP416">
        <v>1.49658</v>
      </c>
      <c r="JQ416">
        <v>2.34497</v>
      </c>
      <c r="JR416">
        <v>1.54907</v>
      </c>
      <c r="JS416">
        <v>2.3877</v>
      </c>
      <c r="JT416">
        <v>36.908</v>
      </c>
      <c r="JU416">
        <v>24.1751</v>
      </c>
      <c r="JV416">
        <v>18</v>
      </c>
      <c r="JW416">
        <v>486.143</v>
      </c>
      <c r="JX416">
        <v>478.083</v>
      </c>
      <c r="JY416">
        <v>27.9495</v>
      </c>
      <c r="JZ416">
        <v>29.2739</v>
      </c>
      <c r="KA416">
        <v>30</v>
      </c>
      <c r="KB416">
        <v>29.5053</v>
      </c>
      <c r="KC416">
        <v>29.5036</v>
      </c>
      <c r="KD416">
        <v>13.4399</v>
      </c>
      <c r="KE416">
        <v>23.9243</v>
      </c>
      <c r="KF416">
        <v>28.5281</v>
      </c>
      <c r="KG416">
        <v>27.9292</v>
      </c>
      <c r="KH416">
        <v>199.287</v>
      </c>
      <c r="KI416">
        <v>15.4511</v>
      </c>
      <c r="KJ416">
        <v>101.844</v>
      </c>
      <c r="KK416">
        <v>91.50749999999999</v>
      </c>
    </row>
    <row r="417" spans="1:297">
      <c r="A417">
        <v>399</v>
      </c>
      <c r="B417">
        <v>1758651149</v>
      </c>
      <c r="C417">
        <v>9516</v>
      </c>
      <c r="D417" t="s">
        <v>1247</v>
      </c>
      <c r="E417" t="s">
        <v>1248</v>
      </c>
      <c r="F417">
        <v>5</v>
      </c>
      <c r="G417" t="s">
        <v>1220</v>
      </c>
      <c r="H417" t="s">
        <v>438</v>
      </c>
      <c r="I417">
        <v>1758651141.214286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(EA417+(U417+2*0.95*5.67E-8*(((EA417+$B$9)+273)^4-(EA417+273)^4)-44100*J417)/(1.84*29.3*R417+8*0.95*5.67E-8*(EA417+273)^3))</f>
        <v>0</v>
      </c>
      <c r="W417">
        <f>($C$9*EB417+$D$9*EC417+$E$9*V417)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2*0.95*5.67E-8*(((EA417+$B$9)+273)^4-(W417+273)^4)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222.592341432967</v>
      </c>
      <c r="AK417">
        <v>228.8293575757575</v>
      </c>
      <c r="AL417">
        <v>-3.239190694926366</v>
      </c>
      <c r="AM417">
        <v>65.18708182641205</v>
      </c>
      <c r="AN417">
        <f>(AP417 - AO417 + DY417*1E3/(8.314*(EA417+273.15)) * AR417/DX417 * AQ417) * DX417/(100*DL417) * 1000/(1000 - AP417)</f>
        <v>0</v>
      </c>
      <c r="AO417">
        <v>15.38427373697673</v>
      </c>
      <c r="AP417">
        <v>22.46616</v>
      </c>
      <c r="AQ417">
        <v>-5.079062462685911E-05</v>
      </c>
      <c r="AR417">
        <v>105.4084907912641</v>
      </c>
      <c r="AS417">
        <v>0</v>
      </c>
      <c r="AT417">
        <v>0</v>
      </c>
      <c r="AU417">
        <f>IF(AS417*$H$15&gt;=AW417,1.0,(AW417/(AW417-AS417*$H$15)))</f>
        <v>0</v>
      </c>
      <c r="AV417">
        <f>(AU417-1)*100</f>
        <v>0</v>
      </c>
      <c r="AW417">
        <f>MAX(0,($B$15+$C$15*EF417)/(1+$D$15*EF417)*DY417/(EA417+273)*$E$15)</f>
        <v>0</v>
      </c>
      <c r="AX417" t="s">
        <v>439</v>
      </c>
      <c r="AY417" t="s">
        <v>439</v>
      </c>
      <c r="AZ417">
        <v>0</v>
      </c>
      <c r="BA417">
        <v>0</v>
      </c>
      <c r="BB417">
        <f>1-AZ417/BA417</f>
        <v>0</v>
      </c>
      <c r="BC417">
        <v>0</v>
      </c>
      <c r="BD417" t="s">
        <v>439</v>
      </c>
      <c r="BE417" t="s">
        <v>439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439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$B$13*EG417+$C$13*EH417+$F$13*ES417*(1-EV417)</f>
        <v>0</v>
      </c>
      <c r="DI417">
        <f>DH417*DJ417</f>
        <v>0</v>
      </c>
      <c r="DJ417">
        <f>($B$13*$D$11+$C$13*$D$11+$F$13*((FF417+EX417)/MAX(FF417+EX417+FG417, 0.1)*$I$11+FG417/MAX(FF417+EX417+FG417, 0.1)*$J$11))/($B$13+$C$13+$F$13)</f>
        <v>0</v>
      </c>
      <c r="DK417">
        <f>($B$13*$K$11+$C$13*$K$11+$F$13*((FF417+EX417)/MAX(FF417+EX417+FG417, 0.1)*$P$11+FG417/MAX(FF417+EX417+FG417, 0.1)*$Q$11))/($B$13+$C$13+$F$13)</f>
        <v>0</v>
      </c>
      <c r="DL417">
        <v>5.36</v>
      </c>
      <c r="DM417">
        <v>0.5</v>
      </c>
      <c r="DN417" t="s">
        <v>440</v>
      </c>
      <c r="DO417">
        <v>2</v>
      </c>
      <c r="DP417" t="b">
        <v>1</v>
      </c>
      <c r="DQ417">
        <v>1758651141.214286</v>
      </c>
      <c r="DR417">
        <v>246.7364642857143</v>
      </c>
      <c r="DS417">
        <v>235.0755357142857</v>
      </c>
      <c r="DT417">
        <v>22.46808571428572</v>
      </c>
      <c r="DU417">
        <v>15.41006071428572</v>
      </c>
      <c r="DV417">
        <v>247.9892857142857</v>
      </c>
      <c r="DW417">
        <v>22.17692142857143</v>
      </c>
      <c r="DX417">
        <v>500.0091428571429</v>
      </c>
      <c r="DY417">
        <v>90.26408928571429</v>
      </c>
      <c r="DZ417">
        <v>0.06816373214285715</v>
      </c>
      <c r="EA417">
        <v>29.22036071428573</v>
      </c>
      <c r="EB417">
        <v>30.02167499999999</v>
      </c>
      <c r="EC417">
        <v>999.9000000000002</v>
      </c>
      <c r="ED417">
        <v>0</v>
      </c>
      <c r="EE417">
        <v>0</v>
      </c>
      <c r="EF417">
        <v>9988.303571428571</v>
      </c>
      <c r="EG417">
        <v>0</v>
      </c>
      <c r="EH417">
        <v>11.17411428571429</v>
      </c>
      <c r="EI417">
        <v>11.66102857142857</v>
      </c>
      <c r="EJ417">
        <v>252.4076785714286</v>
      </c>
      <c r="EK417">
        <v>238.7548571428572</v>
      </c>
      <c r="EL417">
        <v>7.058041071428571</v>
      </c>
      <c r="EM417">
        <v>235.0755357142857</v>
      </c>
      <c r="EN417">
        <v>15.41006071428572</v>
      </c>
      <c r="EO417">
        <v>2.028061428571429</v>
      </c>
      <c r="EP417">
        <v>1.390973928571428</v>
      </c>
      <c r="EQ417">
        <v>17.66513214285714</v>
      </c>
      <c r="ER417">
        <v>11.819575</v>
      </c>
      <c r="ES417">
        <v>2000.002857142858</v>
      </c>
      <c r="ET417">
        <v>0.9799942142857141</v>
      </c>
      <c r="EU417">
        <v>0.02000548928571429</v>
      </c>
      <c r="EV417">
        <v>0</v>
      </c>
      <c r="EW417">
        <v>1155.0225</v>
      </c>
      <c r="EX417">
        <v>5.00078</v>
      </c>
      <c r="EY417">
        <v>22382.60714285714</v>
      </c>
      <c r="EZ417">
        <v>16379.64285714286</v>
      </c>
      <c r="FA417">
        <v>39.65378571428572</v>
      </c>
      <c r="FB417">
        <v>40.53321428571427</v>
      </c>
      <c r="FC417">
        <v>39.84121428571427</v>
      </c>
      <c r="FD417">
        <v>40.15371428571429</v>
      </c>
      <c r="FE417">
        <v>40.83242857142857</v>
      </c>
      <c r="FF417">
        <v>1955.088571428571</v>
      </c>
      <c r="FG417">
        <v>39.91428571428572</v>
      </c>
      <c r="FH417">
        <v>0</v>
      </c>
      <c r="FI417">
        <v>1758651147</v>
      </c>
      <c r="FJ417">
        <v>0</v>
      </c>
      <c r="FK417">
        <v>1155.1428</v>
      </c>
      <c r="FL417">
        <v>25.59307687241699</v>
      </c>
      <c r="FM417">
        <v>474.3461529519073</v>
      </c>
      <c r="FN417">
        <v>22384.864</v>
      </c>
      <c r="FO417">
        <v>15</v>
      </c>
      <c r="FP417">
        <v>0</v>
      </c>
      <c r="FQ417" t="s">
        <v>441</v>
      </c>
      <c r="FR417">
        <v>1746989605.5</v>
      </c>
      <c r="FS417">
        <v>1746989593.5</v>
      </c>
      <c r="FT417">
        <v>0</v>
      </c>
      <c r="FU417">
        <v>-0.274</v>
      </c>
      <c r="FV417">
        <v>-0.002</v>
      </c>
      <c r="FW417">
        <v>2.549</v>
      </c>
      <c r="FX417">
        <v>0.129</v>
      </c>
      <c r="FY417">
        <v>420</v>
      </c>
      <c r="FZ417">
        <v>17</v>
      </c>
      <c r="GA417">
        <v>0.02</v>
      </c>
      <c r="GB417">
        <v>0.04</v>
      </c>
      <c r="GC417">
        <v>11.3089695</v>
      </c>
      <c r="GD417">
        <v>8.645819887429633</v>
      </c>
      <c r="GE417">
        <v>0.8322598994573448</v>
      </c>
      <c r="GF417">
        <v>0</v>
      </c>
      <c r="GG417">
        <v>1154.084705882353</v>
      </c>
      <c r="GH417">
        <v>24.25423987541884</v>
      </c>
      <c r="GI417">
        <v>2.396744403774468</v>
      </c>
      <c r="GJ417">
        <v>0</v>
      </c>
      <c r="GK417">
        <v>7.053534250000001</v>
      </c>
      <c r="GL417">
        <v>0.1439620637898411</v>
      </c>
      <c r="GM417">
        <v>0.01544339468632138</v>
      </c>
      <c r="GN417">
        <v>0</v>
      </c>
      <c r="GO417">
        <v>0</v>
      </c>
      <c r="GP417">
        <v>3</v>
      </c>
      <c r="GQ417" t="s">
        <v>459</v>
      </c>
      <c r="GR417">
        <v>3.10115</v>
      </c>
      <c r="GS417">
        <v>2.72652</v>
      </c>
      <c r="GT417">
        <v>0.0527177</v>
      </c>
      <c r="GU417">
        <v>0.0498297</v>
      </c>
      <c r="GV417">
        <v>0.102575</v>
      </c>
      <c r="GW417">
        <v>0.07928200000000001</v>
      </c>
      <c r="GX417">
        <v>24732.4</v>
      </c>
      <c r="GY417">
        <v>22568.7</v>
      </c>
      <c r="GZ417">
        <v>26673.9</v>
      </c>
      <c r="HA417">
        <v>23976.6</v>
      </c>
      <c r="HB417">
        <v>38301.9</v>
      </c>
      <c r="HC417">
        <v>32650.1</v>
      </c>
      <c r="HD417">
        <v>46581.7</v>
      </c>
      <c r="HE417">
        <v>37951.6</v>
      </c>
      <c r="HF417">
        <v>1.87068</v>
      </c>
      <c r="HG417">
        <v>1.835</v>
      </c>
      <c r="HH417">
        <v>0.148743</v>
      </c>
      <c r="HI417">
        <v>0</v>
      </c>
      <c r="HJ417">
        <v>27.5981</v>
      </c>
      <c r="HK417">
        <v>999.9</v>
      </c>
      <c r="HL417">
        <v>38.6</v>
      </c>
      <c r="HM417">
        <v>32.5</v>
      </c>
      <c r="HN417">
        <v>21.0033</v>
      </c>
      <c r="HO417">
        <v>60.9913</v>
      </c>
      <c r="HP417">
        <v>22.9367</v>
      </c>
      <c r="HQ417">
        <v>1</v>
      </c>
      <c r="HR417">
        <v>0.155739</v>
      </c>
      <c r="HS417">
        <v>0.0249074</v>
      </c>
      <c r="HT417">
        <v>20.2791</v>
      </c>
      <c r="HU417">
        <v>5.21055</v>
      </c>
      <c r="HV417">
        <v>11.9794</v>
      </c>
      <c r="HW417">
        <v>4.96255</v>
      </c>
      <c r="HX417">
        <v>3.2742</v>
      </c>
      <c r="HY417">
        <v>9999</v>
      </c>
      <c r="HZ417">
        <v>9999</v>
      </c>
      <c r="IA417">
        <v>9999</v>
      </c>
      <c r="IB417">
        <v>999.9</v>
      </c>
      <c r="IC417">
        <v>1.86398</v>
      </c>
      <c r="ID417">
        <v>1.8601</v>
      </c>
      <c r="IE417">
        <v>1.85842</v>
      </c>
      <c r="IF417">
        <v>1.85974</v>
      </c>
      <c r="IG417">
        <v>1.85989</v>
      </c>
      <c r="IH417">
        <v>1.85837</v>
      </c>
      <c r="II417">
        <v>1.85745</v>
      </c>
      <c r="IJ417">
        <v>1.85242</v>
      </c>
      <c r="IK417">
        <v>0</v>
      </c>
      <c r="IL417">
        <v>0</v>
      </c>
      <c r="IM417">
        <v>0</v>
      </c>
      <c r="IN417">
        <v>0</v>
      </c>
      <c r="IO417" t="s">
        <v>443</v>
      </c>
      <c r="IP417" t="s">
        <v>444</v>
      </c>
      <c r="IQ417" t="s">
        <v>445</v>
      </c>
      <c r="IR417" t="s">
        <v>445</v>
      </c>
      <c r="IS417" t="s">
        <v>445</v>
      </c>
      <c r="IT417" t="s">
        <v>445</v>
      </c>
      <c r="IU417">
        <v>0</v>
      </c>
      <c r="IV417">
        <v>100</v>
      </c>
      <c r="IW417">
        <v>100</v>
      </c>
      <c r="IX417">
        <v>-1.244</v>
      </c>
      <c r="IY417">
        <v>0.2911</v>
      </c>
      <c r="IZ417">
        <v>-1.101190050776656</v>
      </c>
      <c r="JA417">
        <v>-0.0009077452495023094</v>
      </c>
      <c r="JB417">
        <v>1.260287539409167E-06</v>
      </c>
      <c r="JC417">
        <v>-2.747980142854786E-10</v>
      </c>
      <c r="JD417">
        <v>0.01164710740424388</v>
      </c>
      <c r="JE417">
        <v>0.002354074995816399</v>
      </c>
      <c r="JF417">
        <v>0.0004967520844642659</v>
      </c>
      <c r="JG417">
        <v>-1.558376616488758E-06</v>
      </c>
      <c r="JH417">
        <v>1</v>
      </c>
      <c r="JI417">
        <v>1955</v>
      </c>
      <c r="JJ417">
        <v>1</v>
      </c>
      <c r="JK417">
        <v>26</v>
      </c>
      <c r="JL417">
        <v>194359.1</v>
      </c>
      <c r="JM417">
        <v>194359.3</v>
      </c>
      <c r="JN417">
        <v>0.629883</v>
      </c>
      <c r="JO417">
        <v>2.63916</v>
      </c>
      <c r="JP417">
        <v>1.49658</v>
      </c>
      <c r="JQ417">
        <v>2.34497</v>
      </c>
      <c r="JR417">
        <v>1.54907</v>
      </c>
      <c r="JS417">
        <v>2.45483</v>
      </c>
      <c r="JT417">
        <v>36.908</v>
      </c>
      <c r="JU417">
        <v>24.1751</v>
      </c>
      <c r="JV417">
        <v>18</v>
      </c>
      <c r="JW417">
        <v>486.158</v>
      </c>
      <c r="JX417">
        <v>478.018</v>
      </c>
      <c r="JY417">
        <v>27.9254</v>
      </c>
      <c r="JZ417">
        <v>29.2739</v>
      </c>
      <c r="KA417">
        <v>30.0001</v>
      </c>
      <c r="KB417">
        <v>29.5053</v>
      </c>
      <c r="KC417">
        <v>29.5036</v>
      </c>
      <c r="KD417">
        <v>12.6838</v>
      </c>
      <c r="KE417">
        <v>23.9243</v>
      </c>
      <c r="KF417">
        <v>28.5281</v>
      </c>
      <c r="KG417">
        <v>27.9014</v>
      </c>
      <c r="KH417">
        <v>185.931</v>
      </c>
      <c r="KI417">
        <v>15.4551</v>
      </c>
      <c r="KJ417">
        <v>101.845</v>
      </c>
      <c r="KK417">
        <v>91.5082</v>
      </c>
    </row>
    <row r="418" spans="1:297">
      <c r="A418">
        <v>400</v>
      </c>
      <c r="B418">
        <v>1758651154</v>
      </c>
      <c r="C418">
        <v>9521</v>
      </c>
      <c r="D418" t="s">
        <v>1249</v>
      </c>
      <c r="E418" t="s">
        <v>1250</v>
      </c>
      <c r="F418">
        <v>5</v>
      </c>
      <c r="G418" t="s">
        <v>1220</v>
      </c>
      <c r="H418" t="s">
        <v>438</v>
      </c>
      <c r="I418">
        <v>1758651146.5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(EA418+(U418+2*0.95*5.67E-8*(((EA418+$B$9)+273)^4-(EA418+273)^4)-44100*J418)/(1.84*29.3*R418+8*0.95*5.67E-8*(EA418+273)^3))</f>
        <v>0</v>
      </c>
      <c r="W418">
        <f>($C$9*EB418+$D$9*EC418+$E$9*V418)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2*0.95*5.67E-8*(((EA418+$B$9)+273)^4-(W418+273)^4)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205.6520343840347</v>
      </c>
      <c r="AK418">
        <v>212.5645818181819</v>
      </c>
      <c r="AL418">
        <v>-3.249255905226601</v>
      </c>
      <c r="AM418">
        <v>65.18708182641205</v>
      </c>
      <c r="AN418">
        <f>(AP418 - AO418 + DY418*1E3/(8.314*(EA418+273.15)) * AR418/DX418 * AQ418) * DX418/(100*DL418) * 1000/(1000 - AP418)</f>
        <v>0</v>
      </c>
      <c r="AO418">
        <v>15.3742902176718</v>
      </c>
      <c r="AP418">
        <v>22.45966484848484</v>
      </c>
      <c r="AQ418">
        <v>-1.164709324805276E-05</v>
      </c>
      <c r="AR418">
        <v>105.4084907912641</v>
      </c>
      <c r="AS418">
        <v>0</v>
      </c>
      <c r="AT418">
        <v>0</v>
      </c>
      <c r="AU418">
        <f>IF(AS418*$H$15&gt;=AW418,1.0,(AW418/(AW418-AS418*$H$15)))</f>
        <v>0</v>
      </c>
      <c r="AV418">
        <f>(AU418-1)*100</f>
        <v>0</v>
      </c>
      <c r="AW418">
        <f>MAX(0,($B$15+$C$15*EF418)/(1+$D$15*EF418)*DY418/(EA418+273)*$E$15)</f>
        <v>0</v>
      </c>
      <c r="AX418" t="s">
        <v>439</v>
      </c>
      <c r="AY418" t="s">
        <v>439</v>
      </c>
      <c r="AZ418">
        <v>0</v>
      </c>
      <c r="BA418">
        <v>0</v>
      </c>
      <c r="BB418">
        <f>1-AZ418/BA418</f>
        <v>0</v>
      </c>
      <c r="BC418">
        <v>0</v>
      </c>
      <c r="BD418" t="s">
        <v>439</v>
      </c>
      <c r="BE418" t="s">
        <v>439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439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$B$13*EG418+$C$13*EH418+$F$13*ES418*(1-EV418)</f>
        <v>0</v>
      </c>
      <c r="DI418">
        <f>DH418*DJ418</f>
        <v>0</v>
      </c>
      <c r="DJ418">
        <f>($B$13*$D$11+$C$13*$D$11+$F$13*((FF418+EX418)/MAX(FF418+EX418+FG418, 0.1)*$I$11+FG418/MAX(FF418+EX418+FG418, 0.1)*$J$11))/($B$13+$C$13+$F$13)</f>
        <v>0</v>
      </c>
      <c r="DK418">
        <f>($B$13*$K$11+$C$13*$K$11+$F$13*((FF418+EX418)/MAX(FF418+EX418+FG418, 0.1)*$P$11+FG418/MAX(FF418+EX418+FG418, 0.1)*$Q$11))/($B$13+$C$13+$F$13)</f>
        <v>0</v>
      </c>
      <c r="DL418">
        <v>5.36</v>
      </c>
      <c r="DM418">
        <v>0.5</v>
      </c>
      <c r="DN418" t="s">
        <v>440</v>
      </c>
      <c r="DO418">
        <v>2</v>
      </c>
      <c r="DP418" t="b">
        <v>1</v>
      </c>
      <c r="DQ418">
        <v>1758651146.5</v>
      </c>
      <c r="DR418">
        <v>229.9862962962963</v>
      </c>
      <c r="DS418">
        <v>217.5476666666666</v>
      </c>
      <c r="DT418">
        <v>22.46644814814815</v>
      </c>
      <c r="DU418">
        <v>15.39438888888889</v>
      </c>
      <c r="DV418">
        <v>231.2331481481482</v>
      </c>
      <c r="DW418">
        <v>22.1753074074074</v>
      </c>
      <c r="DX418">
        <v>500.0084814814815</v>
      </c>
      <c r="DY418">
        <v>90.26544074074074</v>
      </c>
      <c r="DZ418">
        <v>0.06814323333333334</v>
      </c>
      <c r="EA418">
        <v>29.22041851851851</v>
      </c>
      <c r="EB418">
        <v>30.02720740740741</v>
      </c>
      <c r="EC418">
        <v>999.9000000000001</v>
      </c>
      <c r="ED418">
        <v>0</v>
      </c>
      <c r="EE418">
        <v>0</v>
      </c>
      <c r="EF418">
        <v>9999.471851851851</v>
      </c>
      <c r="EG418">
        <v>0</v>
      </c>
      <c r="EH418">
        <v>11.17117407407408</v>
      </c>
      <c r="EI418">
        <v>12.4386925925926</v>
      </c>
      <c r="EJ418">
        <v>235.2721111111111</v>
      </c>
      <c r="EK418">
        <v>220.9492222222223</v>
      </c>
      <c r="EL418">
        <v>7.072056296296296</v>
      </c>
      <c r="EM418">
        <v>217.5476666666666</v>
      </c>
      <c r="EN418">
        <v>15.39438888888889</v>
      </c>
      <c r="EO418">
        <v>2.027942962962963</v>
      </c>
      <c r="EP418">
        <v>1.389581111111111</v>
      </c>
      <c r="EQ418">
        <v>17.66421851851852</v>
      </c>
      <c r="ER418">
        <v>11.8044037037037</v>
      </c>
      <c r="ES418">
        <v>1999.977407407407</v>
      </c>
      <c r="ET418">
        <v>0.9799946296296294</v>
      </c>
      <c r="EU418">
        <v>0.0200050962962963</v>
      </c>
      <c r="EV418">
        <v>0</v>
      </c>
      <c r="EW418">
        <v>1157.312222222222</v>
      </c>
      <c r="EX418">
        <v>5.00078</v>
      </c>
      <c r="EY418">
        <v>22425.22962962963</v>
      </c>
      <c r="EZ418">
        <v>16379.42962962963</v>
      </c>
      <c r="FA418">
        <v>39.65488888888889</v>
      </c>
      <c r="FB418">
        <v>40.53214814814815</v>
      </c>
      <c r="FC418">
        <v>39.84225925925926</v>
      </c>
      <c r="FD418">
        <v>40.15488888888889</v>
      </c>
      <c r="FE418">
        <v>40.79607407407407</v>
      </c>
      <c r="FF418">
        <v>1955.064814814815</v>
      </c>
      <c r="FG418">
        <v>39.9125925925926</v>
      </c>
      <c r="FH418">
        <v>0</v>
      </c>
      <c r="FI418">
        <v>1758651152.4</v>
      </c>
      <c r="FJ418">
        <v>0</v>
      </c>
      <c r="FK418">
        <v>1157.354615384615</v>
      </c>
      <c r="FL418">
        <v>27.09264957004921</v>
      </c>
      <c r="FM418">
        <v>507.1726494560874</v>
      </c>
      <c r="FN418">
        <v>22426.57692307692</v>
      </c>
      <c r="FO418">
        <v>15</v>
      </c>
      <c r="FP418">
        <v>0</v>
      </c>
      <c r="FQ418" t="s">
        <v>441</v>
      </c>
      <c r="FR418">
        <v>1746989605.5</v>
      </c>
      <c r="FS418">
        <v>1746989593.5</v>
      </c>
      <c r="FT418">
        <v>0</v>
      </c>
      <c r="FU418">
        <v>-0.274</v>
      </c>
      <c r="FV418">
        <v>-0.002</v>
      </c>
      <c r="FW418">
        <v>2.549</v>
      </c>
      <c r="FX418">
        <v>0.129</v>
      </c>
      <c r="FY418">
        <v>420</v>
      </c>
      <c r="FZ418">
        <v>17</v>
      </c>
      <c r="GA418">
        <v>0.02</v>
      </c>
      <c r="GB418">
        <v>0.04</v>
      </c>
      <c r="GC418">
        <v>12.04078</v>
      </c>
      <c r="GD418">
        <v>8.87172607879922</v>
      </c>
      <c r="GE418">
        <v>0.8541416440497441</v>
      </c>
      <c r="GF418">
        <v>0</v>
      </c>
      <c r="GG418">
        <v>1156.093529411765</v>
      </c>
      <c r="GH418">
        <v>26.26310160324748</v>
      </c>
      <c r="GI418">
        <v>2.591759432319554</v>
      </c>
      <c r="GJ418">
        <v>0</v>
      </c>
      <c r="GK418">
        <v>7.06467825</v>
      </c>
      <c r="GL418">
        <v>0.1751528330206354</v>
      </c>
      <c r="GM418">
        <v>0.01783424008578721</v>
      </c>
      <c r="GN418">
        <v>0</v>
      </c>
      <c r="GO418">
        <v>0</v>
      </c>
      <c r="GP418">
        <v>3</v>
      </c>
      <c r="GQ418" t="s">
        <v>459</v>
      </c>
      <c r="GR418">
        <v>3.10134</v>
      </c>
      <c r="GS418">
        <v>2.726</v>
      </c>
      <c r="GT418">
        <v>0.0494733</v>
      </c>
      <c r="GU418">
        <v>0.0463694</v>
      </c>
      <c r="GV418">
        <v>0.102556</v>
      </c>
      <c r="GW418">
        <v>0.0792591</v>
      </c>
      <c r="GX418">
        <v>24816.9</v>
      </c>
      <c r="GY418">
        <v>22650.9</v>
      </c>
      <c r="GZ418">
        <v>26673.7</v>
      </c>
      <c r="HA418">
        <v>23976.6</v>
      </c>
      <c r="HB418">
        <v>38302.1</v>
      </c>
      <c r="HC418">
        <v>32650.5</v>
      </c>
      <c r="HD418">
        <v>46581.5</v>
      </c>
      <c r="HE418">
        <v>37951.6</v>
      </c>
      <c r="HF418">
        <v>1.87115</v>
      </c>
      <c r="HG418">
        <v>1.83473</v>
      </c>
      <c r="HH418">
        <v>0.14922</v>
      </c>
      <c r="HI418">
        <v>0</v>
      </c>
      <c r="HJ418">
        <v>27.6011</v>
      </c>
      <c r="HK418">
        <v>999.9</v>
      </c>
      <c r="HL418">
        <v>38.5</v>
      </c>
      <c r="HM418">
        <v>32.5</v>
      </c>
      <c r="HN418">
        <v>20.9499</v>
      </c>
      <c r="HO418">
        <v>61.1213</v>
      </c>
      <c r="HP418">
        <v>23.0569</v>
      </c>
      <c r="HQ418">
        <v>1</v>
      </c>
      <c r="HR418">
        <v>0.155968</v>
      </c>
      <c r="HS418">
        <v>0.0588371</v>
      </c>
      <c r="HT418">
        <v>20.2792</v>
      </c>
      <c r="HU418">
        <v>5.2113</v>
      </c>
      <c r="HV418">
        <v>11.9798</v>
      </c>
      <c r="HW418">
        <v>4.96295</v>
      </c>
      <c r="HX418">
        <v>3.2742</v>
      </c>
      <c r="HY418">
        <v>9999</v>
      </c>
      <c r="HZ418">
        <v>9999</v>
      </c>
      <c r="IA418">
        <v>9999</v>
      </c>
      <c r="IB418">
        <v>999.9</v>
      </c>
      <c r="IC418">
        <v>1.86397</v>
      </c>
      <c r="ID418">
        <v>1.86013</v>
      </c>
      <c r="IE418">
        <v>1.85847</v>
      </c>
      <c r="IF418">
        <v>1.85975</v>
      </c>
      <c r="IG418">
        <v>1.85989</v>
      </c>
      <c r="IH418">
        <v>1.85839</v>
      </c>
      <c r="II418">
        <v>1.85745</v>
      </c>
      <c r="IJ418">
        <v>1.85242</v>
      </c>
      <c r="IK418">
        <v>0</v>
      </c>
      <c r="IL418">
        <v>0</v>
      </c>
      <c r="IM418">
        <v>0</v>
      </c>
      <c r="IN418">
        <v>0</v>
      </c>
      <c r="IO418" t="s">
        <v>443</v>
      </c>
      <c r="IP418" t="s">
        <v>444</v>
      </c>
      <c r="IQ418" t="s">
        <v>445</v>
      </c>
      <c r="IR418" t="s">
        <v>445</v>
      </c>
      <c r="IS418" t="s">
        <v>445</v>
      </c>
      <c r="IT418" t="s">
        <v>445</v>
      </c>
      <c r="IU418">
        <v>0</v>
      </c>
      <c r="IV418">
        <v>100</v>
      </c>
      <c r="IW418">
        <v>100</v>
      </c>
      <c r="IX418">
        <v>-1.238</v>
      </c>
      <c r="IY418">
        <v>0.291</v>
      </c>
      <c r="IZ418">
        <v>-1.101190050776656</v>
      </c>
      <c r="JA418">
        <v>-0.0009077452495023094</v>
      </c>
      <c r="JB418">
        <v>1.260287539409167E-06</v>
      </c>
      <c r="JC418">
        <v>-2.747980142854786E-10</v>
      </c>
      <c r="JD418">
        <v>0.01164710740424388</v>
      </c>
      <c r="JE418">
        <v>0.002354074995816399</v>
      </c>
      <c r="JF418">
        <v>0.0004967520844642659</v>
      </c>
      <c r="JG418">
        <v>-1.558376616488758E-06</v>
      </c>
      <c r="JH418">
        <v>1</v>
      </c>
      <c r="JI418">
        <v>1955</v>
      </c>
      <c r="JJ418">
        <v>1</v>
      </c>
      <c r="JK418">
        <v>26</v>
      </c>
      <c r="JL418">
        <v>194359.1</v>
      </c>
      <c r="JM418">
        <v>194359.3</v>
      </c>
      <c r="JN418">
        <v>0.594482</v>
      </c>
      <c r="JO418">
        <v>2.65137</v>
      </c>
      <c r="JP418">
        <v>1.49658</v>
      </c>
      <c r="JQ418">
        <v>2.34497</v>
      </c>
      <c r="JR418">
        <v>1.54907</v>
      </c>
      <c r="JS418">
        <v>2.33887</v>
      </c>
      <c r="JT418">
        <v>36.908</v>
      </c>
      <c r="JU418">
        <v>24.1663</v>
      </c>
      <c r="JV418">
        <v>18</v>
      </c>
      <c r="JW418">
        <v>486.437</v>
      </c>
      <c r="JX418">
        <v>477.826</v>
      </c>
      <c r="JY418">
        <v>27.8967</v>
      </c>
      <c r="JZ418">
        <v>29.2746</v>
      </c>
      <c r="KA418">
        <v>30.0001</v>
      </c>
      <c r="KB418">
        <v>29.5053</v>
      </c>
      <c r="KC418">
        <v>29.5018</v>
      </c>
      <c r="KD418">
        <v>11.8648</v>
      </c>
      <c r="KE418">
        <v>23.6451</v>
      </c>
      <c r="KF418">
        <v>28.5281</v>
      </c>
      <c r="KG418">
        <v>27.8757</v>
      </c>
      <c r="KH418">
        <v>165.893</v>
      </c>
      <c r="KI418">
        <v>15.4551</v>
      </c>
      <c r="KJ418">
        <v>101.844</v>
      </c>
      <c r="KK418">
        <v>91.5082</v>
      </c>
    </row>
    <row r="419" spans="1:297">
      <c r="A419">
        <v>401</v>
      </c>
      <c r="B419">
        <v>1758651159</v>
      </c>
      <c r="C419">
        <v>9526</v>
      </c>
      <c r="D419" t="s">
        <v>1251</v>
      </c>
      <c r="E419" t="s">
        <v>1252</v>
      </c>
      <c r="F419">
        <v>5</v>
      </c>
      <c r="G419" t="s">
        <v>1220</v>
      </c>
      <c r="H419" t="s">
        <v>438</v>
      </c>
      <c r="I419">
        <v>1758651151.214286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(EA419+(U419+2*0.95*5.67E-8*(((EA419+$B$9)+273)^4-(EA419+273)^4)-44100*J419)/(1.84*29.3*R419+8*0.95*5.67E-8*(EA419+273)^3))</f>
        <v>0</v>
      </c>
      <c r="W419">
        <f>($C$9*EB419+$D$9*EC419+$E$9*V419)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2*0.95*5.67E-8*(((EA419+$B$9)+273)^4-(W419+273)^4)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188.7825385965156</v>
      </c>
      <c r="AK419">
        <v>196.4234242424242</v>
      </c>
      <c r="AL419">
        <v>-3.228210259244746</v>
      </c>
      <c r="AM419">
        <v>65.18708182641205</v>
      </c>
      <c r="AN419">
        <f>(AP419 - AO419 + DY419*1E3/(8.314*(EA419+273.15)) * AR419/DX419 * AQ419) * DX419/(100*DL419) * 1000/(1000 - AP419)</f>
        <v>0</v>
      </c>
      <c r="AO419">
        <v>15.38108417961867</v>
      </c>
      <c r="AP419">
        <v>22.45866727272726</v>
      </c>
      <c r="AQ419">
        <v>-1.138775203026501E-05</v>
      </c>
      <c r="AR419">
        <v>105.4084907912641</v>
      </c>
      <c r="AS419">
        <v>0</v>
      </c>
      <c r="AT419">
        <v>0</v>
      </c>
      <c r="AU419">
        <f>IF(AS419*$H$15&gt;=AW419,1.0,(AW419/(AW419-AS419*$H$15)))</f>
        <v>0</v>
      </c>
      <c r="AV419">
        <f>(AU419-1)*100</f>
        <v>0</v>
      </c>
      <c r="AW419">
        <f>MAX(0,($B$15+$C$15*EF419)/(1+$D$15*EF419)*DY419/(EA419+273)*$E$15)</f>
        <v>0</v>
      </c>
      <c r="AX419" t="s">
        <v>439</v>
      </c>
      <c r="AY419" t="s">
        <v>439</v>
      </c>
      <c r="AZ419">
        <v>0</v>
      </c>
      <c r="BA419">
        <v>0</v>
      </c>
      <c r="BB419">
        <f>1-AZ419/BA419</f>
        <v>0</v>
      </c>
      <c r="BC419">
        <v>0</v>
      </c>
      <c r="BD419" t="s">
        <v>439</v>
      </c>
      <c r="BE419" t="s">
        <v>439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439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$B$13*EG419+$C$13*EH419+$F$13*ES419*(1-EV419)</f>
        <v>0</v>
      </c>
      <c r="DI419">
        <f>DH419*DJ419</f>
        <v>0</v>
      </c>
      <c r="DJ419">
        <f>($B$13*$D$11+$C$13*$D$11+$F$13*((FF419+EX419)/MAX(FF419+EX419+FG419, 0.1)*$I$11+FG419/MAX(FF419+EX419+FG419, 0.1)*$J$11))/($B$13+$C$13+$F$13)</f>
        <v>0</v>
      </c>
      <c r="DK419">
        <f>($B$13*$K$11+$C$13*$K$11+$F$13*((FF419+EX419)/MAX(FF419+EX419+FG419, 0.1)*$P$11+FG419/MAX(FF419+EX419+FG419, 0.1)*$Q$11))/($B$13+$C$13+$F$13)</f>
        <v>0</v>
      </c>
      <c r="DL419">
        <v>5.36</v>
      </c>
      <c r="DM419">
        <v>0.5</v>
      </c>
      <c r="DN419" t="s">
        <v>440</v>
      </c>
      <c r="DO419">
        <v>2</v>
      </c>
      <c r="DP419" t="b">
        <v>1</v>
      </c>
      <c r="DQ419">
        <v>1758651151.214286</v>
      </c>
      <c r="DR419">
        <v>215.0672857142857</v>
      </c>
      <c r="DS419">
        <v>201.8994285714286</v>
      </c>
      <c r="DT419">
        <v>22.463775</v>
      </c>
      <c r="DU419">
        <v>15.38276428571428</v>
      </c>
      <c r="DV419">
        <v>216.3083571428571</v>
      </c>
      <c r="DW419">
        <v>22.17268928571428</v>
      </c>
      <c r="DX419">
        <v>499.9464642857143</v>
      </c>
      <c r="DY419">
        <v>90.26533571428571</v>
      </c>
      <c r="DZ419">
        <v>0.06831751071428571</v>
      </c>
      <c r="EA419">
        <v>29.2199</v>
      </c>
      <c r="EB419">
        <v>30.02516071428571</v>
      </c>
      <c r="EC419">
        <v>999.9000000000002</v>
      </c>
      <c r="ED419">
        <v>0</v>
      </c>
      <c r="EE419">
        <v>0</v>
      </c>
      <c r="EF419">
        <v>9987.924642857144</v>
      </c>
      <c r="EG419">
        <v>0</v>
      </c>
      <c r="EH419">
        <v>11.16754642857143</v>
      </c>
      <c r="EI419">
        <v>13.16793928571428</v>
      </c>
      <c r="EJ419">
        <v>220.0096785714286</v>
      </c>
      <c r="EK419">
        <v>205.0537857142857</v>
      </c>
      <c r="EL419">
        <v>7.081006428571428</v>
      </c>
      <c r="EM419">
        <v>201.8994285714286</v>
      </c>
      <c r="EN419">
        <v>15.38276428571428</v>
      </c>
      <c r="EO419">
        <v>2.027698928571429</v>
      </c>
      <c r="EP419">
        <v>1.388530714285714</v>
      </c>
      <c r="EQ419">
        <v>17.66231785714286</v>
      </c>
      <c r="ER419">
        <v>11.79295357142857</v>
      </c>
      <c r="ES419">
        <v>2000.006428571429</v>
      </c>
      <c r="ET419">
        <v>0.9799954285714286</v>
      </c>
      <c r="EU419">
        <v>0.02000430714285714</v>
      </c>
      <c r="EV419">
        <v>0</v>
      </c>
      <c r="EW419">
        <v>1159.4775</v>
      </c>
      <c r="EX419">
        <v>5.00078</v>
      </c>
      <c r="EY419">
        <v>22466.65714285714</v>
      </c>
      <c r="EZ419">
        <v>16379.675</v>
      </c>
      <c r="FA419">
        <v>39.63821428571428</v>
      </c>
      <c r="FB419">
        <v>40.53099999999999</v>
      </c>
      <c r="FC419">
        <v>39.88135714285714</v>
      </c>
      <c r="FD419">
        <v>40.15164285714286</v>
      </c>
      <c r="FE419">
        <v>40.74746428571427</v>
      </c>
      <c r="FF419">
        <v>1955.095</v>
      </c>
      <c r="FG419">
        <v>39.91142857142858</v>
      </c>
      <c r="FH419">
        <v>0</v>
      </c>
      <c r="FI419">
        <v>1758651157.2</v>
      </c>
      <c r="FJ419">
        <v>0</v>
      </c>
      <c r="FK419">
        <v>1159.575</v>
      </c>
      <c r="FL419">
        <v>27.71589746504728</v>
      </c>
      <c r="FM419">
        <v>535.8324789334015</v>
      </c>
      <c r="FN419">
        <v>22468.38076923077</v>
      </c>
      <c r="FO419">
        <v>15</v>
      </c>
      <c r="FP419">
        <v>0</v>
      </c>
      <c r="FQ419" t="s">
        <v>441</v>
      </c>
      <c r="FR419">
        <v>1746989605.5</v>
      </c>
      <c r="FS419">
        <v>1746989593.5</v>
      </c>
      <c r="FT419">
        <v>0</v>
      </c>
      <c r="FU419">
        <v>-0.274</v>
      </c>
      <c r="FV419">
        <v>-0.002</v>
      </c>
      <c r="FW419">
        <v>2.549</v>
      </c>
      <c r="FX419">
        <v>0.129</v>
      </c>
      <c r="FY419">
        <v>420</v>
      </c>
      <c r="FZ419">
        <v>17</v>
      </c>
      <c r="GA419">
        <v>0.02</v>
      </c>
      <c r="GB419">
        <v>0.04</v>
      </c>
      <c r="GC419">
        <v>12.6416875</v>
      </c>
      <c r="GD419">
        <v>9.142004127579717</v>
      </c>
      <c r="GE419">
        <v>0.8800859168818405</v>
      </c>
      <c r="GF419">
        <v>0</v>
      </c>
      <c r="GG419">
        <v>1157.930588235294</v>
      </c>
      <c r="GH419">
        <v>27.06218487271257</v>
      </c>
      <c r="GI419">
        <v>2.670027474166284</v>
      </c>
      <c r="GJ419">
        <v>0</v>
      </c>
      <c r="GK419">
        <v>7.072333499999999</v>
      </c>
      <c r="GL419">
        <v>0.1345323827391769</v>
      </c>
      <c r="GM419">
        <v>0.01540520927316468</v>
      </c>
      <c r="GN419">
        <v>0</v>
      </c>
      <c r="GO419">
        <v>0</v>
      </c>
      <c r="GP419">
        <v>3</v>
      </c>
      <c r="GQ419" t="s">
        <v>459</v>
      </c>
      <c r="GR419">
        <v>3.10089</v>
      </c>
      <c r="GS419">
        <v>2.72694</v>
      </c>
      <c r="GT419">
        <v>0.0461826</v>
      </c>
      <c r="GU419">
        <v>0.0428328</v>
      </c>
      <c r="GV419">
        <v>0.102555</v>
      </c>
      <c r="GW419">
        <v>0.07929949999999999</v>
      </c>
      <c r="GX419">
        <v>24902.7</v>
      </c>
      <c r="GY419">
        <v>22734.6</v>
      </c>
      <c r="GZ419">
        <v>26673.7</v>
      </c>
      <c r="HA419">
        <v>23976.3</v>
      </c>
      <c r="HB419">
        <v>38301.6</v>
      </c>
      <c r="HC419">
        <v>32648.8</v>
      </c>
      <c r="HD419">
        <v>46581.3</v>
      </c>
      <c r="HE419">
        <v>37951.7</v>
      </c>
      <c r="HF419">
        <v>1.87022</v>
      </c>
      <c r="HG419">
        <v>1.83517</v>
      </c>
      <c r="HH419">
        <v>0.147223</v>
      </c>
      <c r="HI419">
        <v>0</v>
      </c>
      <c r="HJ419">
        <v>27.6034</v>
      </c>
      <c r="HK419">
        <v>999.9</v>
      </c>
      <c r="HL419">
        <v>38.5</v>
      </c>
      <c r="HM419">
        <v>32.5</v>
      </c>
      <c r="HN419">
        <v>20.9489</v>
      </c>
      <c r="HO419">
        <v>61.1313</v>
      </c>
      <c r="HP419">
        <v>23.0529</v>
      </c>
      <c r="HQ419">
        <v>1</v>
      </c>
      <c r="HR419">
        <v>0.156019</v>
      </c>
      <c r="HS419">
        <v>0.0817702</v>
      </c>
      <c r="HT419">
        <v>20.2789</v>
      </c>
      <c r="HU419">
        <v>5.20995</v>
      </c>
      <c r="HV419">
        <v>11.9794</v>
      </c>
      <c r="HW419">
        <v>4.9632</v>
      </c>
      <c r="HX419">
        <v>3.27405</v>
      </c>
      <c r="HY419">
        <v>9999</v>
      </c>
      <c r="HZ419">
        <v>9999</v>
      </c>
      <c r="IA419">
        <v>9999</v>
      </c>
      <c r="IB419">
        <v>999.9</v>
      </c>
      <c r="IC419">
        <v>1.86396</v>
      </c>
      <c r="ID419">
        <v>1.86014</v>
      </c>
      <c r="IE419">
        <v>1.85843</v>
      </c>
      <c r="IF419">
        <v>1.85974</v>
      </c>
      <c r="IG419">
        <v>1.85989</v>
      </c>
      <c r="IH419">
        <v>1.85838</v>
      </c>
      <c r="II419">
        <v>1.85745</v>
      </c>
      <c r="IJ419">
        <v>1.85242</v>
      </c>
      <c r="IK419">
        <v>0</v>
      </c>
      <c r="IL419">
        <v>0</v>
      </c>
      <c r="IM419">
        <v>0</v>
      </c>
      <c r="IN419">
        <v>0</v>
      </c>
      <c r="IO419" t="s">
        <v>443</v>
      </c>
      <c r="IP419" t="s">
        <v>444</v>
      </c>
      <c r="IQ419" t="s">
        <v>445</v>
      </c>
      <c r="IR419" t="s">
        <v>445</v>
      </c>
      <c r="IS419" t="s">
        <v>445</v>
      </c>
      <c r="IT419" t="s">
        <v>445</v>
      </c>
      <c r="IU419">
        <v>0</v>
      </c>
      <c r="IV419">
        <v>100</v>
      </c>
      <c r="IW419">
        <v>100</v>
      </c>
      <c r="IX419">
        <v>-1.231</v>
      </c>
      <c r="IY419">
        <v>0.291</v>
      </c>
      <c r="IZ419">
        <v>-1.101190050776656</v>
      </c>
      <c r="JA419">
        <v>-0.0009077452495023094</v>
      </c>
      <c r="JB419">
        <v>1.260287539409167E-06</v>
      </c>
      <c r="JC419">
        <v>-2.747980142854786E-10</v>
      </c>
      <c r="JD419">
        <v>0.01164710740424388</v>
      </c>
      <c r="JE419">
        <v>0.002354074995816399</v>
      </c>
      <c r="JF419">
        <v>0.0004967520844642659</v>
      </c>
      <c r="JG419">
        <v>-1.558376616488758E-06</v>
      </c>
      <c r="JH419">
        <v>1</v>
      </c>
      <c r="JI419">
        <v>1955</v>
      </c>
      <c r="JJ419">
        <v>1</v>
      </c>
      <c r="JK419">
        <v>26</v>
      </c>
      <c r="JL419">
        <v>194359.2</v>
      </c>
      <c r="JM419">
        <v>194359.4</v>
      </c>
      <c r="JN419">
        <v>0.5505370000000001</v>
      </c>
      <c r="JO419">
        <v>2.65015</v>
      </c>
      <c r="JP419">
        <v>1.49658</v>
      </c>
      <c r="JQ419">
        <v>2.34497</v>
      </c>
      <c r="JR419">
        <v>1.54907</v>
      </c>
      <c r="JS419">
        <v>2.45728</v>
      </c>
      <c r="JT419">
        <v>36.908</v>
      </c>
      <c r="JU419">
        <v>24.1751</v>
      </c>
      <c r="JV419">
        <v>18</v>
      </c>
      <c r="JW419">
        <v>485.893</v>
      </c>
      <c r="JX419">
        <v>478.111</v>
      </c>
      <c r="JY419">
        <v>27.8683</v>
      </c>
      <c r="JZ419">
        <v>29.2764</v>
      </c>
      <c r="KA419">
        <v>30.0001</v>
      </c>
      <c r="KB419">
        <v>29.5053</v>
      </c>
      <c r="KC419">
        <v>29.5012</v>
      </c>
      <c r="KD419">
        <v>11.1027</v>
      </c>
      <c r="KE419">
        <v>23.6451</v>
      </c>
      <c r="KF419">
        <v>28.5281</v>
      </c>
      <c r="KG419">
        <v>27.8471</v>
      </c>
      <c r="KH419">
        <v>152.536</v>
      </c>
      <c r="KI419">
        <v>15.4551</v>
      </c>
      <c r="KJ419">
        <v>101.844</v>
      </c>
      <c r="KK419">
        <v>91.50790000000001</v>
      </c>
    </row>
    <row r="420" spans="1:297">
      <c r="A420">
        <v>402</v>
      </c>
      <c r="B420">
        <v>1758651164</v>
      </c>
      <c r="C420">
        <v>9531</v>
      </c>
      <c r="D420" t="s">
        <v>1253</v>
      </c>
      <c r="E420" t="s">
        <v>1254</v>
      </c>
      <c r="F420">
        <v>5</v>
      </c>
      <c r="G420" t="s">
        <v>1220</v>
      </c>
      <c r="H420" t="s">
        <v>438</v>
      </c>
      <c r="I420">
        <v>1758651156.5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(EA420+(U420+2*0.95*5.67E-8*(((EA420+$B$9)+273)^4-(EA420+273)^4)-44100*J420)/(1.84*29.3*R420+8*0.95*5.67E-8*(EA420+273)^3))</f>
        <v>0</v>
      </c>
      <c r="W420">
        <f>($C$9*EB420+$D$9*EC420+$E$9*V420)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2*0.95*5.67E-8*(((EA420+$B$9)+273)^4-(W420+273)^4)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171.977087054704</v>
      </c>
      <c r="AK420">
        <v>180.3274121212121</v>
      </c>
      <c r="AL420">
        <v>-3.214928649545438</v>
      </c>
      <c r="AM420">
        <v>65.18708182641205</v>
      </c>
      <c r="AN420">
        <f>(AP420 - AO420 + DY420*1E3/(8.314*(EA420+273.15)) * AR420/DX420 * AQ420) * DX420/(100*DL420) * 1000/(1000 - AP420)</f>
        <v>0</v>
      </c>
      <c r="AO420">
        <v>15.38482512994866</v>
      </c>
      <c r="AP420">
        <v>22.46777333333333</v>
      </c>
      <c r="AQ420">
        <v>3.107826272229047E-05</v>
      </c>
      <c r="AR420">
        <v>105.4084907912641</v>
      </c>
      <c r="AS420">
        <v>0</v>
      </c>
      <c r="AT420">
        <v>0</v>
      </c>
      <c r="AU420">
        <f>IF(AS420*$H$15&gt;=AW420,1.0,(AW420/(AW420-AS420*$H$15)))</f>
        <v>0</v>
      </c>
      <c r="AV420">
        <f>(AU420-1)*100</f>
        <v>0</v>
      </c>
      <c r="AW420">
        <f>MAX(0,($B$15+$C$15*EF420)/(1+$D$15*EF420)*DY420/(EA420+273)*$E$15)</f>
        <v>0</v>
      </c>
      <c r="AX420" t="s">
        <v>439</v>
      </c>
      <c r="AY420" t="s">
        <v>439</v>
      </c>
      <c r="AZ420">
        <v>0</v>
      </c>
      <c r="BA420">
        <v>0</v>
      </c>
      <c r="BB420">
        <f>1-AZ420/BA420</f>
        <v>0</v>
      </c>
      <c r="BC420">
        <v>0</v>
      </c>
      <c r="BD420" t="s">
        <v>439</v>
      </c>
      <c r="BE420" t="s">
        <v>439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439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$B$13*EG420+$C$13*EH420+$F$13*ES420*(1-EV420)</f>
        <v>0</v>
      </c>
      <c r="DI420">
        <f>DH420*DJ420</f>
        <v>0</v>
      </c>
      <c r="DJ420">
        <f>($B$13*$D$11+$C$13*$D$11+$F$13*((FF420+EX420)/MAX(FF420+EX420+FG420, 0.1)*$I$11+FG420/MAX(FF420+EX420+FG420, 0.1)*$J$11))/($B$13+$C$13+$F$13)</f>
        <v>0</v>
      </c>
      <c r="DK420">
        <f>($B$13*$K$11+$C$13*$K$11+$F$13*((FF420+EX420)/MAX(FF420+EX420+FG420, 0.1)*$P$11+FG420/MAX(FF420+EX420+FG420, 0.1)*$Q$11))/($B$13+$C$13+$F$13)</f>
        <v>0</v>
      </c>
      <c r="DL420">
        <v>5.36</v>
      </c>
      <c r="DM420">
        <v>0.5</v>
      </c>
      <c r="DN420" t="s">
        <v>440</v>
      </c>
      <c r="DO420">
        <v>2</v>
      </c>
      <c r="DP420" t="b">
        <v>1</v>
      </c>
      <c r="DQ420">
        <v>1758651156.5</v>
      </c>
      <c r="DR420">
        <v>198.3384074074074</v>
      </c>
      <c r="DS420">
        <v>184.3592962962963</v>
      </c>
      <c r="DT420">
        <v>22.46177037037037</v>
      </c>
      <c r="DU420">
        <v>15.37994444444444</v>
      </c>
      <c r="DV420">
        <v>199.5725555555555</v>
      </c>
      <c r="DW420">
        <v>22.17073333333333</v>
      </c>
      <c r="DX420">
        <v>499.9411111111111</v>
      </c>
      <c r="DY420">
        <v>90.26484444444444</v>
      </c>
      <c r="DZ420">
        <v>0.06850015185185185</v>
      </c>
      <c r="EA420">
        <v>29.21795185185185</v>
      </c>
      <c r="EB420">
        <v>30.02101111111111</v>
      </c>
      <c r="EC420">
        <v>999.9000000000001</v>
      </c>
      <c r="ED420">
        <v>0</v>
      </c>
      <c r="EE420">
        <v>0</v>
      </c>
      <c r="EF420">
        <v>9998.955925925928</v>
      </c>
      <c r="EG420">
        <v>0</v>
      </c>
      <c r="EH420">
        <v>11.16858518518519</v>
      </c>
      <c r="EI420">
        <v>13.97922962962963</v>
      </c>
      <c r="EJ420">
        <v>202.8958518518519</v>
      </c>
      <c r="EK420">
        <v>187.2389629629629</v>
      </c>
      <c r="EL420">
        <v>7.081827037037037</v>
      </c>
      <c r="EM420">
        <v>184.3592962962963</v>
      </c>
      <c r="EN420">
        <v>15.37994444444444</v>
      </c>
      <c r="EO420">
        <v>2.027507407407407</v>
      </c>
      <c r="EP420">
        <v>1.388268148148148</v>
      </c>
      <c r="EQ420">
        <v>17.66081851851852</v>
      </c>
      <c r="ER420">
        <v>11.79009259259259</v>
      </c>
      <c r="ES420">
        <v>2000.02</v>
      </c>
      <c r="ET420">
        <v>0.9799957037037035</v>
      </c>
      <c r="EU420">
        <v>0.02000403703703704</v>
      </c>
      <c r="EV420">
        <v>0</v>
      </c>
      <c r="EW420">
        <v>1161.975925925926</v>
      </c>
      <c r="EX420">
        <v>5.00078</v>
      </c>
      <c r="EY420">
        <v>22514.31111111111</v>
      </c>
      <c r="EZ420">
        <v>16379.78148148148</v>
      </c>
      <c r="FA420">
        <v>39.63403703703703</v>
      </c>
      <c r="FB420">
        <v>40.52525925925925</v>
      </c>
      <c r="FC420">
        <v>39.87470370370369</v>
      </c>
      <c r="FD420">
        <v>40.15718518518518</v>
      </c>
      <c r="FE420">
        <v>40.7381111111111</v>
      </c>
      <c r="FF420">
        <v>1955.108888888889</v>
      </c>
      <c r="FG420">
        <v>39.91111111111112</v>
      </c>
      <c r="FH420">
        <v>0</v>
      </c>
      <c r="FI420">
        <v>1758651162</v>
      </c>
      <c r="FJ420">
        <v>0</v>
      </c>
      <c r="FK420">
        <v>1161.864615384615</v>
      </c>
      <c r="FL420">
        <v>28.9887179236484</v>
      </c>
      <c r="FM420">
        <v>547.9555547205105</v>
      </c>
      <c r="FN420">
        <v>22511.58076923077</v>
      </c>
      <c r="FO420">
        <v>15</v>
      </c>
      <c r="FP420">
        <v>0</v>
      </c>
      <c r="FQ420" t="s">
        <v>441</v>
      </c>
      <c r="FR420">
        <v>1746989605.5</v>
      </c>
      <c r="FS420">
        <v>1746989593.5</v>
      </c>
      <c r="FT420">
        <v>0</v>
      </c>
      <c r="FU420">
        <v>-0.274</v>
      </c>
      <c r="FV420">
        <v>-0.002</v>
      </c>
      <c r="FW420">
        <v>2.549</v>
      </c>
      <c r="FX420">
        <v>0.129</v>
      </c>
      <c r="FY420">
        <v>420</v>
      </c>
      <c r="FZ420">
        <v>17</v>
      </c>
      <c r="GA420">
        <v>0.02</v>
      </c>
      <c r="GB420">
        <v>0.04</v>
      </c>
      <c r="GC420">
        <v>13.44369512195122</v>
      </c>
      <c r="GD420">
        <v>9.251460627177682</v>
      </c>
      <c r="GE420">
        <v>0.9128814134914545</v>
      </c>
      <c r="GF420">
        <v>0</v>
      </c>
      <c r="GG420">
        <v>1160.455588235294</v>
      </c>
      <c r="GH420">
        <v>28.15324673567117</v>
      </c>
      <c r="GI420">
        <v>2.773394809908295</v>
      </c>
      <c r="GJ420">
        <v>0</v>
      </c>
      <c r="GK420">
        <v>7.079723414634147</v>
      </c>
      <c r="GL420">
        <v>0.02151010452962867</v>
      </c>
      <c r="GM420">
        <v>0.007280304070893121</v>
      </c>
      <c r="GN420">
        <v>1</v>
      </c>
      <c r="GO420">
        <v>1</v>
      </c>
      <c r="GP420">
        <v>3</v>
      </c>
      <c r="GQ420" t="s">
        <v>448</v>
      </c>
      <c r="GR420">
        <v>3.1012</v>
      </c>
      <c r="GS420">
        <v>2.72692</v>
      </c>
      <c r="GT420">
        <v>0.0428262</v>
      </c>
      <c r="GU420">
        <v>0.0392445</v>
      </c>
      <c r="GV420">
        <v>0.102582</v>
      </c>
      <c r="GW420">
        <v>0.0792935</v>
      </c>
      <c r="GX420">
        <v>24990.4</v>
      </c>
      <c r="GY420">
        <v>22820.1</v>
      </c>
      <c r="GZ420">
        <v>26673.8</v>
      </c>
      <c r="HA420">
        <v>23976.6</v>
      </c>
      <c r="HB420">
        <v>38300</v>
      </c>
      <c r="HC420">
        <v>32648.6</v>
      </c>
      <c r="HD420">
        <v>46581.3</v>
      </c>
      <c r="HE420">
        <v>37951.6</v>
      </c>
      <c r="HF420">
        <v>1.87083</v>
      </c>
      <c r="HG420">
        <v>1.83468</v>
      </c>
      <c r="HH420">
        <v>0.148192</v>
      </c>
      <c r="HI420">
        <v>0</v>
      </c>
      <c r="HJ420">
        <v>27.6047</v>
      </c>
      <c r="HK420">
        <v>999.9</v>
      </c>
      <c r="HL420">
        <v>38.5</v>
      </c>
      <c r="HM420">
        <v>32.5</v>
      </c>
      <c r="HN420">
        <v>20.9495</v>
      </c>
      <c r="HO420">
        <v>61.0213</v>
      </c>
      <c r="HP420">
        <v>23.109</v>
      </c>
      <c r="HQ420">
        <v>1</v>
      </c>
      <c r="HR420">
        <v>0.155795</v>
      </c>
      <c r="HS420">
        <v>0.0616476</v>
      </c>
      <c r="HT420">
        <v>20.2791</v>
      </c>
      <c r="HU420">
        <v>5.20965</v>
      </c>
      <c r="HV420">
        <v>11.98</v>
      </c>
      <c r="HW420">
        <v>4.9635</v>
      </c>
      <c r="HX420">
        <v>3.2743</v>
      </c>
      <c r="HY420">
        <v>9999</v>
      </c>
      <c r="HZ420">
        <v>9999</v>
      </c>
      <c r="IA420">
        <v>9999</v>
      </c>
      <c r="IB420">
        <v>999.9</v>
      </c>
      <c r="IC420">
        <v>1.86396</v>
      </c>
      <c r="ID420">
        <v>1.86015</v>
      </c>
      <c r="IE420">
        <v>1.85842</v>
      </c>
      <c r="IF420">
        <v>1.85975</v>
      </c>
      <c r="IG420">
        <v>1.85989</v>
      </c>
      <c r="IH420">
        <v>1.85837</v>
      </c>
      <c r="II420">
        <v>1.85745</v>
      </c>
      <c r="IJ420">
        <v>1.85242</v>
      </c>
      <c r="IK420">
        <v>0</v>
      </c>
      <c r="IL420">
        <v>0</v>
      </c>
      <c r="IM420">
        <v>0</v>
      </c>
      <c r="IN420">
        <v>0</v>
      </c>
      <c r="IO420" t="s">
        <v>443</v>
      </c>
      <c r="IP420" t="s">
        <v>444</v>
      </c>
      <c r="IQ420" t="s">
        <v>445</v>
      </c>
      <c r="IR420" t="s">
        <v>445</v>
      </c>
      <c r="IS420" t="s">
        <v>445</v>
      </c>
      <c r="IT420" t="s">
        <v>445</v>
      </c>
      <c r="IU420">
        <v>0</v>
      </c>
      <c r="IV420">
        <v>100</v>
      </c>
      <c r="IW420">
        <v>100</v>
      </c>
      <c r="IX420">
        <v>-1.223</v>
      </c>
      <c r="IY420">
        <v>0.2911</v>
      </c>
      <c r="IZ420">
        <v>-1.101190050776656</v>
      </c>
      <c r="JA420">
        <v>-0.0009077452495023094</v>
      </c>
      <c r="JB420">
        <v>1.260287539409167E-06</v>
      </c>
      <c r="JC420">
        <v>-2.747980142854786E-10</v>
      </c>
      <c r="JD420">
        <v>0.01164710740424388</v>
      </c>
      <c r="JE420">
        <v>0.002354074995816399</v>
      </c>
      <c r="JF420">
        <v>0.0004967520844642659</v>
      </c>
      <c r="JG420">
        <v>-1.558376616488758E-06</v>
      </c>
      <c r="JH420">
        <v>1</v>
      </c>
      <c r="JI420">
        <v>1955</v>
      </c>
      <c r="JJ420">
        <v>1</v>
      </c>
      <c r="JK420">
        <v>26</v>
      </c>
      <c r="JL420">
        <v>194359.3</v>
      </c>
      <c r="JM420">
        <v>194359.5</v>
      </c>
      <c r="JN420">
        <v>0.515137</v>
      </c>
      <c r="JO420">
        <v>2.65747</v>
      </c>
      <c r="JP420">
        <v>1.49658</v>
      </c>
      <c r="JQ420">
        <v>2.34497</v>
      </c>
      <c r="JR420">
        <v>1.54907</v>
      </c>
      <c r="JS420">
        <v>2.35718</v>
      </c>
      <c r="JT420">
        <v>36.908</v>
      </c>
      <c r="JU420">
        <v>24.1663</v>
      </c>
      <c r="JV420">
        <v>18</v>
      </c>
      <c r="JW420">
        <v>486.231</v>
      </c>
      <c r="JX420">
        <v>477.788</v>
      </c>
      <c r="JY420">
        <v>27.8405</v>
      </c>
      <c r="JZ420">
        <v>29.2764</v>
      </c>
      <c r="KA420">
        <v>30.0001</v>
      </c>
      <c r="KB420">
        <v>29.5035</v>
      </c>
      <c r="KC420">
        <v>29.5012</v>
      </c>
      <c r="KD420">
        <v>10.2681</v>
      </c>
      <c r="KE420">
        <v>23.6451</v>
      </c>
      <c r="KF420">
        <v>28.1539</v>
      </c>
      <c r="KG420">
        <v>27.8374</v>
      </c>
      <c r="KH420">
        <v>132.499</v>
      </c>
      <c r="KI420">
        <v>15.4547</v>
      </c>
      <c r="KJ420">
        <v>101.844</v>
      </c>
      <c r="KK420">
        <v>91.5082</v>
      </c>
    </row>
    <row r="421" spans="1:297">
      <c r="A421">
        <v>403</v>
      </c>
      <c r="B421">
        <v>1758651169</v>
      </c>
      <c r="C421">
        <v>9536</v>
      </c>
      <c r="D421" t="s">
        <v>1255</v>
      </c>
      <c r="E421" t="s">
        <v>1256</v>
      </c>
      <c r="F421">
        <v>5</v>
      </c>
      <c r="G421" t="s">
        <v>1220</v>
      </c>
      <c r="H421" t="s">
        <v>438</v>
      </c>
      <c r="I421">
        <v>1758651161.214286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(EA421+(U421+2*0.95*5.67E-8*(((EA421+$B$9)+273)^4-(EA421+273)^4)-44100*J421)/(1.84*29.3*R421+8*0.95*5.67E-8*(EA421+273)^3))</f>
        <v>0</v>
      </c>
      <c r="W421">
        <f>($C$9*EB421+$D$9*EC421+$E$9*V421)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2*0.95*5.67E-8*(((EA421+$B$9)+273)^4-(W421+273)^4)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155.1946591145586</v>
      </c>
      <c r="AK421">
        <v>164.2774606060605</v>
      </c>
      <c r="AL421">
        <v>-3.214998907453009</v>
      </c>
      <c r="AM421">
        <v>65.18708182641205</v>
      </c>
      <c r="AN421">
        <f>(AP421 - AO421 + DY421*1E3/(8.314*(EA421+273.15)) * AR421/DX421 * AQ421) * DX421/(100*DL421) * 1000/(1000 - AP421)</f>
        <v>0</v>
      </c>
      <c r="AO421">
        <v>15.36254156969465</v>
      </c>
      <c r="AP421">
        <v>22.47219818181818</v>
      </c>
      <c r="AQ421">
        <v>4.22089066738443E-06</v>
      </c>
      <c r="AR421">
        <v>105.4084907912641</v>
      </c>
      <c r="AS421">
        <v>0</v>
      </c>
      <c r="AT421">
        <v>0</v>
      </c>
      <c r="AU421">
        <f>IF(AS421*$H$15&gt;=AW421,1.0,(AW421/(AW421-AS421*$H$15)))</f>
        <v>0</v>
      </c>
      <c r="AV421">
        <f>(AU421-1)*100</f>
        <v>0</v>
      </c>
      <c r="AW421">
        <f>MAX(0,($B$15+$C$15*EF421)/(1+$D$15*EF421)*DY421/(EA421+273)*$E$15)</f>
        <v>0</v>
      </c>
      <c r="AX421" t="s">
        <v>439</v>
      </c>
      <c r="AY421" t="s">
        <v>439</v>
      </c>
      <c r="AZ421">
        <v>0</v>
      </c>
      <c r="BA421">
        <v>0</v>
      </c>
      <c r="BB421">
        <f>1-AZ421/BA421</f>
        <v>0</v>
      </c>
      <c r="BC421">
        <v>0</v>
      </c>
      <c r="BD421" t="s">
        <v>439</v>
      </c>
      <c r="BE421" t="s">
        <v>439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439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$B$13*EG421+$C$13*EH421+$F$13*ES421*(1-EV421)</f>
        <v>0</v>
      </c>
      <c r="DI421">
        <f>DH421*DJ421</f>
        <v>0</v>
      </c>
      <c r="DJ421">
        <f>($B$13*$D$11+$C$13*$D$11+$F$13*((FF421+EX421)/MAX(FF421+EX421+FG421, 0.1)*$I$11+FG421/MAX(FF421+EX421+FG421, 0.1)*$J$11))/($B$13+$C$13+$F$13)</f>
        <v>0</v>
      </c>
      <c r="DK421">
        <f>($B$13*$K$11+$C$13*$K$11+$F$13*((FF421+EX421)/MAX(FF421+EX421+FG421, 0.1)*$P$11+FG421/MAX(FF421+EX421+FG421, 0.1)*$Q$11))/($B$13+$C$13+$F$13)</f>
        <v>0</v>
      </c>
      <c r="DL421">
        <v>5.36</v>
      </c>
      <c r="DM421">
        <v>0.5</v>
      </c>
      <c r="DN421" t="s">
        <v>440</v>
      </c>
      <c r="DO421">
        <v>2</v>
      </c>
      <c r="DP421" t="b">
        <v>1</v>
      </c>
      <c r="DQ421">
        <v>1758651161.214286</v>
      </c>
      <c r="DR421">
        <v>183.4865</v>
      </c>
      <c r="DS421">
        <v>168.7522857142857</v>
      </c>
      <c r="DT421">
        <v>22.46518928571429</v>
      </c>
      <c r="DU421">
        <v>15.377325</v>
      </c>
      <c r="DV421">
        <v>184.7138928571429</v>
      </c>
      <c r="DW421">
        <v>22.17408214285715</v>
      </c>
      <c r="DX421">
        <v>499.9771071428571</v>
      </c>
      <c r="DY421">
        <v>90.2646142857143</v>
      </c>
      <c r="DZ421">
        <v>0.06854463214285714</v>
      </c>
      <c r="EA421">
        <v>29.21584642857144</v>
      </c>
      <c r="EB421">
        <v>30.01644642857142</v>
      </c>
      <c r="EC421">
        <v>999.9000000000002</v>
      </c>
      <c r="ED421">
        <v>0</v>
      </c>
      <c r="EE421">
        <v>0</v>
      </c>
      <c r="EF421">
        <v>9997.028928571428</v>
      </c>
      <c r="EG421">
        <v>0</v>
      </c>
      <c r="EH421">
        <v>11.1714</v>
      </c>
      <c r="EI421">
        <v>14.73434285714286</v>
      </c>
      <c r="EJ421">
        <v>187.7033571428571</v>
      </c>
      <c r="EK421">
        <v>171.3878214285714</v>
      </c>
      <c r="EL421">
        <v>7.087875714285714</v>
      </c>
      <c r="EM421">
        <v>168.7522857142857</v>
      </c>
      <c r="EN421">
        <v>15.377325</v>
      </c>
      <c r="EO421">
        <v>2.027811428571428</v>
      </c>
      <c r="EP421">
        <v>1.388026785714285</v>
      </c>
      <c r="EQ421">
        <v>17.66319285714286</v>
      </c>
      <c r="ER421">
        <v>11.78746428571429</v>
      </c>
      <c r="ES421">
        <v>2000.023214285714</v>
      </c>
      <c r="ET421">
        <v>0.9799949285714283</v>
      </c>
      <c r="EU421">
        <v>0.02000478928571429</v>
      </c>
      <c r="EV421">
        <v>0</v>
      </c>
      <c r="EW421">
        <v>1164.225714285714</v>
      </c>
      <c r="EX421">
        <v>5.00078</v>
      </c>
      <c r="EY421">
        <v>22557.24642857143</v>
      </c>
      <c r="EZ421">
        <v>16379.8</v>
      </c>
      <c r="FA421">
        <v>39.62482142857142</v>
      </c>
      <c r="FB421">
        <v>40.52657142857142</v>
      </c>
      <c r="FC421">
        <v>39.89260714285714</v>
      </c>
      <c r="FD421">
        <v>40.1515</v>
      </c>
      <c r="FE421">
        <v>40.73410714285713</v>
      </c>
      <c r="FF421">
        <v>1955.110357142857</v>
      </c>
      <c r="FG421">
        <v>39.91285714285715</v>
      </c>
      <c r="FH421">
        <v>0</v>
      </c>
      <c r="FI421">
        <v>1758651167.4</v>
      </c>
      <c r="FJ421">
        <v>0</v>
      </c>
      <c r="FK421">
        <v>1164.5888</v>
      </c>
      <c r="FL421">
        <v>28.73538457798579</v>
      </c>
      <c r="FM421">
        <v>539.4769222110986</v>
      </c>
      <c r="FN421">
        <v>22563.54</v>
      </c>
      <c r="FO421">
        <v>15</v>
      </c>
      <c r="FP421">
        <v>0</v>
      </c>
      <c r="FQ421" t="s">
        <v>441</v>
      </c>
      <c r="FR421">
        <v>1746989605.5</v>
      </c>
      <c r="FS421">
        <v>1746989593.5</v>
      </c>
      <c r="FT421">
        <v>0</v>
      </c>
      <c r="FU421">
        <v>-0.274</v>
      </c>
      <c r="FV421">
        <v>-0.002</v>
      </c>
      <c r="FW421">
        <v>2.549</v>
      </c>
      <c r="FX421">
        <v>0.129</v>
      </c>
      <c r="FY421">
        <v>420</v>
      </c>
      <c r="FZ421">
        <v>17</v>
      </c>
      <c r="GA421">
        <v>0.02</v>
      </c>
      <c r="GB421">
        <v>0.04</v>
      </c>
      <c r="GC421">
        <v>14.22851951219512</v>
      </c>
      <c r="GD421">
        <v>9.376400696864099</v>
      </c>
      <c r="GE421">
        <v>0.9258601512211627</v>
      </c>
      <c r="GF421">
        <v>0</v>
      </c>
      <c r="GG421">
        <v>1162.747058823529</v>
      </c>
      <c r="GH421">
        <v>29.02062644795473</v>
      </c>
      <c r="GI421">
        <v>2.860265854994185</v>
      </c>
      <c r="GJ421">
        <v>0</v>
      </c>
      <c r="GK421">
        <v>7.086179756097561</v>
      </c>
      <c r="GL421">
        <v>0.04645944250870884</v>
      </c>
      <c r="GM421">
        <v>0.00967010593121915</v>
      </c>
      <c r="GN421">
        <v>1</v>
      </c>
      <c r="GO421">
        <v>1</v>
      </c>
      <c r="GP421">
        <v>3</v>
      </c>
      <c r="GQ421" t="s">
        <v>448</v>
      </c>
      <c r="GR421">
        <v>3.1012</v>
      </c>
      <c r="GS421">
        <v>2.72648</v>
      </c>
      <c r="GT421">
        <v>0.0393965</v>
      </c>
      <c r="GU421">
        <v>0.0355186</v>
      </c>
      <c r="GV421">
        <v>0.1026</v>
      </c>
      <c r="GW421">
        <v>0.0792433</v>
      </c>
      <c r="GX421">
        <v>25080</v>
      </c>
      <c r="GY421">
        <v>22908.6</v>
      </c>
      <c r="GZ421">
        <v>26673.8</v>
      </c>
      <c r="HA421">
        <v>23976.7</v>
      </c>
      <c r="HB421">
        <v>38299</v>
      </c>
      <c r="HC421">
        <v>32650.2</v>
      </c>
      <c r="HD421">
        <v>46581.5</v>
      </c>
      <c r="HE421">
        <v>37951.9</v>
      </c>
      <c r="HF421">
        <v>1.87103</v>
      </c>
      <c r="HG421">
        <v>1.83458</v>
      </c>
      <c r="HH421">
        <v>0.147671</v>
      </c>
      <c r="HI421">
        <v>0</v>
      </c>
      <c r="HJ421">
        <v>27.6047</v>
      </c>
      <c r="HK421">
        <v>999.9</v>
      </c>
      <c r="HL421">
        <v>38.4</v>
      </c>
      <c r="HM421">
        <v>32.5</v>
      </c>
      <c r="HN421">
        <v>20.8943</v>
      </c>
      <c r="HO421">
        <v>61.1813</v>
      </c>
      <c r="HP421">
        <v>22.9968</v>
      </c>
      <c r="HQ421">
        <v>1</v>
      </c>
      <c r="HR421">
        <v>0.155877</v>
      </c>
      <c r="HS421">
        <v>0.0574346</v>
      </c>
      <c r="HT421">
        <v>20.2792</v>
      </c>
      <c r="HU421">
        <v>5.2104</v>
      </c>
      <c r="HV421">
        <v>11.9796</v>
      </c>
      <c r="HW421">
        <v>4.96345</v>
      </c>
      <c r="HX421">
        <v>3.27445</v>
      </c>
      <c r="HY421">
        <v>9999</v>
      </c>
      <c r="HZ421">
        <v>9999</v>
      </c>
      <c r="IA421">
        <v>9999</v>
      </c>
      <c r="IB421">
        <v>999.9</v>
      </c>
      <c r="IC421">
        <v>1.86394</v>
      </c>
      <c r="ID421">
        <v>1.8601</v>
      </c>
      <c r="IE421">
        <v>1.85843</v>
      </c>
      <c r="IF421">
        <v>1.85975</v>
      </c>
      <c r="IG421">
        <v>1.85989</v>
      </c>
      <c r="IH421">
        <v>1.85837</v>
      </c>
      <c r="II421">
        <v>1.85745</v>
      </c>
      <c r="IJ421">
        <v>1.85242</v>
      </c>
      <c r="IK421">
        <v>0</v>
      </c>
      <c r="IL421">
        <v>0</v>
      </c>
      <c r="IM421">
        <v>0</v>
      </c>
      <c r="IN421">
        <v>0</v>
      </c>
      <c r="IO421" t="s">
        <v>443</v>
      </c>
      <c r="IP421" t="s">
        <v>444</v>
      </c>
      <c r="IQ421" t="s">
        <v>445</v>
      </c>
      <c r="IR421" t="s">
        <v>445</v>
      </c>
      <c r="IS421" t="s">
        <v>445</v>
      </c>
      <c r="IT421" t="s">
        <v>445</v>
      </c>
      <c r="IU421">
        <v>0</v>
      </c>
      <c r="IV421">
        <v>100</v>
      </c>
      <c r="IW421">
        <v>100</v>
      </c>
      <c r="IX421">
        <v>-1.216</v>
      </c>
      <c r="IY421">
        <v>0.2913</v>
      </c>
      <c r="IZ421">
        <v>-1.101190050776656</v>
      </c>
      <c r="JA421">
        <v>-0.0009077452495023094</v>
      </c>
      <c r="JB421">
        <v>1.260287539409167E-06</v>
      </c>
      <c r="JC421">
        <v>-2.747980142854786E-10</v>
      </c>
      <c r="JD421">
        <v>0.01164710740424388</v>
      </c>
      <c r="JE421">
        <v>0.002354074995816399</v>
      </c>
      <c r="JF421">
        <v>0.0004967520844642659</v>
      </c>
      <c r="JG421">
        <v>-1.558376616488758E-06</v>
      </c>
      <c r="JH421">
        <v>1</v>
      </c>
      <c r="JI421">
        <v>1955</v>
      </c>
      <c r="JJ421">
        <v>1</v>
      </c>
      <c r="JK421">
        <v>26</v>
      </c>
      <c r="JL421">
        <v>194359.4</v>
      </c>
      <c r="JM421">
        <v>194359.6</v>
      </c>
      <c r="JN421">
        <v>0.469971</v>
      </c>
      <c r="JO421">
        <v>2.65625</v>
      </c>
      <c r="JP421">
        <v>1.49658</v>
      </c>
      <c r="JQ421">
        <v>2.34497</v>
      </c>
      <c r="JR421">
        <v>1.54907</v>
      </c>
      <c r="JS421">
        <v>2.45361</v>
      </c>
      <c r="JT421">
        <v>36.908</v>
      </c>
      <c r="JU421">
        <v>24.1751</v>
      </c>
      <c r="JV421">
        <v>18</v>
      </c>
      <c r="JW421">
        <v>486.344</v>
      </c>
      <c r="JX421">
        <v>477.724</v>
      </c>
      <c r="JY421">
        <v>27.8287</v>
      </c>
      <c r="JZ421">
        <v>29.2764</v>
      </c>
      <c r="KA421">
        <v>30.0001</v>
      </c>
      <c r="KB421">
        <v>29.5028</v>
      </c>
      <c r="KC421">
        <v>29.5012</v>
      </c>
      <c r="KD421">
        <v>9.49005</v>
      </c>
      <c r="KE421">
        <v>23.3512</v>
      </c>
      <c r="KF421">
        <v>28.1539</v>
      </c>
      <c r="KG421">
        <v>27.8199</v>
      </c>
      <c r="KH421">
        <v>119.144</v>
      </c>
      <c r="KI421">
        <v>15.4483</v>
      </c>
      <c r="KJ421">
        <v>101.844</v>
      </c>
      <c r="KK421">
        <v>91.50879999999999</v>
      </c>
    </row>
    <row r="422" spans="1:297">
      <c r="A422">
        <v>404</v>
      </c>
      <c r="B422">
        <v>1758651174</v>
      </c>
      <c r="C422">
        <v>9541</v>
      </c>
      <c r="D422" t="s">
        <v>1257</v>
      </c>
      <c r="E422" t="s">
        <v>1258</v>
      </c>
      <c r="F422">
        <v>5</v>
      </c>
      <c r="G422" t="s">
        <v>1220</v>
      </c>
      <c r="H422" t="s">
        <v>438</v>
      </c>
      <c r="I422">
        <v>1758651166.5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(EA422+(U422+2*0.95*5.67E-8*(((EA422+$B$9)+273)^4-(EA422+273)^4)-44100*J422)/(1.84*29.3*R422+8*0.95*5.67E-8*(EA422+273)^3))</f>
        <v>0</v>
      </c>
      <c r="W422">
        <f>($C$9*EB422+$D$9*EC422+$E$9*V422)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2*0.95*5.67E-8*(((EA422+$B$9)+273)^4-(W422+273)^4)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138.36710471219</v>
      </c>
      <c r="AK422">
        <v>148.2146909090909</v>
      </c>
      <c r="AL422">
        <v>-3.210635895073879</v>
      </c>
      <c r="AM422">
        <v>65.18708182641205</v>
      </c>
      <c r="AN422">
        <f>(AP422 - AO422 + DY422*1E3/(8.314*(EA422+273.15)) * AR422/DX422 * AQ422) * DX422/(100*DL422) * 1000/(1000 - AP422)</f>
        <v>0</v>
      </c>
      <c r="AO422">
        <v>15.40903510720038</v>
      </c>
      <c r="AP422">
        <v>22.48523333333334</v>
      </c>
      <c r="AQ422">
        <v>8.752922679499235E-05</v>
      </c>
      <c r="AR422">
        <v>105.4084907912641</v>
      </c>
      <c r="AS422">
        <v>0</v>
      </c>
      <c r="AT422">
        <v>0</v>
      </c>
      <c r="AU422">
        <f>IF(AS422*$H$15&gt;=AW422,1.0,(AW422/(AW422-AS422*$H$15)))</f>
        <v>0</v>
      </c>
      <c r="AV422">
        <f>(AU422-1)*100</f>
        <v>0</v>
      </c>
      <c r="AW422">
        <f>MAX(0,($B$15+$C$15*EF422)/(1+$D$15*EF422)*DY422/(EA422+273)*$E$15)</f>
        <v>0</v>
      </c>
      <c r="AX422" t="s">
        <v>439</v>
      </c>
      <c r="AY422" t="s">
        <v>439</v>
      </c>
      <c r="AZ422">
        <v>0</v>
      </c>
      <c r="BA422">
        <v>0</v>
      </c>
      <c r="BB422">
        <f>1-AZ422/BA422</f>
        <v>0</v>
      </c>
      <c r="BC422">
        <v>0</v>
      </c>
      <c r="BD422" t="s">
        <v>439</v>
      </c>
      <c r="BE422" t="s">
        <v>439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439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$B$13*EG422+$C$13*EH422+$F$13*ES422*(1-EV422)</f>
        <v>0</v>
      </c>
      <c r="DI422">
        <f>DH422*DJ422</f>
        <v>0</v>
      </c>
      <c r="DJ422">
        <f>($B$13*$D$11+$C$13*$D$11+$F$13*((FF422+EX422)/MAX(FF422+EX422+FG422, 0.1)*$I$11+FG422/MAX(FF422+EX422+FG422, 0.1)*$J$11))/($B$13+$C$13+$F$13)</f>
        <v>0</v>
      </c>
      <c r="DK422">
        <f>($B$13*$K$11+$C$13*$K$11+$F$13*((FF422+EX422)/MAX(FF422+EX422+FG422, 0.1)*$P$11+FG422/MAX(FF422+EX422+FG422, 0.1)*$Q$11))/($B$13+$C$13+$F$13)</f>
        <v>0</v>
      </c>
      <c r="DL422">
        <v>5.36</v>
      </c>
      <c r="DM422">
        <v>0.5</v>
      </c>
      <c r="DN422" t="s">
        <v>440</v>
      </c>
      <c r="DO422">
        <v>2</v>
      </c>
      <c r="DP422" t="b">
        <v>1</v>
      </c>
      <c r="DQ422">
        <v>1758651166.5</v>
      </c>
      <c r="DR422">
        <v>166.8627407407407</v>
      </c>
      <c r="DS422">
        <v>151.2626666666667</v>
      </c>
      <c r="DT422">
        <v>22.47100740740741</v>
      </c>
      <c r="DU422">
        <v>15.38411481481482</v>
      </c>
      <c r="DV422">
        <v>168.0819259259259</v>
      </c>
      <c r="DW422">
        <v>22.17978518518519</v>
      </c>
      <c r="DX422">
        <v>500.0157777777778</v>
      </c>
      <c r="DY422">
        <v>90.26581851851853</v>
      </c>
      <c r="DZ422">
        <v>0.06848320740740742</v>
      </c>
      <c r="EA422">
        <v>29.21222962962963</v>
      </c>
      <c r="EB422">
        <v>30.01454444444444</v>
      </c>
      <c r="EC422">
        <v>999.9000000000001</v>
      </c>
      <c r="ED422">
        <v>0</v>
      </c>
      <c r="EE422">
        <v>0</v>
      </c>
      <c r="EF422">
        <v>10015.38962962963</v>
      </c>
      <c r="EG422">
        <v>0</v>
      </c>
      <c r="EH422">
        <v>11.17836666666667</v>
      </c>
      <c r="EI422">
        <v>15.60005925925926</v>
      </c>
      <c r="EJ422">
        <v>170.6985185185186</v>
      </c>
      <c r="EK422">
        <v>153.6259629629629</v>
      </c>
      <c r="EL422">
        <v>7.086907407407407</v>
      </c>
      <c r="EM422">
        <v>151.2626666666667</v>
      </c>
      <c r="EN422">
        <v>15.38411481481482</v>
      </c>
      <c r="EO422">
        <v>2.028364444444445</v>
      </c>
      <c r="EP422">
        <v>1.388658148148148</v>
      </c>
      <c r="EQ422">
        <v>17.66750740740741</v>
      </c>
      <c r="ER422">
        <v>11.79435555555555</v>
      </c>
      <c r="ES422">
        <v>2000.012592592593</v>
      </c>
      <c r="ET422">
        <v>0.9799948148148145</v>
      </c>
      <c r="EU422">
        <v>0.02000488518518519</v>
      </c>
      <c r="EV422">
        <v>0</v>
      </c>
      <c r="EW422">
        <v>1166.804074074074</v>
      </c>
      <c r="EX422">
        <v>5.00078</v>
      </c>
      <c r="EY422">
        <v>22604.65555555555</v>
      </c>
      <c r="EZ422">
        <v>16379.70370370371</v>
      </c>
      <c r="FA422">
        <v>39.6364074074074</v>
      </c>
      <c r="FB422">
        <v>40.52985185185184</v>
      </c>
      <c r="FC422">
        <v>39.88170370370371</v>
      </c>
      <c r="FD422">
        <v>40.14318518518517</v>
      </c>
      <c r="FE422">
        <v>40.7637037037037</v>
      </c>
      <c r="FF422">
        <v>1955.1</v>
      </c>
      <c r="FG422">
        <v>39.9125925925926</v>
      </c>
      <c r="FH422">
        <v>0</v>
      </c>
      <c r="FI422">
        <v>1758651172.2</v>
      </c>
      <c r="FJ422">
        <v>0</v>
      </c>
      <c r="FK422">
        <v>1166.9256</v>
      </c>
      <c r="FL422">
        <v>28.77153845658548</v>
      </c>
      <c r="FM422">
        <v>533.861538419398</v>
      </c>
      <c r="FN422">
        <v>22606.648</v>
      </c>
      <c r="FO422">
        <v>15</v>
      </c>
      <c r="FP422">
        <v>0</v>
      </c>
      <c r="FQ422" t="s">
        <v>441</v>
      </c>
      <c r="FR422">
        <v>1746989605.5</v>
      </c>
      <c r="FS422">
        <v>1746989593.5</v>
      </c>
      <c r="FT422">
        <v>0</v>
      </c>
      <c r="FU422">
        <v>-0.274</v>
      </c>
      <c r="FV422">
        <v>-0.002</v>
      </c>
      <c r="FW422">
        <v>2.549</v>
      </c>
      <c r="FX422">
        <v>0.129</v>
      </c>
      <c r="FY422">
        <v>420</v>
      </c>
      <c r="FZ422">
        <v>17</v>
      </c>
      <c r="GA422">
        <v>0.02</v>
      </c>
      <c r="GB422">
        <v>0.04</v>
      </c>
      <c r="GC422">
        <v>15.03456097560976</v>
      </c>
      <c r="GD422">
        <v>9.815625783972152</v>
      </c>
      <c r="GE422">
        <v>0.9692164629924698</v>
      </c>
      <c r="GF422">
        <v>0</v>
      </c>
      <c r="GG422">
        <v>1165.007647058824</v>
      </c>
      <c r="GH422">
        <v>28.88678380425031</v>
      </c>
      <c r="GI422">
        <v>2.848136706508661</v>
      </c>
      <c r="GJ422">
        <v>0</v>
      </c>
      <c r="GK422">
        <v>7.085766097560976</v>
      </c>
      <c r="GL422">
        <v>0.02369916376305699</v>
      </c>
      <c r="GM422">
        <v>0.01203568147939319</v>
      </c>
      <c r="GN422">
        <v>1</v>
      </c>
      <c r="GO422">
        <v>1</v>
      </c>
      <c r="GP422">
        <v>3</v>
      </c>
      <c r="GQ422" t="s">
        <v>448</v>
      </c>
      <c r="GR422">
        <v>3.10131</v>
      </c>
      <c r="GS422">
        <v>2.72653</v>
      </c>
      <c r="GT422">
        <v>0.0358848</v>
      </c>
      <c r="GU422">
        <v>0.0317236</v>
      </c>
      <c r="GV422">
        <v>0.102651</v>
      </c>
      <c r="GW422">
        <v>0.0794111</v>
      </c>
      <c r="GX422">
        <v>25171.7</v>
      </c>
      <c r="GY422">
        <v>22999</v>
      </c>
      <c r="GZ422">
        <v>26673.8</v>
      </c>
      <c r="HA422">
        <v>23976.9</v>
      </c>
      <c r="HB422">
        <v>38296.3</v>
      </c>
      <c r="HC422">
        <v>32644.2</v>
      </c>
      <c r="HD422">
        <v>46581.4</v>
      </c>
      <c r="HE422">
        <v>37952.3</v>
      </c>
      <c r="HF422">
        <v>1.87112</v>
      </c>
      <c r="HG422">
        <v>1.8347</v>
      </c>
      <c r="HH422">
        <v>0.147335</v>
      </c>
      <c r="HI422">
        <v>0</v>
      </c>
      <c r="HJ422">
        <v>27.6069</v>
      </c>
      <c r="HK422">
        <v>999.9</v>
      </c>
      <c r="HL422">
        <v>38.4</v>
      </c>
      <c r="HM422">
        <v>32.5</v>
      </c>
      <c r="HN422">
        <v>20.8961</v>
      </c>
      <c r="HO422">
        <v>60.6513</v>
      </c>
      <c r="HP422">
        <v>23.0769</v>
      </c>
      <c r="HQ422">
        <v>1</v>
      </c>
      <c r="HR422">
        <v>0.15578</v>
      </c>
      <c r="HS422">
        <v>0.066762</v>
      </c>
      <c r="HT422">
        <v>20.2793</v>
      </c>
      <c r="HU422">
        <v>5.21055</v>
      </c>
      <c r="HV422">
        <v>11.9797</v>
      </c>
      <c r="HW422">
        <v>4.96345</v>
      </c>
      <c r="HX422">
        <v>3.2744</v>
      </c>
      <c r="HY422">
        <v>9999</v>
      </c>
      <c r="HZ422">
        <v>9999</v>
      </c>
      <c r="IA422">
        <v>9999</v>
      </c>
      <c r="IB422">
        <v>999.9</v>
      </c>
      <c r="IC422">
        <v>1.86393</v>
      </c>
      <c r="ID422">
        <v>1.86008</v>
      </c>
      <c r="IE422">
        <v>1.85846</v>
      </c>
      <c r="IF422">
        <v>1.85974</v>
      </c>
      <c r="IG422">
        <v>1.85989</v>
      </c>
      <c r="IH422">
        <v>1.85839</v>
      </c>
      <c r="II422">
        <v>1.85745</v>
      </c>
      <c r="IJ422">
        <v>1.85242</v>
      </c>
      <c r="IK422">
        <v>0</v>
      </c>
      <c r="IL422">
        <v>0</v>
      </c>
      <c r="IM422">
        <v>0</v>
      </c>
      <c r="IN422">
        <v>0</v>
      </c>
      <c r="IO422" t="s">
        <v>443</v>
      </c>
      <c r="IP422" t="s">
        <v>444</v>
      </c>
      <c r="IQ422" t="s">
        <v>445</v>
      </c>
      <c r="IR422" t="s">
        <v>445</v>
      </c>
      <c r="IS422" t="s">
        <v>445</v>
      </c>
      <c r="IT422" t="s">
        <v>445</v>
      </c>
      <c r="IU422">
        <v>0</v>
      </c>
      <c r="IV422">
        <v>100</v>
      </c>
      <c r="IW422">
        <v>100</v>
      </c>
      <c r="IX422">
        <v>-1.207</v>
      </c>
      <c r="IY422">
        <v>0.2916</v>
      </c>
      <c r="IZ422">
        <v>-1.101190050776656</v>
      </c>
      <c r="JA422">
        <v>-0.0009077452495023094</v>
      </c>
      <c r="JB422">
        <v>1.260287539409167E-06</v>
      </c>
      <c r="JC422">
        <v>-2.747980142854786E-10</v>
      </c>
      <c r="JD422">
        <v>0.01164710740424388</v>
      </c>
      <c r="JE422">
        <v>0.002354074995816399</v>
      </c>
      <c r="JF422">
        <v>0.0004967520844642659</v>
      </c>
      <c r="JG422">
        <v>-1.558376616488758E-06</v>
      </c>
      <c r="JH422">
        <v>1</v>
      </c>
      <c r="JI422">
        <v>1955</v>
      </c>
      <c r="JJ422">
        <v>1</v>
      </c>
      <c r="JK422">
        <v>26</v>
      </c>
      <c r="JL422">
        <v>194359.5</v>
      </c>
      <c r="JM422">
        <v>194359.7</v>
      </c>
      <c r="JN422">
        <v>0.43457</v>
      </c>
      <c r="JO422">
        <v>2.66602</v>
      </c>
      <c r="JP422">
        <v>1.49658</v>
      </c>
      <c r="JQ422">
        <v>2.34497</v>
      </c>
      <c r="JR422">
        <v>1.54907</v>
      </c>
      <c r="JS422">
        <v>2.36938</v>
      </c>
      <c r="JT422">
        <v>36.908</v>
      </c>
      <c r="JU422">
        <v>24.1751</v>
      </c>
      <c r="JV422">
        <v>18</v>
      </c>
      <c r="JW422">
        <v>486.403</v>
      </c>
      <c r="JX422">
        <v>477.804</v>
      </c>
      <c r="JY422">
        <v>27.8141</v>
      </c>
      <c r="JZ422">
        <v>29.2764</v>
      </c>
      <c r="KA422">
        <v>30.0001</v>
      </c>
      <c r="KB422">
        <v>29.5028</v>
      </c>
      <c r="KC422">
        <v>29.5012</v>
      </c>
      <c r="KD422">
        <v>8.64743</v>
      </c>
      <c r="KE422">
        <v>23.3512</v>
      </c>
      <c r="KF422">
        <v>28.1539</v>
      </c>
      <c r="KG422">
        <v>27.8061</v>
      </c>
      <c r="KH422">
        <v>99.1086</v>
      </c>
      <c r="KI422">
        <v>15.4254</v>
      </c>
      <c r="KJ422">
        <v>101.844</v>
      </c>
      <c r="KK422">
        <v>91.5098</v>
      </c>
    </row>
    <row r="423" spans="1:297">
      <c r="A423">
        <v>405</v>
      </c>
      <c r="B423">
        <v>1758651179</v>
      </c>
      <c r="C423">
        <v>9546</v>
      </c>
      <c r="D423" t="s">
        <v>1259</v>
      </c>
      <c r="E423" t="s">
        <v>1260</v>
      </c>
      <c r="F423">
        <v>5</v>
      </c>
      <c r="G423" t="s">
        <v>1220</v>
      </c>
      <c r="H423" t="s">
        <v>438</v>
      </c>
      <c r="I423">
        <v>1758651171.214286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(EA423+(U423+2*0.95*5.67E-8*(((EA423+$B$9)+273)^4-(EA423+273)^4)-44100*J423)/(1.84*29.3*R423+8*0.95*5.67E-8*(EA423+273)^3))</f>
        <v>0</v>
      </c>
      <c r="W423">
        <f>($C$9*EB423+$D$9*EC423+$E$9*V423)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2*0.95*5.67E-8*(((EA423+$B$9)+273)^4-(W423+273)^4)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121.6456347835426</v>
      </c>
      <c r="AK423">
        <v>132.1977393939394</v>
      </c>
      <c r="AL423">
        <v>-3.202770672490925</v>
      </c>
      <c r="AM423">
        <v>65.18708182641205</v>
      </c>
      <c r="AN423">
        <f>(AP423 - AO423 + DY423*1E3/(8.314*(EA423+273.15)) * AR423/DX423 * AQ423) * DX423/(100*DL423) * 1000/(1000 - AP423)</f>
        <v>0</v>
      </c>
      <c r="AO423">
        <v>15.41428036486452</v>
      </c>
      <c r="AP423">
        <v>22.50793575757576</v>
      </c>
      <c r="AQ423">
        <v>0.001823067974352059</v>
      </c>
      <c r="AR423">
        <v>105.4084907912641</v>
      </c>
      <c r="AS423">
        <v>0</v>
      </c>
      <c r="AT423">
        <v>0</v>
      </c>
      <c r="AU423">
        <f>IF(AS423*$H$15&gt;=AW423,1.0,(AW423/(AW423-AS423*$H$15)))</f>
        <v>0</v>
      </c>
      <c r="AV423">
        <f>(AU423-1)*100</f>
        <v>0</v>
      </c>
      <c r="AW423">
        <f>MAX(0,($B$15+$C$15*EF423)/(1+$D$15*EF423)*DY423/(EA423+273)*$E$15)</f>
        <v>0</v>
      </c>
      <c r="AX423" t="s">
        <v>439</v>
      </c>
      <c r="AY423" t="s">
        <v>439</v>
      </c>
      <c r="AZ423">
        <v>0</v>
      </c>
      <c r="BA423">
        <v>0</v>
      </c>
      <c r="BB423">
        <f>1-AZ423/BA423</f>
        <v>0</v>
      </c>
      <c r="BC423">
        <v>0</v>
      </c>
      <c r="BD423" t="s">
        <v>439</v>
      </c>
      <c r="BE423" t="s">
        <v>439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439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$B$13*EG423+$C$13*EH423+$F$13*ES423*(1-EV423)</f>
        <v>0</v>
      </c>
      <c r="DI423">
        <f>DH423*DJ423</f>
        <v>0</v>
      </c>
      <c r="DJ423">
        <f>($B$13*$D$11+$C$13*$D$11+$F$13*((FF423+EX423)/MAX(FF423+EX423+FG423, 0.1)*$I$11+FG423/MAX(FF423+EX423+FG423, 0.1)*$J$11))/($B$13+$C$13+$F$13)</f>
        <v>0</v>
      </c>
      <c r="DK423">
        <f>($B$13*$K$11+$C$13*$K$11+$F$13*((FF423+EX423)/MAX(FF423+EX423+FG423, 0.1)*$P$11+FG423/MAX(FF423+EX423+FG423, 0.1)*$Q$11))/($B$13+$C$13+$F$13)</f>
        <v>0</v>
      </c>
      <c r="DL423">
        <v>5.36</v>
      </c>
      <c r="DM423">
        <v>0.5</v>
      </c>
      <c r="DN423" t="s">
        <v>440</v>
      </c>
      <c r="DO423">
        <v>2</v>
      </c>
      <c r="DP423" t="b">
        <v>1</v>
      </c>
      <c r="DQ423">
        <v>1758651171.214286</v>
      </c>
      <c r="DR423">
        <v>152.0676428571429</v>
      </c>
      <c r="DS423">
        <v>135.6694642857143</v>
      </c>
      <c r="DT423">
        <v>22.48236428571429</v>
      </c>
      <c r="DU423">
        <v>15.39360714285715</v>
      </c>
      <c r="DV423">
        <v>153.279</v>
      </c>
      <c r="DW423">
        <v>22.19088928571429</v>
      </c>
      <c r="DX423">
        <v>500.0805357142858</v>
      </c>
      <c r="DY423">
        <v>90.26610714285714</v>
      </c>
      <c r="DZ423">
        <v>0.06830732142857143</v>
      </c>
      <c r="EA423">
        <v>29.20941428571428</v>
      </c>
      <c r="EB423">
        <v>30.01008928571429</v>
      </c>
      <c r="EC423">
        <v>999.9000000000002</v>
      </c>
      <c r="ED423">
        <v>0</v>
      </c>
      <c r="EE423">
        <v>0</v>
      </c>
      <c r="EF423">
        <v>10011.63</v>
      </c>
      <c r="EG423">
        <v>0</v>
      </c>
      <c r="EH423">
        <v>11.19654642857143</v>
      </c>
      <c r="EI423">
        <v>16.39805</v>
      </c>
      <c r="EJ423">
        <v>155.5650714285714</v>
      </c>
      <c r="EK423">
        <v>137.7903928571429</v>
      </c>
      <c r="EL423">
        <v>7.088770357142859</v>
      </c>
      <c r="EM423">
        <v>135.6694642857143</v>
      </c>
      <c r="EN423">
        <v>15.39360714285715</v>
      </c>
      <c r="EO423">
        <v>2.029396428571428</v>
      </c>
      <c r="EP423">
        <v>1.38952</v>
      </c>
      <c r="EQ423">
        <v>17.67557142857143</v>
      </c>
      <c r="ER423">
        <v>11.80375</v>
      </c>
      <c r="ES423">
        <v>2000.017142857143</v>
      </c>
      <c r="ET423">
        <v>0.9799946785714282</v>
      </c>
      <c r="EU423">
        <v>0.02000501785714286</v>
      </c>
      <c r="EV423">
        <v>0</v>
      </c>
      <c r="EW423">
        <v>1169.031785714286</v>
      </c>
      <c r="EX423">
        <v>5.00078</v>
      </c>
      <c r="EY423">
        <v>22646.73928571429</v>
      </c>
      <c r="EZ423">
        <v>16379.74285714286</v>
      </c>
      <c r="FA423">
        <v>39.63603571428571</v>
      </c>
      <c r="FB423">
        <v>40.53321428571428</v>
      </c>
      <c r="FC423">
        <v>39.88360714285714</v>
      </c>
      <c r="FD423">
        <v>40.14478571428571</v>
      </c>
      <c r="FE423">
        <v>40.77432142857142</v>
      </c>
      <c r="FF423">
        <v>1955.104285714286</v>
      </c>
      <c r="FG423">
        <v>39.91285714285715</v>
      </c>
      <c r="FH423">
        <v>0</v>
      </c>
      <c r="FI423">
        <v>1758651177</v>
      </c>
      <c r="FJ423">
        <v>0</v>
      </c>
      <c r="FK423">
        <v>1169.1716</v>
      </c>
      <c r="FL423">
        <v>28.56307687103916</v>
      </c>
      <c r="FM423">
        <v>530.2230761666814</v>
      </c>
      <c r="FN423">
        <v>22649.432</v>
      </c>
      <c r="FO423">
        <v>15</v>
      </c>
      <c r="FP423">
        <v>0</v>
      </c>
      <c r="FQ423" t="s">
        <v>441</v>
      </c>
      <c r="FR423">
        <v>1746989605.5</v>
      </c>
      <c r="FS423">
        <v>1746989593.5</v>
      </c>
      <c r="FT423">
        <v>0</v>
      </c>
      <c r="FU423">
        <v>-0.274</v>
      </c>
      <c r="FV423">
        <v>-0.002</v>
      </c>
      <c r="FW423">
        <v>2.549</v>
      </c>
      <c r="FX423">
        <v>0.129</v>
      </c>
      <c r="FY423">
        <v>420</v>
      </c>
      <c r="FZ423">
        <v>17</v>
      </c>
      <c r="GA423">
        <v>0.02</v>
      </c>
      <c r="GB423">
        <v>0.04</v>
      </c>
      <c r="GC423">
        <v>15.98053</v>
      </c>
      <c r="GD423">
        <v>10.20639174484049</v>
      </c>
      <c r="GE423">
        <v>0.9830325417299265</v>
      </c>
      <c r="GF423">
        <v>0</v>
      </c>
      <c r="GG423">
        <v>1167.908529411765</v>
      </c>
      <c r="GH423">
        <v>28.24308632542436</v>
      </c>
      <c r="GI423">
        <v>2.783757651251204</v>
      </c>
      <c r="GJ423">
        <v>0</v>
      </c>
      <c r="GK423">
        <v>7.08648975</v>
      </c>
      <c r="GL423">
        <v>-0.0006521200750669331</v>
      </c>
      <c r="GM423">
        <v>0.01232906372915234</v>
      </c>
      <c r="GN423">
        <v>1</v>
      </c>
      <c r="GO423">
        <v>1</v>
      </c>
      <c r="GP423">
        <v>3</v>
      </c>
      <c r="GQ423" t="s">
        <v>448</v>
      </c>
      <c r="GR423">
        <v>3.10111</v>
      </c>
      <c r="GS423">
        <v>2.72627</v>
      </c>
      <c r="GT423">
        <v>0.0322985</v>
      </c>
      <c r="GU423">
        <v>0.0278205</v>
      </c>
      <c r="GV423">
        <v>0.102716</v>
      </c>
      <c r="GW423">
        <v>0.0794084</v>
      </c>
      <c r="GX423">
        <v>25265.4</v>
      </c>
      <c r="GY423">
        <v>23092</v>
      </c>
      <c r="GZ423">
        <v>26674</v>
      </c>
      <c r="HA423">
        <v>23977.3</v>
      </c>
      <c r="HB423">
        <v>38293.2</v>
      </c>
      <c r="HC423">
        <v>32644.3</v>
      </c>
      <c r="HD423">
        <v>46581.6</v>
      </c>
      <c r="HE423">
        <v>37952.7</v>
      </c>
      <c r="HF423">
        <v>1.87055</v>
      </c>
      <c r="HG423">
        <v>1.8348</v>
      </c>
      <c r="HH423">
        <v>0.146143</v>
      </c>
      <c r="HI423">
        <v>0</v>
      </c>
      <c r="HJ423">
        <v>27.607</v>
      </c>
      <c r="HK423">
        <v>999.9</v>
      </c>
      <c r="HL423">
        <v>38.4</v>
      </c>
      <c r="HM423">
        <v>32.5</v>
      </c>
      <c r="HN423">
        <v>20.8955</v>
      </c>
      <c r="HO423">
        <v>60.9013</v>
      </c>
      <c r="HP423">
        <v>22.9247</v>
      </c>
      <c r="HQ423">
        <v>1</v>
      </c>
      <c r="HR423">
        <v>0.155767</v>
      </c>
      <c r="HS423">
        <v>0.0575082</v>
      </c>
      <c r="HT423">
        <v>20.2793</v>
      </c>
      <c r="HU423">
        <v>5.2107</v>
      </c>
      <c r="HV423">
        <v>11.9791</v>
      </c>
      <c r="HW423">
        <v>4.96365</v>
      </c>
      <c r="HX423">
        <v>3.2744</v>
      </c>
      <c r="HY423">
        <v>9999</v>
      </c>
      <c r="HZ423">
        <v>9999</v>
      </c>
      <c r="IA423">
        <v>9999</v>
      </c>
      <c r="IB423">
        <v>999.9</v>
      </c>
      <c r="IC423">
        <v>1.86395</v>
      </c>
      <c r="ID423">
        <v>1.86013</v>
      </c>
      <c r="IE423">
        <v>1.85846</v>
      </c>
      <c r="IF423">
        <v>1.85976</v>
      </c>
      <c r="IG423">
        <v>1.85989</v>
      </c>
      <c r="IH423">
        <v>1.85838</v>
      </c>
      <c r="II423">
        <v>1.85745</v>
      </c>
      <c r="IJ423">
        <v>1.85242</v>
      </c>
      <c r="IK423">
        <v>0</v>
      </c>
      <c r="IL423">
        <v>0</v>
      </c>
      <c r="IM423">
        <v>0</v>
      </c>
      <c r="IN423">
        <v>0</v>
      </c>
      <c r="IO423" t="s">
        <v>443</v>
      </c>
      <c r="IP423" t="s">
        <v>444</v>
      </c>
      <c r="IQ423" t="s">
        <v>445</v>
      </c>
      <c r="IR423" t="s">
        <v>445</v>
      </c>
      <c r="IS423" t="s">
        <v>445</v>
      </c>
      <c r="IT423" t="s">
        <v>445</v>
      </c>
      <c r="IU423">
        <v>0</v>
      </c>
      <c r="IV423">
        <v>100</v>
      </c>
      <c r="IW423">
        <v>100</v>
      </c>
      <c r="IX423">
        <v>-1.197</v>
      </c>
      <c r="IY423">
        <v>0.2921</v>
      </c>
      <c r="IZ423">
        <v>-1.101190050776656</v>
      </c>
      <c r="JA423">
        <v>-0.0009077452495023094</v>
      </c>
      <c r="JB423">
        <v>1.260287539409167E-06</v>
      </c>
      <c r="JC423">
        <v>-2.747980142854786E-10</v>
      </c>
      <c r="JD423">
        <v>0.01164710740424388</v>
      </c>
      <c r="JE423">
        <v>0.002354074995816399</v>
      </c>
      <c r="JF423">
        <v>0.0004967520844642659</v>
      </c>
      <c r="JG423">
        <v>-1.558376616488758E-06</v>
      </c>
      <c r="JH423">
        <v>1</v>
      </c>
      <c r="JI423">
        <v>1955</v>
      </c>
      <c r="JJ423">
        <v>1</v>
      </c>
      <c r="JK423">
        <v>26</v>
      </c>
      <c r="JL423">
        <v>194359.6</v>
      </c>
      <c r="JM423">
        <v>194359.8</v>
      </c>
      <c r="JN423">
        <v>0.388184</v>
      </c>
      <c r="JO423">
        <v>2.65991</v>
      </c>
      <c r="JP423">
        <v>1.49658</v>
      </c>
      <c r="JQ423">
        <v>2.34497</v>
      </c>
      <c r="JR423">
        <v>1.54907</v>
      </c>
      <c r="JS423">
        <v>2.45728</v>
      </c>
      <c r="JT423">
        <v>36.908</v>
      </c>
      <c r="JU423">
        <v>24.1751</v>
      </c>
      <c r="JV423">
        <v>18</v>
      </c>
      <c r="JW423">
        <v>486.066</v>
      </c>
      <c r="JX423">
        <v>477.869</v>
      </c>
      <c r="JY423">
        <v>27.8011</v>
      </c>
      <c r="JZ423">
        <v>29.2777</v>
      </c>
      <c r="KA423">
        <v>30.0001</v>
      </c>
      <c r="KB423">
        <v>29.5028</v>
      </c>
      <c r="KC423">
        <v>29.5012</v>
      </c>
      <c r="KD423">
        <v>7.86079</v>
      </c>
      <c r="KE423">
        <v>23.3512</v>
      </c>
      <c r="KF423">
        <v>28.1539</v>
      </c>
      <c r="KG423">
        <v>27.7983</v>
      </c>
      <c r="KH423">
        <v>85.75190000000001</v>
      </c>
      <c r="KI423">
        <v>15.3998</v>
      </c>
      <c r="KJ423">
        <v>101.844</v>
      </c>
      <c r="KK423">
        <v>91.51090000000001</v>
      </c>
    </row>
    <row r="424" spans="1:297">
      <c r="A424">
        <v>406</v>
      </c>
      <c r="B424">
        <v>1758651184</v>
      </c>
      <c r="C424">
        <v>9551</v>
      </c>
      <c r="D424" t="s">
        <v>1261</v>
      </c>
      <c r="E424" t="s">
        <v>1262</v>
      </c>
      <c r="F424">
        <v>5</v>
      </c>
      <c r="G424" t="s">
        <v>1220</v>
      </c>
      <c r="H424" t="s">
        <v>438</v>
      </c>
      <c r="I424">
        <v>1758651176.5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(EA424+(U424+2*0.95*5.67E-8*(((EA424+$B$9)+273)^4-(EA424+273)^4)-44100*J424)/(1.84*29.3*R424+8*0.95*5.67E-8*(EA424+273)^3))</f>
        <v>0</v>
      </c>
      <c r="W424">
        <f>($C$9*EB424+$D$9*EC424+$E$9*V424)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2*0.95*5.67E-8*(((EA424+$B$9)+273)^4-(W424+273)^4)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104.6863727898763</v>
      </c>
      <c r="AK424">
        <v>116.0700787878787</v>
      </c>
      <c r="AL424">
        <v>-3.228323375405818</v>
      </c>
      <c r="AM424">
        <v>65.18708182641205</v>
      </c>
      <c r="AN424">
        <f>(AP424 - AO424 + DY424*1E3/(8.314*(EA424+273.15)) * AR424/DX424 * AQ424) * DX424/(100*DL424) * 1000/(1000 - AP424)</f>
        <v>0</v>
      </c>
      <c r="AO424">
        <v>15.41226770229179</v>
      </c>
      <c r="AP424">
        <v>22.52400484848485</v>
      </c>
      <c r="AQ424">
        <v>0.0007384961224402748</v>
      </c>
      <c r="AR424">
        <v>105.4084907912641</v>
      </c>
      <c r="AS424">
        <v>0</v>
      </c>
      <c r="AT424">
        <v>0</v>
      </c>
      <c r="AU424">
        <f>IF(AS424*$H$15&gt;=AW424,1.0,(AW424/(AW424-AS424*$H$15)))</f>
        <v>0</v>
      </c>
      <c r="AV424">
        <f>(AU424-1)*100</f>
        <v>0</v>
      </c>
      <c r="AW424">
        <f>MAX(0,($B$15+$C$15*EF424)/(1+$D$15*EF424)*DY424/(EA424+273)*$E$15)</f>
        <v>0</v>
      </c>
      <c r="AX424" t="s">
        <v>439</v>
      </c>
      <c r="AY424" t="s">
        <v>439</v>
      </c>
      <c r="AZ424">
        <v>0</v>
      </c>
      <c r="BA424">
        <v>0</v>
      </c>
      <c r="BB424">
        <f>1-AZ424/BA424</f>
        <v>0</v>
      </c>
      <c r="BC424">
        <v>0</v>
      </c>
      <c r="BD424" t="s">
        <v>439</v>
      </c>
      <c r="BE424" t="s">
        <v>439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439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$B$13*EG424+$C$13*EH424+$F$13*ES424*(1-EV424)</f>
        <v>0</v>
      </c>
      <c r="DI424">
        <f>DH424*DJ424</f>
        <v>0</v>
      </c>
      <c r="DJ424">
        <f>($B$13*$D$11+$C$13*$D$11+$F$13*((FF424+EX424)/MAX(FF424+EX424+FG424, 0.1)*$I$11+FG424/MAX(FF424+EX424+FG424, 0.1)*$J$11))/($B$13+$C$13+$F$13)</f>
        <v>0</v>
      </c>
      <c r="DK424">
        <f>($B$13*$K$11+$C$13*$K$11+$F$13*((FF424+EX424)/MAX(FF424+EX424+FG424, 0.1)*$P$11+FG424/MAX(FF424+EX424+FG424, 0.1)*$Q$11))/($B$13+$C$13+$F$13)</f>
        <v>0</v>
      </c>
      <c r="DL424">
        <v>5.36</v>
      </c>
      <c r="DM424">
        <v>0.5</v>
      </c>
      <c r="DN424" t="s">
        <v>440</v>
      </c>
      <c r="DO424">
        <v>2</v>
      </c>
      <c r="DP424" t="b">
        <v>1</v>
      </c>
      <c r="DQ424">
        <v>1758651176.5</v>
      </c>
      <c r="DR424">
        <v>135.4682962962963</v>
      </c>
      <c r="DS424">
        <v>118.1364407407407</v>
      </c>
      <c r="DT424">
        <v>22.49815185185185</v>
      </c>
      <c r="DU424">
        <v>15.40874814814815</v>
      </c>
      <c r="DV424">
        <v>136.6703703703704</v>
      </c>
      <c r="DW424">
        <v>22.20633703703704</v>
      </c>
      <c r="DX424">
        <v>499.9973333333332</v>
      </c>
      <c r="DY424">
        <v>90.26536296296297</v>
      </c>
      <c r="DZ424">
        <v>0.06831144074074073</v>
      </c>
      <c r="EA424">
        <v>29.20534444444445</v>
      </c>
      <c r="EB424">
        <v>30.00193333333333</v>
      </c>
      <c r="EC424">
        <v>999.9000000000001</v>
      </c>
      <c r="ED424">
        <v>0</v>
      </c>
      <c r="EE424">
        <v>0</v>
      </c>
      <c r="EF424">
        <v>10002.31555555556</v>
      </c>
      <c r="EG424">
        <v>0</v>
      </c>
      <c r="EH424">
        <v>11.20814444444445</v>
      </c>
      <c r="EI424">
        <v>17.33177777777778</v>
      </c>
      <c r="EJ424">
        <v>138.5861481481481</v>
      </c>
      <c r="EK424">
        <v>119.9852962962963</v>
      </c>
      <c r="EL424">
        <v>7.089414444444444</v>
      </c>
      <c r="EM424">
        <v>118.1364407407407</v>
      </c>
      <c r="EN424">
        <v>15.40874814814815</v>
      </c>
      <c r="EO424">
        <v>2.030804814814815</v>
      </c>
      <c r="EP424">
        <v>1.390875925925926</v>
      </c>
      <c r="EQ424">
        <v>17.68657037037037</v>
      </c>
      <c r="ER424">
        <v>11.81852592592593</v>
      </c>
      <c r="ES424">
        <v>2000.044074074074</v>
      </c>
      <c r="ET424">
        <v>0.9799944074074072</v>
      </c>
      <c r="EU424">
        <v>0.02000527037037037</v>
      </c>
      <c r="EV424">
        <v>0</v>
      </c>
      <c r="EW424">
        <v>1171.588888888889</v>
      </c>
      <c r="EX424">
        <v>5.00078</v>
      </c>
      <c r="EY424">
        <v>22693.36666666667</v>
      </c>
      <c r="EZ424">
        <v>16379.97407407407</v>
      </c>
      <c r="FA424">
        <v>39.62714814814814</v>
      </c>
      <c r="FB424">
        <v>40.52755555555555</v>
      </c>
      <c r="FC424">
        <v>39.90948148148149</v>
      </c>
      <c r="FD424">
        <v>40.14325925925926</v>
      </c>
      <c r="FE424">
        <v>40.77514814814814</v>
      </c>
      <c r="FF424">
        <v>1955.13</v>
      </c>
      <c r="FG424">
        <v>39.91407407407408</v>
      </c>
      <c r="FH424">
        <v>0</v>
      </c>
      <c r="FI424">
        <v>1758651182.4</v>
      </c>
      <c r="FJ424">
        <v>0</v>
      </c>
      <c r="FK424">
        <v>1171.663076923077</v>
      </c>
      <c r="FL424">
        <v>29.42358974257402</v>
      </c>
      <c r="FM424">
        <v>518.8205128238723</v>
      </c>
      <c r="FN424">
        <v>22694.04230769231</v>
      </c>
      <c r="FO424">
        <v>15</v>
      </c>
      <c r="FP424">
        <v>0</v>
      </c>
      <c r="FQ424" t="s">
        <v>441</v>
      </c>
      <c r="FR424">
        <v>1746989605.5</v>
      </c>
      <c r="FS424">
        <v>1746989593.5</v>
      </c>
      <c r="FT424">
        <v>0</v>
      </c>
      <c r="FU424">
        <v>-0.274</v>
      </c>
      <c r="FV424">
        <v>-0.002</v>
      </c>
      <c r="FW424">
        <v>2.549</v>
      </c>
      <c r="FX424">
        <v>0.129</v>
      </c>
      <c r="FY424">
        <v>420</v>
      </c>
      <c r="FZ424">
        <v>17</v>
      </c>
      <c r="GA424">
        <v>0.02</v>
      </c>
      <c r="GB424">
        <v>0.04</v>
      </c>
      <c r="GC424">
        <v>16.8546475</v>
      </c>
      <c r="GD424">
        <v>10.56416848030017</v>
      </c>
      <c r="GE424">
        <v>1.017106367836594</v>
      </c>
      <c r="GF424">
        <v>0</v>
      </c>
      <c r="GG424">
        <v>1170.207941176471</v>
      </c>
      <c r="GH424">
        <v>28.83315507542076</v>
      </c>
      <c r="GI424">
        <v>2.841872600749848</v>
      </c>
      <c r="GJ424">
        <v>0</v>
      </c>
      <c r="GK424">
        <v>7.0925865</v>
      </c>
      <c r="GL424">
        <v>0.02088630393994568</v>
      </c>
      <c r="GM424">
        <v>0.0135787969920019</v>
      </c>
      <c r="GN424">
        <v>1</v>
      </c>
      <c r="GO424">
        <v>1</v>
      </c>
      <c r="GP424">
        <v>3</v>
      </c>
      <c r="GQ424" t="s">
        <v>448</v>
      </c>
      <c r="GR424">
        <v>3.101</v>
      </c>
      <c r="GS424">
        <v>2.72673</v>
      </c>
      <c r="GT424">
        <v>0.0286104</v>
      </c>
      <c r="GU424">
        <v>0.0238313</v>
      </c>
      <c r="GV424">
        <v>0.10277</v>
      </c>
      <c r="GW424">
        <v>0.0793956</v>
      </c>
      <c r="GX424">
        <v>25361.7</v>
      </c>
      <c r="GY424">
        <v>23186.9</v>
      </c>
      <c r="GZ424">
        <v>26674</v>
      </c>
      <c r="HA424">
        <v>23977.5</v>
      </c>
      <c r="HB424">
        <v>38290.5</v>
      </c>
      <c r="HC424">
        <v>32644.3</v>
      </c>
      <c r="HD424">
        <v>46581.7</v>
      </c>
      <c r="HE424">
        <v>37952.7</v>
      </c>
      <c r="HF424">
        <v>1.87045</v>
      </c>
      <c r="HG424">
        <v>1.8348</v>
      </c>
      <c r="HH424">
        <v>0.145808</v>
      </c>
      <c r="HI424">
        <v>0</v>
      </c>
      <c r="HJ424">
        <v>27.6093</v>
      </c>
      <c r="HK424">
        <v>999.9</v>
      </c>
      <c r="HL424">
        <v>38.4</v>
      </c>
      <c r="HM424">
        <v>32.5</v>
      </c>
      <c r="HN424">
        <v>20.8955</v>
      </c>
      <c r="HO424">
        <v>61.0913</v>
      </c>
      <c r="HP424">
        <v>23.1931</v>
      </c>
      <c r="HQ424">
        <v>1</v>
      </c>
      <c r="HR424">
        <v>0.155663</v>
      </c>
      <c r="HS424">
        <v>-0.167633</v>
      </c>
      <c r="HT424">
        <v>20.279</v>
      </c>
      <c r="HU424">
        <v>5.20965</v>
      </c>
      <c r="HV424">
        <v>11.9791</v>
      </c>
      <c r="HW424">
        <v>4.96335</v>
      </c>
      <c r="HX424">
        <v>3.2744</v>
      </c>
      <c r="HY424">
        <v>9999</v>
      </c>
      <c r="HZ424">
        <v>9999</v>
      </c>
      <c r="IA424">
        <v>9999</v>
      </c>
      <c r="IB424">
        <v>999.9</v>
      </c>
      <c r="IC424">
        <v>1.86395</v>
      </c>
      <c r="ID424">
        <v>1.8601</v>
      </c>
      <c r="IE424">
        <v>1.85847</v>
      </c>
      <c r="IF424">
        <v>1.85975</v>
      </c>
      <c r="IG424">
        <v>1.85989</v>
      </c>
      <c r="IH424">
        <v>1.85838</v>
      </c>
      <c r="II424">
        <v>1.85745</v>
      </c>
      <c r="IJ424">
        <v>1.85241</v>
      </c>
      <c r="IK424">
        <v>0</v>
      </c>
      <c r="IL424">
        <v>0</v>
      </c>
      <c r="IM424">
        <v>0</v>
      </c>
      <c r="IN424">
        <v>0</v>
      </c>
      <c r="IO424" t="s">
        <v>443</v>
      </c>
      <c r="IP424" t="s">
        <v>444</v>
      </c>
      <c r="IQ424" t="s">
        <v>445</v>
      </c>
      <c r="IR424" t="s">
        <v>445</v>
      </c>
      <c r="IS424" t="s">
        <v>445</v>
      </c>
      <c r="IT424" t="s">
        <v>445</v>
      </c>
      <c r="IU424">
        <v>0</v>
      </c>
      <c r="IV424">
        <v>100</v>
      </c>
      <c r="IW424">
        <v>100</v>
      </c>
      <c r="IX424">
        <v>-1.188</v>
      </c>
      <c r="IY424">
        <v>0.2924</v>
      </c>
      <c r="IZ424">
        <v>-1.101190050776656</v>
      </c>
      <c r="JA424">
        <v>-0.0009077452495023094</v>
      </c>
      <c r="JB424">
        <v>1.260287539409167E-06</v>
      </c>
      <c r="JC424">
        <v>-2.747980142854786E-10</v>
      </c>
      <c r="JD424">
        <v>0.01164710740424388</v>
      </c>
      <c r="JE424">
        <v>0.002354074995816399</v>
      </c>
      <c r="JF424">
        <v>0.0004967520844642659</v>
      </c>
      <c r="JG424">
        <v>-1.558376616488758E-06</v>
      </c>
      <c r="JH424">
        <v>1</v>
      </c>
      <c r="JI424">
        <v>1955</v>
      </c>
      <c r="JJ424">
        <v>1</v>
      </c>
      <c r="JK424">
        <v>26</v>
      </c>
      <c r="JL424">
        <v>194359.6</v>
      </c>
      <c r="JM424">
        <v>194359.8</v>
      </c>
      <c r="JN424">
        <v>0.352783</v>
      </c>
      <c r="JO424">
        <v>2.67822</v>
      </c>
      <c r="JP424">
        <v>1.49658</v>
      </c>
      <c r="JQ424">
        <v>2.34497</v>
      </c>
      <c r="JR424">
        <v>1.54907</v>
      </c>
      <c r="JS424">
        <v>2.37915</v>
      </c>
      <c r="JT424">
        <v>36.908</v>
      </c>
      <c r="JU424">
        <v>24.1751</v>
      </c>
      <c r="JV424">
        <v>18</v>
      </c>
      <c r="JW424">
        <v>486.007</v>
      </c>
      <c r="JX424">
        <v>477.869</v>
      </c>
      <c r="JY424">
        <v>27.8012</v>
      </c>
      <c r="JZ424">
        <v>29.279</v>
      </c>
      <c r="KA424">
        <v>30</v>
      </c>
      <c r="KB424">
        <v>29.5028</v>
      </c>
      <c r="KC424">
        <v>29.5012</v>
      </c>
      <c r="KD424">
        <v>7.01167</v>
      </c>
      <c r="KE424">
        <v>23.3512</v>
      </c>
      <c r="KF424">
        <v>27.7776</v>
      </c>
      <c r="KG424">
        <v>27.885</v>
      </c>
      <c r="KH424">
        <v>65.71639999999999</v>
      </c>
      <c r="KI424">
        <v>15.3687</v>
      </c>
      <c r="KJ424">
        <v>101.845</v>
      </c>
      <c r="KK424">
        <v>91.5111</v>
      </c>
    </row>
    <row r="425" spans="1:297">
      <c r="A425">
        <v>407</v>
      </c>
      <c r="B425">
        <v>1758651189</v>
      </c>
      <c r="C425">
        <v>9556</v>
      </c>
      <c r="D425" t="s">
        <v>1263</v>
      </c>
      <c r="E425" t="s">
        <v>1264</v>
      </c>
      <c r="F425">
        <v>5</v>
      </c>
      <c r="G425" t="s">
        <v>1220</v>
      </c>
      <c r="H425" t="s">
        <v>438</v>
      </c>
      <c r="I425">
        <v>1758651181.214286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(EA425+(U425+2*0.95*5.67E-8*(((EA425+$B$9)+273)^4-(EA425+273)^4)-44100*J425)/(1.84*29.3*R425+8*0.95*5.67E-8*(EA425+273)^3))</f>
        <v>0</v>
      </c>
      <c r="W425">
        <f>($C$9*EB425+$D$9*EC425+$E$9*V425)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2*0.95*5.67E-8*(((EA425+$B$9)+273)^4-(W425+273)^4)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87.76153606887377</v>
      </c>
      <c r="AK425">
        <v>99.96964363636361</v>
      </c>
      <c r="AL425">
        <v>-3.219113529189499</v>
      </c>
      <c r="AM425">
        <v>65.18708182641205</v>
      </c>
      <c r="AN425">
        <f>(AP425 - AO425 + DY425*1E3/(8.314*(EA425+273.15)) * AR425/DX425 * AQ425) * DX425/(100*DL425) * 1000/(1000 - AP425)</f>
        <v>0</v>
      </c>
      <c r="AO425">
        <v>15.39470524754034</v>
      </c>
      <c r="AP425">
        <v>22.53854181818181</v>
      </c>
      <c r="AQ425">
        <v>0.0002116590847913518</v>
      </c>
      <c r="AR425">
        <v>105.4084907912641</v>
      </c>
      <c r="AS425">
        <v>0</v>
      </c>
      <c r="AT425">
        <v>0</v>
      </c>
      <c r="AU425">
        <f>IF(AS425*$H$15&gt;=AW425,1.0,(AW425/(AW425-AS425*$H$15)))</f>
        <v>0</v>
      </c>
      <c r="AV425">
        <f>(AU425-1)*100</f>
        <v>0</v>
      </c>
      <c r="AW425">
        <f>MAX(0,($B$15+$C$15*EF425)/(1+$D$15*EF425)*DY425/(EA425+273)*$E$15)</f>
        <v>0</v>
      </c>
      <c r="AX425" t="s">
        <v>439</v>
      </c>
      <c r="AY425" t="s">
        <v>439</v>
      </c>
      <c r="AZ425">
        <v>0</v>
      </c>
      <c r="BA425">
        <v>0</v>
      </c>
      <c r="BB425">
        <f>1-AZ425/BA425</f>
        <v>0</v>
      </c>
      <c r="BC425">
        <v>0</v>
      </c>
      <c r="BD425" t="s">
        <v>439</v>
      </c>
      <c r="BE425" t="s">
        <v>439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439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$B$13*EG425+$C$13*EH425+$F$13*ES425*(1-EV425)</f>
        <v>0</v>
      </c>
      <c r="DI425">
        <f>DH425*DJ425</f>
        <v>0</v>
      </c>
      <c r="DJ425">
        <f>($B$13*$D$11+$C$13*$D$11+$F$13*((FF425+EX425)/MAX(FF425+EX425+FG425, 0.1)*$I$11+FG425/MAX(FF425+EX425+FG425, 0.1)*$J$11))/($B$13+$C$13+$F$13)</f>
        <v>0</v>
      </c>
      <c r="DK425">
        <f>($B$13*$K$11+$C$13*$K$11+$F$13*((FF425+EX425)/MAX(FF425+EX425+FG425, 0.1)*$P$11+FG425/MAX(FF425+EX425+FG425, 0.1)*$Q$11))/($B$13+$C$13+$F$13)</f>
        <v>0</v>
      </c>
      <c r="DL425">
        <v>5.36</v>
      </c>
      <c r="DM425">
        <v>0.5</v>
      </c>
      <c r="DN425" t="s">
        <v>440</v>
      </c>
      <c r="DO425">
        <v>2</v>
      </c>
      <c r="DP425" t="b">
        <v>1</v>
      </c>
      <c r="DQ425">
        <v>1758651181.214286</v>
      </c>
      <c r="DR425">
        <v>120.6511035714285</v>
      </c>
      <c r="DS425">
        <v>102.4735428571428</v>
      </c>
      <c r="DT425">
        <v>22.51662142857143</v>
      </c>
      <c r="DU425">
        <v>15.40855</v>
      </c>
      <c r="DV425">
        <v>121.8444107142857</v>
      </c>
      <c r="DW425">
        <v>22.22440357142857</v>
      </c>
      <c r="DX425">
        <v>500.0083214285714</v>
      </c>
      <c r="DY425">
        <v>90.26479642857142</v>
      </c>
      <c r="DZ425">
        <v>0.06843637500000001</v>
      </c>
      <c r="EA425">
        <v>29.2013</v>
      </c>
      <c r="EB425">
        <v>29.99573928571429</v>
      </c>
      <c r="EC425">
        <v>999.9000000000002</v>
      </c>
      <c r="ED425">
        <v>0</v>
      </c>
      <c r="EE425">
        <v>0</v>
      </c>
      <c r="EF425">
        <v>10001.69642857143</v>
      </c>
      <c r="EG425">
        <v>0</v>
      </c>
      <c r="EH425">
        <v>11.210675</v>
      </c>
      <c r="EI425">
        <v>18.17757857142857</v>
      </c>
      <c r="EJ425">
        <v>123.4302428571429</v>
      </c>
      <c r="EK425">
        <v>104.0774071428572</v>
      </c>
      <c r="EL425">
        <v>7.108079285714285</v>
      </c>
      <c r="EM425">
        <v>102.4735428571428</v>
      </c>
      <c r="EN425">
        <v>15.40855</v>
      </c>
      <c r="EO425">
        <v>2.032458928571429</v>
      </c>
      <c r="EP425">
        <v>1.390848928571429</v>
      </c>
      <c r="EQ425">
        <v>17.69948928571429</v>
      </c>
      <c r="ER425">
        <v>11.81823214285714</v>
      </c>
      <c r="ES425">
        <v>2000.031428571429</v>
      </c>
      <c r="ET425">
        <v>0.9799947857142858</v>
      </c>
      <c r="EU425">
        <v>0.02000490714285714</v>
      </c>
      <c r="EV425">
        <v>0</v>
      </c>
      <c r="EW425">
        <v>1173.862142857143</v>
      </c>
      <c r="EX425">
        <v>5.00078</v>
      </c>
      <c r="EY425">
        <v>22733.97857142857</v>
      </c>
      <c r="EZ425">
        <v>16379.875</v>
      </c>
      <c r="FA425">
        <v>39.61367857142857</v>
      </c>
      <c r="FB425">
        <v>40.531</v>
      </c>
      <c r="FC425">
        <v>39.91489285714285</v>
      </c>
      <c r="FD425">
        <v>40.12921428571428</v>
      </c>
      <c r="FE425">
        <v>40.76525</v>
      </c>
      <c r="FF425">
        <v>1955.118571428571</v>
      </c>
      <c r="FG425">
        <v>39.91285714285715</v>
      </c>
      <c r="FH425">
        <v>0</v>
      </c>
      <c r="FI425">
        <v>1758651187.2</v>
      </c>
      <c r="FJ425">
        <v>0</v>
      </c>
      <c r="FK425">
        <v>1173.969615384615</v>
      </c>
      <c r="FL425">
        <v>29.37948720549221</v>
      </c>
      <c r="FM425">
        <v>507.8085473357337</v>
      </c>
      <c r="FN425">
        <v>22735.44615384616</v>
      </c>
      <c r="FO425">
        <v>15</v>
      </c>
      <c r="FP425">
        <v>0</v>
      </c>
      <c r="FQ425" t="s">
        <v>441</v>
      </c>
      <c r="FR425">
        <v>1746989605.5</v>
      </c>
      <c r="FS425">
        <v>1746989593.5</v>
      </c>
      <c r="FT425">
        <v>0</v>
      </c>
      <c r="FU425">
        <v>-0.274</v>
      </c>
      <c r="FV425">
        <v>-0.002</v>
      </c>
      <c r="FW425">
        <v>2.549</v>
      </c>
      <c r="FX425">
        <v>0.129</v>
      </c>
      <c r="FY425">
        <v>420</v>
      </c>
      <c r="FZ425">
        <v>17</v>
      </c>
      <c r="GA425">
        <v>0.02</v>
      </c>
      <c r="GB425">
        <v>0.04</v>
      </c>
      <c r="GC425">
        <v>17.564395</v>
      </c>
      <c r="GD425">
        <v>10.74797898686676</v>
      </c>
      <c r="GE425">
        <v>1.034667675137771</v>
      </c>
      <c r="GF425">
        <v>0</v>
      </c>
      <c r="GG425">
        <v>1172.23205882353</v>
      </c>
      <c r="GH425">
        <v>29.45805958948016</v>
      </c>
      <c r="GI425">
        <v>2.899548422662286</v>
      </c>
      <c r="GJ425">
        <v>0</v>
      </c>
      <c r="GK425">
        <v>7.098733</v>
      </c>
      <c r="GL425">
        <v>0.1576385741088182</v>
      </c>
      <c r="GM425">
        <v>0.02047117146135019</v>
      </c>
      <c r="GN425">
        <v>0</v>
      </c>
      <c r="GO425">
        <v>0</v>
      </c>
      <c r="GP425">
        <v>3</v>
      </c>
      <c r="GQ425" t="s">
        <v>459</v>
      </c>
      <c r="GR425">
        <v>3.10135</v>
      </c>
      <c r="GS425">
        <v>2.72697</v>
      </c>
      <c r="GT425">
        <v>0.0248466</v>
      </c>
      <c r="GU425">
        <v>0.0197445</v>
      </c>
      <c r="GV425">
        <v>0.102812</v>
      </c>
      <c r="GW425">
        <v>0.0792649</v>
      </c>
      <c r="GX425">
        <v>25460</v>
      </c>
      <c r="GY425">
        <v>23283.9</v>
      </c>
      <c r="GZ425">
        <v>26674.1</v>
      </c>
      <c r="HA425">
        <v>23977.4</v>
      </c>
      <c r="HB425">
        <v>38288.2</v>
      </c>
      <c r="HC425">
        <v>32648.9</v>
      </c>
      <c r="HD425">
        <v>46581.7</v>
      </c>
      <c r="HE425">
        <v>37953.1</v>
      </c>
      <c r="HF425">
        <v>1.87105</v>
      </c>
      <c r="HG425">
        <v>1.8342</v>
      </c>
      <c r="HH425">
        <v>0.145733</v>
      </c>
      <c r="HI425">
        <v>0</v>
      </c>
      <c r="HJ425">
        <v>27.6094</v>
      </c>
      <c r="HK425">
        <v>999.9</v>
      </c>
      <c r="HL425">
        <v>38.3</v>
      </c>
      <c r="HM425">
        <v>32.5</v>
      </c>
      <c r="HN425">
        <v>20.8431</v>
      </c>
      <c r="HO425">
        <v>60.4713</v>
      </c>
      <c r="HP425">
        <v>22.8726</v>
      </c>
      <c r="HQ425">
        <v>1</v>
      </c>
      <c r="HR425">
        <v>0.1558</v>
      </c>
      <c r="HS425">
        <v>-0.192113</v>
      </c>
      <c r="HT425">
        <v>20.2792</v>
      </c>
      <c r="HU425">
        <v>5.2101</v>
      </c>
      <c r="HV425">
        <v>11.9797</v>
      </c>
      <c r="HW425">
        <v>4.9631</v>
      </c>
      <c r="HX425">
        <v>3.2743</v>
      </c>
      <c r="HY425">
        <v>9999</v>
      </c>
      <c r="HZ425">
        <v>9999</v>
      </c>
      <c r="IA425">
        <v>9999</v>
      </c>
      <c r="IB425">
        <v>999.9</v>
      </c>
      <c r="IC425">
        <v>1.86392</v>
      </c>
      <c r="ID425">
        <v>1.86011</v>
      </c>
      <c r="IE425">
        <v>1.85845</v>
      </c>
      <c r="IF425">
        <v>1.85975</v>
      </c>
      <c r="IG425">
        <v>1.85989</v>
      </c>
      <c r="IH425">
        <v>1.85837</v>
      </c>
      <c r="II425">
        <v>1.85746</v>
      </c>
      <c r="IJ425">
        <v>1.85242</v>
      </c>
      <c r="IK425">
        <v>0</v>
      </c>
      <c r="IL425">
        <v>0</v>
      </c>
      <c r="IM425">
        <v>0</v>
      </c>
      <c r="IN425">
        <v>0</v>
      </c>
      <c r="IO425" t="s">
        <v>443</v>
      </c>
      <c r="IP425" t="s">
        <v>444</v>
      </c>
      <c r="IQ425" t="s">
        <v>445</v>
      </c>
      <c r="IR425" t="s">
        <v>445</v>
      </c>
      <c r="IS425" t="s">
        <v>445</v>
      </c>
      <c r="IT425" t="s">
        <v>445</v>
      </c>
      <c r="IU425">
        <v>0</v>
      </c>
      <c r="IV425">
        <v>100</v>
      </c>
      <c r="IW425">
        <v>100</v>
      </c>
      <c r="IX425">
        <v>-1.178</v>
      </c>
      <c r="IY425">
        <v>0.2927</v>
      </c>
      <c r="IZ425">
        <v>-1.101190050776656</v>
      </c>
      <c r="JA425">
        <v>-0.0009077452495023094</v>
      </c>
      <c r="JB425">
        <v>1.260287539409167E-06</v>
      </c>
      <c r="JC425">
        <v>-2.747980142854786E-10</v>
      </c>
      <c r="JD425">
        <v>0.01164710740424388</v>
      </c>
      <c r="JE425">
        <v>0.002354074995816399</v>
      </c>
      <c r="JF425">
        <v>0.0004967520844642659</v>
      </c>
      <c r="JG425">
        <v>-1.558376616488758E-06</v>
      </c>
      <c r="JH425">
        <v>1</v>
      </c>
      <c r="JI425">
        <v>1955</v>
      </c>
      <c r="JJ425">
        <v>1</v>
      </c>
      <c r="JK425">
        <v>26</v>
      </c>
      <c r="JL425">
        <v>194359.7</v>
      </c>
      <c r="JM425">
        <v>194359.9</v>
      </c>
      <c r="JN425">
        <v>0.306396</v>
      </c>
      <c r="JO425">
        <v>2.68677</v>
      </c>
      <c r="JP425">
        <v>1.49658</v>
      </c>
      <c r="JQ425">
        <v>2.34497</v>
      </c>
      <c r="JR425">
        <v>1.54907</v>
      </c>
      <c r="JS425">
        <v>2.46094</v>
      </c>
      <c r="JT425">
        <v>36.908</v>
      </c>
      <c r="JU425">
        <v>24.1751</v>
      </c>
      <c r="JV425">
        <v>18</v>
      </c>
      <c r="JW425">
        <v>486.359</v>
      </c>
      <c r="JX425">
        <v>477.482</v>
      </c>
      <c r="JY425">
        <v>27.8776</v>
      </c>
      <c r="JZ425">
        <v>29.279</v>
      </c>
      <c r="KA425">
        <v>30.0002</v>
      </c>
      <c r="KB425">
        <v>29.5028</v>
      </c>
      <c r="KC425">
        <v>29.5012</v>
      </c>
      <c r="KD425">
        <v>6.22017</v>
      </c>
      <c r="KE425">
        <v>23.3512</v>
      </c>
      <c r="KF425">
        <v>27.7776</v>
      </c>
      <c r="KG425">
        <v>27.8903</v>
      </c>
      <c r="KH425">
        <v>52.3487</v>
      </c>
      <c r="KI425">
        <v>15.3392</v>
      </c>
      <c r="KJ425">
        <v>101.845</v>
      </c>
      <c r="KK425">
        <v>91.5117</v>
      </c>
    </row>
    <row r="426" spans="1:297">
      <c r="A426">
        <v>408</v>
      </c>
      <c r="B426">
        <v>1758651194</v>
      </c>
      <c r="C426">
        <v>9561</v>
      </c>
      <c r="D426" t="s">
        <v>1265</v>
      </c>
      <c r="E426" t="s">
        <v>1266</v>
      </c>
      <c r="F426">
        <v>5</v>
      </c>
      <c r="G426" t="s">
        <v>1220</v>
      </c>
      <c r="H426" t="s">
        <v>438</v>
      </c>
      <c r="I426">
        <v>1758651186.5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(EA426+(U426+2*0.95*5.67E-8*(((EA426+$B$9)+273)^4-(EA426+273)^4)-44100*J426)/(1.84*29.3*R426+8*0.95*5.67E-8*(EA426+273)^3))</f>
        <v>0</v>
      </c>
      <c r="W426">
        <f>($C$9*EB426+$D$9*EC426+$E$9*V426)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2*0.95*5.67E-8*(((EA426+$B$9)+273)^4-(W426+273)^4)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70.89944642542103</v>
      </c>
      <c r="AK426">
        <v>83.88339696969696</v>
      </c>
      <c r="AL426">
        <v>-3.218073541689928</v>
      </c>
      <c r="AM426">
        <v>65.18708182641205</v>
      </c>
      <c r="AN426">
        <f>(AP426 - AO426 + DY426*1E3/(8.314*(EA426+273.15)) * AR426/DX426 * AQ426) * DX426/(100*DL426) * 1000/(1000 - AP426)</f>
        <v>0</v>
      </c>
      <c r="AO426">
        <v>15.3618338703848</v>
      </c>
      <c r="AP426">
        <v>22.53634909090909</v>
      </c>
      <c r="AQ426">
        <v>-9.022114633786797E-05</v>
      </c>
      <c r="AR426">
        <v>105.4084907912641</v>
      </c>
      <c r="AS426">
        <v>0</v>
      </c>
      <c r="AT426">
        <v>0</v>
      </c>
      <c r="AU426">
        <f>IF(AS426*$H$15&gt;=AW426,1.0,(AW426/(AW426-AS426*$H$15)))</f>
        <v>0</v>
      </c>
      <c r="AV426">
        <f>(AU426-1)*100</f>
        <v>0</v>
      </c>
      <c r="AW426">
        <f>MAX(0,($B$15+$C$15*EF426)/(1+$D$15*EF426)*DY426/(EA426+273)*$E$15)</f>
        <v>0</v>
      </c>
      <c r="AX426" t="s">
        <v>439</v>
      </c>
      <c r="AY426" t="s">
        <v>439</v>
      </c>
      <c r="AZ426">
        <v>0</v>
      </c>
      <c r="BA426">
        <v>0</v>
      </c>
      <c r="BB426">
        <f>1-AZ426/BA426</f>
        <v>0</v>
      </c>
      <c r="BC426">
        <v>0</v>
      </c>
      <c r="BD426" t="s">
        <v>439</v>
      </c>
      <c r="BE426" t="s">
        <v>439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439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$B$13*EG426+$C$13*EH426+$F$13*ES426*(1-EV426)</f>
        <v>0</v>
      </c>
      <c r="DI426">
        <f>DH426*DJ426</f>
        <v>0</v>
      </c>
      <c r="DJ426">
        <f>($B$13*$D$11+$C$13*$D$11+$F$13*((FF426+EX426)/MAX(FF426+EX426+FG426, 0.1)*$I$11+FG426/MAX(FF426+EX426+FG426, 0.1)*$J$11))/($B$13+$C$13+$F$13)</f>
        <v>0</v>
      </c>
      <c r="DK426">
        <f>($B$13*$K$11+$C$13*$K$11+$F$13*((FF426+EX426)/MAX(FF426+EX426+FG426, 0.1)*$P$11+FG426/MAX(FF426+EX426+FG426, 0.1)*$Q$11))/($B$13+$C$13+$F$13)</f>
        <v>0</v>
      </c>
      <c r="DL426">
        <v>5.36</v>
      </c>
      <c r="DM426">
        <v>0.5</v>
      </c>
      <c r="DN426" t="s">
        <v>440</v>
      </c>
      <c r="DO426">
        <v>2</v>
      </c>
      <c r="DP426" t="b">
        <v>1</v>
      </c>
      <c r="DQ426">
        <v>1758651186.5</v>
      </c>
      <c r="DR426">
        <v>104.0233666666667</v>
      </c>
      <c r="DS426">
        <v>84.86804074074077</v>
      </c>
      <c r="DT426">
        <v>22.53027407407408</v>
      </c>
      <c r="DU426">
        <v>15.39171851851852</v>
      </c>
      <c r="DV426">
        <v>105.2062259259259</v>
      </c>
      <c r="DW426">
        <v>22.23775555555556</v>
      </c>
      <c r="DX426">
        <v>499.9921111111111</v>
      </c>
      <c r="DY426">
        <v>90.26467037037037</v>
      </c>
      <c r="DZ426">
        <v>0.06857665555555556</v>
      </c>
      <c r="EA426">
        <v>29.19694814814815</v>
      </c>
      <c r="EB426">
        <v>29.98987037037037</v>
      </c>
      <c r="EC426">
        <v>999.9000000000001</v>
      </c>
      <c r="ED426">
        <v>0</v>
      </c>
      <c r="EE426">
        <v>0</v>
      </c>
      <c r="EF426">
        <v>9995.045555555555</v>
      </c>
      <c r="EG426">
        <v>0</v>
      </c>
      <c r="EH426">
        <v>11.20425185185185</v>
      </c>
      <c r="EI426">
        <v>19.15541481481482</v>
      </c>
      <c r="EJ426">
        <v>106.4210333333333</v>
      </c>
      <c r="EK426">
        <v>86.19501851851854</v>
      </c>
      <c r="EL426">
        <v>7.138555925925926</v>
      </c>
      <c r="EM426">
        <v>84.86804074074077</v>
      </c>
      <c r="EN426">
        <v>15.39171851851852</v>
      </c>
      <c r="EO426">
        <v>2.033687407407407</v>
      </c>
      <c r="EP426">
        <v>1.389327407407407</v>
      </c>
      <c r="EQ426">
        <v>17.70908518518518</v>
      </c>
      <c r="ER426">
        <v>11.80164074074074</v>
      </c>
      <c r="ES426">
        <v>2000.012222222222</v>
      </c>
      <c r="ET426">
        <v>0.9799939629629627</v>
      </c>
      <c r="EU426">
        <v>0.02000571481481482</v>
      </c>
      <c r="EV426">
        <v>0</v>
      </c>
      <c r="EW426">
        <v>1176.373703703704</v>
      </c>
      <c r="EX426">
        <v>5.00078</v>
      </c>
      <c r="EY426">
        <v>22779.3037037037</v>
      </c>
      <c r="EZ426">
        <v>16379.71111111111</v>
      </c>
      <c r="FA426">
        <v>39.60855555555555</v>
      </c>
      <c r="FB426">
        <v>40.52755555555555</v>
      </c>
      <c r="FC426">
        <v>39.93951851851851</v>
      </c>
      <c r="FD426">
        <v>40.11774074074074</v>
      </c>
      <c r="FE426">
        <v>40.75422222222222</v>
      </c>
      <c r="FF426">
        <v>1955.098148148148</v>
      </c>
      <c r="FG426">
        <v>39.91407407407408</v>
      </c>
      <c r="FH426">
        <v>0</v>
      </c>
      <c r="FI426">
        <v>1758651192</v>
      </c>
      <c r="FJ426">
        <v>0</v>
      </c>
      <c r="FK426">
        <v>1176.241923076923</v>
      </c>
      <c r="FL426">
        <v>27.65846150320547</v>
      </c>
      <c r="FM426">
        <v>514.1948710787277</v>
      </c>
      <c r="FN426">
        <v>22776.46153846154</v>
      </c>
      <c r="FO426">
        <v>15</v>
      </c>
      <c r="FP426">
        <v>0</v>
      </c>
      <c r="FQ426" t="s">
        <v>441</v>
      </c>
      <c r="FR426">
        <v>1746989605.5</v>
      </c>
      <c r="FS426">
        <v>1746989593.5</v>
      </c>
      <c r="FT426">
        <v>0</v>
      </c>
      <c r="FU426">
        <v>-0.274</v>
      </c>
      <c r="FV426">
        <v>-0.002</v>
      </c>
      <c r="FW426">
        <v>2.549</v>
      </c>
      <c r="FX426">
        <v>0.129</v>
      </c>
      <c r="FY426">
        <v>420</v>
      </c>
      <c r="FZ426">
        <v>17</v>
      </c>
      <c r="GA426">
        <v>0.02</v>
      </c>
      <c r="GB426">
        <v>0.04</v>
      </c>
      <c r="GC426">
        <v>18.50561219512195</v>
      </c>
      <c r="GD426">
        <v>10.98109547038326</v>
      </c>
      <c r="GE426">
        <v>1.083471846898668</v>
      </c>
      <c r="GF426">
        <v>0</v>
      </c>
      <c r="GG426">
        <v>1174.80705882353</v>
      </c>
      <c r="GH426">
        <v>28.34713519425754</v>
      </c>
      <c r="GI426">
        <v>2.78946814392128</v>
      </c>
      <c r="GJ426">
        <v>0</v>
      </c>
      <c r="GK426">
        <v>7.120343658536584</v>
      </c>
      <c r="GL426">
        <v>0.3448028571428601</v>
      </c>
      <c r="GM426">
        <v>0.03459858003262053</v>
      </c>
      <c r="GN426">
        <v>0</v>
      </c>
      <c r="GO426">
        <v>0</v>
      </c>
      <c r="GP426">
        <v>3</v>
      </c>
      <c r="GQ426" t="s">
        <v>459</v>
      </c>
      <c r="GR426">
        <v>3.10087</v>
      </c>
      <c r="GS426">
        <v>2.72658</v>
      </c>
      <c r="GT426">
        <v>0.021007</v>
      </c>
      <c r="GU426">
        <v>0.015529</v>
      </c>
      <c r="GV426">
        <v>0.102802</v>
      </c>
      <c r="GW426">
        <v>0.0792021</v>
      </c>
      <c r="GX426">
        <v>25560.4</v>
      </c>
      <c r="GY426">
        <v>23384.3</v>
      </c>
      <c r="GZ426">
        <v>26674.3</v>
      </c>
      <c r="HA426">
        <v>23977.7</v>
      </c>
      <c r="HB426">
        <v>38288.1</v>
      </c>
      <c r="HC426">
        <v>32650.7</v>
      </c>
      <c r="HD426">
        <v>46581.6</v>
      </c>
      <c r="HE426">
        <v>37953.1</v>
      </c>
      <c r="HF426">
        <v>1.87053</v>
      </c>
      <c r="HG426">
        <v>1.83482</v>
      </c>
      <c r="HH426">
        <v>0.145622</v>
      </c>
      <c r="HI426">
        <v>0</v>
      </c>
      <c r="HJ426">
        <v>27.6077</v>
      </c>
      <c r="HK426">
        <v>999.9</v>
      </c>
      <c r="HL426">
        <v>38.3</v>
      </c>
      <c r="HM426">
        <v>32.5</v>
      </c>
      <c r="HN426">
        <v>20.8402</v>
      </c>
      <c r="HO426">
        <v>60.9613</v>
      </c>
      <c r="HP426">
        <v>23.1731</v>
      </c>
      <c r="HQ426">
        <v>1</v>
      </c>
      <c r="HR426">
        <v>0.156032</v>
      </c>
      <c r="HS426">
        <v>-0.132644</v>
      </c>
      <c r="HT426">
        <v>20.2793</v>
      </c>
      <c r="HU426">
        <v>5.20965</v>
      </c>
      <c r="HV426">
        <v>11.9797</v>
      </c>
      <c r="HW426">
        <v>4.96325</v>
      </c>
      <c r="HX426">
        <v>3.27423</v>
      </c>
      <c r="HY426">
        <v>9999</v>
      </c>
      <c r="HZ426">
        <v>9999</v>
      </c>
      <c r="IA426">
        <v>9999</v>
      </c>
      <c r="IB426">
        <v>999.9</v>
      </c>
      <c r="IC426">
        <v>1.86394</v>
      </c>
      <c r="ID426">
        <v>1.86014</v>
      </c>
      <c r="IE426">
        <v>1.85846</v>
      </c>
      <c r="IF426">
        <v>1.85975</v>
      </c>
      <c r="IG426">
        <v>1.85989</v>
      </c>
      <c r="IH426">
        <v>1.85837</v>
      </c>
      <c r="II426">
        <v>1.85745</v>
      </c>
      <c r="IJ426">
        <v>1.85242</v>
      </c>
      <c r="IK426">
        <v>0</v>
      </c>
      <c r="IL426">
        <v>0</v>
      </c>
      <c r="IM426">
        <v>0</v>
      </c>
      <c r="IN426">
        <v>0</v>
      </c>
      <c r="IO426" t="s">
        <v>443</v>
      </c>
      <c r="IP426" t="s">
        <v>444</v>
      </c>
      <c r="IQ426" t="s">
        <v>445</v>
      </c>
      <c r="IR426" t="s">
        <v>445</v>
      </c>
      <c r="IS426" t="s">
        <v>445</v>
      </c>
      <c r="IT426" t="s">
        <v>445</v>
      </c>
      <c r="IU426">
        <v>0</v>
      </c>
      <c r="IV426">
        <v>100</v>
      </c>
      <c r="IW426">
        <v>100</v>
      </c>
      <c r="IX426">
        <v>-1.167</v>
      </c>
      <c r="IY426">
        <v>0.2926</v>
      </c>
      <c r="IZ426">
        <v>-1.101190050776656</v>
      </c>
      <c r="JA426">
        <v>-0.0009077452495023094</v>
      </c>
      <c r="JB426">
        <v>1.260287539409167E-06</v>
      </c>
      <c r="JC426">
        <v>-2.747980142854786E-10</v>
      </c>
      <c r="JD426">
        <v>0.01164710740424388</v>
      </c>
      <c r="JE426">
        <v>0.002354074995816399</v>
      </c>
      <c r="JF426">
        <v>0.0004967520844642659</v>
      </c>
      <c r="JG426">
        <v>-1.558376616488758E-06</v>
      </c>
      <c r="JH426">
        <v>1</v>
      </c>
      <c r="JI426">
        <v>1955</v>
      </c>
      <c r="JJ426">
        <v>1</v>
      </c>
      <c r="JK426">
        <v>26</v>
      </c>
      <c r="JL426">
        <v>194359.8</v>
      </c>
      <c r="JM426">
        <v>194360</v>
      </c>
      <c r="JN426">
        <v>0.269775</v>
      </c>
      <c r="JO426">
        <v>2.69287</v>
      </c>
      <c r="JP426">
        <v>1.49658</v>
      </c>
      <c r="JQ426">
        <v>2.34497</v>
      </c>
      <c r="JR426">
        <v>1.54907</v>
      </c>
      <c r="JS426">
        <v>2.36694</v>
      </c>
      <c r="JT426">
        <v>36.908</v>
      </c>
      <c r="JU426">
        <v>24.1751</v>
      </c>
      <c r="JV426">
        <v>18</v>
      </c>
      <c r="JW426">
        <v>486.051</v>
      </c>
      <c r="JX426">
        <v>477.885</v>
      </c>
      <c r="JY426">
        <v>27.8981</v>
      </c>
      <c r="JZ426">
        <v>29.279</v>
      </c>
      <c r="KA426">
        <v>30.0001</v>
      </c>
      <c r="KB426">
        <v>29.5028</v>
      </c>
      <c r="KC426">
        <v>29.5012</v>
      </c>
      <c r="KD426">
        <v>5.3717</v>
      </c>
      <c r="KE426">
        <v>23.3512</v>
      </c>
      <c r="KF426">
        <v>27.7776</v>
      </c>
      <c r="KG426">
        <v>27.8991</v>
      </c>
      <c r="KH426">
        <v>32.3004</v>
      </c>
      <c r="KI426">
        <v>15.3198</v>
      </c>
      <c r="KJ426">
        <v>101.845</v>
      </c>
      <c r="KK426">
        <v>91.5121</v>
      </c>
    </row>
    <row r="427" spans="1:297">
      <c r="A427">
        <v>409</v>
      </c>
      <c r="B427">
        <v>1758651291</v>
      </c>
      <c r="C427">
        <v>9658</v>
      </c>
      <c r="D427" t="s">
        <v>1267</v>
      </c>
      <c r="E427" t="s">
        <v>1268</v>
      </c>
      <c r="F427">
        <v>5</v>
      </c>
      <c r="G427" t="s">
        <v>1220</v>
      </c>
      <c r="H427" t="s">
        <v>438</v>
      </c>
      <c r="I427">
        <v>1758651283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(EA427+(U427+2*0.95*5.67E-8*(((EA427+$B$9)+273)^4-(EA427+273)^4)-44100*J427)/(1.84*29.3*R427+8*0.95*5.67E-8*(EA427+273)^3))</f>
        <v>0</v>
      </c>
      <c r="W427">
        <f>($C$9*EB427+$D$9*EC427+$E$9*V427)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2*0.95*5.67E-8*(((EA427+$B$9)+273)^4-(W427+273)^4)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426.4487709336035</v>
      </c>
      <c r="AK427">
        <v>411.5865393939393</v>
      </c>
      <c r="AL427">
        <v>-0.001987934536334774</v>
      </c>
      <c r="AM427">
        <v>65.18708182641205</v>
      </c>
      <c r="AN427">
        <f>(AP427 - AO427 + DY427*1E3/(8.314*(EA427+273.15)) * AR427/DX427 * AQ427) * DX427/(100*DL427) * 1000/(1000 - AP427)</f>
        <v>0</v>
      </c>
      <c r="AO427">
        <v>14.97823404888877</v>
      </c>
      <c r="AP427">
        <v>22.57126242424242</v>
      </c>
      <c r="AQ427">
        <v>1.875066325811993E-05</v>
      </c>
      <c r="AR427">
        <v>105.4084907912641</v>
      </c>
      <c r="AS427">
        <v>0</v>
      </c>
      <c r="AT427">
        <v>0</v>
      </c>
      <c r="AU427">
        <f>IF(AS427*$H$15&gt;=AW427,1.0,(AW427/(AW427-AS427*$H$15)))</f>
        <v>0</v>
      </c>
      <c r="AV427">
        <f>(AU427-1)*100</f>
        <v>0</v>
      </c>
      <c r="AW427">
        <f>MAX(0,($B$15+$C$15*EF427)/(1+$D$15*EF427)*DY427/(EA427+273)*$E$15)</f>
        <v>0</v>
      </c>
      <c r="AX427" t="s">
        <v>439</v>
      </c>
      <c r="AY427" t="s">
        <v>439</v>
      </c>
      <c r="AZ427">
        <v>0</v>
      </c>
      <c r="BA427">
        <v>0</v>
      </c>
      <c r="BB427">
        <f>1-AZ427/BA427</f>
        <v>0</v>
      </c>
      <c r="BC427">
        <v>0</v>
      </c>
      <c r="BD427" t="s">
        <v>439</v>
      </c>
      <c r="BE427" t="s">
        <v>439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439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$B$13*EG427+$C$13*EH427+$F$13*ES427*(1-EV427)</f>
        <v>0</v>
      </c>
      <c r="DI427">
        <f>DH427*DJ427</f>
        <v>0</v>
      </c>
      <c r="DJ427">
        <f>($B$13*$D$11+$C$13*$D$11+$F$13*((FF427+EX427)/MAX(FF427+EX427+FG427, 0.1)*$I$11+FG427/MAX(FF427+EX427+FG427, 0.1)*$J$11))/($B$13+$C$13+$F$13)</f>
        <v>0</v>
      </c>
      <c r="DK427">
        <f>($B$13*$K$11+$C$13*$K$11+$F$13*((FF427+EX427)/MAX(FF427+EX427+FG427, 0.1)*$P$11+FG427/MAX(FF427+EX427+FG427, 0.1)*$Q$11))/($B$13+$C$13+$F$13)</f>
        <v>0</v>
      </c>
      <c r="DL427">
        <v>5.36</v>
      </c>
      <c r="DM427">
        <v>0.5</v>
      </c>
      <c r="DN427" t="s">
        <v>440</v>
      </c>
      <c r="DO427">
        <v>2</v>
      </c>
      <c r="DP427" t="b">
        <v>1</v>
      </c>
      <c r="DQ427">
        <v>1758651283</v>
      </c>
      <c r="DR427">
        <v>402.3889677419355</v>
      </c>
      <c r="DS427">
        <v>420.0887419354838</v>
      </c>
      <c r="DT427">
        <v>22.56512580645162</v>
      </c>
      <c r="DU427">
        <v>14.985</v>
      </c>
      <c r="DV427">
        <v>403.6692258064517</v>
      </c>
      <c r="DW427">
        <v>22.27186774193548</v>
      </c>
      <c r="DX427">
        <v>500.0759032258064</v>
      </c>
      <c r="DY427">
        <v>90.26045161290321</v>
      </c>
      <c r="DZ427">
        <v>0.06895204516129032</v>
      </c>
      <c r="EA427">
        <v>29.30413548387097</v>
      </c>
      <c r="EB427">
        <v>29.96542903225806</v>
      </c>
      <c r="EC427">
        <v>999.9000000000003</v>
      </c>
      <c r="ED427">
        <v>0</v>
      </c>
      <c r="EE427">
        <v>0</v>
      </c>
      <c r="EF427">
        <v>10004.37225806452</v>
      </c>
      <c r="EG427">
        <v>0</v>
      </c>
      <c r="EH427">
        <v>11.20575161290322</v>
      </c>
      <c r="EI427">
        <v>-17.69984193548387</v>
      </c>
      <c r="EJ427">
        <v>411.6784193548387</v>
      </c>
      <c r="EK427">
        <v>426.4795161290323</v>
      </c>
      <c r="EL427">
        <v>7.580127419354839</v>
      </c>
      <c r="EM427">
        <v>420.0887419354838</v>
      </c>
      <c r="EN427">
        <v>14.985</v>
      </c>
      <c r="EO427">
        <v>2.036737741935484</v>
      </c>
      <c r="EP427">
        <v>1.352552258064516</v>
      </c>
      <c r="EQ427">
        <v>17.73286451612903</v>
      </c>
      <c r="ER427">
        <v>11.39589032258064</v>
      </c>
      <c r="ES427">
        <v>2000.011935483871</v>
      </c>
      <c r="ET427">
        <v>0.9799939032258063</v>
      </c>
      <c r="EU427">
        <v>0.02000578387096775</v>
      </c>
      <c r="EV427">
        <v>0</v>
      </c>
      <c r="EW427">
        <v>1135.27</v>
      </c>
      <c r="EX427">
        <v>5.000779999999999</v>
      </c>
      <c r="EY427">
        <v>22007.36774193549</v>
      </c>
      <c r="EZ427">
        <v>16379.7064516129</v>
      </c>
      <c r="FA427">
        <v>39.63687096774193</v>
      </c>
      <c r="FB427">
        <v>40.52</v>
      </c>
      <c r="FC427">
        <v>39.9574193548387</v>
      </c>
      <c r="FD427">
        <v>40.12677419354837</v>
      </c>
      <c r="FE427">
        <v>40.75980645161289</v>
      </c>
      <c r="FF427">
        <v>1955.097096774194</v>
      </c>
      <c r="FG427">
        <v>39.91483870967743</v>
      </c>
      <c r="FH427">
        <v>0</v>
      </c>
      <c r="FI427">
        <v>1758651289.2</v>
      </c>
      <c r="FJ427">
        <v>0</v>
      </c>
      <c r="FK427">
        <v>1135.221923076923</v>
      </c>
      <c r="FL427">
        <v>-2.435897428620312</v>
      </c>
      <c r="FM427">
        <v>-37.29914534797391</v>
      </c>
      <c r="FN427">
        <v>22006.85384615385</v>
      </c>
      <c r="FO427">
        <v>15</v>
      </c>
      <c r="FP427">
        <v>0</v>
      </c>
      <c r="FQ427" t="s">
        <v>441</v>
      </c>
      <c r="FR427">
        <v>1746989605.5</v>
      </c>
      <c r="FS427">
        <v>1746989593.5</v>
      </c>
      <c r="FT427">
        <v>0</v>
      </c>
      <c r="FU427">
        <v>-0.274</v>
      </c>
      <c r="FV427">
        <v>-0.002</v>
      </c>
      <c r="FW427">
        <v>2.549</v>
      </c>
      <c r="FX427">
        <v>0.129</v>
      </c>
      <c r="FY427">
        <v>420</v>
      </c>
      <c r="FZ427">
        <v>17</v>
      </c>
      <c r="GA427">
        <v>0.02</v>
      </c>
      <c r="GB427">
        <v>0.04</v>
      </c>
      <c r="GC427">
        <v>-17.69733</v>
      </c>
      <c r="GD427">
        <v>-0.4286881801125539</v>
      </c>
      <c r="GE427">
        <v>0.0613335927530745</v>
      </c>
      <c r="GF427">
        <v>1</v>
      </c>
      <c r="GG427">
        <v>1135.271764705882</v>
      </c>
      <c r="GH427">
        <v>-1.294728798916733</v>
      </c>
      <c r="GI427">
        <v>0.3419620772596564</v>
      </c>
      <c r="GJ427">
        <v>0</v>
      </c>
      <c r="GK427">
        <v>7.575935250000001</v>
      </c>
      <c r="GL427">
        <v>0.1365648405253168</v>
      </c>
      <c r="GM427">
        <v>0.01492628553718242</v>
      </c>
      <c r="GN427">
        <v>0</v>
      </c>
      <c r="GO427">
        <v>1</v>
      </c>
      <c r="GP427">
        <v>3</v>
      </c>
      <c r="GQ427" t="s">
        <v>448</v>
      </c>
      <c r="GR427">
        <v>3.10084</v>
      </c>
      <c r="GS427">
        <v>2.72654</v>
      </c>
      <c r="GT427">
        <v>0.0850617</v>
      </c>
      <c r="GU427">
        <v>0.0876789</v>
      </c>
      <c r="GV427">
        <v>0.102919</v>
      </c>
      <c r="GW427">
        <v>0.07781159999999999</v>
      </c>
      <c r="GX427">
        <v>23888.4</v>
      </c>
      <c r="GY427">
        <v>21672.5</v>
      </c>
      <c r="GZ427">
        <v>26674.2</v>
      </c>
      <c r="HA427">
        <v>23979.6</v>
      </c>
      <c r="HB427">
        <v>38291.6</v>
      </c>
      <c r="HC427">
        <v>32710.4</v>
      </c>
      <c r="HD427">
        <v>46582.4</v>
      </c>
      <c r="HE427">
        <v>37956.3</v>
      </c>
      <c r="HF427">
        <v>1.87108</v>
      </c>
      <c r="HG427">
        <v>1.83498</v>
      </c>
      <c r="HH427">
        <v>0.143498</v>
      </c>
      <c r="HI427">
        <v>0</v>
      </c>
      <c r="HJ427">
        <v>27.6527</v>
      </c>
      <c r="HK427">
        <v>999.9</v>
      </c>
      <c r="HL427">
        <v>37.7</v>
      </c>
      <c r="HM427">
        <v>32.6</v>
      </c>
      <c r="HN427">
        <v>20.6301</v>
      </c>
      <c r="HO427">
        <v>61.1613</v>
      </c>
      <c r="HP427">
        <v>23.0609</v>
      </c>
      <c r="HQ427">
        <v>1</v>
      </c>
      <c r="HR427">
        <v>0.155485</v>
      </c>
      <c r="HS427">
        <v>-0.507568</v>
      </c>
      <c r="HT427">
        <v>20.2792</v>
      </c>
      <c r="HU427">
        <v>5.2137</v>
      </c>
      <c r="HV427">
        <v>11.9798</v>
      </c>
      <c r="HW427">
        <v>4.96335</v>
      </c>
      <c r="HX427">
        <v>3.27498</v>
      </c>
      <c r="HY427">
        <v>9999</v>
      </c>
      <c r="HZ427">
        <v>9999</v>
      </c>
      <c r="IA427">
        <v>9999</v>
      </c>
      <c r="IB427">
        <v>999.9</v>
      </c>
      <c r="IC427">
        <v>1.8639</v>
      </c>
      <c r="ID427">
        <v>1.86009</v>
      </c>
      <c r="IE427">
        <v>1.85847</v>
      </c>
      <c r="IF427">
        <v>1.85975</v>
      </c>
      <c r="IG427">
        <v>1.85989</v>
      </c>
      <c r="IH427">
        <v>1.85838</v>
      </c>
      <c r="II427">
        <v>1.85745</v>
      </c>
      <c r="IJ427">
        <v>1.85242</v>
      </c>
      <c r="IK427">
        <v>0</v>
      </c>
      <c r="IL427">
        <v>0</v>
      </c>
      <c r="IM427">
        <v>0</v>
      </c>
      <c r="IN427">
        <v>0</v>
      </c>
      <c r="IO427" t="s">
        <v>443</v>
      </c>
      <c r="IP427" t="s">
        <v>444</v>
      </c>
      <c r="IQ427" t="s">
        <v>445</v>
      </c>
      <c r="IR427" t="s">
        <v>445</v>
      </c>
      <c r="IS427" t="s">
        <v>445</v>
      </c>
      <c r="IT427" t="s">
        <v>445</v>
      </c>
      <c r="IU427">
        <v>0</v>
      </c>
      <c r="IV427">
        <v>100</v>
      </c>
      <c r="IW427">
        <v>100</v>
      </c>
      <c r="IX427">
        <v>-1.28</v>
      </c>
      <c r="IY427">
        <v>0.2934</v>
      </c>
      <c r="IZ427">
        <v>-1.101190050776656</v>
      </c>
      <c r="JA427">
        <v>-0.0009077452495023094</v>
      </c>
      <c r="JB427">
        <v>1.260287539409167E-06</v>
      </c>
      <c r="JC427">
        <v>-2.747980142854786E-10</v>
      </c>
      <c r="JD427">
        <v>0.01164710740424388</v>
      </c>
      <c r="JE427">
        <v>0.002354074995816399</v>
      </c>
      <c r="JF427">
        <v>0.0004967520844642659</v>
      </c>
      <c r="JG427">
        <v>-1.558376616488758E-06</v>
      </c>
      <c r="JH427">
        <v>1</v>
      </c>
      <c r="JI427">
        <v>1955</v>
      </c>
      <c r="JJ427">
        <v>1</v>
      </c>
      <c r="JK427">
        <v>26</v>
      </c>
      <c r="JL427">
        <v>194361.4</v>
      </c>
      <c r="JM427">
        <v>194361.6</v>
      </c>
      <c r="JN427">
        <v>1.1377</v>
      </c>
      <c r="JO427">
        <v>2.64893</v>
      </c>
      <c r="JP427">
        <v>1.49658</v>
      </c>
      <c r="JQ427">
        <v>2.34497</v>
      </c>
      <c r="JR427">
        <v>1.54907</v>
      </c>
      <c r="JS427">
        <v>2.43896</v>
      </c>
      <c r="JT427">
        <v>36.908</v>
      </c>
      <c r="JU427">
        <v>24.1751</v>
      </c>
      <c r="JV427">
        <v>18</v>
      </c>
      <c r="JW427">
        <v>486.336</v>
      </c>
      <c r="JX427">
        <v>477.922</v>
      </c>
      <c r="JY427">
        <v>28.4001</v>
      </c>
      <c r="JZ427">
        <v>29.2739</v>
      </c>
      <c r="KA427">
        <v>30</v>
      </c>
      <c r="KB427">
        <v>29.4978</v>
      </c>
      <c r="KC427">
        <v>29.4936</v>
      </c>
      <c r="KD427">
        <v>22.8761</v>
      </c>
      <c r="KE427">
        <v>23.6689</v>
      </c>
      <c r="KF427">
        <v>25.8875</v>
      </c>
      <c r="KG427">
        <v>28.4038</v>
      </c>
      <c r="KH427">
        <v>426.768</v>
      </c>
      <c r="KI427">
        <v>15.0704</v>
      </c>
      <c r="KJ427">
        <v>101.846</v>
      </c>
      <c r="KK427">
        <v>91.51949999999999</v>
      </c>
    </row>
    <row r="428" spans="1:297">
      <c r="A428">
        <v>410</v>
      </c>
      <c r="B428">
        <v>1758651296</v>
      </c>
      <c r="C428">
        <v>9663</v>
      </c>
      <c r="D428" t="s">
        <v>1269</v>
      </c>
      <c r="E428" t="s">
        <v>1270</v>
      </c>
      <c r="F428">
        <v>5</v>
      </c>
      <c r="G428" t="s">
        <v>1220</v>
      </c>
      <c r="H428" t="s">
        <v>438</v>
      </c>
      <c r="I428">
        <v>1758651288.155172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(EA428+(U428+2*0.95*5.67E-8*(((EA428+$B$9)+273)^4-(EA428+273)^4)-44100*J428)/(1.84*29.3*R428+8*0.95*5.67E-8*(EA428+273)^3))</f>
        <v>0</v>
      </c>
      <c r="W428">
        <f>($C$9*EB428+$D$9*EC428+$E$9*V428)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2*0.95*5.67E-8*(((EA428+$B$9)+273)^4-(W428+273)^4)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426.5669597926471</v>
      </c>
      <c r="AK428">
        <v>411.6579515151513</v>
      </c>
      <c r="AL428">
        <v>0.02037427601438486</v>
      </c>
      <c r="AM428">
        <v>65.18708182641205</v>
      </c>
      <c r="AN428">
        <f>(AP428 - AO428 + DY428*1E3/(8.314*(EA428+273.15)) * AR428/DX428 * AQ428) * DX428/(100*DL428) * 1000/(1000 - AP428)</f>
        <v>0</v>
      </c>
      <c r="AO428">
        <v>15.03480530145158</v>
      </c>
      <c r="AP428">
        <v>22.60077333333333</v>
      </c>
      <c r="AQ428">
        <v>0.006266252814785682</v>
      </c>
      <c r="AR428">
        <v>105.4084907912641</v>
      </c>
      <c r="AS428">
        <v>0</v>
      </c>
      <c r="AT428">
        <v>0</v>
      </c>
      <c r="AU428">
        <f>IF(AS428*$H$15&gt;=AW428,1.0,(AW428/(AW428-AS428*$H$15)))</f>
        <v>0</v>
      </c>
      <c r="AV428">
        <f>(AU428-1)*100</f>
        <v>0</v>
      </c>
      <c r="AW428">
        <f>MAX(0,($B$15+$C$15*EF428)/(1+$D$15*EF428)*DY428/(EA428+273)*$E$15)</f>
        <v>0</v>
      </c>
      <c r="AX428" t="s">
        <v>439</v>
      </c>
      <c r="AY428" t="s">
        <v>439</v>
      </c>
      <c r="AZ428">
        <v>0</v>
      </c>
      <c r="BA428">
        <v>0</v>
      </c>
      <c r="BB428">
        <f>1-AZ428/BA428</f>
        <v>0</v>
      </c>
      <c r="BC428">
        <v>0</v>
      </c>
      <c r="BD428" t="s">
        <v>439</v>
      </c>
      <c r="BE428" t="s">
        <v>439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439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$B$13*EG428+$C$13*EH428+$F$13*ES428*(1-EV428)</f>
        <v>0</v>
      </c>
      <c r="DI428">
        <f>DH428*DJ428</f>
        <v>0</v>
      </c>
      <c r="DJ428">
        <f>($B$13*$D$11+$C$13*$D$11+$F$13*((FF428+EX428)/MAX(FF428+EX428+FG428, 0.1)*$I$11+FG428/MAX(FF428+EX428+FG428, 0.1)*$J$11))/($B$13+$C$13+$F$13)</f>
        <v>0</v>
      </c>
      <c r="DK428">
        <f>($B$13*$K$11+$C$13*$K$11+$F$13*((FF428+EX428)/MAX(FF428+EX428+FG428, 0.1)*$P$11+FG428/MAX(FF428+EX428+FG428, 0.1)*$Q$11))/($B$13+$C$13+$F$13)</f>
        <v>0</v>
      </c>
      <c r="DL428">
        <v>5.36</v>
      </c>
      <c r="DM428">
        <v>0.5</v>
      </c>
      <c r="DN428" t="s">
        <v>440</v>
      </c>
      <c r="DO428">
        <v>2</v>
      </c>
      <c r="DP428" t="b">
        <v>1</v>
      </c>
      <c r="DQ428">
        <v>1758651288.155172</v>
      </c>
      <c r="DR428">
        <v>402.3319999999999</v>
      </c>
      <c r="DS428">
        <v>420.2363103448276</v>
      </c>
      <c r="DT428">
        <v>22.57442413793104</v>
      </c>
      <c r="DU428">
        <v>14.99342068965517</v>
      </c>
      <c r="DV428">
        <v>403.6122758620689</v>
      </c>
      <c r="DW428">
        <v>22.28095862068965</v>
      </c>
      <c r="DX428">
        <v>499.9602413793103</v>
      </c>
      <c r="DY428">
        <v>90.26071379310345</v>
      </c>
      <c r="DZ428">
        <v>0.06876467241379311</v>
      </c>
      <c r="EA428">
        <v>29.31275172413793</v>
      </c>
      <c r="EB428">
        <v>29.98186551724138</v>
      </c>
      <c r="EC428">
        <v>999.9000000000002</v>
      </c>
      <c r="ED428">
        <v>0</v>
      </c>
      <c r="EE428">
        <v>0</v>
      </c>
      <c r="EF428">
        <v>10003.25310344827</v>
      </c>
      <c r="EG428">
        <v>0</v>
      </c>
      <c r="EH428">
        <v>11.20393448275862</v>
      </c>
      <c r="EI428">
        <v>-17.90436551724138</v>
      </c>
      <c r="EJ428">
        <v>411.6239655172413</v>
      </c>
      <c r="EK428">
        <v>426.6329310344827</v>
      </c>
      <c r="EL428">
        <v>7.581003103448276</v>
      </c>
      <c r="EM428">
        <v>420.2363103448276</v>
      </c>
      <c r="EN428">
        <v>14.99342068965517</v>
      </c>
      <c r="EO428">
        <v>2.037583103448276</v>
      </c>
      <c r="EP428">
        <v>1.353316206896551</v>
      </c>
      <c r="EQ428">
        <v>17.73944137931035</v>
      </c>
      <c r="ER428">
        <v>11.40439655172414</v>
      </c>
      <c r="ES428">
        <v>2000.021724137931</v>
      </c>
      <c r="ET428">
        <v>0.9799935517241377</v>
      </c>
      <c r="EU428">
        <v>0.02000614137931035</v>
      </c>
      <c r="EV428">
        <v>0</v>
      </c>
      <c r="EW428">
        <v>1135.029310344828</v>
      </c>
      <c r="EX428">
        <v>5.00078</v>
      </c>
      <c r="EY428">
        <v>22004.1275862069</v>
      </c>
      <c r="EZ428">
        <v>16379.79310344828</v>
      </c>
      <c r="FA428">
        <v>39.63775862068965</v>
      </c>
      <c r="FB428">
        <v>40.5235172413793</v>
      </c>
      <c r="FC428">
        <v>39.94589655172413</v>
      </c>
      <c r="FD428">
        <v>40.13124137931035</v>
      </c>
      <c r="FE428">
        <v>40.74531034482757</v>
      </c>
      <c r="FF428">
        <v>1955.105862068965</v>
      </c>
      <c r="FG428">
        <v>39.91586206896552</v>
      </c>
      <c r="FH428">
        <v>0</v>
      </c>
      <c r="FI428">
        <v>1758651294</v>
      </c>
      <c r="FJ428">
        <v>0</v>
      </c>
      <c r="FK428">
        <v>1135.023076923077</v>
      </c>
      <c r="FL428">
        <v>-3.431794858503514</v>
      </c>
      <c r="FM428">
        <v>-36.78974356525516</v>
      </c>
      <c r="FN428">
        <v>22004.05</v>
      </c>
      <c r="FO428">
        <v>15</v>
      </c>
      <c r="FP428">
        <v>0</v>
      </c>
      <c r="FQ428" t="s">
        <v>441</v>
      </c>
      <c r="FR428">
        <v>1746989605.5</v>
      </c>
      <c r="FS428">
        <v>1746989593.5</v>
      </c>
      <c r="FT428">
        <v>0</v>
      </c>
      <c r="FU428">
        <v>-0.274</v>
      </c>
      <c r="FV428">
        <v>-0.002</v>
      </c>
      <c r="FW428">
        <v>2.549</v>
      </c>
      <c r="FX428">
        <v>0.129</v>
      </c>
      <c r="FY428">
        <v>420</v>
      </c>
      <c r="FZ428">
        <v>17</v>
      </c>
      <c r="GA428">
        <v>0.02</v>
      </c>
      <c r="GB428">
        <v>0.04</v>
      </c>
      <c r="GC428">
        <v>-17.7603775</v>
      </c>
      <c r="GD428">
        <v>-1.348886679174472</v>
      </c>
      <c r="GE428">
        <v>0.1701981396600739</v>
      </c>
      <c r="GF428">
        <v>0</v>
      </c>
      <c r="GG428">
        <v>1135.15</v>
      </c>
      <c r="GH428">
        <v>-2.320244457146149</v>
      </c>
      <c r="GI428">
        <v>0.3726929030716958</v>
      </c>
      <c r="GJ428">
        <v>0</v>
      </c>
      <c r="GK428">
        <v>7.57695825</v>
      </c>
      <c r="GL428">
        <v>0.04305512195121292</v>
      </c>
      <c r="GM428">
        <v>0.01457591470328705</v>
      </c>
      <c r="GN428">
        <v>1</v>
      </c>
      <c r="GO428">
        <v>1</v>
      </c>
      <c r="GP428">
        <v>3</v>
      </c>
      <c r="GQ428" t="s">
        <v>448</v>
      </c>
      <c r="GR428">
        <v>3.10107</v>
      </c>
      <c r="GS428">
        <v>2.72689</v>
      </c>
      <c r="GT428">
        <v>0.0850873</v>
      </c>
      <c r="GU428">
        <v>0.0880494</v>
      </c>
      <c r="GV428">
        <v>0.10302</v>
      </c>
      <c r="GW428">
        <v>0.07799639999999999</v>
      </c>
      <c r="GX428">
        <v>23887.9</v>
      </c>
      <c r="GY428">
        <v>21663.7</v>
      </c>
      <c r="GZ428">
        <v>26674.4</v>
      </c>
      <c r="HA428">
        <v>23979.5</v>
      </c>
      <c r="HB428">
        <v>38287.6</v>
      </c>
      <c r="HC428">
        <v>32704</v>
      </c>
      <c r="HD428">
        <v>46582.7</v>
      </c>
      <c r="HE428">
        <v>37956.4</v>
      </c>
      <c r="HF428">
        <v>1.87108</v>
      </c>
      <c r="HG428">
        <v>1.83475</v>
      </c>
      <c r="HH428">
        <v>0.143871</v>
      </c>
      <c r="HI428">
        <v>0</v>
      </c>
      <c r="HJ428">
        <v>27.6567</v>
      </c>
      <c r="HK428">
        <v>999.9</v>
      </c>
      <c r="HL428">
        <v>37.6</v>
      </c>
      <c r="HM428">
        <v>32.6</v>
      </c>
      <c r="HN428">
        <v>20.5771</v>
      </c>
      <c r="HO428">
        <v>61.1413</v>
      </c>
      <c r="HP428">
        <v>22.9688</v>
      </c>
      <c r="HQ428">
        <v>1</v>
      </c>
      <c r="HR428">
        <v>0.155615</v>
      </c>
      <c r="HS428">
        <v>-0.48649</v>
      </c>
      <c r="HT428">
        <v>20.2782</v>
      </c>
      <c r="HU428">
        <v>5.20905</v>
      </c>
      <c r="HV428">
        <v>11.9796</v>
      </c>
      <c r="HW428">
        <v>4.96265</v>
      </c>
      <c r="HX428">
        <v>3.2741</v>
      </c>
      <c r="HY428">
        <v>9999</v>
      </c>
      <c r="HZ428">
        <v>9999</v>
      </c>
      <c r="IA428">
        <v>9999</v>
      </c>
      <c r="IB428">
        <v>999.9</v>
      </c>
      <c r="IC428">
        <v>1.8639</v>
      </c>
      <c r="ID428">
        <v>1.8601</v>
      </c>
      <c r="IE428">
        <v>1.85845</v>
      </c>
      <c r="IF428">
        <v>1.85974</v>
      </c>
      <c r="IG428">
        <v>1.85989</v>
      </c>
      <c r="IH428">
        <v>1.85837</v>
      </c>
      <c r="II428">
        <v>1.85745</v>
      </c>
      <c r="IJ428">
        <v>1.85242</v>
      </c>
      <c r="IK428">
        <v>0</v>
      </c>
      <c r="IL428">
        <v>0</v>
      </c>
      <c r="IM428">
        <v>0</v>
      </c>
      <c r="IN428">
        <v>0</v>
      </c>
      <c r="IO428" t="s">
        <v>443</v>
      </c>
      <c r="IP428" t="s">
        <v>444</v>
      </c>
      <c r="IQ428" t="s">
        <v>445</v>
      </c>
      <c r="IR428" t="s">
        <v>445</v>
      </c>
      <c r="IS428" t="s">
        <v>445</v>
      </c>
      <c r="IT428" t="s">
        <v>445</v>
      </c>
      <c r="IU428">
        <v>0</v>
      </c>
      <c r="IV428">
        <v>100</v>
      </c>
      <c r="IW428">
        <v>100</v>
      </c>
      <c r="IX428">
        <v>-1.28</v>
      </c>
      <c r="IY428">
        <v>0.2941</v>
      </c>
      <c r="IZ428">
        <v>-1.101190050776656</v>
      </c>
      <c r="JA428">
        <v>-0.0009077452495023094</v>
      </c>
      <c r="JB428">
        <v>1.260287539409167E-06</v>
      </c>
      <c r="JC428">
        <v>-2.747980142854786E-10</v>
      </c>
      <c r="JD428">
        <v>0.01164710740424388</v>
      </c>
      <c r="JE428">
        <v>0.002354074995816399</v>
      </c>
      <c r="JF428">
        <v>0.0004967520844642659</v>
      </c>
      <c r="JG428">
        <v>-1.558376616488758E-06</v>
      </c>
      <c r="JH428">
        <v>1</v>
      </c>
      <c r="JI428">
        <v>1955</v>
      </c>
      <c r="JJ428">
        <v>1</v>
      </c>
      <c r="JK428">
        <v>26</v>
      </c>
      <c r="JL428">
        <v>194361.5</v>
      </c>
      <c r="JM428">
        <v>194361.7</v>
      </c>
      <c r="JN428">
        <v>1.16455</v>
      </c>
      <c r="JO428">
        <v>2.66235</v>
      </c>
      <c r="JP428">
        <v>1.49658</v>
      </c>
      <c r="JQ428">
        <v>2.34497</v>
      </c>
      <c r="JR428">
        <v>1.54907</v>
      </c>
      <c r="JS428">
        <v>2.44507</v>
      </c>
      <c r="JT428">
        <v>36.908</v>
      </c>
      <c r="JU428">
        <v>24.1751</v>
      </c>
      <c r="JV428">
        <v>18</v>
      </c>
      <c r="JW428">
        <v>486.336</v>
      </c>
      <c r="JX428">
        <v>477.776</v>
      </c>
      <c r="JY428">
        <v>28.4164</v>
      </c>
      <c r="JZ428">
        <v>29.2739</v>
      </c>
      <c r="KA428">
        <v>30.0002</v>
      </c>
      <c r="KB428">
        <v>29.4978</v>
      </c>
      <c r="KC428">
        <v>29.4936</v>
      </c>
      <c r="KD428">
        <v>23.423</v>
      </c>
      <c r="KE428">
        <v>23.6689</v>
      </c>
      <c r="KF428">
        <v>25.8875</v>
      </c>
      <c r="KG428">
        <v>28.416</v>
      </c>
      <c r="KH428">
        <v>440.144</v>
      </c>
      <c r="KI428">
        <v>15.0999</v>
      </c>
      <c r="KJ428">
        <v>101.847</v>
      </c>
      <c r="KK428">
        <v>91.5197</v>
      </c>
    </row>
    <row r="429" spans="1:297">
      <c r="A429">
        <v>411</v>
      </c>
      <c r="B429">
        <v>1758651301</v>
      </c>
      <c r="C429">
        <v>9668</v>
      </c>
      <c r="D429" t="s">
        <v>1271</v>
      </c>
      <c r="E429" t="s">
        <v>1272</v>
      </c>
      <c r="F429">
        <v>5</v>
      </c>
      <c r="G429" t="s">
        <v>1220</v>
      </c>
      <c r="H429" t="s">
        <v>438</v>
      </c>
      <c r="I429">
        <v>1758651293.232143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(EA429+(U429+2*0.95*5.67E-8*(((EA429+$B$9)+273)^4-(EA429+273)^4)-44100*J429)/(1.84*29.3*R429+8*0.95*5.67E-8*(EA429+273)^3))</f>
        <v>0</v>
      </c>
      <c r="W429">
        <f>($C$9*EB429+$D$9*EC429+$E$9*V429)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2*0.95*5.67E-8*(((EA429+$B$9)+273)^4-(W429+273)^4)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433.3041708091981</v>
      </c>
      <c r="AK429">
        <v>414.7831393939394</v>
      </c>
      <c r="AL429">
        <v>0.7694167671814585</v>
      </c>
      <c r="AM429">
        <v>65.18708182641205</v>
      </c>
      <c r="AN429">
        <f>(AP429 - AO429 + DY429*1E3/(8.314*(EA429+273.15)) * AR429/DX429 * AQ429) * DX429/(100*DL429) * 1000/(1000 - AP429)</f>
        <v>0</v>
      </c>
      <c r="AO429">
        <v>15.0436934862342</v>
      </c>
      <c r="AP429">
        <v>22.63450606060606</v>
      </c>
      <c r="AQ429">
        <v>0.005309335261573714</v>
      </c>
      <c r="AR429">
        <v>105.4084907912641</v>
      </c>
      <c r="AS429">
        <v>0</v>
      </c>
      <c r="AT429">
        <v>0</v>
      </c>
      <c r="AU429">
        <f>IF(AS429*$H$15&gt;=AW429,1.0,(AW429/(AW429-AS429*$H$15)))</f>
        <v>0</v>
      </c>
      <c r="AV429">
        <f>(AU429-1)*100</f>
        <v>0</v>
      </c>
      <c r="AW429">
        <f>MAX(0,($B$15+$C$15*EF429)/(1+$D$15*EF429)*DY429/(EA429+273)*$E$15)</f>
        <v>0</v>
      </c>
      <c r="AX429" t="s">
        <v>439</v>
      </c>
      <c r="AY429" t="s">
        <v>439</v>
      </c>
      <c r="AZ429">
        <v>0</v>
      </c>
      <c r="BA429">
        <v>0</v>
      </c>
      <c r="BB429">
        <f>1-AZ429/BA429</f>
        <v>0</v>
      </c>
      <c r="BC429">
        <v>0</v>
      </c>
      <c r="BD429" t="s">
        <v>439</v>
      </c>
      <c r="BE429" t="s">
        <v>439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439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$B$13*EG429+$C$13*EH429+$F$13*ES429*(1-EV429)</f>
        <v>0</v>
      </c>
      <c r="DI429">
        <f>DH429*DJ429</f>
        <v>0</v>
      </c>
      <c r="DJ429">
        <f>($B$13*$D$11+$C$13*$D$11+$F$13*((FF429+EX429)/MAX(FF429+EX429+FG429, 0.1)*$I$11+FG429/MAX(FF429+EX429+FG429, 0.1)*$J$11))/($B$13+$C$13+$F$13)</f>
        <v>0</v>
      </c>
      <c r="DK429">
        <f>($B$13*$K$11+$C$13*$K$11+$F$13*((FF429+EX429)/MAX(FF429+EX429+FG429, 0.1)*$P$11+FG429/MAX(FF429+EX429+FG429, 0.1)*$Q$11))/($B$13+$C$13+$F$13)</f>
        <v>0</v>
      </c>
      <c r="DL429">
        <v>5.36</v>
      </c>
      <c r="DM429">
        <v>0.5</v>
      </c>
      <c r="DN429" t="s">
        <v>440</v>
      </c>
      <c r="DO429">
        <v>2</v>
      </c>
      <c r="DP429" t="b">
        <v>1</v>
      </c>
      <c r="DQ429">
        <v>1758651293.232143</v>
      </c>
      <c r="DR429">
        <v>402.7461785714286</v>
      </c>
      <c r="DS429">
        <v>422.8326785714286</v>
      </c>
      <c r="DT429">
        <v>22.593175</v>
      </c>
      <c r="DU429">
        <v>15.01326428571428</v>
      </c>
      <c r="DV429">
        <v>404.0264999999999</v>
      </c>
      <c r="DW429">
        <v>22.29931428571428</v>
      </c>
      <c r="DX429">
        <v>500.0006785714286</v>
      </c>
      <c r="DY429">
        <v>90.26106071428573</v>
      </c>
      <c r="DZ429">
        <v>0.06854651428571429</v>
      </c>
      <c r="EA429">
        <v>29.32354285714285</v>
      </c>
      <c r="EB429">
        <v>29.99486071428571</v>
      </c>
      <c r="EC429">
        <v>999.9000000000002</v>
      </c>
      <c r="ED429">
        <v>0</v>
      </c>
      <c r="EE429">
        <v>0</v>
      </c>
      <c r="EF429">
        <v>10006.51928571428</v>
      </c>
      <c r="EG429">
        <v>0</v>
      </c>
      <c r="EH429">
        <v>11.19925</v>
      </c>
      <c r="EI429">
        <v>-20.08645714285714</v>
      </c>
      <c r="EJ429">
        <v>412.0557142857143</v>
      </c>
      <c r="EK429">
        <v>429.2774642857143</v>
      </c>
      <c r="EL429">
        <v>7.579919285714285</v>
      </c>
      <c r="EM429">
        <v>422.8326785714286</v>
      </c>
      <c r="EN429">
        <v>15.01326428571428</v>
      </c>
      <c r="EO429">
        <v>2.039284285714286</v>
      </c>
      <c r="EP429">
        <v>1.3551125</v>
      </c>
      <c r="EQ429">
        <v>17.75267857142857</v>
      </c>
      <c r="ER429">
        <v>11.424425</v>
      </c>
      <c r="ES429">
        <v>2000.016785714286</v>
      </c>
      <c r="ET429">
        <v>0.9799936428571429</v>
      </c>
      <c r="EU429">
        <v>0.02000605</v>
      </c>
      <c r="EV429">
        <v>0</v>
      </c>
      <c r="EW429">
        <v>1134.743214285714</v>
      </c>
      <c r="EX429">
        <v>5.00078</v>
      </c>
      <c r="EY429">
        <v>21999.40357142857</v>
      </c>
      <c r="EZ429">
        <v>16379.75357142857</v>
      </c>
      <c r="FA429">
        <v>39.66046428571428</v>
      </c>
      <c r="FB429">
        <v>40.53321428571428</v>
      </c>
      <c r="FC429">
        <v>39.94617857142856</v>
      </c>
      <c r="FD429">
        <v>40.13821428571428</v>
      </c>
      <c r="FE429">
        <v>40.75189285714286</v>
      </c>
      <c r="FF429">
        <v>1955.101071428571</v>
      </c>
      <c r="FG429">
        <v>39.91571428571429</v>
      </c>
      <c r="FH429">
        <v>0</v>
      </c>
      <c r="FI429">
        <v>1758651299.4</v>
      </c>
      <c r="FJ429">
        <v>0</v>
      </c>
      <c r="FK429">
        <v>1134.676</v>
      </c>
      <c r="FL429">
        <v>-3.719999998284786</v>
      </c>
      <c r="FM429">
        <v>-74.8846152914254</v>
      </c>
      <c r="FN429">
        <v>21998.412</v>
      </c>
      <c r="FO429">
        <v>15</v>
      </c>
      <c r="FP429">
        <v>0</v>
      </c>
      <c r="FQ429" t="s">
        <v>441</v>
      </c>
      <c r="FR429">
        <v>1746989605.5</v>
      </c>
      <c r="FS429">
        <v>1746989593.5</v>
      </c>
      <c r="FT429">
        <v>0</v>
      </c>
      <c r="FU429">
        <v>-0.274</v>
      </c>
      <c r="FV429">
        <v>-0.002</v>
      </c>
      <c r="FW429">
        <v>2.549</v>
      </c>
      <c r="FX429">
        <v>0.129</v>
      </c>
      <c r="FY429">
        <v>420</v>
      </c>
      <c r="FZ429">
        <v>17</v>
      </c>
      <c r="GA429">
        <v>0.02</v>
      </c>
      <c r="GB429">
        <v>0.04</v>
      </c>
      <c r="GC429">
        <v>-19.13577804878049</v>
      </c>
      <c r="GD429">
        <v>-19.84325644599303</v>
      </c>
      <c r="GE429">
        <v>2.625926032758376</v>
      </c>
      <c r="GF429">
        <v>0</v>
      </c>
      <c r="GG429">
        <v>1134.911470588235</v>
      </c>
      <c r="GH429">
        <v>-3.11734148402209</v>
      </c>
      <c r="GI429">
        <v>0.4119761011982125</v>
      </c>
      <c r="GJ429">
        <v>0</v>
      </c>
      <c r="GK429">
        <v>7.579486585365855</v>
      </c>
      <c r="GL429">
        <v>-0.03166285714286855</v>
      </c>
      <c r="GM429">
        <v>0.01371249770167064</v>
      </c>
      <c r="GN429">
        <v>1</v>
      </c>
      <c r="GO429">
        <v>1</v>
      </c>
      <c r="GP429">
        <v>3</v>
      </c>
      <c r="GQ429" t="s">
        <v>448</v>
      </c>
      <c r="GR429">
        <v>3.10129</v>
      </c>
      <c r="GS429">
        <v>2.7265</v>
      </c>
      <c r="GT429">
        <v>0.085661</v>
      </c>
      <c r="GU429">
        <v>0.0900094</v>
      </c>
      <c r="GV429">
        <v>0.103119</v>
      </c>
      <c r="GW429">
        <v>0.0780067</v>
      </c>
      <c r="GX429">
        <v>23873</v>
      </c>
      <c r="GY429">
        <v>21617.2</v>
      </c>
      <c r="GZ429">
        <v>26674.4</v>
      </c>
      <c r="HA429">
        <v>23979.5</v>
      </c>
      <c r="HB429">
        <v>38283.2</v>
      </c>
      <c r="HC429">
        <v>32703.9</v>
      </c>
      <c r="HD429">
        <v>46582.5</v>
      </c>
      <c r="HE429">
        <v>37956.6</v>
      </c>
      <c r="HF429">
        <v>1.87197</v>
      </c>
      <c r="HG429">
        <v>1.83405</v>
      </c>
      <c r="HH429">
        <v>0.144206</v>
      </c>
      <c r="HI429">
        <v>0</v>
      </c>
      <c r="HJ429">
        <v>27.6614</v>
      </c>
      <c r="HK429">
        <v>999.9</v>
      </c>
      <c r="HL429">
        <v>37.6</v>
      </c>
      <c r="HM429">
        <v>32.6</v>
      </c>
      <c r="HN429">
        <v>20.5757</v>
      </c>
      <c r="HO429">
        <v>61.0613</v>
      </c>
      <c r="HP429">
        <v>23.0248</v>
      </c>
      <c r="HQ429">
        <v>1</v>
      </c>
      <c r="HR429">
        <v>0.156075</v>
      </c>
      <c r="HS429">
        <v>0.572974</v>
      </c>
      <c r="HT429">
        <v>20.2771</v>
      </c>
      <c r="HU429">
        <v>5.20965</v>
      </c>
      <c r="HV429">
        <v>11.98</v>
      </c>
      <c r="HW429">
        <v>4.9627</v>
      </c>
      <c r="HX429">
        <v>3.27428</v>
      </c>
      <c r="HY429">
        <v>9999</v>
      </c>
      <c r="HZ429">
        <v>9999</v>
      </c>
      <c r="IA429">
        <v>9999</v>
      </c>
      <c r="IB429">
        <v>999.9</v>
      </c>
      <c r="IC429">
        <v>1.86394</v>
      </c>
      <c r="ID429">
        <v>1.86012</v>
      </c>
      <c r="IE429">
        <v>1.8585</v>
      </c>
      <c r="IF429">
        <v>1.85974</v>
      </c>
      <c r="IG429">
        <v>1.85989</v>
      </c>
      <c r="IH429">
        <v>1.85838</v>
      </c>
      <c r="II429">
        <v>1.85745</v>
      </c>
      <c r="IJ429">
        <v>1.85242</v>
      </c>
      <c r="IK429">
        <v>0</v>
      </c>
      <c r="IL429">
        <v>0</v>
      </c>
      <c r="IM429">
        <v>0</v>
      </c>
      <c r="IN429">
        <v>0</v>
      </c>
      <c r="IO429" t="s">
        <v>443</v>
      </c>
      <c r="IP429" t="s">
        <v>444</v>
      </c>
      <c r="IQ429" t="s">
        <v>445</v>
      </c>
      <c r="IR429" t="s">
        <v>445</v>
      </c>
      <c r="IS429" t="s">
        <v>445</v>
      </c>
      <c r="IT429" t="s">
        <v>445</v>
      </c>
      <c r="IU429">
        <v>0</v>
      </c>
      <c r="IV429">
        <v>100</v>
      </c>
      <c r="IW429">
        <v>100</v>
      </c>
      <c r="IX429">
        <v>-1.28</v>
      </c>
      <c r="IY429">
        <v>0.2949</v>
      </c>
      <c r="IZ429">
        <v>-1.101190050776656</v>
      </c>
      <c r="JA429">
        <v>-0.0009077452495023094</v>
      </c>
      <c r="JB429">
        <v>1.260287539409167E-06</v>
      </c>
      <c r="JC429">
        <v>-2.747980142854786E-10</v>
      </c>
      <c r="JD429">
        <v>0.01164710740424388</v>
      </c>
      <c r="JE429">
        <v>0.002354074995816399</v>
      </c>
      <c r="JF429">
        <v>0.0004967520844642659</v>
      </c>
      <c r="JG429">
        <v>-1.558376616488758E-06</v>
      </c>
      <c r="JH429">
        <v>1</v>
      </c>
      <c r="JI429">
        <v>1955</v>
      </c>
      <c r="JJ429">
        <v>1</v>
      </c>
      <c r="JK429">
        <v>26</v>
      </c>
      <c r="JL429">
        <v>194361.6</v>
      </c>
      <c r="JM429">
        <v>194361.8</v>
      </c>
      <c r="JN429">
        <v>1.19629</v>
      </c>
      <c r="JO429">
        <v>2.64404</v>
      </c>
      <c r="JP429">
        <v>1.49658</v>
      </c>
      <c r="JQ429">
        <v>2.34497</v>
      </c>
      <c r="JR429">
        <v>1.54907</v>
      </c>
      <c r="JS429">
        <v>2.45117</v>
      </c>
      <c r="JT429">
        <v>36.908</v>
      </c>
      <c r="JU429">
        <v>24.1751</v>
      </c>
      <c r="JV429">
        <v>18</v>
      </c>
      <c r="JW429">
        <v>486.861</v>
      </c>
      <c r="JX429">
        <v>477.311</v>
      </c>
      <c r="JY429">
        <v>28.3238</v>
      </c>
      <c r="JZ429">
        <v>29.2739</v>
      </c>
      <c r="KA429">
        <v>30.0006</v>
      </c>
      <c r="KB429">
        <v>29.4971</v>
      </c>
      <c r="KC429">
        <v>29.4919</v>
      </c>
      <c r="KD429">
        <v>24.0434</v>
      </c>
      <c r="KE429">
        <v>23.6689</v>
      </c>
      <c r="KF429">
        <v>25.8875</v>
      </c>
      <c r="KG429">
        <v>28.1522</v>
      </c>
      <c r="KH429">
        <v>460.179</v>
      </c>
      <c r="KI429">
        <v>15.0924</v>
      </c>
      <c r="KJ429">
        <v>101.846</v>
      </c>
      <c r="KK429">
        <v>91.52</v>
      </c>
    </row>
    <row r="430" spans="1:297">
      <c r="A430">
        <v>412</v>
      </c>
      <c r="B430">
        <v>1758651306</v>
      </c>
      <c r="C430">
        <v>9673</v>
      </c>
      <c r="D430" t="s">
        <v>1273</v>
      </c>
      <c r="E430" t="s">
        <v>1274</v>
      </c>
      <c r="F430">
        <v>5</v>
      </c>
      <c r="G430" t="s">
        <v>1220</v>
      </c>
      <c r="H430" t="s">
        <v>438</v>
      </c>
      <c r="I430">
        <v>1758651298.5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(EA430+(U430+2*0.95*5.67E-8*(((EA430+$B$9)+273)^4-(EA430+273)^4)-44100*J430)/(1.84*29.3*R430+8*0.95*5.67E-8*(EA430+273)^3))</f>
        <v>0</v>
      </c>
      <c r="W430">
        <f>($C$9*EB430+$D$9*EC430+$E$9*V430)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2*0.95*5.67E-8*(((EA430+$B$9)+273)^4-(W430+273)^4)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447.8109943798436</v>
      </c>
      <c r="AK430">
        <v>423.6040909090908</v>
      </c>
      <c r="AL430">
        <v>1.900158225974055</v>
      </c>
      <c r="AM430">
        <v>65.18708182641205</v>
      </c>
      <c r="AN430">
        <f>(AP430 - AO430 + DY430*1E3/(8.314*(EA430+273.15)) * AR430/DX430 * AQ430) * DX430/(100*DL430) * 1000/(1000 - AP430)</f>
        <v>0</v>
      </c>
      <c r="AO430">
        <v>15.03794980762126</v>
      </c>
      <c r="AP430">
        <v>22.65029272727271</v>
      </c>
      <c r="AQ430">
        <v>0.0008837390678209099</v>
      </c>
      <c r="AR430">
        <v>105.4084907912641</v>
      </c>
      <c r="AS430">
        <v>0</v>
      </c>
      <c r="AT430">
        <v>0</v>
      </c>
      <c r="AU430">
        <f>IF(AS430*$H$15&gt;=AW430,1.0,(AW430/(AW430-AS430*$H$15)))</f>
        <v>0</v>
      </c>
      <c r="AV430">
        <f>(AU430-1)*100</f>
        <v>0</v>
      </c>
      <c r="AW430">
        <f>MAX(0,($B$15+$C$15*EF430)/(1+$D$15*EF430)*DY430/(EA430+273)*$E$15)</f>
        <v>0</v>
      </c>
      <c r="AX430" t="s">
        <v>439</v>
      </c>
      <c r="AY430" t="s">
        <v>439</v>
      </c>
      <c r="AZ430">
        <v>0</v>
      </c>
      <c r="BA430">
        <v>0</v>
      </c>
      <c r="BB430">
        <f>1-AZ430/BA430</f>
        <v>0</v>
      </c>
      <c r="BC430">
        <v>0</v>
      </c>
      <c r="BD430" t="s">
        <v>439</v>
      </c>
      <c r="BE430" t="s">
        <v>439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439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$B$13*EG430+$C$13*EH430+$F$13*ES430*(1-EV430)</f>
        <v>0</v>
      </c>
      <c r="DI430">
        <f>DH430*DJ430</f>
        <v>0</v>
      </c>
      <c r="DJ430">
        <f>($B$13*$D$11+$C$13*$D$11+$F$13*((FF430+EX430)/MAX(FF430+EX430+FG430, 0.1)*$I$11+FG430/MAX(FF430+EX430+FG430, 0.1)*$J$11))/($B$13+$C$13+$F$13)</f>
        <v>0</v>
      </c>
      <c r="DK430">
        <f>($B$13*$K$11+$C$13*$K$11+$F$13*((FF430+EX430)/MAX(FF430+EX430+FG430, 0.1)*$P$11+FG430/MAX(FF430+EX430+FG430, 0.1)*$Q$11))/($B$13+$C$13+$F$13)</f>
        <v>0</v>
      </c>
      <c r="DL430">
        <v>5.36</v>
      </c>
      <c r="DM430">
        <v>0.5</v>
      </c>
      <c r="DN430" t="s">
        <v>440</v>
      </c>
      <c r="DO430">
        <v>2</v>
      </c>
      <c r="DP430" t="b">
        <v>1</v>
      </c>
      <c r="DQ430">
        <v>1758651298.5</v>
      </c>
      <c r="DR430">
        <v>405.3739259259259</v>
      </c>
      <c r="DS430">
        <v>430.4251111111111</v>
      </c>
      <c r="DT430">
        <v>22.61868888888889</v>
      </c>
      <c r="DU430">
        <v>15.03554814814815</v>
      </c>
      <c r="DV430">
        <v>406.6542962962963</v>
      </c>
      <c r="DW430">
        <v>22.32427037037037</v>
      </c>
      <c r="DX430">
        <v>499.9138888888888</v>
      </c>
      <c r="DY430">
        <v>90.26222962962963</v>
      </c>
      <c r="DZ430">
        <v>0.06861074444444444</v>
      </c>
      <c r="EA430">
        <v>29.33195925925926</v>
      </c>
      <c r="EB430">
        <v>30.00967407407407</v>
      </c>
      <c r="EC430">
        <v>999.9000000000001</v>
      </c>
      <c r="ED430">
        <v>0</v>
      </c>
      <c r="EE430">
        <v>0</v>
      </c>
      <c r="EF430">
        <v>9998.980370370369</v>
      </c>
      <c r="EG430">
        <v>0</v>
      </c>
      <c r="EH430">
        <v>11.21152222222222</v>
      </c>
      <c r="EI430">
        <v>-25.0511</v>
      </c>
      <c r="EJ430">
        <v>414.7551481481481</v>
      </c>
      <c r="EK430">
        <v>436.9954444444444</v>
      </c>
      <c r="EL430">
        <v>7.583148148148148</v>
      </c>
      <c r="EM430">
        <v>430.4251111111111</v>
      </c>
      <c r="EN430">
        <v>15.03554814814815</v>
      </c>
      <c r="EO430">
        <v>2.041613703703704</v>
      </c>
      <c r="EP430">
        <v>1.357141851851852</v>
      </c>
      <c r="EQ430">
        <v>17.7708</v>
      </c>
      <c r="ER430">
        <v>11.44704444444444</v>
      </c>
      <c r="ES430">
        <v>2000.010740740741</v>
      </c>
      <c r="ET430">
        <v>0.9799937037037035</v>
      </c>
      <c r="EU430">
        <v>0.02000597037037037</v>
      </c>
      <c r="EV430">
        <v>0</v>
      </c>
      <c r="EW430">
        <v>1134.30962962963</v>
      </c>
      <c r="EX430">
        <v>5.00078</v>
      </c>
      <c r="EY430">
        <v>21991.25555555556</v>
      </c>
      <c r="EZ430">
        <v>16379.7</v>
      </c>
      <c r="FA430">
        <v>39.67111111111111</v>
      </c>
      <c r="FB430">
        <v>40.53674074074074</v>
      </c>
      <c r="FC430">
        <v>39.95577777777778</v>
      </c>
      <c r="FD430">
        <v>40.15033333333333</v>
      </c>
      <c r="FE430">
        <v>40.75670370370371</v>
      </c>
      <c r="FF430">
        <v>1955.095185185185</v>
      </c>
      <c r="FG430">
        <v>39.91555555555556</v>
      </c>
      <c r="FH430">
        <v>0</v>
      </c>
      <c r="FI430">
        <v>1758651304.2</v>
      </c>
      <c r="FJ430">
        <v>0</v>
      </c>
      <c r="FK430">
        <v>1134.296</v>
      </c>
      <c r="FL430">
        <v>-6.160000000245845</v>
      </c>
      <c r="FM430">
        <v>-121.0076923278557</v>
      </c>
      <c r="FN430">
        <v>21990.916</v>
      </c>
      <c r="FO430">
        <v>15</v>
      </c>
      <c r="FP430">
        <v>0</v>
      </c>
      <c r="FQ430" t="s">
        <v>441</v>
      </c>
      <c r="FR430">
        <v>1746989605.5</v>
      </c>
      <c r="FS430">
        <v>1746989593.5</v>
      </c>
      <c r="FT430">
        <v>0</v>
      </c>
      <c r="FU430">
        <v>-0.274</v>
      </c>
      <c r="FV430">
        <v>-0.002</v>
      </c>
      <c r="FW430">
        <v>2.549</v>
      </c>
      <c r="FX430">
        <v>0.129</v>
      </c>
      <c r="FY430">
        <v>420</v>
      </c>
      <c r="FZ430">
        <v>17</v>
      </c>
      <c r="GA430">
        <v>0.02</v>
      </c>
      <c r="GB430">
        <v>0.04</v>
      </c>
      <c r="GC430">
        <v>-22.47980487804878</v>
      </c>
      <c r="GD430">
        <v>-53.03350034843207</v>
      </c>
      <c r="GE430">
        <v>5.728571360953548</v>
      </c>
      <c r="GF430">
        <v>0</v>
      </c>
      <c r="GG430">
        <v>1134.526470588235</v>
      </c>
      <c r="GH430">
        <v>-4.428113062201441</v>
      </c>
      <c r="GI430">
        <v>0.5208809413074108</v>
      </c>
      <c r="GJ430">
        <v>0</v>
      </c>
      <c r="GK430">
        <v>7.585317073170732</v>
      </c>
      <c r="GL430">
        <v>0.02149400696865263</v>
      </c>
      <c r="GM430">
        <v>0.01586388631435079</v>
      </c>
      <c r="GN430">
        <v>1</v>
      </c>
      <c r="GO430">
        <v>1</v>
      </c>
      <c r="GP430">
        <v>3</v>
      </c>
      <c r="GQ430" t="s">
        <v>448</v>
      </c>
      <c r="GR430">
        <v>3.10094</v>
      </c>
      <c r="GS430">
        <v>2.7272</v>
      </c>
      <c r="GT430">
        <v>0.08711199999999999</v>
      </c>
      <c r="GU430">
        <v>0.0923824</v>
      </c>
      <c r="GV430">
        <v>0.103168</v>
      </c>
      <c r="GW430">
        <v>0.0779181</v>
      </c>
      <c r="GX430">
        <v>23835</v>
      </c>
      <c r="GY430">
        <v>21561</v>
      </c>
      <c r="GZ430">
        <v>26674.3</v>
      </c>
      <c r="HA430">
        <v>23979.8</v>
      </c>
      <c r="HB430">
        <v>38281.2</v>
      </c>
      <c r="HC430">
        <v>32707.4</v>
      </c>
      <c r="HD430">
        <v>46582.5</v>
      </c>
      <c r="HE430">
        <v>37956.6</v>
      </c>
      <c r="HF430">
        <v>1.87095</v>
      </c>
      <c r="HG430">
        <v>1.83485</v>
      </c>
      <c r="HH430">
        <v>0.145175</v>
      </c>
      <c r="HI430">
        <v>0</v>
      </c>
      <c r="HJ430">
        <v>27.6645</v>
      </c>
      <c r="HK430">
        <v>999.9</v>
      </c>
      <c r="HL430">
        <v>37.6</v>
      </c>
      <c r="HM430">
        <v>32.6</v>
      </c>
      <c r="HN430">
        <v>20.5775</v>
      </c>
      <c r="HO430">
        <v>60.7713</v>
      </c>
      <c r="HP430">
        <v>22.9768</v>
      </c>
      <c r="HQ430">
        <v>1</v>
      </c>
      <c r="HR430">
        <v>0.156065</v>
      </c>
      <c r="HS430">
        <v>0.152407</v>
      </c>
      <c r="HT430">
        <v>20.2791</v>
      </c>
      <c r="HU430">
        <v>5.20995</v>
      </c>
      <c r="HV430">
        <v>11.9797</v>
      </c>
      <c r="HW430">
        <v>4.96275</v>
      </c>
      <c r="HX430">
        <v>3.2742</v>
      </c>
      <c r="HY430">
        <v>9999</v>
      </c>
      <c r="HZ430">
        <v>9999</v>
      </c>
      <c r="IA430">
        <v>9999</v>
      </c>
      <c r="IB430">
        <v>999.9</v>
      </c>
      <c r="IC430">
        <v>1.86396</v>
      </c>
      <c r="ID430">
        <v>1.86011</v>
      </c>
      <c r="IE430">
        <v>1.85846</v>
      </c>
      <c r="IF430">
        <v>1.85974</v>
      </c>
      <c r="IG430">
        <v>1.85989</v>
      </c>
      <c r="IH430">
        <v>1.85837</v>
      </c>
      <c r="II430">
        <v>1.85745</v>
      </c>
      <c r="IJ430">
        <v>1.85242</v>
      </c>
      <c r="IK430">
        <v>0</v>
      </c>
      <c r="IL430">
        <v>0</v>
      </c>
      <c r="IM430">
        <v>0</v>
      </c>
      <c r="IN430">
        <v>0</v>
      </c>
      <c r="IO430" t="s">
        <v>443</v>
      </c>
      <c r="IP430" t="s">
        <v>444</v>
      </c>
      <c r="IQ430" t="s">
        <v>445</v>
      </c>
      <c r="IR430" t="s">
        <v>445</v>
      </c>
      <c r="IS430" t="s">
        <v>445</v>
      </c>
      <c r="IT430" t="s">
        <v>445</v>
      </c>
      <c r="IU430">
        <v>0</v>
      </c>
      <c r="IV430">
        <v>100</v>
      </c>
      <c r="IW430">
        <v>100</v>
      </c>
      <c r="IX430">
        <v>-1.28</v>
      </c>
      <c r="IY430">
        <v>0.2951</v>
      </c>
      <c r="IZ430">
        <v>-1.101190050776656</v>
      </c>
      <c r="JA430">
        <v>-0.0009077452495023094</v>
      </c>
      <c r="JB430">
        <v>1.260287539409167E-06</v>
      </c>
      <c r="JC430">
        <v>-2.747980142854786E-10</v>
      </c>
      <c r="JD430">
        <v>0.01164710740424388</v>
      </c>
      <c r="JE430">
        <v>0.002354074995816399</v>
      </c>
      <c r="JF430">
        <v>0.0004967520844642659</v>
      </c>
      <c r="JG430">
        <v>-1.558376616488758E-06</v>
      </c>
      <c r="JH430">
        <v>1</v>
      </c>
      <c r="JI430">
        <v>1955</v>
      </c>
      <c r="JJ430">
        <v>1</v>
      </c>
      <c r="JK430">
        <v>26</v>
      </c>
      <c r="JL430">
        <v>194361.7</v>
      </c>
      <c r="JM430">
        <v>194361.9</v>
      </c>
      <c r="JN430">
        <v>1.23413</v>
      </c>
      <c r="JO430">
        <v>2.65137</v>
      </c>
      <c r="JP430">
        <v>1.49658</v>
      </c>
      <c r="JQ430">
        <v>2.34497</v>
      </c>
      <c r="JR430">
        <v>1.54907</v>
      </c>
      <c r="JS430">
        <v>2.45117</v>
      </c>
      <c r="JT430">
        <v>36.908</v>
      </c>
      <c r="JU430">
        <v>24.1751</v>
      </c>
      <c r="JV430">
        <v>18</v>
      </c>
      <c r="JW430">
        <v>486.243</v>
      </c>
      <c r="JX430">
        <v>477.821</v>
      </c>
      <c r="JY430">
        <v>28.1436</v>
      </c>
      <c r="JZ430">
        <v>29.2714</v>
      </c>
      <c r="KA430">
        <v>30.0001</v>
      </c>
      <c r="KB430">
        <v>29.4953</v>
      </c>
      <c r="KC430">
        <v>29.4911</v>
      </c>
      <c r="KD430">
        <v>24.7962</v>
      </c>
      <c r="KE430">
        <v>23.6689</v>
      </c>
      <c r="KF430">
        <v>25.5155</v>
      </c>
      <c r="KG430">
        <v>28.1415</v>
      </c>
      <c r="KH430">
        <v>473.552</v>
      </c>
      <c r="KI430">
        <v>15.0863</v>
      </c>
      <c r="KJ430">
        <v>101.846</v>
      </c>
      <c r="KK430">
        <v>91.52030000000001</v>
      </c>
    </row>
    <row r="431" spans="1:297">
      <c r="A431">
        <v>413</v>
      </c>
      <c r="B431">
        <v>1758651311</v>
      </c>
      <c r="C431">
        <v>9678</v>
      </c>
      <c r="D431" t="s">
        <v>1275</v>
      </c>
      <c r="E431" t="s">
        <v>1276</v>
      </c>
      <c r="F431">
        <v>5</v>
      </c>
      <c r="G431" t="s">
        <v>1220</v>
      </c>
      <c r="H431" t="s">
        <v>438</v>
      </c>
      <c r="I431">
        <v>1758651303.214286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(EA431+(U431+2*0.95*5.67E-8*(((EA431+$B$9)+273)^4-(EA431+273)^4)-44100*J431)/(1.84*29.3*R431+8*0.95*5.67E-8*(EA431+273)^3))</f>
        <v>0</v>
      </c>
      <c r="W431">
        <f>($C$9*EB431+$D$9*EC431+$E$9*V431)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2*0.95*5.67E-8*(((EA431+$B$9)+273)^4-(W431+273)^4)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464.2302665240558</v>
      </c>
      <c r="AK431">
        <v>436.4057999999999</v>
      </c>
      <c r="AL431">
        <v>2.64840135483818</v>
      </c>
      <c r="AM431">
        <v>65.18708182641205</v>
      </c>
      <c r="AN431">
        <f>(AP431 - AO431 + DY431*1E3/(8.314*(EA431+273.15)) * AR431/DX431 * AQ431) * DX431/(100*DL431) * 1000/(1000 - AP431)</f>
        <v>0</v>
      </c>
      <c r="AO431">
        <v>14.99292409842286</v>
      </c>
      <c r="AP431">
        <v>22.64140363636362</v>
      </c>
      <c r="AQ431">
        <v>-0.0004382146815019848</v>
      </c>
      <c r="AR431">
        <v>105.4084907912641</v>
      </c>
      <c r="AS431">
        <v>0</v>
      </c>
      <c r="AT431">
        <v>0</v>
      </c>
      <c r="AU431">
        <f>IF(AS431*$H$15&gt;=AW431,1.0,(AW431/(AW431-AS431*$H$15)))</f>
        <v>0</v>
      </c>
      <c r="AV431">
        <f>(AU431-1)*100</f>
        <v>0</v>
      </c>
      <c r="AW431">
        <f>MAX(0,($B$15+$C$15*EF431)/(1+$D$15*EF431)*DY431/(EA431+273)*$E$15)</f>
        <v>0</v>
      </c>
      <c r="AX431" t="s">
        <v>439</v>
      </c>
      <c r="AY431" t="s">
        <v>439</v>
      </c>
      <c r="AZ431">
        <v>0</v>
      </c>
      <c r="BA431">
        <v>0</v>
      </c>
      <c r="BB431">
        <f>1-AZ431/BA431</f>
        <v>0</v>
      </c>
      <c r="BC431">
        <v>0</v>
      </c>
      <c r="BD431" t="s">
        <v>439</v>
      </c>
      <c r="BE431" t="s">
        <v>439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439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$B$13*EG431+$C$13*EH431+$F$13*ES431*(1-EV431)</f>
        <v>0</v>
      </c>
      <c r="DI431">
        <f>DH431*DJ431</f>
        <v>0</v>
      </c>
      <c r="DJ431">
        <f>($B$13*$D$11+$C$13*$D$11+$F$13*((FF431+EX431)/MAX(FF431+EX431+FG431, 0.1)*$I$11+FG431/MAX(FF431+EX431+FG431, 0.1)*$J$11))/($B$13+$C$13+$F$13)</f>
        <v>0</v>
      </c>
      <c r="DK431">
        <f>($B$13*$K$11+$C$13*$K$11+$F$13*((FF431+EX431)/MAX(FF431+EX431+FG431, 0.1)*$P$11+FG431/MAX(FF431+EX431+FG431, 0.1)*$Q$11))/($B$13+$C$13+$F$13)</f>
        <v>0</v>
      </c>
      <c r="DL431">
        <v>5.36</v>
      </c>
      <c r="DM431">
        <v>0.5</v>
      </c>
      <c r="DN431" t="s">
        <v>440</v>
      </c>
      <c r="DO431">
        <v>2</v>
      </c>
      <c r="DP431" t="b">
        <v>1</v>
      </c>
      <c r="DQ431">
        <v>1758651303.214286</v>
      </c>
      <c r="DR431">
        <v>411.3598928571428</v>
      </c>
      <c r="DS431">
        <v>442.4073571428572</v>
      </c>
      <c r="DT431">
        <v>22.63678571428571</v>
      </c>
      <c r="DU431">
        <v>15.02741428571428</v>
      </c>
      <c r="DV431">
        <v>412.6403571428572</v>
      </c>
      <c r="DW431">
        <v>22.34196785714286</v>
      </c>
      <c r="DX431">
        <v>500.0183571428571</v>
      </c>
      <c r="DY431">
        <v>90.26310714285715</v>
      </c>
      <c r="DZ431">
        <v>0.06861164285714286</v>
      </c>
      <c r="EA431">
        <v>29.33566428571428</v>
      </c>
      <c r="EB431">
        <v>30.01858928571428</v>
      </c>
      <c r="EC431">
        <v>999.9000000000002</v>
      </c>
      <c r="ED431">
        <v>0</v>
      </c>
      <c r="EE431">
        <v>0</v>
      </c>
      <c r="EF431">
        <v>10017.29785714286</v>
      </c>
      <c r="EG431">
        <v>0</v>
      </c>
      <c r="EH431">
        <v>11.21486428571429</v>
      </c>
      <c r="EI431">
        <v>-31.04733928571428</v>
      </c>
      <c r="EJ431">
        <v>420.8875</v>
      </c>
      <c r="EK431">
        <v>449.1566785714285</v>
      </c>
      <c r="EL431">
        <v>7.609374642857143</v>
      </c>
      <c r="EM431">
        <v>442.4073571428572</v>
      </c>
      <c r="EN431">
        <v>15.02741428571428</v>
      </c>
      <c r="EO431">
        <v>2.043266785714285</v>
      </c>
      <c r="EP431">
        <v>1.356420357142857</v>
      </c>
      <c r="EQ431">
        <v>17.78365357142857</v>
      </c>
      <c r="ER431">
        <v>11.43901428571429</v>
      </c>
      <c r="ES431">
        <v>1999.993928571429</v>
      </c>
      <c r="ET431">
        <v>0.9799940714285714</v>
      </c>
      <c r="EU431">
        <v>0.0200056</v>
      </c>
      <c r="EV431">
        <v>0</v>
      </c>
      <c r="EW431">
        <v>1133.840714285715</v>
      </c>
      <c r="EX431">
        <v>5.00078</v>
      </c>
      <c r="EY431">
        <v>21981.71071428572</v>
      </c>
      <c r="EZ431">
        <v>16379.56071428572</v>
      </c>
      <c r="FA431">
        <v>39.67839285714285</v>
      </c>
      <c r="FB431">
        <v>40.531</v>
      </c>
      <c r="FC431">
        <v>39.97303571428571</v>
      </c>
      <c r="FD431">
        <v>40.14935714285713</v>
      </c>
      <c r="FE431">
        <v>40.76989285714286</v>
      </c>
      <c r="FF431">
        <v>1955.079642857143</v>
      </c>
      <c r="FG431">
        <v>39.91428571428572</v>
      </c>
      <c r="FH431">
        <v>0</v>
      </c>
      <c r="FI431">
        <v>1758651309.6</v>
      </c>
      <c r="FJ431">
        <v>0</v>
      </c>
      <c r="FK431">
        <v>1133.779615384615</v>
      </c>
      <c r="FL431">
        <v>-7.556581193870043</v>
      </c>
      <c r="FM431">
        <v>-128.8854700968819</v>
      </c>
      <c r="FN431">
        <v>21980.45</v>
      </c>
      <c r="FO431">
        <v>15</v>
      </c>
      <c r="FP431">
        <v>0</v>
      </c>
      <c r="FQ431" t="s">
        <v>441</v>
      </c>
      <c r="FR431">
        <v>1746989605.5</v>
      </c>
      <c r="FS431">
        <v>1746989593.5</v>
      </c>
      <c r="FT431">
        <v>0</v>
      </c>
      <c r="FU431">
        <v>-0.274</v>
      </c>
      <c r="FV431">
        <v>-0.002</v>
      </c>
      <c r="FW431">
        <v>2.549</v>
      </c>
      <c r="FX431">
        <v>0.129</v>
      </c>
      <c r="FY431">
        <v>420</v>
      </c>
      <c r="FZ431">
        <v>17</v>
      </c>
      <c r="GA431">
        <v>0.02</v>
      </c>
      <c r="GB431">
        <v>0.04</v>
      </c>
      <c r="GC431">
        <v>-27.91486</v>
      </c>
      <c r="GD431">
        <v>-77.47248855534706</v>
      </c>
      <c r="GE431">
        <v>7.527627463577087</v>
      </c>
      <c r="GF431">
        <v>0</v>
      </c>
      <c r="GG431">
        <v>1134.064117647059</v>
      </c>
      <c r="GH431">
        <v>-6.137203971667516</v>
      </c>
      <c r="GI431">
        <v>0.6503443325385855</v>
      </c>
      <c r="GJ431">
        <v>0</v>
      </c>
      <c r="GK431">
        <v>7.598523</v>
      </c>
      <c r="GL431">
        <v>0.3108245403377038</v>
      </c>
      <c r="GM431">
        <v>0.03185237214086255</v>
      </c>
      <c r="GN431">
        <v>0</v>
      </c>
      <c r="GO431">
        <v>0</v>
      </c>
      <c r="GP431">
        <v>3</v>
      </c>
      <c r="GQ431" t="s">
        <v>459</v>
      </c>
      <c r="GR431">
        <v>3.10129</v>
      </c>
      <c r="GS431">
        <v>2.7267</v>
      </c>
      <c r="GT431">
        <v>0.089127</v>
      </c>
      <c r="GU431">
        <v>0.0949034</v>
      </c>
      <c r="GV431">
        <v>0.103139</v>
      </c>
      <c r="GW431">
        <v>0.07784820000000001</v>
      </c>
      <c r="GX431">
        <v>23782.5</v>
      </c>
      <c r="GY431">
        <v>21501.1</v>
      </c>
      <c r="GZ431">
        <v>26674.4</v>
      </c>
      <c r="HA431">
        <v>23979.7</v>
      </c>
      <c r="HB431">
        <v>38282.4</v>
      </c>
      <c r="HC431">
        <v>32710.4</v>
      </c>
      <c r="HD431">
        <v>46582.1</v>
      </c>
      <c r="HE431">
        <v>37957</v>
      </c>
      <c r="HF431">
        <v>1.87162</v>
      </c>
      <c r="HG431">
        <v>1.83442</v>
      </c>
      <c r="HH431">
        <v>0.144392</v>
      </c>
      <c r="HI431">
        <v>0</v>
      </c>
      <c r="HJ431">
        <v>27.6674</v>
      </c>
      <c r="HK431">
        <v>999.9</v>
      </c>
      <c r="HL431">
        <v>37.6</v>
      </c>
      <c r="HM431">
        <v>32.6</v>
      </c>
      <c r="HN431">
        <v>20.5778</v>
      </c>
      <c r="HO431">
        <v>61.2013</v>
      </c>
      <c r="HP431">
        <v>22.9728</v>
      </c>
      <c r="HQ431">
        <v>1</v>
      </c>
      <c r="HR431">
        <v>0.155465</v>
      </c>
      <c r="HS431">
        <v>0.0109804</v>
      </c>
      <c r="HT431">
        <v>20.2797</v>
      </c>
      <c r="HU431">
        <v>5.2104</v>
      </c>
      <c r="HV431">
        <v>11.9797</v>
      </c>
      <c r="HW431">
        <v>4.96295</v>
      </c>
      <c r="HX431">
        <v>3.27428</v>
      </c>
      <c r="HY431">
        <v>9999</v>
      </c>
      <c r="HZ431">
        <v>9999</v>
      </c>
      <c r="IA431">
        <v>9999</v>
      </c>
      <c r="IB431">
        <v>999.9</v>
      </c>
      <c r="IC431">
        <v>1.86396</v>
      </c>
      <c r="ID431">
        <v>1.86011</v>
      </c>
      <c r="IE431">
        <v>1.85845</v>
      </c>
      <c r="IF431">
        <v>1.85975</v>
      </c>
      <c r="IG431">
        <v>1.85989</v>
      </c>
      <c r="IH431">
        <v>1.85837</v>
      </c>
      <c r="II431">
        <v>1.85745</v>
      </c>
      <c r="IJ431">
        <v>1.85242</v>
      </c>
      <c r="IK431">
        <v>0</v>
      </c>
      <c r="IL431">
        <v>0</v>
      </c>
      <c r="IM431">
        <v>0</v>
      </c>
      <c r="IN431">
        <v>0</v>
      </c>
      <c r="IO431" t="s">
        <v>443</v>
      </c>
      <c r="IP431" t="s">
        <v>444</v>
      </c>
      <c r="IQ431" t="s">
        <v>445</v>
      </c>
      <c r="IR431" t="s">
        <v>445</v>
      </c>
      <c r="IS431" t="s">
        <v>445</v>
      </c>
      <c r="IT431" t="s">
        <v>445</v>
      </c>
      <c r="IU431">
        <v>0</v>
      </c>
      <c r="IV431">
        <v>100</v>
      </c>
      <c r="IW431">
        <v>100</v>
      </c>
      <c r="IX431">
        <v>-1.281</v>
      </c>
      <c r="IY431">
        <v>0.2949</v>
      </c>
      <c r="IZ431">
        <v>-1.101190050776656</v>
      </c>
      <c r="JA431">
        <v>-0.0009077452495023094</v>
      </c>
      <c r="JB431">
        <v>1.260287539409167E-06</v>
      </c>
      <c r="JC431">
        <v>-2.747980142854786E-10</v>
      </c>
      <c r="JD431">
        <v>0.01164710740424388</v>
      </c>
      <c r="JE431">
        <v>0.002354074995816399</v>
      </c>
      <c r="JF431">
        <v>0.0004967520844642659</v>
      </c>
      <c r="JG431">
        <v>-1.558376616488758E-06</v>
      </c>
      <c r="JH431">
        <v>1</v>
      </c>
      <c r="JI431">
        <v>1955</v>
      </c>
      <c r="JJ431">
        <v>1</v>
      </c>
      <c r="JK431">
        <v>26</v>
      </c>
      <c r="JL431">
        <v>194361.8</v>
      </c>
      <c r="JM431">
        <v>194362</v>
      </c>
      <c r="JN431">
        <v>1.26709</v>
      </c>
      <c r="JO431">
        <v>2.64404</v>
      </c>
      <c r="JP431">
        <v>1.49658</v>
      </c>
      <c r="JQ431">
        <v>2.34497</v>
      </c>
      <c r="JR431">
        <v>1.54907</v>
      </c>
      <c r="JS431">
        <v>2.45239</v>
      </c>
      <c r="JT431">
        <v>36.908</v>
      </c>
      <c r="JU431">
        <v>24.1751</v>
      </c>
      <c r="JV431">
        <v>18</v>
      </c>
      <c r="JW431">
        <v>486.64</v>
      </c>
      <c r="JX431">
        <v>477.546</v>
      </c>
      <c r="JY431">
        <v>28.1021</v>
      </c>
      <c r="JZ431">
        <v>29.2714</v>
      </c>
      <c r="KA431">
        <v>29.9999</v>
      </c>
      <c r="KB431">
        <v>29.4953</v>
      </c>
      <c r="KC431">
        <v>29.4911</v>
      </c>
      <c r="KD431">
        <v>25.4714</v>
      </c>
      <c r="KE431">
        <v>23.3737</v>
      </c>
      <c r="KF431">
        <v>25.5155</v>
      </c>
      <c r="KG431">
        <v>28.1166</v>
      </c>
      <c r="KH431">
        <v>493.585</v>
      </c>
      <c r="KI431">
        <v>15.0951</v>
      </c>
      <c r="KJ431">
        <v>101.846</v>
      </c>
      <c r="KK431">
        <v>91.52079999999999</v>
      </c>
    </row>
    <row r="432" spans="1:297">
      <c r="A432">
        <v>414</v>
      </c>
      <c r="B432">
        <v>1758651316</v>
      </c>
      <c r="C432">
        <v>9683</v>
      </c>
      <c r="D432" t="s">
        <v>1277</v>
      </c>
      <c r="E432" t="s">
        <v>1278</v>
      </c>
      <c r="F432">
        <v>5</v>
      </c>
      <c r="G432" t="s">
        <v>1220</v>
      </c>
      <c r="H432" t="s">
        <v>438</v>
      </c>
      <c r="I432">
        <v>1758651308.5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(EA432+(U432+2*0.95*5.67E-8*(((EA432+$B$9)+273)^4-(EA432+273)^4)-44100*J432)/(1.84*29.3*R432+8*0.95*5.67E-8*(EA432+273)^3))</f>
        <v>0</v>
      </c>
      <c r="W432">
        <f>($C$9*EB432+$D$9*EC432+$E$9*V432)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2*0.95*5.67E-8*(((EA432+$B$9)+273)^4-(W432+273)^4)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480.9133679914007</v>
      </c>
      <c r="AK432">
        <v>451.2665454545452</v>
      </c>
      <c r="AL432">
        <v>3.005905084999526</v>
      </c>
      <c r="AM432">
        <v>65.18708182641205</v>
      </c>
      <c r="AN432">
        <f>(AP432 - AO432 + DY432*1E3/(8.314*(EA432+273.15)) * AR432/DX432 * AQ432) * DX432/(100*DL432) * 1000/(1000 - AP432)</f>
        <v>0</v>
      </c>
      <c r="AO432">
        <v>15.03149623964368</v>
      </c>
      <c r="AP432">
        <v>22.65425575757575</v>
      </c>
      <c r="AQ432">
        <v>0.000489790677392874</v>
      </c>
      <c r="AR432">
        <v>105.4084907912641</v>
      </c>
      <c r="AS432">
        <v>0</v>
      </c>
      <c r="AT432">
        <v>0</v>
      </c>
      <c r="AU432">
        <f>IF(AS432*$H$15&gt;=AW432,1.0,(AW432/(AW432-AS432*$H$15)))</f>
        <v>0</v>
      </c>
      <c r="AV432">
        <f>(AU432-1)*100</f>
        <v>0</v>
      </c>
      <c r="AW432">
        <f>MAX(0,($B$15+$C$15*EF432)/(1+$D$15*EF432)*DY432/(EA432+273)*$E$15)</f>
        <v>0</v>
      </c>
      <c r="AX432" t="s">
        <v>439</v>
      </c>
      <c r="AY432" t="s">
        <v>439</v>
      </c>
      <c r="AZ432">
        <v>0</v>
      </c>
      <c r="BA432">
        <v>0</v>
      </c>
      <c r="BB432">
        <f>1-AZ432/BA432</f>
        <v>0</v>
      </c>
      <c r="BC432">
        <v>0</v>
      </c>
      <c r="BD432" t="s">
        <v>439</v>
      </c>
      <c r="BE432" t="s">
        <v>439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439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$B$13*EG432+$C$13*EH432+$F$13*ES432*(1-EV432)</f>
        <v>0</v>
      </c>
      <c r="DI432">
        <f>DH432*DJ432</f>
        <v>0</v>
      </c>
      <c r="DJ432">
        <f>($B$13*$D$11+$C$13*$D$11+$F$13*((FF432+EX432)/MAX(FF432+EX432+FG432, 0.1)*$I$11+FG432/MAX(FF432+EX432+FG432, 0.1)*$J$11))/($B$13+$C$13+$F$13)</f>
        <v>0</v>
      </c>
      <c r="DK432">
        <f>($B$13*$K$11+$C$13*$K$11+$F$13*((FF432+EX432)/MAX(FF432+EX432+FG432, 0.1)*$P$11+FG432/MAX(FF432+EX432+FG432, 0.1)*$Q$11))/($B$13+$C$13+$F$13)</f>
        <v>0</v>
      </c>
      <c r="DL432">
        <v>5.36</v>
      </c>
      <c r="DM432">
        <v>0.5</v>
      </c>
      <c r="DN432" t="s">
        <v>440</v>
      </c>
      <c r="DO432">
        <v>2</v>
      </c>
      <c r="DP432" t="b">
        <v>1</v>
      </c>
      <c r="DQ432">
        <v>1758651308.5</v>
      </c>
      <c r="DR432">
        <v>422.1736666666667</v>
      </c>
      <c r="DS432">
        <v>458.8765185185185</v>
      </c>
      <c r="DT432">
        <v>22.64557407407408</v>
      </c>
      <c r="DU432">
        <v>15.02069259259259</v>
      </c>
      <c r="DV432">
        <v>423.454037037037</v>
      </c>
      <c r="DW432">
        <v>22.35055555555555</v>
      </c>
      <c r="DX432">
        <v>499.9619999999999</v>
      </c>
      <c r="DY432">
        <v>90.26395925925927</v>
      </c>
      <c r="DZ432">
        <v>0.0686005074074074</v>
      </c>
      <c r="EA432">
        <v>29.3352</v>
      </c>
      <c r="EB432">
        <v>30.02365555555555</v>
      </c>
      <c r="EC432">
        <v>999.9000000000001</v>
      </c>
      <c r="ED432">
        <v>0</v>
      </c>
      <c r="EE432">
        <v>0</v>
      </c>
      <c r="EF432">
        <v>10011.96888888889</v>
      </c>
      <c r="EG432">
        <v>0</v>
      </c>
      <c r="EH432">
        <v>11.22034444444445</v>
      </c>
      <c r="EI432">
        <v>-36.70275185185186</v>
      </c>
      <c r="EJ432">
        <v>431.9556296296296</v>
      </c>
      <c r="EK432">
        <v>465.8742222222222</v>
      </c>
      <c r="EL432">
        <v>7.624876296296296</v>
      </c>
      <c r="EM432">
        <v>458.8765185185185</v>
      </c>
      <c r="EN432">
        <v>15.02069259259259</v>
      </c>
      <c r="EO432">
        <v>2.044078888888889</v>
      </c>
      <c r="EP432">
        <v>1.355826666666667</v>
      </c>
      <c r="EQ432">
        <v>17.78996296296296</v>
      </c>
      <c r="ER432">
        <v>11.4324</v>
      </c>
      <c r="ES432">
        <v>1999.991111111111</v>
      </c>
      <c r="ET432">
        <v>0.9799947037037037</v>
      </c>
      <c r="EU432">
        <v>0.02000499629629629</v>
      </c>
      <c r="EV432">
        <v>0</v>
      </c>
      <c r="EW432">
        <v>1133.307407407407</v>
      </c>
      <c r="EX432">
        <v>5.00078</v>
      </c>
      <c r="EY432">
        <v>21971.91481481482</v>
      </c>
      <c r="EZ432">
        <v>16379.54444444445</v>
      </c>
      <c r="FA432">
        <v>39.66648148148148</v>
      </c>
      <c r="FB432">
        <v>40.52066666666666</v>
      </c>
      <c r="FC432">
        <v>39.9744074074074</v>
      </c>
      <c r="FD432">
        <v>40.14329629629629</v>
      </c>
      <c r="FE432">
        <v>40.77525925925925</v>
      </c>
      <c r="FF432">
        <v>1955.078518518519</v>
      </c>
      <c r="FG432">
        <v>39.9125925925926</v>
      </c>
      <c r="FH432">
        <v>0</v>
      </c>
      <c r="FI432">
        <v>1758651314.4</v>
      </c>
      <c r="FJ432">
        <v>0</v>
      </c>
      <c r="FK432">
        <v>1133.307692307692</v>
      </c>
      <c r="FL432">
        <v>-5.411282042237771</v>
      </c>
      <c r="FM432">
        <v>-92.50256405174733</v>
      </c>
      <c r="FN432">
        <v>21971.87307692308</v>
      </c>
      <c r="FO432">
        <v>15</v>
      </c>
      <c r="FP432">
        <v>0</v>
      </c>
      <c r="FQ432" t="s">
        <v>441</v>
      </c>
      <c r="FR432">
        <v>1746989605.5</v>
      </c>
      <c r="FS432">
        <v>1746989593.5</v>
      </c>
      <c r="FT432">
        <v>0</v>
      </c>
      <c r="FU432">
        <v>-0.274</v>
      </c>
      <c r="FV432">
        <v>-0.002</v>
      </c>
      <c r="FW432">
        <v>2.549</v>
      </c>
      <c r="FX432">
        <v>0.129</v>
      </c>
      <c r="FY432">
        <v>420</v>
      </c>
      <c r="FZ432">
        <v>17</v>
      </c>
      <c r="GA432">
        <v>0.02</v>
      </c>
      <c r="GB432">
        <v>0.04</v>
      </c>
      <c r="GC432">
        <v>-33.37103</v>
      </c>
      <c r="GD432">
        <v>-64.00596247654778</v>
      </c>
      <c r="GE432">
        <v>6.345854399416994</v>
      </c>
      <c r="GF432">
        <v>0</v>
      </c>
      <c r="GG432">
        <v>1133.617941176471</v>
      </c>
      <c r="GH432">
        <v>-6.10771581249142</v>
      </c>
      <c r="GI432">
        <v>0.6508762393057008</v>
      </c>
      <c r="GJ432">
        <v>0</v>
      </c>
      <c r="GK432">
        <v>7.61309825</v>
      </c>
      <c r="GL432">
        <v>0.2078378611632207</v>
      </c>
      <c r="GM432">
        <v>0.02604835751899719</v>
      </c>
      <c r="GN432">
        <v>0</v>
      </c>
      <c r="GO432">
        <v>0</v>
      </c>
      <c r="GP432">
        <v>3</v>
      </c>
      <c r="GQ432" t="s">
        <v>459</v>
      </c>
      <c r="GR432">
        <v>3.10091</v>
      </c>
      <c r="GS432">
        <v>2.72689</v>
      </c>
      <c r="GT432">
        <v>0.09139419999999999</v>
      </c>
      <c r="GU432">
        <v>0.09737369999999999</v>
      </c>
      <c r="GV432">
        <v>0.103187</v>
      </c>
      <c r="GW432">
        <v>0.07797809999999999</v>
      </c>
      <c r="GX432">
        <v>23723.6</v>
      </c>
      <c r="GY432">
        <v>21442.5</v>
      </c>
      <c r="GZ432">
        <v>26674.8</v>
      </c>
      <c r="HA432">
        <v>23979.8</v>
      </c>
      <c r="HB432">
        <v>38281.4</v>
      </c>
      <c r="HC432">
        <v>32706</v>
      </c>
      <c r="HD432">
        <v>46583.1</v>
      </c>
      <c r="HE432">
        <v>37957</v>
      </c>
      <c r="HF432">
        <v>1.871</v>
      </c>
      <c r="HG432">
        <v>1.83503</v>
      </c>
      <c r="HH432">
        <v>0.144169</v>
      </c>
      <c r="HI432">
        <v>0</v>
      </c>
      <c r="HJ432">
        <v>27.6698</v>
      </c>
      <c r="HK432">
        <v>999.9</v>
      </c>
      <c r="HL432">
        <v>37.5</v>
      </c>
      <c r="HM432">
        <v>32.6</v>
      </c>
      <c r="HN432">
        <v>20.522</v>
      </c>
      <c r="HO432">
        <v>61.1513</v>
      </c>
      <c r="HP432">
        <v>23.0128</v>
      </c>
      <c r="HQ432">
        <v>1</v>
      </c>
      <c r="HR432">
        <v>0.155414</v>
      </c>
      <c r="HS432">
        <v>-0.0417402</v>
      </c>
      <c r="HT432">
        <v>20.2794</v>
      </c>
      <c r="HU432">
        <v>5.21055</v>
      </c>
      <c r="HV432">
        <v>11.9798</v>
      </c>
      <c r="HW432">
        <v>4.9631</v>
      </c>
      <c r="HX432">
        <v>3.27423</v>
      </c>
      <c r="HY432">
        <v>9999</v>
      </c>
      <c r="HZ432">
        <v>9999</v>
      </c>
      <c r="IA432">
        <v>9999</v>
      </c>
      <c r="IB432">
        <v>999.9</v>
      </c>
      <c r="IC432">
        <v>1.86399</v>
      </c>
      <c r="ID432">
        <v>1.86009</v>
      </c>
      <c r="IE432">
        <v>1.85841</v>
      </c>
      <c r="IF432">
        <v>1.85974</v>
      </c>
      <c r="IG432">
        <v>1.85988</v>
      </c>
      <c r="IH432">
        <v>1.85837</v>
      </c>
      <c r="II432">
        <v>1.85745</v>
      </c>
      <c r="IJ432">
        <v>1.85242</v>
      </c>
      <c r="IK432">
        <v>0</v>
      </c>
      <c r="IL432">
        <v>0</v>
      </c>
      <c r="IM432">
        <v>0</v>
      </c>
      <c r="IN432">
        <v>0</v>
      </c>
      <c r="IO432" t="s">
        <v>443</v>
      </c>
      <c r="IP432" t="s">
        <v>444</v>
      </c>
      <c r="IQ432" t="s">
        <v>445</v>
      </c>
      <c r="IR432" t="s">
        <v>445</v>
      </c>
      <c r="IS432" t="s">
        <v>445</v>
      </c>
      <c r="IT432" t="s">
        <v>445</v>
      </c>
      <c r="IU432">
        <v>0</v>
      </c>
      <c r="IV432">
        <v>100</v>
      </c>
      <c r="IW432">
        <v>100</v>
      </c>
      <c r="IX432">
        <v>-1.28</v>
      </c>
      <c r="IY432">
        <v>0.2953</v>
      </c>
      <c r="IZ432">
        <v>-1.101190050776656</v>
      </c>
      <c r="JA432">
        <v>-0.0009077452495023094</v>
      </c>
      <c r="JB432">
        <v>1.260287539409167E-06</v>
      </c>
      <c r="JC432">
        <v>-2.747980142854786E-10</v>
      </c>
      <c r="JD432">
        <v>0.01164710740424388</v>
      </c>
      <c r="JE432">
        <v>0.002354074995816399</v>
      </c>
      <c r="JF432">
        <v>0.0004967520844642659</v>
      </c>
      <c r="JG432">
        <v>-1.558376616488758E-06</v>
      </c>
      <c r="JH432">
        <v>1</v>
      </c>
      <c r="JI432">
        <v>1955</v>
      </c>
      <c r="JJ432">
        <v>1</v>
      </c>
      <c r="JK432">
        <v>26</v>
      </c>
      <c r="JL432">
        <v>194361.8</v>
      </c>
      <c r="JM432">
        <v>194362</v>
      </c>
      <c r="JN432">
        <v>1.30493</v>
      </c>
      <c r="JO432">
        <v>2.65015</v>
      </c>
      <c r="JP432">
        <v>1.49658</v>
      </c>
      <c r="JQ432">
        <v>2.34497</v>
      </c>
      <c r="JR432">
        <v>1.54907</v>
      </c>
      <c r="JS432">
        <v>2.40601</v>
      </c>
      <c r="JT432">
        <v>36.908</v>
      </c>
      <c r="JU432">
        <v>24.1751</v>
      </c>
      <c r="JV432">
        <v>18</v>
      </c>
      <c r="JW432">
        <v>486.273</v>
      </c>
      <c r="JX432">
        <v>477.934</v>
      </c>
      <c r="JY432">
        <v>28.0791</v>
      </c>
      <c r="JZ432">
        <v>29.2714</v>
      </c>
      <c r="KA432">
        <v>29.9998</v>
      </c>
      <c r="KB432">
        <v>29.4953</v>
      </c>
      <c r="KC432">
        <v>29.4911</v>
      </c>
      <c r="KD432">
        <v>26.2282</v>
      </c>
      <c r="KE432">
        <v>23.3737</v>
      </c>
      <c r="KF432">
        <v>25.5155</v>
      </c>
      <c r="KG432">
        <v>28.0903</v>
      </c>
      <c r="KH432">
        <v>506.951</v>
      </c>
      <c r="KI432">
        <v>15.0887</v>
      </c>
      <c r="KJ432">
        <v>101.848</v>
      </c>
      <c r="KK432">
        <v>91.5209</v>
      </c>
    </row>
    <row r="433" spans="1:297">
      <c r="A433">
        <v>415</v>
      </c>
      <c r="B433">
        <v>1758651321</v>
      </c>
      <c r="C433">
        <v>9688</v>
      </c>
      <c r="D433" t="s">
        <v>1279</v>
      </c>
      <c r="E433" t="s">
        <v>1280</v>
      </c>
      <c r="F433">
        <v>5</v>
      </c>
      <c r="G433" t="s">
        <v>1220</v>
      </c>
      <c r="H433" t="s">
        <v>438</v>
      </c>
      <c r="I433">
        <v>1758651313.214286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(EA433+(U433+2*0.95*5.67E-8*(((EA433+$B$9)+273)^4-(EA433+273)^4)-44100*J433)/(1.84*29.3*R433+8*0.95*5.67E-8*(EA433+273)^3))</f>
        <v>0</v>
      </c>
      <c r="W433">
        <f>($C$9*EB433+$D$9*EC433+$E$9*V433)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2*0.95*5.67E-8*(((EA433+$B$9)+273)^4-(W433+273)^4)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498.0673730505496</v>
      </c>
      <c r="AK433">
        <v>467.1964181818182</v>
      </c>
      <c r="AL433">
        <v>3.216943366045637</v>
      </c>
      <c r="AM433">
        <v>65.18708182641205</v>
      </c>
      <c r="AN433">
        <f>(AP433 - AO433 + DY433*1E3/(8.314*(EA433+273.15)) * AR433/DX433 * AQ433) * DX433/(100*DL433) * 1000/(1000 - AP433)</f>
        <v>0</v>
      </c>
      <c r="AO433">
        <v>15.03809354788407</v>
      </c>
      <c r="AP433">
        <v>22.66730484848484</v>
      </c>
      <c r="AQ433">
        <v>0.0001748928330907315</v>
      </c>
      <c r="AR433">
        <v>105.4084907912641</v>
      </c>
      <c r="AS433">
        <v>0</v>
      </c>
      <c r="AT433">
        <v>0</v>
      </c>
      <c r="AU433">
        <f>IF(AS433*$H$15&gt;=AW433,1.0,(AW433/(AW433-AS433*$H$15)))</f>
        <v>0</v>
      </c>
      <c r="AV433">
        <f>(AU433-1)*100</f>
        <v>0</v>
      </c>
      <c r="AW433">
        <f>MAX(0,($B$15+$C$15*EF433)/(1+$D$15*EF433)*DY433/(EA433+273)*$E$15)</f>
        <v>0</v>
      </c>
      <c r="AX433" t="s">
        <v>439</v>
      </c>
      <c r="AY433" t="s">
        <v>439</v>
      </c>
      <c r="AZ433">
        <v>0</v>
      </c>
      <c r="BA433">
        <v>0</v>
      </c>
      <c r="BB433">
        <f>1-AZ433/BA433</f>
        <v>0</v>
      </c>
      <c r="BC433">
        <v>0</v>
      </c>
      <c r="BD433" t="s">
        <v>439</v>
      </c>
      <c r="BE433" t="s">
        <v>439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439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$B$13*EG433+$C$13*EH433+$F$13*ES433*(1-EV433)</f>
        <v>0</v>
      </c>
      <c r="DI433">
        <f>DH433*DJ433</f>
        <v>0</v>
      </c>
      <c r="DJ433">
        <f>($B$13*$D$11+$C$13*$D$11+$F$13*((FF433+EX433)/MAX(FF433+EX433+FG433, 0.1)*$I$11+FG433/MAX(FF433+EX433+FG433, 0.1)*$J$11))/($B$13+$C$13+$F$13)</f>
        <v>0</v>
      </c>
      <c r="DK433">
        <f>($B$13*$K$11+$C$13*$K$11+$F$13*((FF433+EX433)/MAX(FF433+EX433+FG433, 0.1)*$P$11+FG433/MAX(FF433+EX433+FG433, 0.1)*$Q$11))/($B$13+$C$13+$F$13)</f>
        <v>0</v>
      </c>
      <c r="DL433">
        <v>5.36</v>
      </c>
      <c r="DM433">
        <v>0.5</v>
      </c>
      <c r="DN433" t="s">
        <v>440</v>
      </c>
      <c r="DO433">
        <v>2</v>
      </c>
      <c r="DP433" t="b">
        <v>1</v>
      </c>
      <c r="DQ433">
        <v>1758651313.214286</v>
      </c>
      <c r="DR433">
        <v>434.7827142857142</v>
      </c>
      <c r="DS433">
        <v>474.4569642857143</v>
      </c>
      <c r="DT433">
        <v>22.65194642857143</v>
      </c>
      <c r="DU433">
        <v>15.02053214285714</v>
      </c>
      <c r="DV433">
        <v>436.0627142857143</v>
      </c>
      <c r="DW433">
        <v>22.35678214285715</v>
      </c>
      <c r="DX433">
        <v>499.9883928571429</v>
      </c>
      <c r="DY433">
        <v>90.26380714285712</v>
      </c>
      <c r="DZ433">
        <v>0.06857861071428571</v>
      </c>
      <c r="EA433">
        <v>29.33176785714286</v>
      </c>
      <c r="EB433">
        <v>30.01977142857143</v>
      </c>
      <c r="EC433">
        <v>999.9000000000002</v>
      </c>
      <c r="ED433">
        <v>0</v>
      </c>
      <c r="EE433">
        <v>0</v>
      </c>
      <c r="EF433">
        <v>10023.22214285714</v>
      </c>
      <c r="EG433">
        <v>0</v>
      </c>
      <c r="EH433">
        <v>11.21370714285715</v>
      </c>
      <c r="EI433">
        <v>-39.67415357142858</v>
      </c>
      <c r="EJ433">
        <v>444.85975</v>
      </c>
      <c r="EK433">
        <v>481.6924642857143</v>
      </c>
      <c r="EL433">
        <v>7.631409285714286</v>
      </c>
      <c r="EM433">
        <v>474.4569642857143</v>
      </c>
      <c r="EN433">
        <v>15.02053214285714</v>
      </c>
      <c r="EO433">
        <v>2.044650714285714</v>
      </c>
      <c r="EP433">
        <v>1.35581</v>
      </c>
      <c r="EQ433">
        <v>17.7944</v>
      </c>
      <c r="ER433">
        <v>11.43221428571429</v>
      </c>
      <c r="ES433">
        <v>1999.983928571429</v>
      </c>
      <c r="ET433">
        <v>0.9799956785714287</v>
      </c>
      <c r="EU433">
        <v>0.02000405714285714</v>
      </c>
      <c r="EV433">
        <v>0</v>
      </c>
      <c r="EW433">
        <v>1132.990357142857</v>
      </c>
      <c r="EX433">
        <v>5.00078</v>
      </c>
      <c r="EY433">
        <v>21966.78571428571</v>
      </c>
      <c r="EZ433">
        <v>16379.49285714286</v>
      </c>
      <c r="FA433">
        <v>39.63367857142856</v>
      </c>
      <c r="FB433">
        <v>40.52435714285713</v>
      </c>
      <c r="FC433">
        <v>39.96414285714286</v>
      </c>
      <c r="FD433">
        <v>40.11582142857142</v>
      </c>
      <c r="FE433">
        <v>40.75860714285714</v>
      </c>
      <c r="FF433">
        <v>1955.073928571428</v>
      </c>
      <c r="FG433">
        <v>39.91000000000001</v>
      </c>
      <c r="FH433">
        <v>0</v>
      </c>
      <c r="FI433">
        <v>1758651319.2</v>
      </c>
      <c r="FJ433">
        <v>0</v>
      </c>
      <c r="FK433">
        <v>1132.997692307692</v>
      </c>
      <c r="FL433">
        <v>-2.464273496902724</v>
      </c>
      <c r="FM433">
        <v>-40.58461539022283</v>
      </c>
      <c r="FN433">
        <v>21966.68076923077</v>
      </c>
      <c r="FO433">
        <v>15</v>
      </c>
      <c r="FP433">
        <v>0</v>
      </c>
      <c r="FQ433" t="s">
        <v>441</v>
      </c>
      <c r="FR433">
        <v>1746989605.5</v>
      </c>
      <c r="FS433">
        <v>1746989593.5</v>
      </c>
      <c r="FT433">
        <v>0</v>
      </c>
      <c r="FU433">
        <v>-0.274</v>
      </c>
      <c r="FV433">
        <v>-0.002</v>
      </c>
      <c r="FW433">
        <v>2.549</v>
      </c>
      <c r="FX433">
        <v>0.129</v>
      </c>
      <c r="FY433">
        <v>420</v>
      </c>
      <c r="FZ433">
        <v>17</v>
      </c>
      <c r="GA433">
        <v>0.02</v>
      </c>
      <c r="GB433">
        <v>0.04</v>
      </c>
      <c r="GC433">
        <v>-37.20729512195122</v>
      </c>
      <c r="GD433">
        <v>-41.98898466898958</v>
      </c>
      <c r="GE433">
        <v>4.313345911942812</v>
      </c>
      <c r="GF433">
        <v>0</v>
      </c>
      <c r="GG433">
        <v>1133.246470588236</v>
      </c>
      <c r="GH433">
        <v>-4.483728030941664</v>
      </c>
      <c r="GI433">
        <v>0.5120367769014773</v>
      </c>
      <c r="GJ433">
        <v>0</v>
      </c>
      <c r="GK433">
        <v>7.622878536585365</v>
      </c>
      <c r="GL433">
        <v>0.07585421602787337</v>
      </c>
      <c r="GM433">
        <v>0.01794385546859784</v>
      </c>
      <c r="GN433">
        <v>1</v>
      </c>
      <c r="GO433">
        <v>1</v>
      </c>
      <c r="GP433">
        <v>3</v>
      </c>
      <c r="GQ433" t="s">
        <v>448</v>
      </c>
      <c r="GR433">
        <v>3.10111</v>
      </c>
      <c r="GS433">
        <v>2.72694</v>
      </c>
      <c r="GT433">
        <v>0.0937863</v>
      </c>
      <c r="GU433">
        <v>0.09984999999999999</v>
      </c>
      <c r="GV433">
        <v>0.103224</v>
      </c>
      <c r="GW433">
        <v>0.0779894</v>
      </c>
      <c r="GX433">
        <v>23661.3</v>
      </c>
      <c r="GY433">
        <v>21383.6</v>
      </c>
      <c r="GZ433">
        <v>26674.8</v>
      </c>
      <c r="HA433">
        <v>23979.7</v>
      </c>
      <c r="HB433">
        <v>38280.1</v>
      </c>
      <c r="HC433">
        <v>32706.1</v>
      </c>
      <c r="HD433">
        <v>46583</v>
      </c>
      <c r="HE433">
        <v>37957.2</v>
      </c>
      <c r="HF433">
        <v>1.8714</v>
      </c>
      <c r="HG433">
        <v>1.83452</v>
      </c>
      <c r="HH433">
        <v>0.142753</v>
      </c>
      <c r="HI433">
        <v>0</v>
      </c>
      <c r="HJ433">
        <v>27.6716</v>
      </c>
      <c r="HK433">
        <v>999.9</v>
      </c>
      <c r="HL433">
        <v>37.5</v>
      </c>
      <c r="HM433">
        <v>32.6</v>
      </c>
      <c r="HN433">
        <v>20.5217</v>
      </c>
      <c r="HO433">
        <v>61.2513</v>
      </c>
      <c r="HP433">
        <v>23.0529</v>
      </c>
      <c r="HQ433">
        <v>1</v>
      </c>
      <c r="HR433">
        <v>0.155025</v>
      </c>
      <c r="HS433">
        <v>-0.07032140000000001</v>
      </c>
      <c r="HT433">
        <v>20.2794</v>
      </c>
      <c r="HU433">
        <v>5.2116</v>
      </c>
      <c r="HV433">
        <v>11.9796</v>
      </c>
      <c r="HW433">
        <v>4.96315</v>
      </c>
      <c r="HX433">
        <v>3.27448</v>
      </c>
      <c r="HY433">
        <v>9999</v>
      </c>
      <c r="HZ433">
        <v>9999</v>
      </c>
      <c r="IA433">
        <v>9999</v>
      </c>
      <c r="IB433">
        <v>999.9</v>
      </c>
      <c r="IC433">
        <v>1.86397</v>
      </c>
      <c r="ID433">
        <v>1.86013</v>
      </c>
      <c r="IE433">
        <v>1.85842</v>
      </c>
      <c r="IF433">
        <v>1.85974</v>
      </c>
      <c r="IG433">
        <v>1.85989</v>
      </c>
      <c r="IH433">
        <v>1.85839</v>
      </c>
      <c r="II433">
        <v>1.85745</v>
      </c>
      <c r="IJ433">
        <v>1.85242</v>
      </c>
      <c r="IK433">
        <v>0</v>
      </c>
      <c r="IL433">
        <v>0</v>
      </c>
      <c r="IM433">
        <v>0</v>
      </c>
      <c r="IN433">
        <v>0</v>
      </c>
      <c r="IO433" t="s">
        <v>443</v>
      </c>
      <c r="IP433" t="s">
        <v>444</v>
      </c>
      <c r="IQ433" t="s">
        <v>445</v>
      </c>
      <c r="IR433" t="s">
        <v>445</v>
      </c>
      <c r="IS433" t="s">
        <v>445</v>
      </c>
      <c r="IT433" t="s">
        <v>445</v>
      </c>
      <c r="IU433">
        <v>0</v>
      </c>
      <c r="IV433">
        <v>100</v>
      </c>
      <c r="IW433">
        <v>100</v>
      </c>
      <c r="IX433">
        <v>-1.279</v>
      </c>
      <c r="IY433">
        <v>0.2955</v>
      </c>
      <c r="IZ433">
        <v>-1.101190050776656</v>
      </c>
      <c r="JA433">
        <v>-0.0009077452495023094</v>
      </c>
      <c r="JB433">
        <v>1.260287539409167E-06</v>
      </c>
      <c r="JC433">
        <v>-2.747980142854786E-10</v>
      </c>
      <c r="JD433">
        <v>0.01164710740424388</v>
      </c>
      <c r="JE433">
        <v>0.002354074995816399</v>
      </c>
      <c r="JF433">
        <v>0.0004967520844642659</v>
      </c>
      <c r="JG433">
        <v>-1.558376616488758E-06</v>
      </c>
      <c r="JH433">
        <v>1</v>
      </c>
      <c r="JI433">
        <v>1955</v>
      </c>
      <c r="JJ433">
        <v>1</v>
      </c>
      <c r="JK433">
        <v>26</v>
      </c>
      <c r="JL433">
        <v>194361.9</v>
      </c>
      <c r="JM433">
        <v>194362.1</v>
      </c>
      <c r="JN433">
        <v>1.33911</v>
      </c>
      <c r="JO433">
        <v>2.64526</v>
      </c>
      <c r="JP433">
        <v>1.49658</v>
      </c>
      <c r="JQ433">
        <v>2.34497</v>
      </c>
      <c r="JR433">
        <v>1.54907</v>
      </c>
      <c r="JS433">
        <v>2.45483</v>
      </c>
      <c r="JT433">
        <v>36.908</v>
      </c>
      <c r="JU433">
        <v>24.1751</v>
      </c>
      <c r="JV433">
        <v>18</v>
      </c>
      <c r="JW433">
        <v>486.508</v>
      </c>
      <c r="JX433">
        <v>477.611</v>
      </c>
      <c r="JY433">
        <v>28.0649</v>
      </c>
      <c r="JZ433">
        <v>29.2714</v>
      </c>
      <c r="KA433">
        <v>29.9998</v>
      </c>
      <c r="KB433">
        <v>29.4953</v>
      </c>
      <c r="KC433">
        <v>29.4911</v>
      </c>
      <c r="KD433">
        <v>26.8972</v>
      </c>
      <c r="KE433">
        <v>23.3737</v>
      </c>
      <c r="KF433">
        <v>25.5155</v>
      </c>
      <c r="KG433">
        <v>28.0695</v>
      </c>
      <c r="KH433">
        <v>526.996</v>
      </c>
      <c r="KI433">
        <v>15.0887</v>
      </c>
      <c r="KJ433">
        <v>101.848</v>
      </c>
      <c r="KK433">
        <v>91.52119999999999</v>
      </c>
    </row>
    <row r="434" spans="1:297">
      <c r="A434">
        <v>416</v>
      </c>
      <c r="B434">
        <v>1758651326</v>
      </c>
      <c r="C434">
        <v>9693</v>
      </c>
      <c r="D434" t="s">
        <v>1281</v>
      </c>
      <c r="E434" t="s">
        <v>1282</v>
      </c>
      <c r="F434">
        <v>5</v>
      </c>
      <c r="G434" t="s">
        <v>1220</v>
      </c>
      <c r="H434" t="s">
        <v>438</v>
      </c>
      <c r="I434">
        <v>1758651318.5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(EA434+(U434+2*0.95*5.67E-8*(((EA434+$B$9)+273)^4-(EA434+273)^4)-44100*J434)/(1.84*29.3*R434+8*0.95*5.67E-8*(EA434+273)^3))</f>
        <v>0</v>
      </c>
      <c r="W434">
        <f>($C$9*EB434+$D$9*EC434+$E$9*V434)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2*0.95*5.67E-8*(((EA434+$B$9)+273)^4-(W434+273)^4)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515.192053859257</v>
      </c>
      <c r="AK434">
        <v>483.6036242424244</v>
      </c>
      <c r="AL434">
        <v>3.280655427596668</v>
      </c>
      <c r="AM434">
        <v>65.18708182641205</v>
      </c>
      <c r="AN434">
        <f>(AP434 - AO434 + DY434*1E3/(8.314*(EA434+273.15)) * AR434/DX434 * AQ434) * DX434/(100*DL434) * 1000/(1000 - AP434)</f>
        <v>0</v>
      </c>
      <c r="AO434">
        <v>15.03819987078691</v>
      </c>
      <c r="AP434">
        <v>22.67675636363636</v>
      </c>
      <c r="AQ434">
        <v>0.0001042343812229283</v>
      </c>
      <c r="AR434">
        <v>105.4084907912641</v>
      </c>
      <c r="AS434">
        <v>0</v>
      </c>
      <c r="AT434">
        <v>0</v>
      </c>
      <c r="AU434">
        <f>IF(AS434*$H$15&gt;=AW434,1.0,(AW434/(AW434-AS434*$H$15)))</f>
        <v>0</v>
      </c>
      <c r="AV434">
        <f>(AU434-1)*100</f>
        <v>0</v>
      </c>
      <c r="AW434">
        <f>MAX(0,($B$15+$C$15*EF434)/(1+$D$15*EF434)*DY434/(EA434+273)*$E$15)</f>
        <v>0</v>
      </c>
      <c r="AX434" t="s">
        <v>439</v>
      </c>
      <c r="AY434" t="s">
        <v>439</v>
      </c>
      <c r="AZ434">
        <v>0</v>
      </c>
      <c r="BA434">
        <v>0</v>
      </c>
      <c r="BB434">
        <f>1-AZ434/BA434</f>
        <v>0</v>
      </c>
      <c r="BC434">
        <v>0</v>
      </c>
      <c r="BD434" t="s">
        <v>439</v>
      </c>
      <c r="BE434" t="s">
        <v>439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439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$B$13*EG434+$C$13*EH434+$F$13*ES434*(1-EV434)</f>
        <v>0</v>
      </c>
      <c r="DI434">
        <f>DH434*DJ434</f>
        <v>0</v>
      </c>
      <c r="DJ434">
        <f>($B$13*$D$11+$C$13*$D$11+$F$13*((FF434+EX434)/MAX(FF434+EX434+FG434, 0.1)*$I$11+FG434/MAX(FF434+EX434+FG434, 0.1)*$J$11))/($B$13+$C$13+$F$13)</f>
        <v>0</v>
      </c>
      <c r="DK434">
        <f>($B$13*$K$11+$C$13*$K$11+$F$13*((FF434+EX434)/MAX(FF434+EX434+FG434, 0.1)*$P$11+FG434/MAX(FF434+EX434+FG434, 0.1)*$Q$11))/($B$13+$C$13+$F$13)</f>
        <v>0</v>
      </c>
      <c r="DL434">
        <v>5.36</v>
      </c>
      <c r="DM434">
        <v>0.5</v>
      </c>
      <c r="DN434" t="s">
        <v>440</v>
      </c>
      <c r="DO434">
        <v>2</v>
      </c>
      <c r="DP434" t="b">
        <v>1</v>
      </c>
      <c r="DQ434">
        <v>1758651318.5</v>
      </c>
      <c r="DR434">
        <v>450.5363703703704</v>
      </c>
      <c r="DS434">
        <v>492.1446296296297</v>
      </c>
      <c r="DT434">
        <v>22.66110740740741</v>
      </c>
      <c r="DU434">
        <v>15.03336296296296</v>
      </c>
      <c r="DV434">
        <v>451.8155925925926</v>
      </c>
      <c r="DW434">
        <v>22.36574814814815</v>
      </c>
      <c r="DX434">
        <v>499.9735555555555</v>
      </c>
      <c r="DY434">
        <v>90.26351851851851</v>
      </c>
      <c r="DZ434">
        <v>0.0685713111111111</v>
      </c>
      <c r="EA434">
        <v>29.32843333333333</v>
      </c>
      <c r="EB434">
        <v>30.01118148148148</v>
      </c>
      <c r="EC434">
        <v>999.9000000000001</v>
      </c>
      <c r="ED434">
        <v>0</v>
      </c>
      <c r="EE434">
        <v>0</v>
      </c>
      <c r="EF434">
        <v>10020.30814814815</v>
      </c>
      <c r="EG434">
        <v>0</v>
      </c>
      <c r="EH434">
        <v>11.21133703703704</v>
      </c>
      <c r="EI434">
        <v>-41.60809259259259</v>
      </c>
      <c r="EJ434">
        <v>460.9829999999999</v>
      </c>
      <c r="EK434">
        <v>499.6562222222223</v>
      </c>
      <c r="EL434">
        <v>7.627742592592591</v>
      </c>
      <c r="EM434">
        <v>492.1446296296297</v>
      </c>
      <c r="EN434">
        <v>15.03336296296296</v>
      </c>
      <c r="EO434">
        <v>2.045471111111111</v>
      </c>
      <c r="EP434">
        <v>1.356964074074074</v>
      </c>
      <c r="EQ434">
        <v>17.80077777777778</v>
      </c>
      <c r="ER434">
        <v>11.44507037037037</v>
      </c>
      <c r="ES434">
        <v>2000.000740740741</v>
      </c>
      <c r="ET434">
        <v>0.9799959629629629</v>
      </c>
      <c r="EU434">
        <v>0.02000378518518519</v>
      </c>
      <c r="EV434">
        <v>0</v>
      </c>
      <c r="EW434">
        <v>1132.92</v>
      </c>
      <c r="EX434">
        <v>5.00078</v>
      </c>
      <c r="EY434">
        <v>21965.82962962962</v>
      </c>
      <c r="EZ434">
        <v>16379.62962962963</v>
      </c>
      <c r="FA434">
        <v>39.64088888888888</v>
      </c>
      <c r="FB434">
        <v>40.52525925925925</v>
      </c>
      <c r="FC434">
        <v>39.96048148148148</v>
      </c>
      <c r="FD434">
        <v>40.13629629629629</v>
      </c>
      <c r="FE434">
        <v>40.77281481481481</v>
      </c>
      <c r="FF434">
        <v>1955.091111111111</v>
      </c>
      <c r="FG434">
        <v>39.90962962962963</v>
      </c>
      <c r="FH434">
        <v>0</v>
      </c>
      <c r="FI434">
        <v>1758651324</v>
      </c>
      <c r="FJ434">
        <v>0</v>
      </c>
      <c r="FK434">
        <v>1132.924615384615</v>
      </c>
      <c r="FL434">
        <v>1.494017100010094</v>
      </c>
      <c r="FM434">
        <v>15.30256400341119</v>
      </c>
      <c r="FN434">
        <v>21965.61538461538</v>
      </c>
      <c r="FO434">
        <v>15</v>
      </c>
      <c r="FP434">
        <v>0</v>
      </c>
      <c r="FQ434" t="s">
        <v>441</v>
      </c>
      <c r="FR434">
        <v>1746989605.5</v>
      </c>
      <c r="FS434">
        <v>1746989593.5</v>
      </c>
      <c r="FT434">
        <v>0</v>
      </c>
      <c r="FU434">
        <v>-0.274</v>
      </c>
      <c r="FV434">
        <v>-0.002</v>
      </c>
      <c r="FW434">
        <v>2.549</v>
      </c>
      <c r="FX434">
        <v>0.129</v>
      </c>
      <c r="FY434">
        <v>420</v>
      </c>
      <c r="FZ434">
        <v>17</v>
      </c>
      <c r="GA434">
        <v>0.02</v>
      </c>
      <c r="GB434">
        <v>0.04</v>
      </c>
      <c r="GC434">
        <v>-40.12698292682927</v>
      </c>
      <c r="GD434">
        <v>-24.01229895470386</v>
      </c>
      <c r="GE434">
        <v>2.466156925446558</v>
      </c>
      <c r="GF434">
        <v>0</v>
      </c>
      <c r="GG434">
        <v>1133.033235294118</v>
      </c>
      <c r="GH434">
        <v>-0.889381200391281</v>
      </c>
      <c r="GI434">
        <v>0.3285862818753718</v>
      </c>
      <c r="GJ434">
        <v>1</v>
      </c>
      <c r="GK434">
        <v>7.631652195121951</v>
      </c>
      <c r="GL434">
        <v>-0.02420822299650219</v>
      </c>
      <c r="GM434">
        <v>0.01062569791388075</v>
      </c>
      <c r="GN434">
        <v>1</v>
      </c>
      <c r="GO434">
        <v>2</v>
      </c>
      <c r="GP434">
        <v>3</v>
      </c>
      <c r="GQ434" t="s">
        <v>442</v>
      </c>
      <c r="GR434">
        <v>3.10126</v>
      </c>
      <c r="GS434">
        <v>2.72698</v>
      </c>
      <c r="GT434">
        <v>0.0961964</v>
      </c>
      <c r="GU434">
        <v>0.102288</v>
      </c>
      <c r="GV434">
        <v>0.103251</v>
      </c>
      <c r="GW434">
        <v>0.07795489999999999</v>
      </c>
      <c r="GX434">
        <v>23598.5</v>
      </c>
      <c r="GY434">
        <v>21326</v>
      </c>
      <c r="GZ434">
        <v>26675</v>
      </c>
      <c r="HA434">
        <v>23980</v>
      </c>
      <c r="HB434">
        <v>38279.2</v>
      </c>
      <c r="HC434">
        <v>32707.9</v>
      </c>
      <c r="HD434">
        <v>46583</v>
      </c>
      <c r="HE434">
        <v>37957.6</v>
      </c>
      <c r="HF434">
        <v>1.87165</v>
      </c>
      <c r="HG434">
        <v>1.83455</v>
      </c>
      <c r="HH434">
        <v>0.143461</v>
      </c>
      <c r="HI434">
        <v>0</v>
      </c>
      <c r="HJ434">
        <v>27.6745</v>
      </c>
      <c r="HK434">
        <v>999.9</v>
      </c>
      <c r="HL434">
        <v>37.5</v>
      </c>
      <c r="HM434">
        <v>32.6</v>
      </c>
      <c r="HN434">
        <v>20.5212</v>
      </c>
      <c r="HO434">
        <v>61.2013</v>
      </c>
      <c r="HP434">
        <v>22.9407</v>
      </c>
      <c r="HQ434">
        <v>1</v>
      </c>
      <c r="HR434">
        <v>0.15501</v>
      </c>
      <c r="HS434">
        <v>-0.127933</v>
      </c>
      <c r="HT434">
        <v>20.2795</v>
      </c>
      <c r="HU434">
        <v>5.21085</v>
      </c>
      <c r="HV434">
        <v>11.98</v>
      </c>
      <c r="HW434">
        <v>4.9634</v>
      </c>
      <c r="HX434">
        <v>3.27443</v>
      </c>
      <c r="HY434">
        <v>9999</v>
      </c>
      <c r="HZ434">
        <v>9999</v>
      </c>
      <c r="IA434">
        <v>9999</v>
      </c>
      <c r="IB434">
        <v>999.9</v>
      </c>
      <c r="IC434">
        <v>1.86393</v>
      </c>
      <c r="ID434">
        <v>1.8601</v>
      </c>
      <c r="IE434">
        <v>1.85841</v>
      </c>
      <c r="IF434">
        <v>1.85974</v>
      </c>
      <c r="IG434">
        <v>1.85989</v>
      </c>
      <c r="IH434">
        <v>1.85837</v>
      </c>
      <c r="II434">
        <v>1.85745</v>
      </c>
      <c r="IJ434">
        <v>1.85242</v>
      </c>
      <c r="IK434">
        <v>0</v>
      </c>
      <c r="IL434">
        <v>0</v>
      </c>
      <c r="IM434">
        <v>0</v>
      </c>
      <c r="IN434">
        <v>0</v>
      </c>
      <c r="IO434" t="s">
        <v>443</v>
      </c>
      <c r="IP434" t="s">
        <v>444</v>
      </c>
      <c r="IQ434" t="s">
        <v>445</v>
      </c>
      <c r="IR434" t="s">
        <v>445</v>
      </c>
      <c r="IS434" t="s">
        <v>445</v>
      </c>
      <c r="IT434" t="s">
        <v>445</v>
      </c>
      <c r="IU434">
        <v>0</v>
      </c>
      <c r="IV434">
        <v>100</v>
      </c>
      <c r="IW434">
        <v>100</v>
      </c>
      <c r="IX434">
        <v>-1.278</v>
      </c>
      <c r="IY434">
        <v>0.2957</v>
      </c>
      <c r="IZ434">
        <v>-1.101190050776656</v>
      </c>
      <c r="JA434">
        <v>-0.0009077452495023094</v>
      </c>
      <c r="JB434">
        <v>1.260287539409167E-06</v>
      </c>
      <c r="JC434">
        <v>-2.747980142854786E-10</v>
      </c>
      <c r="JD434">
        <v>0.01164710740424388</v>
      </c>
      <c r="JE434">
        <v>0.002354074995816399</v>
      </c>
      <c r="JF434">
        <v>0.0004967520844642659</v>
      </c>
      <c r="JG434">
        <v>-1.558376616488758E-06</v>
      </c>
      <c r="JH434">
        <v>1</v>
      </c>
      <c r="JI434">
        <v>1955</v>
      </c>
      <c r="JJ434">
        <v>1</v>
      </c>
      <c r="JK434">
        <v>26</v>
      </c>
      <c r="JL434">
        <v>194362</v>
      </c>
      <c r="JM434">
        <v>194362.2</v>
      </c>
      <c r="JN434">
        <v>1.37573</v>
      </c>
      <c r="JO434">
        <v>2.64282</v>
      </c>
      <c r="JP434">
        <v>1.49658</v>
      </c>
      <c r="JQ434">
        <v>2.34497</v>
      </c>
      <c r="JR434">
        <v>1.54907</v>
      </c>
      <c r="JS434">
        <v>2.42798</v>
      </c>
      <c r="JT434">
        <v>36.908</v>
      </c>
      <c r="JU434">
        <v>24.1751</v>
      </c>
      <c r="JV434">
        <v>18</v>
      </c>
      <c r="JW434">
        <v>486.655</v>
      </c>
      <c r="JX434">
        <v>477.627</v>
      </c>
      <c r="JY434">
        <v>28.0577</v>
      </c>
      <c r="JZ434">
        <v>29.2714</v>
      </c>
      <c r="KA434">
        <v>30</v>
      </c>
      <c r="KB434">
        <v>29.4953</v>
      </c>
      <c r="KC434">
        <v>29.4911</v>
      </c>
      <c r="KD434">
        <v>27.6408</v>
      </c>
      <c r="KE434">
        <v>23.3737</v>
      </c>
      <c r="KF434">
        <v>25.1405</v>
      </c>
      <c r="KG434">
        <v>28.067</v>
      </c>
      <c r="KH434">
        <v>540.37</v>
      </c>
      <c r="KI434">
        <v>15.0887</v>
      </c>
      <c r="KJ434">
        <v>101.848</v>
      </c>
      <c r="KK434">
        <v>91.52209999999999</v>
      </c>
    </row>
    <row r="435" spans="1:297">
      <c r="A435">
        <v>417</v>
      </c>
      <c r="B435">
        <v>1758651331</v>
      </c>
      <c r="C435">
        <v>9698</v>
      </c>
      <c r="D435" t="s">
        <v>1283</v>
      </c>
      <c r="E435" t="s">
        <v>1284</v>
      </c>
      <c r="F435">
        <v>5</v>
      </c>
      <c r="G435" t="s">
        <v>1220</v>
      </c>
      <c r="H435" t="s">
        <v>438</v>
      </c>
      <c r="I435">
        <v>1758651323.214286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(EA435+(U435+2*0.95*5.67E-8*(((EA435+$B$9)+273)^4-(EA435+273)^4)-44100*J435)/(1.84*29.3*R435+8*0.95*5.67E-8*(EA435+273)^3))</f>
        <v>0</v>
      </c>
      <c r="W435">
        <f>($C$9*EB435+$D$9*EC435+$E$9*V435)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2*0.95*5.67E-8*(((EA435+$B$9)+273)^4-(W435+273)^4)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532.2991931862981</v>
      </c>
      <c r="AK435">
        <v>500.2733151515151</v>
      </c>
      <c r="AL435">
        <v>3.333211006396266</v>
      </c>
      <c r="AM435">
        <v>65.18708182641205</v>
      </c>
      <c r="AN435">
        <f>(AP435 - AO435 + DY435*1E3/(8.314*(EA435+273.15)) * AR435/DX435 * AQ435) * DX435/(100*DL435) * 1000/(1000 - AP435)</f>
        <v>0</v>
      </c>
      <c r="AO435">
        <v>14.98975817964027</v>
      </c>
      <c r="AP435">
        <v>22.66974969696969</v>
      </c>
      <c r="AQ435">
        <v>-0.0001851125764868219</v>
      </c>
      <c r="AR435">
        <v>105.4084907912641</v>
      </c>
      <c r="AS435">
        <v>0</v>
      </c>
      <c r="AT435">
        <v>0</v>
      </c>
      <c r="AU435">
        <f>IF(AS435*$H$15&gt;=AW435,1.0,(AW435/(AW435-AS435*$H$15)))</f>
        <v>0</v>
      </c>
      <c r="AV435">
        <f>(AU435-1)*100</f>
        <v>0</v>
      </c>
      <c r="AW435">
        <f>MAX(0,($B$15+$C$15*EF435)/(1+$D$15*EF435)*DY435/(EA435+273)*$E$15)</f>
        <v>0</v>
      </c>
      <c r="AX435" t="s">
        <v>439</v>
      </c>
      <c r="AY435" t="s">
        <v>439</v>
      </c>
      <c r="AZ435">
        <v>0</v>
      </c>
      <c r="BA435">
        <v>0</v>
      </c>
      <c r="BB435">
        <f>1-AZ435/BA435</f>
        <v>0</v>
      </c>
      <c r="BC435">
        <v>0</v>
      </c>
      <c r="BD435" t="s">
        <v>439</v>
      </c>
      <c r="BE435" t="s">
        <v>439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439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$B$13*EG435+$C$13*EH435+$F$13*ES435*(1-EV435)</f>
        <v>0</v>
      </c>
      <c r="DI435">
        <f>DH435*DJ435</f>
        <v>0</v>
      </c>
      <c r="DJ435">
        <f>($B$13*$D$11+$C$13*$D$11+$F$13*((FF435+EX435)/MAX(FF435+EX435+FG435, 0.1)*$I$11+FG435/MAX(FF435+EX435+FG435, 0.1)*$J$11))/($B$13+$C$13+$F$13)</f>
        <v>0</v>
      </c>
      <c r="DK435">
        <f>($B$13*$K$11+$C$13*$K$11+$F$13*((FF435+EX435)/MAX(FF435+EX435+FG435, 0.1)*$P$11+FG435/MAX(FF435+EX435+FG435, 0.1)*$Q$11))/($B$13+$C$13+$F$13)</f>
        <v>0</v>
      </c>
      <c r="DL435">
        <v>5.36</v>
      </c>
      <c r="DM435">
        <v>0.5</v>
      </c>
      <c r="DN435" t="s">
        <v>440</v>
      </c>
      <c r="DO435">
        <v>2</v>
      </c>
      <c r="DP435" t="b">
        <v>1</v>
      </c>
      <c r="DQ435">
        <v>1758651323.214286</v>
      </c>
      <c r="DR435">
        <v>465.3959285714286</v>
      </c>
      <c r="DS435">
        <v>508.04675</v>
      </c>
      <c r="DT435">
        <v>22.67030714285714</v>
      </c>
      <c r="DU435">
        <v>15.02558214285714</v>
      </c>
      <c r="DV435">
        <v>466.6740357142858</v>
      </c>
      <c r="DW435">
        <v>22.37475357142858</v>
      </c>
      <c r="DX435">
        <v>500.0206785714286</v>
      </c>
      <c r="DY435">
        <v>90.2627857142857</v>
      </c>
      <c r="DZ435">
        <v>0.06866407857142857</v>
      </c>
      <c r="EA435">
        <v>29.32603928571429</v>
      </c>
      <c r="EB435">
        <v>30.00511785714285</v>
      </c>
      <c r="EC435">
        <v>999.9000000000002</v>
      </c>
      <c r="ED435">
        <v>0</v>
      </c>
      <c r="EE435">
        <v>0</v>
      </c>
      <c r="EF435">
        <v>10019.84892857143</v>
      </c>
      <c r="EG435">
        <v>0</v>
      </c>
      <c r="EH435">
        <v>11.20887857142857</v>
      </c>
      <c r="EI435">
        <v>-42.65064285714286</v>
      </c>
      <c r="EJ435">
        <v>476.1915</v>
      </c>
      <c r="EK435">
        <v>515.7966785714285</v>
      </c>
      <c r="EL435">
        <v>7.644726071428572</v>
      </c>
      <c r="EM435">
        <v>508.04675</v>
      </c>
      <c r="EN435">
        <v>15.02558214285714</v>
      </c>
      <c r="EO435">
        <v>2.046285714285714</v>
      </c>
      <c r="EP435">
        <v>1.35625</v>
      </c>
      <c r="EQ435">
        <v>17.80709642857143</v>
      </c>
      <c r="ER435">
        <v>11.43712142857143</v>
      </c>
      <c r="ES435">
        <v>1999.998214285714</v>
      </c>
      <c r="ET435">
        <v>0.9799952142857141</v>
      </c>
      <c r="EU435">
        <v>0.02000452857142858</v>
      </c>
      <c r="EV435">
        <v>0</v>
      </c>
      <c r="EW435">
        <v>1133.11</v>
      </c>
      <c r="EX435">
        <v>5.00078</v>
      </c>
      <c r="EY435">
        <v>21968.92857142858</v>
      </c>
      <c r="EZ435">
        <v>16379.60357142857</v>
      </c>
      <c r="FA435">
        <v>39.65596428571428</v>
      </c>
      <c r="FB435">
        <v>40.52657142857142</v>
      </c>
      <c r="FC435">
        <v>39.93499999999999</v>
      </c>
      <c r="FD435">
        <v>40.15599999999999</v>
      </c>
      <c r="FE435">
        <v>40.76528571428571</v>
      </c>
      <c r="FF435">
        <v>1955.086785714286</v>
      </c>
      <c r="FG435">
        <v>39.91142857142858</v>
      </c>
      <c r="FH435">
        <v>0</v>
      </c>
      <c r="FI435">
        <v>1758651329.4</v>
      </c>
      <c r="FJ435">
        <v>0</v>
      </c>
      <c r="FK435">
        <v>1133.1436</v>
      </c>
      <c r="FL435">
        <v>3.888461532018097</v>
      </c>
      <c r="FM435">
        <v>69.19230751328244</v>
      </c>
      <c r="FN435">
        <v>21969.452</v>
      </c>
      <c r="FO435">
        <v>15</v>
      </c>
      <c r="FP435">
        <v>0</v>
      </c>
      <c r="FQ435" t="s">
        <v>441</v>
      </c>
      <c r="FR435">
        <v>1746989605.5</v>
      </c>
      <c r="FS435">
        <v>1746989593.5</v>
      </c>
      <c r="FT435">
        <v>0</v>
      </c>
      <c r="FU435">
        <v>-0.274</v>
      </c>
      <c r="FV435">
        <v>-0.002</v>
      </c>
      <c r="FW435">
        <v>2.549</v>
      </c>
      <c r="FX435">
        <v>0.129</v>
      </c>
      <c r="FY435">
        <v>420</v>
      </c>
      <c r="FZ435">
        <v>17</v>
      </c>
      <c r="GA435">
        <v>0.02</v>
      </c>
      <c r="GB435">
        <v>0.04</v>
      </c>
      <c r="GC435">
        <v>-42.01171</v>
      </c>
      <c r="GD435">
        <v>-13.40627166979357</v>
      </c>
      <c r="GE435">
        <v>1.327009805314188</v>
      </c>
      <c r="GF435">
        <v>0</v>
      </c>
      <c r="GG435">
        <v>1133.048235294118</v>
      </c>
      <c r="GH435">
        <v>2.310466005569804</v>
      </c>
      <c r="GI435">
        <v>0.3513459045395091</v>
      </c>
      <c r="GJ435">
        <v>0</v>
      </c>
      <c r="GK435">
        <v>7.63916</v>
      </c>
      <c r="GL435">
        <v>0.1849729080675078</v>
      </c>
      <c r="GM435">
        <v>0.02151722832987562</v>
      </c>
      <c r="GN435">
        <v>0</v>
      </c>
      <c r="GO435">
        <v>0</v>
      </c>
      <c r="GP435">
        <v>3</v>
      </c>
      <c r="GQ435" t="s">
        <v>459</v>
      </c>
      <c r="GR435">
        <v>3.10119</v>
      </c>
      <c r="GS435">
        <v>2.72668</v>
      </c>
      <c r="GT435">
        <v>0.09860530000000001</v>
      </c>
      <c r="GU435">
        <v>0.104668</v>
      </c>
      <c r="GV435">
        <v>0.103218</v>
      </c>
      <c r="GW435">
        <v>0.07782119999999999</v>
      </c>
      <c r="GX435">
        <v>23535.8</v>
      </c>
      <c r="GY435">
        <v>21269.7</v>
      </c>
      <c r="GZ435">
        <v>26675.2</v>
      </c>
      <c r="HA435">
        <v>23980.3</v>
      </c>
      <c r="HB435">
        <v>38281</v>
      </c>
      <c r="HC435">
        <v>32713.2</v>
      </c>
      <c r="HD435">
        <v>46583.1</v>
      </c>
      <c r="HE435">
        <v>37958</v>
      </c>
      <c r="HF435">
        <v>1.87162</v>
      </c>
      <c r="HG435">
        <v>1.8346</v>
      </c>
      <c r="HH435">
        <v>0.141859</v>
      </c>
      <c r="HI435">
        <v>0</v>
      </c>
      <c r="HJ435">
        <v>27.6769</v>
      </c>
      <c r="HK435">
        <v>999.9</v>
      </c>
      <c r="HL435">
        <v>37.4</v>
      </c>
      <c r="HM435">
        <v>32.6</v>
      </c>
      <c r="HN435">
        <v>20.4677</v>
      </c>
      <c r="HO435">
        <v>60.7313</v>
      </c>
      <c r="HP435">
        <v>23.121</v>
      </c>
      <c r="HQ435">
        <v>1</v>
      </c>
      <c r="HR435">
        <v>0.155079</v>
      </c>
      <c r="HS435">
        <v>-0.123783</v>
      </c>
      <c r="HT435">
        <v>20.2794</v>
      </c>
      <c r="HU435">
        <v>5.2113</v>
      </c>
      <c r="HV435">
        <v>11.9798</v>
      </c>
      <c r="HW435">
        <v>4.9633</v>
      </c>
      <c r="HX435">
        <v>3.27443</v>
      </c>
      <c r="HY435">
        <v>9999</v>
      </c>
      <c r="HZ435">
        <v>9999</v>
      </c>
      <c r="IA435">
        <v>9999</v>
      </c>
      <c r="IB435">
        <v>999.9</v>
      </c>
      <c r="IC435">
        <v>1.86392</v>
      </c>
      <c r="ID435">
        <v>1.8601</v>
      </c>
      <c r="IE435">
        <v>1.85841</v>
      </c>
      <c r="IF435">
        <v>1.85975</v>
      </c>
      <c r="IG435">
        <v>1.85989</v>
      </c>
      <c r="IH435">
        <v>1.85838</v>
      </c>
      <c r="II435">
        <v>1.85745</v>
      </c>
      <c r="IJ435">
        <v>1.85242</v>
      </c>
      <c r="IK435">
        <v>0</v>
      </c>
      <c r="IL435">
        <v>0</v>
      </c>
      <c r="IM435">
        <v>0</v>
      </c>
      <c r="IN435">
        <v>0</v>
      </c>
      <c r="IO435" t="s">
        <v>443</v>
      </c>
      <c r="IP435" t="s">
        <v>444</v>
      </c>
      <c r="IQ435" t="s">
        <v>445</v>
      </c>
      <c r="IR435" t="s">
        <v>445</v>
      </c>
      <c r="IS435" t="s">
        <v>445</v>
      </c>
      <c r="IT435" t="s">
        <v>445</v>
      </c>
      <c r="IU435">
        <v>0</v>
      </c>
      <c r="IV435">
        <v>100</v>
      </c>
      <c r="IW435">
        <v>100</v>
      </c>
      <c r="IX435">
        <v>-1.276</v>
      </c>
      <c r="IY435">
        <v>0.2955</v>
      </c>
      <c r="IZ435">
        <v>-1.101190050776656</v>
      </c>
      <c r="JA435">
        <v>-0.0009077452495023094</v>
      </c>
      <c r="JB435">
        <v>1.260287539409167E-06</v>
      </c>
      <c r="JC435">
        <v>-2.747980142854786E-10</v>
      </c>
      <c r="JD435">
        <v>0.01164710740424388</v>
      </c>
      <c r="JE435">
        <v>0.002354074995816399</v>
      </c>
      <c r="JF435">
        <v>0.0004967520844642659</v>
      </c>
      <c r="JG435">
        <v>-1.558376616488758E-06</v>
      </c>
      <c r="JH435">
        <v>1</v>
      </c>
      <c r="JI435">
        <v>1955</v>
      </c>
      <c r="JJ435">
        <v>1</v>
      </c>
      <c r="JK435">
        <v>26</v>
      </c>
      <c r="JL435">
        <v>194362.1</v>
      </c>
      <c r="JM435">
        <v>194362.3</v>
      </c>
      <c r="JN435">
        <v>1.40869</v>
      </c>
      <c r="JO435">
        <v>2.63672</v>
      </c>
      <c r="JP435">
        <v>1.49658</v>
      </c>
      <c r="JQ435">
        <v>2.34497</v>
      </c>
      <c r="JR435">
        <v>1.54907</v>
      </c>
      <c r="JS435">
        <v>2.45972</v>
      </c>
      <c r="JT435">
        <v>36.908</v>
      </c>
      <c r="JU435">
        <v>24.1751</v>
      </c>
      <c r="JV435">
        <v>18</v>
      </c>
      <c r="JW435">
        <v>486.626</v>
      </c>
      <c r="JX435">
        <v>477.641</v>
      </c>
      <c r="JY435">
        <v>28.0578</v>
      </c>
      <c r="JZ435">
        <v>29.2695</v>
      </c>
      <c r="KA435">
        <v>30.0001</v>
      </c>
      <c r="KB435">
        <v>29.4933</v>
      </c>
      <c r="KC435">
        <v>29.4887</v>
      </c>
      <c r="KD435">
        <v>28.2976</v>
      </c>
      <c r="KE435">
        <v>23.0837</v>
      </c>
      <c r="KF435">
        <v>25.1405</v>
      </c>
      <c r="KG435">
        <v>28.0596</v>
      </c>
      <c r="KH435">
        <v>560.4059999999999</v>
      </c>
      <c r="KI435">
        <v>15.0887</v>
      </c>
      <c r="KJ435">
        <v>101.848</v>
      </c>
      <c r="KK435">
        <v>91.5231</v>
      </c>
    </row>
    <row r="436" spans="1:297">
      <c r="A436">
        <v>418</v>
      </c>
      <c r="B436">
        <v>1758651336</v>
      </c>
      <c r="C436">
        <v>9703</v>
      </c>
      <c r="D436" t="s">
        <v>1285</v>
      </c>
      <c r="E436" t="s">
        <v>1286</v>
      </c>
      <c r="F436">
        <v>5</v>
      </c>
      <c r="G436" t="s">
        <v>1220</v>
      </c>
      <c r="H436" t="s">
        <v>438</v>
      </c>
      <c r="I436">
        <v>1758651328.5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(EA436+(U436+2*0.95*5.67E-8*(((EA436+$B$9)+273)^4-(EA436+273)^4)-44100*J436)/(1.84*29.3*R436+8*0.95*5.67E-8*(EA436+273)^3))</f>
        <v>0</v>
      </c>
      <c r="W436">
        <f>($C$9*EB436+$D$9*EC436+$E$9*V436)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2*0.95*5.67E-8*(((EA436+$B$9)+273)^4-(W436+273)^4)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549.2846463852387</v>
      </c>
      <c r="AK436">
        <v>516.8906727272723</v>
      </c>
      <c r="AL436">
        <v>3.318739354624495</v>
      </c>
      <c r="AM436">
        <v>65.18708182641205</v>
      </c>
      <c r="AN436">
        <f>(AP436 - AO436 + DY436*1E3/(8.314*(EA436+273.15)) * AR436/DX436 * AQ436) * DX436/(100*DL436) * 1000/(1000 - AP436)</f>
        <v>0</v>
      </c>
      <c r="AO436">
        <v>15.03539881315239</v>
      </c>
      <c r="AP436">
        <v>22.67494545454544</v>
      </c>
      <c r="AQ436">
        <v>0.0002092765845119531</v>
      </c>
      <c r="AR436">
        <v>105.4084907912641</v>
      </c>
      <c r="AS436">
        <v>0</v>
      </c>
      <c r="AT436">
        <v>0</v>
      </c>
      <c r="AU436">
        <f>IF(AS436*$H$15&gt;=AW436,1.0,(AW436/(AW436-AS436*$H$15)))</f>
        <v>0</v>
      </c>
      <c r="AV436">
        <f>(AU436-1)*100</f>
        <v>0</v>
      </c>
      <c r="AW436">
        <f>MAX(0,($B$15+$C$15*EF436)/(1+$D$15*EF436)*DY436/(EA436+273)*$E$15)</f>
        <v>0</v>
      </c>
      <c r="AX436" t="s">
        <v>439</v>
      </c>
      <c r="AY436" t="s">
        <v>439</v>
      </c>
      <c r="AZ436">
        <v>0</v>
      </c>
      <c r="BA436">
        <v>0</v>
      </c>
      <c r="BB436">
        <f>1-AZ436/BA436</f>
        <v>0</v>
      </c>
      <c r="BC436">
        <v>0</v>
      </c>
      <c r="BD436" t="s">
        <v>439</v>
      </c>
      <c r="BE436" t="s">
        <v>439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439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$B$13*EG436+$C$13*EH436+$F$13*ES436*(1-EV436)</f>
        <v>0</v>
      </c>
      <c r="DI436">
        <f>DH436*DJ436</f>
        <v>0</v>
      </c>
      <c r="DJ436">
        <f>($B$13*$D$11+$C$13*$D$11+$F$13*((FF436+EX436)/MAX(FF436+EX436+FG436, 0.1)*$I$11+FG436/MAX(FF436+EX436+FG436, 0.1)*$J$11))/($B$13+$C$13+$F$13)</f>
        <v>0</v>
      </c>
      <c r="DK436">
        <f>($B$13*$K$11+$C$13*$K$11+$F$13*((FF436+EX436)/MAX(FF436+EX436+FG436, 0.1)*$P$11+FG436/MAX(FF436+EX436+FG436, 0.1)*$Q$11))/($B$13+$C$13+$F$13)</f>
        <v>0</v>
      </c>
      <c r="DL436">
        <v>5.36</v>
      </c>
      <c r="DM436">
        <v>0.5</v>
      </c>
      <c r="DN436" t="s">
        <v>440</v>
      </c>
      <c r="DO436">
        <v>2</v>
      </c>
      <c r="DP436" t="b">
        <v>1</v>
      </c>
      <c r="DQ436">
        <v>1758651328.5</v>
      </c>
      <c r="DR436">
        <v>482.4355185185186</v>
      </c>
      <c r="DS436">
        <v>525.8255185185185</v>
      </c>
      <c r="DT436">
        <v>22.67227037037037</v>
      </c>
      <c r="DU436">
        <v>15.02117037037037</v>
      </c>
      <c r="DV436">
        <v>483.7118148148148</v>
      </c>
      <c r="DW436">
        <v>22.37667777777778</v>
      </c>
      <c r="DX436">
        <v>500.0503333333334</v>
      </c>
      <c r="DY436">
        <v>90.26255555555556</v>
      </c>
      <c r="DZ436">
        <v>0.06862100740740741</v>
      </c>
      <c r="EA436">
        <v>29.32362962962963</v>
      </c>
      <c r="EB436">
        <v>29.99944444444445</v>
      </c>
      <c r="EC436">
        <v>999.9000000000001</v>
      </c>
      <c r="ED436">
        <v>0</v>
      </c>
      <c r="EE436">
        <v>0</v>
      </c>
      <c r="EF436">
        <v>10008.79148148148</v>
      </c>
      <c r="EG436">
        <v>0</v>
      </c>
      <c r="EH436">
        <v>11.21055555555556</v>
      </c>
      <c r="EI436">
        <v>-43.38987037037037</v>
      </c>
      <c r="EJ436">
        <v>493.6271851851852</v>
      </c>
      <c r="EK436">
        <v>533.8443703703704</v>
      </c>
      <c r="EL436">
        <v>7.651101851851852</v>
      </c>
      <c r="EM436">
        <v>525.8255185185185</v>
      </c>
      <c r="EN436">
        <v>15.02117037037037</v>
      </c>
      <c r="EO436">
        <v>2.046457407407408</v>
      </c>
      <c r="EP436">
        <v>1.355847777777778</v>
      </c>
      <c r="EQ436">
        <v>17.80843703703703</v>
      </c>
      <c r="ER436">
        <v>11.43264444444445</v>
      </c>
      <c r="ES436">
        <v>2000.018888888889</v>
      </c>
      <c r="ET436">
        <v>0.979994222222222</v>
      </c>
      <c r="EU436">
        <v>0.02000548518518519</v>
      </c>
      <c r="EV436">
        <v>0</v>
      </c>
      <c r="EW436">
        <v>1133.531481481481</v>
      </c>
      <c r="EX436">
        <v>5.00078</v>
      </c>
      <c r="EY436">
        <v>21975.66296296296</v>
      </c>
      <c r="EZ436">
        <v>16379.76296296297</v>
      </c>
      <c r="FA436">
        <v>39.7011111111111</v>
      </c>
      <c r="FB436">
        <v>40.52755555555555</v>
      </c>
      <c r="FC436">
        <v>39.9071111111111</v>
      </c>
      <c r="FD436">
        <v>40.20344444444444</v>
      </c>
      <c r="FE436">
        <v>40.80992592592592</v>
      </c>
      <c r="FF436">
        <v>1955.104814814815</v>
      </c>
      <c r="FG436">
        <v>39.91407407407408</v>
      </c>
      <c r="FH436">
        <v>0</v>
      </c>
      <c r="FI436">
        <v>1758651334.2</v>
      </c>
      <c r="FJ436">
        <v>0</v>
      </c>
      <c r="FK436">
        <v>1133.5172</v>
      </c>
      <c r="FL436">
        <v>4.813076917330285</v>
      </c>
      <c r="FM436">
        <v>92.13076920685408</v>
      </c>
      <c r="FN436">
        <v>21975.716</v>
      </c>
      <c r="FO436">
        <v>15</v>
      </c>
      <c r="FP436">
        <v>0</v>
      </c>
      <c r="FQ436" t="s">
        <v>441</v>
      </c>
      <c r="FR436">
        <v>1746989605.5</v>
      </c>
      <c r="FS436">
        <v>1746989593.5</v>
      </c>
      <c r="FT436">
        <v>0</v>
      </c>
      <c r="FU436">
        <v>-0.274</v>
      </c>
      <c r="FV436">
        <v>-0.002</v>
      </c>
      <c r="FW436">
        <v>2.549</v>
      </c>
      <c r="FX436">
        <v>0.129</v>
      </c>
      <c r="FY436">
        <v>420</v>
      </c>
      <c r="FZ436">
        <v>17</v>
      </c>
      <c r="GA436">
        <v>0.02</v>
      </c>
      <c r="GB436">
        <v>0.04</v>
      </c>
      <c r="GC436">
        <v>-42.8058075</v>
      </c>
      <c r="GD436">
        <v>-9.166323827391992</v>
      </c>
      <c r="GE436">
        <v>0.9052141697928454</v>
      </c>
      <c r="GF436">
        <v>0</v>
      </c>
      <c r="GG436">
        <v>1133.246176470588</v>
      </c>
      <c r="GH436">
        <v>4.305729566879152</v>
      </c>
      <c r="GI436">
        <v>0.4742425211409474</v>
      </c>
      <c r="GJ436">
        <v>0</v>
      </c>
      <c r="GK436">
        <v>7.643802500000001</v>
      </c>
      <c r="GL436">
        <v>0.1463707317073091</v>
      </c>
      <c r="GM436">
        <v>0.02107241819891591</v>
      </c>
      <c r="GN436">
        <v>0</v>
      </c>
      <c r="GO436">
        <v>0</v>
      </c>
      <c r="GP436">
        <v>3</v>
      </c>
      <c r="GQ436" t="s">
        <v>459</v>
      </c>
      <c r="GR436">
        <v>3.10111</v>
      </c>
      <c r="GS436">
        <v>2.72641</v>
      </c>
      <c r="GT436">
        <v>0.100972</v>
      </c>
      <c r="GU436">
        <v>0.107006</v>
      </c>
      <c r="GV436">
        <v>0.103252</v>
      </c>
      <c r="GW436">
        <v>0.0780052</v>
      </c>
      <c r="GX436">
        <v>23473.9</v>
      </c>
      <c r="GY436">
        <v>21214.1</v>
      </c>
      <c r="GZ436">
        <v>26675.1</v>
      </c>
      <c r="HA436">
        <v>23980.2</v>
      </c>
      <c r="HB436">
        <v>38280</v>
      </c>
      <c r="HC436">
        <v>32707.1</v>
      </c>
      <c r="HD436">
        <v>46583.3</v>
      </c>
      <c r="HE436">
        <v>37958.2</v>
      </c>
      <c r="HF436">
        <v>1.87173</v>
      </c>
      <c r="HG436">
        <v>1.83495</v>
      </c>
      <c r="HH436">
        <v>0.142232</v>
      </c>
      <c r="HI436">
        <v>0</v>
      </c>
      <c r="HJ436">
        <v>27.6781</v>
      </c>
      <c r="HK436">
        <v>999.9</v>
      </c>
      <c r="HL436">
        <v>37.4</v>
      </c>
      <c r="HM436">
        <v>32.6</v>
      </c>
      <c r="HN436">
        <v>20.4677</v>
      </c>
      <c r="HO436">
        <v>60.9213</v>
      </c>
      <c r="HP436">
        <v>22.9006</v>
      </c>
      <c r="HQ436">
        <v>1</v>
      </c>
      <c r="HR436">
        <v>0.154964</v>
      </c>
      <c r="HS436">
        <v>-0.315509</v>
      </c>
      <c r="HT436">
        <v>20.2792</v>
      </c>
      <c r="HU436">
        <v>5.21085</v>
      </c>
      <c r="HV436">
        <v>11.98</v>
      </c>
      <c r="HW436">
        <v>4.9634</v>
      </c>
      <c r="HX436">
        <v>3.27443</v>
      </c>
      <c r="HY436">
        <v>9999</v>
      </c>
      <c r="HZ436">
        <v>9999</v>
      </c>
      <c r="IA436">
        <v>9999</v>
      </c>
      <c r="IB436">
        <v>999.9</v>
      </c>
      <c r="IC436">
        <v>1.86394</v>
      </c>
      <c r="ID436">
        <v>1.86012</v>
      </c>
      <c r="IE436">
        <v>1.85843</v>
      </c>
      <c r="IF436">
        <v>1.85976</v>
      </c>
      <c r="IG436">
        <v>1.85989</v>
      </c>
      <c r="IH436">
        <v>1.85837</v>
      </c>
      <c r="II436">
        <v>1.85745</v>
      </c>
      <c r="IJ436">
        <v>1.85242</v>
      </c>
      <c r="IK436">
        <v>0</v>
      </c>
      <c r="IL436">
        <v>0</v>
      </c>
      <c r="IM436">
        <v>0</v>
      </c>
      <c r="IN436">
        <v>0</v>
      </c>
      <c r="IO436" t="s">
        <v>443</v>
      </c>
      <c r="IP436" t="s">
        <v>444</v>
      </c>
      <c r="IQ436" t="s">
        <v>445</v>
      </c>
      <c r="IR436" t="s">
        <v>445</v>
      </c>
      <c r="IS436" t="s">
        <v>445</v>
      </c>
      <c r="IT436" t="s">
        <v>445</v>
      </c>
      <c r="IU436">
        <v>0</v>
      </c>
      <c r="IV436">
        <v>100</v>
      </c>
      <c r="IW436">
        <v>100</v>
      </c>
      <c r="IX436">
        <v>-1.273</v>
      </c>
      <c r="IY436">
        <v>0.2957</v>
      </c>
      <c r="IZ436">
        <v>-1.101190050776656</v>
      </c>
      <c r="JA436">
        <v>-0.0009077452495023094</v>
      </c>
      <c r="JB436">
        <v>1.260287539409167E-06</v>
      </c>
      <c r="JC436">
        <v>-2.747980142854786E-10</v>
      </c>
      <c r="JD436">
        <v>0.01164710740424388</v>
      </c>
      <c r="JE436">
        <v>0.002354074995816399</v>
      </c>
      <c r="JF436">
        <v>0.0004967520844642659</v>
      </c>
      <c r="JG436">
        <v>-1.558376616488758E-06</v>
      </c>
      <c r="JH436">
        <v>1</v>
      </c>
      <c r="JI436">
        <v>1955</v>
      </c>
      <c r="JJ436">
        <v>1</v>
      </c>
      <c r="JK436">
        <v>26</v>
      </c>
      <c r="JL436">
        <v>194362.2</v>
      </c>
      <c r="JM436">
        <v>194362.4</v>
      </c>
      <c r="JN436">
        <v>1.44653</v>
      </c>
      <c r="JO436">
        <v>2.61597</v>
      </c>
      <c r="JP436">
        <v>1.49658</v>
      </c>
      <c r="JQ436">
        <v>2.34497</v>
      </c>
      <c r="JR436">
        <v>1.54907</v>
      </c>
      <c r="JS436">
        <v>2.44263</v>
      </c>
      <c r="JT436">
        <v>36.908</v>
      </c>
      <c r="JU436">
        <v>24.1751</v>
      </c>
      <c r="JV436">
        <v>18</v>
      </c>
      <c r="JW436">
        <v>486.68</v>
      </c>
      <c r="JX436">
        <v>477.865</v>
      </c>
      <c r="JY436">
        <v>28.0765</v>
      </c>
      <c r="JZ436">
        <v>29.2689</v>
      </c>
      <c r="KA436">
        <v>30</v>
      </c>
      <c r="KB436">
        <v>29.4927</v>
      </c>
      <c r="KC436">
        <v>29.4886</v>
      </c>
      <c r="KD436">
        <v>29.0402</v>
      </c>
      <c r="KE436">
        <v>23.0837</v>
      </c>
      <c r="KF436">
        <v>25.1405</v>
      </c>
      <c r="KG436">
        <v>28.1046</v>
      </c>
      <c r="KH436">
        <v>573.764</v>
      </c>
      <c r="KI436">
        <v>15.0887</v>
      </c>
      <c r="KJ436">
        <v>101.849</v>
      </c>
      <c r="KK436">
        <v>91.52330000000001</v>
      </c>
    </row>
    <row r="437" spans="1:297">
      <c r="A437">
        <v>419</v>
      </c>
      <c r="B437">
        <v>1758651341</v>
      </c>
      <c r="C437">
        <v>9708</v>
      </c>
      <c r="D437" t="s">
        <v>1287</v>
      </c>
      <c r="E437" t="s">
        <v>1288</v>
      </c>
      <c r="F437">
        <v>5</v>
      </c>
      <c r="G437" t="s">
        <v>1220</v>
      </c>
      <c r="H437" t="s">
        <v>438</v>
      </c>
      <c r="I437">
        <v>1758651333.214286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(EA437+(U437+2*0.95*5.67E-8*(((EA437+$B$9)+273)^4-(EA437+273)^4)-44100*J437)/(1.84*29.3*R437+8*0.95*5.67E-8*(EA437+273)^3))</f>
        <v>0</v>
      </c>
      <c r="W437">
        <f>($C$9*EB437+$D$9*EC437+$E$9*V437)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2*0.95*5.67E-8*(((EA437+$B$9)+273)^4-(W437+273)^4)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566.3353496357147</v>
      </c>
      <c r="AK437">
        <v>533.6846303030301</v>
      </c>
      <c r="AL437">
        <v>3.358475431607996</v>
      </c>
      <c r="AM437">
        <v>65.18708182641205</v>
      </c>
      <c r="AN437">
        <f>(AP437 - AO437 + DY437*1E3/(8.314*(EA437+273.15)) * AR437/DX437 * AQ437) * DX437/(100*DL437) * 1000/(1000 - AP437)</f>
        <v>0</v>
      </c>
      <c r="AO437">
        <v>15.04457416014153</v>
      </c>
      <c r="AP437">
        <v>22.69557878787879</v>
      </c>
      <c r="AQ437">
        <v>0.0002082852139637146</v>
      </c>
      <c r="AR437">
        <v>105.4084907912641</v>
      </c>
      <c r="AS437">
        <v>0</v>
      </c>
      <c r="AT437">
        <v>0</v>
      </c>
      <c r="AU437">
        <f>IF(AS437*$H$15&gt;=AW437,1.0,(AW437/(AW437-AS437*$H$15)))</f>
        <v>0</v>
      </c>
      <c r="AV437">
        <f>(AU437-1)*100</f>
        <v>0</v>
      </c>
      <c r="AW437">
        <f>MAX(0,($B$15+$C$15*EF437)/(1+$D$15*EF437)*DY437/(EA437+273)*$E$15)</f>
        <v>0</v>
      </c>
      <c r="AX437" t="s">
        <v>439</v>
      </c>
      <c r="AY437" t="s">
        <v>439</v>
      </c>
      <c r="AZ437">
        <v>0</v>
      </c>
      <c r="BA437">
        <v>0</v>
      </c>
      <c r="BB437">
        <f>1-AZ437/BA437</f>
        <v>0</v>
      </c>
      <c r="BC437">
        <v>0</v>
      </c>
      <c r="BD437" t="s">
        <v>439</v>
      </c>
      <c r="BE437" t="s">
        <v>439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439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$B$13*EG437+$C$13*EH437+$F$13*ES437*(1-EV437)</f>
        <v>0</v>
      </c>
      <c r="DI437">
        <f>DH437*DJ437</f>
        <v>0</v>
      </c>
      <c r="DJ437">
        <f>($B$13*$D$11+$C$13*$D$11+$F$13*((FF437+EX437)/MAX(FF437+EX437+FG437, 0.1)*$I$11+FG437/MAX(FF437+EX437+FG437, 0.1)*$J$11))/($B$13+$C$13+$F$13)</f>
        <v>0</v>
      </c>
      <c r="DK437">
        <f>($B$13*$K$11+$C$13*$K$11+$F$13*((FF437+EX437)/MAX(FF437+EX437+FG437, 0.1)*$P$11+FG437/MAX(FF437+EX437+FG437, 0.1)*$Q$11))/($B$13+$C$13+$F$13)</f>
        <v>0</v>
      </c>
      <c r="DL437">
        <v>5.36</v>
      </c>
      <c r="DM437">
        <v>0.5</v>
      </c>
      <c r="DN437" t="s">
        <v>440</v>
      </c>
      <c r="DO437">
        <v>2</v>
      </c>
      <c r="DP437" t="b">
        <v>1</v>
      </c>
      <c r="DQ437">
        <v>1758651333.214286</v>
      </c>
      <c r="DR437">
        <v>497.7727142857144</v>
      </c>
      <c r="DS437">
        <v>541.6620357142857</v>
      </c>
      <c r="DT437">
        <v>22.67660714285714</v>
      </c>
      <c r="DU437">
        <v>15.02361428571429</v>
      </c>
      <c r="DV437">
        <v>499.047</v>
      </c>
      <c r="DW437">
        <v>22.38092857142857</v>
      </c>
      <c r="DX437">
        <v>500.0492857142857</v>
      </c>
      <c r="DY437">
        <v>90.26242499999998</v>
      </c>
      <c r="DZ437">
        <v>0.0686005357142857</v>
      </c>
      <c r="EA437">
        <v>29.32234285714286</v>
      </c>
      <c r="EB437">
        <v>29.99780357142857</v>
      </c>
      <c r="EC437">
        <v>999.9000000000002</v>
      </c>
      <c r="ED437">
        <v>0</v>
      </c>
      <c r="EE437">
        <v>0</v>
      </c>
      <c r="EF437">
        <v>9993.679285714286</v>
      </c>
      <c r="EG437">
        <v>0</v>
      </c>
      <c r="EH437">
        <v>11.20763214285715</v>
      </c>
      <c r="EI437">
        <v>-43.88920357142858</v>
      </c>
      <c r="EJ437">
        <v>509.3225</v>
      </c>
      <c r="EK437">
        <v>549.9241071428571</v>
      </c>
      <c r="EL437">
        <v>7.652993928571428</v>
      </c>
      <c r="EM437">
        <v>541.6620357142857</v>
      </c>
      <c r="EN437">
        <v>15.02361428571429</v>
      </c>
      <c r="EO437">
        <v>2.046846428571429</v>
      </c>
      <c r="EP437">
        <v>1.356066428571429</v>
      </c>
      <c r="EQ437">
        <v>17.81145357142857</v>
      </c>
      <c r="ER437">
        <v>11.43508571428571</v>
      </c>
      <c r="ES437">
        <v>2000.018214285714</v>
      </c>
      <c r="ET437">
        <v>0.9799927857142855</v>
      </c>
      <c r="EU437">
        <v>0.02000687142857143</v>
      </c>
      <c r="EV437">
        <v>0</v>
      </c>
      <c r="EW437">
        <v>1133.956785714286</v>
      </c>
      <c r="EX437">
        <v>5.00078</v>
      </c>
      <c r="EY437">
        <v>21983.18928571428</v>
      </c>
      <c r="EZ437">
        <v>16379.74642857143</v>
      </c>
      <c r="FA437">
        <v>39.67828571428571</v>
      </c>
      <c r="FB437">
        <v>40.52657142857142</v>
      </c>
      <c r="FC437">
        <v>39.88135714285714</v>
      </c>
      <c r="FD437">
        <v>40.1872857142857</v>
      </c>
      <c r="FE437">
        <v>40.78542857142856</v>
      </c>
      <c r="FF437">
        <v>1955.101071428571</v>
      </c>
      <c r="FG437">
        <v>39.91714285714286</v>
      </c>
      <c r="FH437">
        <v>0</v>
      </c>
      <c r="FI437">
        <v>1758651339</v>
      </c>
      <c r="FJ437">
        <v>0</v>
      </c>
      <c r="FK437">
        <v>1133.9424</v>
      </c>
      <c r="FL437">
        <v>5.286153839773931</v>
      </c>
      <c r="FM437">
        <v>104.8307690875563</v>
      </c>
      <c r="FN437">
        <v>21983.596</v>
      </c>
      <c r="FO437">
        <v>15</v>
      </c>
      <c r="FP437">
        <v>0</v>
      </c>
      <c r="FQ437" t="s">
        <v>441</v>
      </c>
      <c r="FR437">
        <v>1746989605.5</v>
      </c>
      <c r="FS437">
        <v>1746989593.5</v>
      </c>
      <c r="FT437">
        <v>0</v>
      </c>
      <c r="FU437">
        <v>-0.274</v>
      </c>
      <c r="FV437">
        <v>-0.002</v>
      </c>
      <c r="FW437">
        <v>2.549</v>
      </c>
      <c r="FX437">
        <v>0.129</v>
      </c>
      <c r="FY437">
        <v>420</v>
      </c>
      <c r="FZ437">
        <v>17</v>
      </c>
      <c r="GA437">
        <v>0.02</v>
      </c>
      <c r="GB437">
        <v>0.04</v>
      </c>
      <c r="GC437">
        <v>-43.6115275</v>
      </c>
      <c r="GD437">
        <v>-6.360840900562773</v>
      </c>
      <c r="GE437">
        <v>0.6172981103111774</v>
      </c>
      <c r="GF437">
        <v>0</v>
      </c>
      <c r="GG437">
        <v>1133.715882352941</v>
      </c>
      <c r="GH437">
        <v>5.137356763433993</v>
      </c>
      <c r="GI437">
        <v>0.5575002909366557</v>
      </c>
      <c r="GJ437">
        <v>0</v>
      </c>
      <c r="GK437">
        <v>7.648667999999999</v>
      </c>
      <c r="GL437">
        <v>-0.003104015009412659</v>
      </c>
      <c r="GM437">
        <v>0.01772043498337446</v>
      </c>
      <c r="GN437">
        <v>1</v>
      </c>
      <c r="GO437">
        <v>1</v>
      </c>
      <c r="GP437">
        <v>3</v>
      </c>
      <c r="GQ437" t="s">
        <v>448</v>
      </c>
      <c r="GR437">
        <v>3.10096</v>
      </c>
      <c r="GS437">
        <v>2.72677</v>
      </c>
      <c r="GT437">
        <v>0.103324</v>
      </c>
      <c r="GU437">
        <v>0.109342</v>
      </c>
      <c r="GV437">
        <v>0.103316</v>
      </c>
      <c r="GW437">
        <v>0.07801</v>
      </c>
      <c r="GX437">
        <v>23412.5</v>
      </c>
      <c r="GY437">
        <v>21158.8</v>
      </c>
      <c r="GZ437">
        <v>26675.1</v>
      </c>
      <c r="HA437">
        <v>23980.5</v>
      </c>
      <c r="HB437">
        <v>38277.3</v>
      </c>
      <c r="HC437">
        <v>32707.4</v>
      </c>
      <c r="HD437">
        <v>46583.1</v>
      </c>
      <c r="HE437">
        <v>37958.4</v>
      </c>
      <c r="HF437">
        <v>1.87143</v>
      </c>
      <c r="HG437">
        <v>1.83512</v>
      </c>
      <c r="HH437">
        <v>0.141859</v>
      </c>
      <c r="HI437">
        <v>0</v>
      </c>
      <c r="HJ437">
        <v>27.6804</v>
      </c>
      <c r="HK437">
        <v>999.9</v>
      </c>
      <c r="HL437">
        <v>37.3</v>
      </c>
      <c r="HM437">
        <v>32.6</v>
      </c>
      <c r="HN437">
        <v>20.4108</v>
      </c>
      <c r="HO437">
        <v>60.9913</v>
      </c>
      <c r="HP437">
        <v>23.1651</v>
      </c>
      <c r="HQ437">
        <v>1</v>
      </c>
      <c r="HR437">
        <v>0.154919</v>
      </c>
      <c r="HS437">
        <v>-0.248086</v>
      </c>
      <c r="HT437">
        <v>20.2793</v>
      </c>
      <c r="HU437">
        <v>5.2101</v>
      </c>
      <c r="HV437">
        <v>11.9798</v>
      </c>
      <c r="HW437">
        <v>4.9631</v>
      </c>
      <c r="HX437">
        <v>3.27428</v>
      </c>
      <c r="HY437">
        <v>9999</v>
      </c>
      <c r="HZ437">
        <v>9999</v>
      </c>
      <c r="IA437">
        <v>9999</v>
      </c>
      <c r="IB437">
        <v>999.9</v>
      </c>
      <c r="IC437">
        <v>1.86392</v>
      </c>
      <c r="ID437">
        <v>1.86016</v>
      </c>
      <c r="IE437">
        <v>1.85842</v>
      </c>
      <c r="IF437">
        <v>1.85974</v>
      </c>
      <c r="IG437">
        <v>1.85989</v>
      </c>
      <c r="IH437">
        <v>1.85839</v>
      </c>
      <c r="II437">
        <v>1.85745</v>
      </c>
      <c r="IJ437">
        <v>1.85242</v>
      </c>
      <c r="IK437">
        <v>0</v>
      </c>
      <c r="IL437">
        <v>0</v>
      </c>
      <c r="IM437">
        <v>0</v>
      </c>
      <c r="IN437">
        <v>0</v>
      </c>
      <c r="IO437" t="s">
        <v>443</v>
      </c>
      <c r="IP437" t="s">
        <v>444</v>
      </c>
      <c r="IQ437" t="s">
        <v>445</v>
      </c>
      <c r="IR437" t="s">
        <v>445</v>
      </c>
      <c r="IS437" t="s">
        <v>445</v>
      </c>
      <c r="IT437" t="s">
        <v>445</v>
      </c>
      <c r="IU437">
        <v>0</v>
      </c>
      <c r="IV437">
        <v>100</v>
      </c>
      <c r="IW437">
        <v>100</v>
      </c>
      <c r="IX437">
        <v>-1.27</v>
      </c>
      <c r="IY437">
        <v>0.2962</v>
      </c>
      <c r="IZ437">
        <v>-1.101190050776656</v>
      </c>
      <c r="JA437">
        <v>-0.0009077452495023094</v>
      </c>
      <c r="JB437">
        <v>1.260287539409167E-06</v>
      </c>
      <c r="JC437">
        <v>-2.747980142854786E-10</v>
      </c>
      <c r="JD437">
        <v>0.01164710740424388</v>
      </c>
      <c r="JE437">
        <v>0.002354074995816399</v>
      </c>
      <c r="JF437">
        <v>0.0004967520844642659</v>
      </c>
      <c r="JG437">
        <v>-1.558376616488758E-06</v>
      </c>
      <c r="JH437">
        <v>1</v>
      </c>
      <c r="JI437">
        <v>1955</v>
      </c>
      <c r="JJ437">
        <v>1</v>
      </c>
      <c r="JK437">
        <v>26</v>
      </c>
      <c r="JL437">
        <v>194362.3</v>
      </c>
      <c r="JM437">
        <v>194362.5</v>
      </c>
      <c r="JN437">
        <v>1.47705</v>
      </c>
      <c r="JO437">
        <v>2.64038</v>
      </c>
      <c r="JP437">
        <v>1.49658</v>
      </c>
      <c r="JQ437">
        <v>2.34497</v>
      </c>
      <c r="JR437">
        <v>1.54907</v>
      </c>
      <c r="JS437">
        <v>2.38037</v>
      </c>
      <c r="JT437">
        <v>36.908</v>
      </c>
      <c r="JU437">
        <v>24.1751</v>
      </c>
      <c r="JV437">
        <v>18</v>
      </c>
      <c r="JW437">
        <v>486.504</v>
      </c>
      <c r="JX437">
        <v>477.978</v>
      </c>
      <c r="JY437">
        <v>28.1063</v>
      </c>
      <c r="JZ437">
        <v>29.2689</v>
      </c>
      <c r="KA437">
        <v>30</v>
      </c>
      <c r="KB437">
        <v>29.4927</v>
      </c>
      <c r="KC437">
        <v>29.4886</v>
      </c>
      <c r="KD437">
        <v>29.6863</v>
      </c>
      <c r="KE437">
        <v>23.0837</v>
      </c>
      <c r="KF437">
        <v>25.1405</v>
      </c>
      <c r="KG437">
        <v>28.1086</v>
      </c>
      <c r="KH437">
        <v>587.123</v>
      </c>
      <c r="KI437">
        <v>15.0887</v>
      </c>
      <c r="KJ437">
        <v>101.848</v>
      </c>
      <c r="KK437">
        <v>91.524</v>
      </c>
    </row>
    <row r="438" spans="1:297">
      <c r="A438">
        <v>420</v>
      </c>
      <c r="B438">
        <v>1758651346</v>
      </c>
      <c r="C438">
        <v>9713</v>
      </c>
      <c r="D438" t="s">
        <v>1289</v>
      </c>
      <c r="E438" t="s">
        <v>1290</v>
      </c>
      <c r="F438">
        <v>5</v>
      </c>
      <c r="G438" t="s">
        <v>1220</v>
      </c>
      <c r="H438" t="s">
        <v>438</v>
      </c>
      <c r="I438">
        <v>1758651338.5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(EA438+(U438+2*0.95*5.67E-8*(((EA438+$B$9)+273)^4-(EA438+273)^4)-44100*J438)/(1.84*29.3*R438+8*0.95*5.67E-8*(EA438+273)^3))</f>
        <v>0</v>
      </c>
      <c r="W438">
        <f>($C$9*EB438+$D$9*EC438+$E$9*V438)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2*0.95*5.67E-8*(((EA438+$B$9)+273)^4-(W438+273)^4)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583.475216816184</v>
      </c>
      <c r="AK438">
        <v>550.5589575757576</v>
      </c>
      <c r="AL438">
        <v>3.379966741995933</v>
      </c>
      <c r="AM438">
        <v>65.18708182641205</v>
      </c>
      <c r="AN438">
        <f>(AP438 - AO438 + DY438*1E3/(8.314*(EA438+273.15)) * AR438/DX438 * AQ438) * DX438/(100*DL438) * 1000/(1000 - AP438)</f>
        <v>0</v>
      </c>
      <c r="AO438">
        <v>15.04420452549256</v>
      </c>
      <c r="AP438">
        <v>22.70114666666666</v>
      </c>
      <c r="AQ438">
        <v>3.170653033900931E-05</v>
      </c>
      <c r="AR438">
        <v>105.4084907912641</v>
      </c>
      <c r="AS438">
        <v>0</v>
      </c>
      <c r="AT438">
        <v>0</v>
      </c>
      <c r="AU438">
        <f>IF(AS438*$H$15&gt;=AW438,1.0,(AW438/(AW438-AS438*$H$15)))</f>
        <v>0</v>
      </c>
      <c r="AV438">
        <f>(AU438-1)*100</f>
        <v>0</v>
      </c>
      <c r="AW438">
        <f>MAX(0,($B$15+$C$15*EF438)/(1+$D$15*EF438)*DY438/(EA438+273)*$E$15)</f>
        <v>0</v>
      </c>
      <c r="AX438" t="s">
        <v>439</v>
      </c>
      <c r="AY438" t="s">
        <v>439</v>
      </c>
      <c r="AZ438">
        <v>0</v>
      </c>
      <c r="BA438">
        <v>0</v>
      </c>
      <c r="BB438">
        <f>1-AZ438/BA438</f>
        <v>0</v>
      </c>
      <c r="BC438">
        <v>0</v>
      </c>
      <c r="BD438" t="s">
        <v>439</v>
      </c>
      <c r="BE438" t="s">
        <v>439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439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$B$13*EG438+$C$13*EH438+$F$13*ES438*(1-EV438)</f>
        <v>0</v>
      </c>
      <c r="DI438">
        <f>DH438*DJ438</f>
        <v>0</v>
      </c>
      <c r="DJ438">
        <f>($B$13*$D$11+$C$13*$D$11+$F$13*((FF438+EX438)/MAX(FF438+EX438+FG438, 0.1)*$I$11+FG438/MAX(FF438+EX438+FG438, 0.1)*$J$11))/($B$13+$C$13+$F$13)</f>
        <v>0</v>
      </c>
      <c r="DK438">
        <f>($B$13*$K$11+$C$13*$K$11+$F$13*((FF438+EX438)/MAX(FF438+EX438+FG438, 0.1)*$P$11+FG438/MAX(FF438+EX438+FG438, 0.1)*$Q$11))/($B$13+$C$13+$F$13)</f>
        <v>0</v>
      </c>
      <c r="DL438">
        <v>5.36</v>
      </c>
      <c r="DM438">
        <v>0.5</v>
      </c>
      <c r="DN438" t="s">
        <v>440</v>
      </c>
      <c r="DO438">
        <v>2</v>
      </c>
      <c r="DP438" t="b">
        <v>1</v>
      </c>
      <c r="DQ438">
        <v>1758651338.5</v>
      </c>
      <c r="DR438">
        <v>515.0515555555555</v>
      </c>
      <c r="DS438">
        <v>559.4138148148148</v>
      </c>
      <c r="DT438">
        <v>22.68466296296296</v>
      </c>
      <c r="DU438">
        <v>15.03800740740741</v>
      </c>
      <c r="DV438">
        <v>516.3230740740742</v>
      </c>
      <c r="DW438">
        <v>22.38880740740741</v>
      </c>
      <c r="DX438">
        <v>500.0357037037036</v>
      </c>
      <c r="DY438">
        <v>90.26314074074077</v>
      </c>
      <c r="DZ438">
        <v>0.06854726296296297</v>
      </c>
      <c r="EA438">
        <v>29.32199629629629</v>
      </c>
      <c r="EB438">
        <v>29.99481851851852</v>
      </c>
      <c r="EC438">
        <v>999.9000000000001</v>
      </c>
      <c r="ED438">
        <v>0</v>
      </c>
      <c r="EE438">
        <v>0</v>
      </c>
      <c r="EF438">
        <v>9988.076296296296</v>
      </c>
      <c r="EG438">
        <v>0</v>
      </c>
      <c r="EH438">
        <v>11.20280740740741</v>
      </c>
      <c r="EI438">
        <v>-44.36218518518518</v>
      </c>
      <c r="EJ438">
        <v>527.0067777777778</v>
      </c>
      <c r="EK438">
        <v>567.9547407407407</v>
      </c>
      <c r="EL438">
        <v>7.646662962962963</v>
      </c>
      <c r="EM438">
        <v>559.4138148148148</v>
      </c>
      <c r="EN438">
        <v>15.03800740740741</v>
      </c>
      <c r="EO438">
        <v>2.047588888888889</v>
      </c>
      <c r="EP438">
        <v>1.357377037037037</v>
      </c>
      <c r="EQ438">
        <v>17.81721851851852</v>
      </c>
      <c r="ER438">
        <v>11.44967777777778</v>
      </c>
      <c r="ES438">
        <v>2000.023333333333</v>
      </c>
      <c r="ET438">
        <v>0.9799927037037035</v>
      </c>
      <c r="EU438">
        <v>0.02000693333333334</v>
      </c>
      <c r="EV438">
        <v>0</v>
      </c>
      <c r="EW438">
        <v>1134.418148148148</v>
      </c>
      <c r="EX438">
        <v>5.00078</v>
      </c>
      <c r="EY438">
        <v>21992.14074074074</v>
      </c>
      <c r="EZ438">
        <v>16379.78888888889</v>
      </c>
      <c r="FA438">
        <v>39.67788888888889</v>
      </c>
      <c r="FB438">
        <v>40.52066666666666</v>
      </c>
      <c r="FC438">
        <v>39.91399999999999</v>
      </c>
      <c r="FD438">
        <v>40.171</v>
      </c>
      <c r="FE438">
        <v>40.79829629629629</v>
      </c>
      <c r="FF438">
        <v>1955.106296296296</v>
      </c>
      <c r="FG438">
        <v>39.91703703703703</v>
      </c>
      <c r="FH438">
        <v>0</v>
      </c>
      <c r="FI438">
        <v>1758651344.4</v>
      </c>
      <c r="FJ438">
        <v>0</v>
      </c>
      <c r="FK438">
        <v>1134.405769230769</v>
      </c>
      <c r="FL438">
        <v>5.063589745921272</v>
      </c>
      <c r="FM438">
        <v>101.4803418626092</v>
      </c>
      <c r="FN438">
        <v>21992.38076923077</v>
      </c>
      <c r="FO438">
        <v>15</v>
      </c>
      <c r="FP438">
        <v>0</v>
      </c>
      <c r="FQ438" t="s">
        <v>441</v>
      </c>
      <c r="FR438">
        <v>1746989605.5</v>
      </c>
      <c r="FS438">
        <v>1746989593.5</v>
      </c>
      <c r="FT438">
        <v>0</v>
      </c>
      <c r="FU438">
        <v>-0.274</v>
      </c>
      <c r="FV438">
        <v>-0.002</v>
      </c>
      <c r="FW438">
        <v>2.549</v>
      </c>
      <c r="FX438">
        <v>0.129</v>
      </c>
      <c r="FY438">
        <v>420</v>
      </c>
      <c r="FZ438">
        <v>17</v>
      </c>
      <c r="GA438">
        <v>0.02</v>
      </c>
      <c r="GB438">
        <v>0.04</v>
      </c>
      <c r="GC438">
        <v>-44.04941219512195</v>
      </c>
      <c r="GD438">
        <v>-5.564006968641004</v>
      </c>
      <c r="GE438">
        <v>0.5507408089398923</v>
      </c>
      <c r="GF438">
        <v>0</v>
      </c>
      <c r="GG438">
        <v>1134.062941176471</v>
      </c>
      <c r="GH438">
        <v>5.233613448629651</v>
      </c>
      <c r="GI438">
        <v>0.5708689424736431</v>
      </c>
      <c r="GJ438">
        <v>0</v>
      </c>
      <c r="GK438">
        <v>7.652962682926828</v>
      </c>
      <c r="GL438">
        <v>-0.04588954703828599</v>
      </c>
      <c r="GM438">
        <v>0.01586615019688765</v>
      </c>
      <c r="GN438">
        <v>1</v>
      </c>
      <c r="GO438">
        <v>1</v>
      </c>
      <c r="GP438">
        <v>3</v>
      </c>
      <c r="GQ438" t="s">
        <v>448</v>
      </c>
      <c r="GR438">
        <v>3.10111</v>
      </c>
      <c r="GS438">
        <v>2.72642</v>
      </c>
      <c r="GT438">
        <v>0.105654</v>
      </c>
      <c r="GU438">
        <v>0.111608</v>
      </c>
      <c r="GV438">
        <v>0.103338</v>
      </c>
      <c r="GW438">
        <v>0.0780149</v>
      </c>
      <c r="GX438">
        <v>23351.7</v>
      </c>
      <c r="GY438">
        <v>21105.2</v>
      </c>
      <c r="GZ438">
        <v>26675</v>
      </c>
      <c r="HA438">
        <v>23980.7</v>
      </c>
      <c r="HB438">
        <v>38276.6</v>
      </c>
      <c r="HC438">
        <v>32707.7</v>
      </c>
      <c r="HD438">
        <v>46583</v>
      </c>
      <c r="HE438">
        <v>37958.8</v>
      </c>
      <c r="HF438">
        <v>1.87167</v>
      </c>
      <c r="HG438">
        <v>1.83508</v>
      </c>
      <c r="HH438">
        <v>0.141449</v>
      </c>
      <c r="HI438">
        <v>0</v>
      </c>
      <c r="HJ438">
        <v>27.6828</v>
      </c>
      <c r="HK438">
        <v>999.9</v>
      </c>
      <c r="HL438">
        <v>37.3</v>
      </c>
      <c r="HM438">
        <v>32.6</v>
      </c>
      <c r="HN438">
        <v>20.4117</v>
      </c>
      <c r="HO438">
        <v>61.1213</v>
      </c>
      <c r="HP438">
        <v>22.9327</v>
      </c>
      <c r="HQ438">
        <v>1</v>
      </c>
      <c r="HR438">
        <v>0.154726</v>
      </c>
      <c r="HS438">
        <v>-0.213875</v>
      </c>
      <c r="HT438">
        <v>20.2793</v>
      </c>
      <c r="HU438">
        <v>5.20995</v>
      </c>
      <c r="HV438">
        <v>11.9796</v>
      </c>
      <c r="HW438">
        <v>4.963</v>
      </c>
      <c r="HX438">
        <v>3.27423</v>
      </c>
      <c r="HY438">
        <v>9999</v>
      </c>
      <c r="HZ438">
        <v>9999</v>
      </c>
      <c r="IA438">
        <v>9999</v>
      </c>
      <c r="IB438">
        <v>999.9</v>
      </c>
      <c r="IC438">
        <v>1.86393</v>
      </c>
      <c r="ID438">
        <v>1.86014</v>
      </c>
      <c r="IE438">
        <v>1.85842</v>
      </c>
      <c r="IF438">
        <v>1.85974</v>
      </c>
      <c r="IG438">
        <v>1.85989</v>
      </c>
      <c r="IH438">
        <v>1.85837</v>
      </c>
      <c r="II438">
        <v>1.85745</v>
      </c>
      <c r="IJ438">
        <v>1.85242</v>
      </c>
      <c r="IK438">
        <v>0</v>
      </c>
      <c r="IL438">
        <v>0</v>
      </c>
      <c r="IM438">
        <v>0</v>
      </c>
      <c r="IN438">
        <v>0</v>
      </c>
      <c r="IO438" t="s">
        <v>443</v>
      </c>
      <c r="IP438" t="s">
        <v>444</v>
      </c>
      <c r="IQ438" t="s">
        <v>445</v>
      </c>
      <c r="IR438" t="s">
        <v>445</v>
      </c>
      <c r="IS438" t="s">
        <v>445</v>
      </c>
      <c r="IT438" t="s">
        <v>445</v>
      </c>
      <c r="IU438">
        <v>0</v>
      </c>
      <c r="IV438">
        <v>100</v>
      </c>
      <c r="IW438">
        <v>100</v>
      </c>
      <c r="IX438">
        <v>-1.267</v>
      </c>
      <c r="IY438">
        <v>0.2963</v>
      </c>
      <c r="IZ438">
        <v>-1.101190050776656</v>
      </c>
      <c r="JA438">
        <v>-0.0009077452495023094</v>
      </c>
      <c r="JB438">
        <v>1.260287539409167E-06</v>
      </c>
      <c r="JC438">
        <v>-2.747980142854786E-10</v>
      </c>
      <c r="JD438">
        <v>0.01164710740424388</v>
      </c>
      <c r="JE438">
        <v>0.002354074995816399</v>
      </c>
      <c r="JF438">
        <v>0.0004967520844642659</v>
      </c>
      <c r="JG438">
        <v>-1.558376616488758E-06</v>
      </c>
      <c r="JH438">
        <v>1</v>
      </c>
      <c r="JI438">
        <v>1955</v>
      </c>
      <c r="JJ438">
        <v>1</v>
      </c>
      <c r="JK438">
        <v>26</v>
      </c>
      <c r="JL438">
        <v>194362.3</v>
      </c>
      <c r="JM438">
        <v>194362.5</v>
      </c>
      <c r="JN438">
        <v>1.51489</v>
      </c>
      <c r="JO438">
        <v>2.61963</v>
      </c>
      <c r="JP438">
        <v>1.49658</v>
      </c>
      <c r="JQ438">
        <v>2.34497</v>
      </c>
      <c r="JR438">
        <v>1.54907</v>
      </c>
      <c r="JS438">
        <v>2.44751</v>
      </c>
      <c r="JT438">
        <v>36.908</v>
      </c>
      <c r="JU438">
        <v>24.1488</v>
      </c>
      <c r="JV438">
        <v>18</v>
      </c>
      <c r="JW438">
        <v>486.651</v>
      </c>
      <c r="JX438">
        <v>477.946</v>
      </c>
      <c r="JY438">
        <v>28.1144</v>
      </c>
      <c r="JZ438">
        <v>29.2689</v>
      </c>
      <c r="KA438">
        <v>30</v>
      </c>
      <c r="KB438">
        <v>29.4927</v>
      </c>
      <c r="KC438">
        <v>29.4886</v>
      </c>
      <c r="KD438">
        <v>30.4153</v>
      </c>
      <c r="KE438">
        <v>23.0837</v>
      </c>
      <c r="KF438">
        <v>24.7654</v>
      </c>
      <c r="KG438">
        <v>28.111</v>
      </c>
      <c r="KH438">
        <v>607.164</v>
      </c>
      <c r="KI438">
        <v>15.0872</v>
      </c>
      <c r="KJ438">
        <v>101.848</v>
      </c>
      <c r="KK438">
        <v>91.5248</v>
      </c>
    </row>
    <row r="439" spans="1:297">
      <c r="A439">
        <v>421</v>
      </c>
      <c r="B439">
        <v>1758651351</v>
      </c>
      <c r="C439">
        <v>9718</v>
      </c>
      <c r="D439" t="s">
        <v>1291</v>
      </c>
      <c r="E439" t="s">
        <v>1292</v>
      </c>
      <c r="F439">
        <v>5</v>
      </c>
      <c r="G439" t="s">
        <v>1220</v>
      </c>
      <c r="H439" t="s">
        <v>438</v>
      </c>
      <c r="I439">
        <v>1758651343.214286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(EA439+(U439+2*0.95*5.67E-8*(((EA439+$B$9)+273)^4-(EA439+273)^4)-44100*J439)/(1.84*29.3*R439+8*0.95*5.67E-8*(EA439+273)^3))</f>
        <v>0</v>
      </c>
      <c r="W439">
        <f>($C$9*EB439+$D$9*EC439+$E$9*V439)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2*0.95*5.67E-8*(((EA439+$B$9)+273)^4-(W439+273)^4)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600.435425921242</v>
      </c>
      <c r="AK439">
        <v>567.4373999999999</v>
      </c>
      <c r="AL439">
        <v>3.37626243485452</v>
      </c>
      <c r="AM439">
        <v>65.18708182641205</v>
      </c>
      <c r="AN439">
        <f>(AP439 - AO439 + DY439*1E3/(8.314*(EA439+273.15)) * AR439/DX439 * AQ439) * DX439/(100*DL439) * 1000/(1000 - AP439)</f>
        <v>0</v>
      </c>
      <c r="AO439">
        <v>15.03408662313161</v>
      </c>
      <c r="AP439">
        <v>22.71616787878787</v>
      </c>
      <c r="AQ439">
        <v>6.779581194369543E-05</v>
      </c>
      <c r="AR439">
        <v>105.4084907912641</v>
      </c>
      <c r="AS439">
        <v>0</v>
      </c>
      <c r="AT439">
        <v>0</v>
      </c>
      <c r="AU439">
        <f>IF(AS439*$H$15&gt;=AW439,1.0,(AW439/(AW439-AS439*$H$15)))</f>
        <v>0</v>
      </c>
      <c r="AV439">
        <f>(AU439-1)*100</f>
        <v>0</v>
      </c>
      <c r="AW439">
        <f>MAX(0,($B$15+$C$15*EF439)/(1+$D$15*EF439)*DY439/(EA439+273)*$E$15)</f>
        <v>0</v>
      </c>
      <c r="AX439" t="s">
        <v>439</v>
      </c>
      <c r="AY439" t="s">
        <v>439</v>
      </c>
      <c r="AZ439">
        <v>0</v>
      </c>
      <c r="BA439">
        <v>0</v>
      </c>
      <c r="BB439">
        <f>1-AZ439/BA439</f>
        <v>0</v>
      </c>
      <c r="BC439">
        <v>0</v>
      </c>
      <c r="BD439" t="s">
        <v>439</v>
      </c>
      <c r="BE439" t="s">
        <v>439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439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$B$13*EG439+$C$13*EH439+$F$13*ES439*(1-EV439)</f>
        <v>0</v>
      </c>
      <c r="DI439">
        <f>DH439*DJ439</f>
        <v>0</v>
      </c>
      <c r="DJ439">
        <f>($B$13*$D$11+$C$13*$D$11+$F$13*((FF439+EX439)/MAX(FF439+EX439+FG439, 0.1)*$I$11+FG439/MAX(FF439+EX439+FG439, 0.1)*$J$11))/($B$13+$C$13+$F$13)</f>
        <v>0</v>
      </c>
      <c r="DK439">
        <f>($B$13*$K$11+$C$13*$K$11+$F$13*((FF439+EX439)/MAX(FF439+EX439+FG439, 0.1)*$P$11+FG439/MAX(FF439+EX439+FG439, 0.1)*$Q$11))/($B$13+$C$13+$F$13)</f>
        <v>0</v>
      </c>
      <c r="DL439">
        <v>5.36</v>
      </c>
      <c r="DM439">
        <v>0.5</v>
      </c>
      <c r="DN439" t="s">
        <v>440</v>
      </c>
      <c r="DO439">
        <v>2</v>
      </c>
      <c r="DP439" t="b">
        <v>1</v>
      </c>
      <c r="DQ439">
        <v>1758651343.214286</v>
      </c>
      <c r="DR439">
        <v>530.532</v>
      </c>
      <c r="DS439">
        <v>575.2451785714285</v>
      </c>
      <c r="DT439">
        <v>22.69876785714286</v>
      </c>
      <c r="DU439">
        <v>15.04158928571428</v>
      </c>
      <c r="DV439">
        <v>531.80075</v>
      </c>
      <c r="DW439">
        <v>22.4026</v>
      </c>
      <c r="DX439">
        <v>499.9813928571429</v>
      </c>
      <c r="DY439">
        <v>90.26279285714288</v>
      </c>
      <c r="DZ439">
        <v>0.06864866785714285</v>
      </c>
      <c r="EA439">
        <v>29.3227</v>
      </c>
      <c r="EB439">
        <v>29.99432142857142</v>
      </c>
      <c r="EC439">
        <v>999.9000000000002</v>
      </c>
      <c r="ED439">
        <v>0</v>
      </c>
      <c r="EE439">
        <v>0</v>
      </c>
      <c r="EF439">
        <v>9978.572499999998</v>
      </c>
      <c r="EG439">
        <v>0</v>
      </c>
      <c r="EH439">
        <v>11.1973</v>
      </c>
      <c r="EI439">
        <v>-44.71300357142857</v>
      </c>
      <c r="EJ439">
        <v>542.8544642857142</v>
      </c>
      <c r="EK439">
        <v>584.02975</v>
      </c>
      <c r="EL439">
        <v>7.657179999999999</v>
      </c>
      <c r="EM439">
        <v>575.2451785714285</v>
      </c>
      <c r="EN439">
        <v>15.04158928571428</v>
      </c>
      <c r="EO439">
        <v>2.048853571428571</v>
      </c>
      <c r="EP439">
        <v>1.357695</v>
      </c>
      <c r="EQ439">
        <v>17.82702142857143</v>
      </c>
      <c r="ER439">
        <v>11.453225</v>
      </c>
      <c r="ES439">
        <v>2000.008928571428</v>
      </c>
      <c r="ET439">
        <v>0.9799918214285712</v>
      </c>
      <c r="EU439">
        <v>0.02000779642857143</v>
      </c>
      <c r="EV439">
        <v>0</v>
      </c>
      <c r="EW439">
        <v>1134.763571428571</v>
      </c>
      <c r="EX439">
        <v>5.00078</v>
      </c>
      <c r="EY439">
        <v>21999.85357142857</v>
      </c>
      <c r="EZ439">
        <v>16379.66785714285</v>
      </c>
      <c r="FA439">
        <v>39.65371428571428</v>
      </c>
      <c r="FB439">
        <v>40.51771428571429</v>
      </c>
      <c r="FC439">
        <v>39.95057142857142</v>
      </c>
      <c r="FD439">
        <v>40.14482142857143</v>
      </c>
      <c r="FE439">
        <v>40.76532142857142</v>
      </c>
      <c r="FF439">
        <v>1955.090357142857</v>
      </c>
      <c r="FG439">
        <v>39.91857142857143</v>
      </c>
      <c r="FH439">
        <v>0</v>
      </c>
      <c r="FI439">
        <v>1758651349.2</v>
      </c>
      <c r="FJ439">
        <v>0</v>
      </c>
      <c r="FK439">
        <v>1134.741153846154</v>
      </c>
      <c r="FL439">
        <v>4.069401708402979</v>
      </c>
      <c r="FM439">
        <v>96.03760686539775</v>
      </c>
      <c r="FN439">
        <v>22000.28846153846</v>
      </c>
      <c r="FO439">
        <v>15</v>
      </c>
      <c r="FP439">
        <v>0</v>
      </c>
      <c r="FQ439" t="s">
        <v>441</v>
      </c>
      <c r="FR439">
        <v>1746989605.5</v>
      </c>
      <c r="FS439">
        <v>1746989593.5</v>
      </c>
      <c r="FT439">
        <v>0</v>
      </c>
      <c r="FU439">
        <v>-0.274</v>
      </c>
      <c r="FV439">
        <v>-0.002</v>
      </c>
      <c r="FW439">
        <v>2.549</v>
      </c>
      <c r="FX439">
        <v>0.129</v>
      </c>
      <c r="FY439">
        <v>420</v>
      </c>
      <c r="FZ439">
        <v>17</v>
      </c>
      <c r="GA439">
        <v>0.02</v>
      </c>
      <c r="GB439">
        <v>0.04</v>
      </c>
      <c r="GC439">
        <v>-44.5078425</v>
      </c>
      <c r="GD439">
        <v>-4.568981988742856</v>
      </c>
      <c r="GE439">
        <v>0.448364641718936</v>
      </c>
      <c r="GF439">
        <v>0</v>
      </c>
      <c r="GG439">
        <v>1134.509411764706</v>
      </c>
      <c r="GH439">
        <v>4.795721926171536</v>
      </c>
      <c r="GI439">
        <v>0.5355203141995868</v>
      </c>
      <c r="GJ439">
        <v>0</v>
      </c>
      <c r="GK439">
        <v>7.654102499999999</v>
      </c>
      <c r="GL439">
        <v>0.1186777485928692</v>
      </c>
      <c r="GM439">
        <v>0.01638649501113648</v>
      </c>
      <c r="GN439">
        <v>0</v>
      </c>
      <c r="GO439">
        <v>0</v>
      </c>
      <c r="GP439">
        <v>3</v>
      </c>
      <c r="GQ439" t="s">
        <v>459</v>
      </c>
      <c r="GR439">
        <v>3.10118</v>
      </c>
      <c r="GS439">
        <v>2.72641</v>
      </c>
      <c r="GT439">
        <v>0.107946</v>
      </c>
      <c r="GU439">
        <v>0.113853</v>
      </c>
      <c r="GV439">
        <v>0.103367</v>
      </c>
      <c r="GW439">
        <v>0.07786940000000001</v>
      </c>
      <c r="GX439">
        <v>23291.8</v>
      </c>
      <c r="GY439">
        <v>21051.7</v>
      </c>
      <c r="GZ439">
        <v>26675</v>
      </c>
      <c r="HA439">
        <v>23980.5</v>
      </c>
      <c r="HB439">
        <v>38275.4</v>
      </c>
      <c r="HC439">
        <v>32713.1</v>
      </c>
      <c r="HD439">
        <v>46582.7</v>
      </c>
      <c r="HE439">
        <v>37958.8</v>
      </c>
      <c r="HF439">
        <v>1.87178</v>
      </c>
      <c r="HG439">
        <v>1.83473</v>
      </c>
      <c r="HH439">
        <v>0.141114</v>
      </c>
      <c r="HI439">
        <v>0</v>
      </c>
      <c r="HJ439">
        <v>27.6863</v>
      </c>
      <c r="HK439">
        <v>999.9</v>
      </c>
      <c r="HL439">
        <v>37.3</v>
      </c>
      <c r="HM439">
        <v>32.6</v>
      </c>
      <c r="HN439">
        <v>20.413</v>
      </c>
      <c r="HO439">
        <v>61.4013</v>
      </c>
      <c r="HP439">
        <v>23.0809</v>
      </c>
      <c r="HQ439">
        <v>1</v>
      </c>
      <c r="HR439">
        <v>0.155066</v>
      </c>
      <c r="HS439">
        <v>-0.209877</v>
      </c>
      <c r="HT439">
        <v>20.2795</v>
      </c>
      <c r="HU439">
        <v>5.20995</v>
      </c>
      <c r="HV439">
        <v>11.979</v>
      </c>
      <c r="HW439">
        <v>4.96295</v>
      </c>
      <c r="HX439">
        <v>3.27423</v>
      </c>
      <c r="HY439">
        <v>9999</v>
      </c>
      <c r="HZ439">
        <v>9999</v>
      </c>
      <c r="IA439">
        <v>9999</v>
      </c>
      <c r="IB439">
        <v>999.9</v>
      </c>
      <c r="IC439">
        <v>1.86391</v>
      </c>
      <c r="ID439">
        <v>1.86012</v>
      </c>
      <c r="IE439">
        <v>1.85841</v>
      </c>
      <c r="IF439">
        <v>1.85974</v>
      </c>
      <c r="IG439">
        <v>1.85989</v>
      </c>
      <c r="IH439">
        <v>1.85838</v>
      </c>
      <c r="II439">
        <v>1.85745</v>
      </c>
      <c r="IJ439">
        <v>1.85242</v>
      </c>
      <c r="IK439">
        <v>0</v>
      </c>
      <c r="IL439">
        <v>0</v>
      </c>
      <c r="IM439">
        <v>0</v>
      </c>
      <c r="IN439">
        <v>0</v>
      </c>
      <c r="IO439" t="s">
        <v>443</v>
      </c>
      <c r="IP439" t="s">
        <v>444</v>
      </c>
      <c r="IQ439" t="s">
        <v>445</v>
      </c>
      <c r="IR439" t="s">
        <v>445</v>
      </c>
      <c r="IS439" t="s">
        <v>445</v>
      </c>
      <c r="IT439" t="s">
        <v>445</v>
      </c>
      <c r="IU439">
        <v>0</v>
      </c>
      <c r="IV439">
        <v>100</v>
      </c>
      <c r="IW439">
        <v>100</v>
      </c>
      <c r="IX439">
        <v>-1.264</v>
      </c>
      <c r="IY439">
        <v>0.2965</v>
      </c>
      <c r="IZ439">
        <v>-1.101190050776656</v>
      </c>
      <c r="JA439">
        <v>-0.0009077452495023094</v>
      </c>
      <c r="JB439">
        <v>1.260287539409167E-06</v>
      </c>
      <c r="JC439">
        <v>-2.747980142854786E-10</v>
      </c>
      <c r="JD439">
        <v>0.01164710740424388</v>
      </c>
      <c r="JE439">
        <v>0.002354074995816399</v>
      </c>
      <c r="JF439">
        <v>0.0004967520844642659</v>
      </c>
      <c r="JG439">
        <v>-1.558376616488758E-06</v>
      </c>
      <c r="JH439">
        <v>1</v>
      </c>
      <c r="JI439">
        <v>1955</v>
      </c>
      <c r="JJ439">
        <v>1</v>
      </c>
      <c r="JK439">
        <v>26</v>
      </c>
      <c r="JL439">
        <v>194362.4</v>
      </c>
      <c r="JM439">
        <v>194362.6</v>
      </c>
      <c r="JN439">
        <v>1.54419</v>
      </c>
      <c r="JO439">
        <v>2.63306</v>
      </c>
      <c r="JP439">
        <v>1.49658</v>
      </c>
      <c r="JQ439">
        <v>2.34497</v>
      </c>
      <c r="JR439">
        <v>1.54907</v>
      </c>
      <c r="JS439">
        <v>2.37671</v>
      </c>
      <c r="JT439">
        <v>36.908</v>
      </c>
      <c r="JU439">
        <v>24.1751</v>
      </c>
      <c r="JV439">
        <v>18</v>
      </c>
      <c r="JW439">
        <v>486.709</v>
      </c>
      <c r="JX439">
        <v>477.72</v>
      </c>
      <c r="JY439">
        <v>28.1175</v>
      </c>
      <c r="JZ439">
        <v>29.2689</v>
      </c>
      <c r="KA439">
        <v>30.0001</v>
      </c>
      <c r="KB439">
        <v>29.4927</v>
      </c>
      <c r="KC439">
        <v>29.4886</v>
      </c>
      <c r="KD439">
        <v>31.0579</v>
      </c>
      <c r="KE439">
        <v>23.0837</v>
      </c>
      <c r="KF439">
        <v>24.7654</v>
      </c>
      <c r="KG439">
        <v>28.1162</v>
      </c>
      <c r="KH439">
        <v>620.521</v>
      </c>
      <c r="KI439">
        <v>15.0847</v>
      </c>
      <c r="KJ439">
        <v>101.847</v>
      </c>
      <c r="KK439">
        <v>91.52460000000001</v>
      </c>
    </row>
    <row r="440" spans="1:297">
      <c r="A440">
        <v>422</v>
      </c>
      <c r="B440">
        <v>1758651356</v>
      </c>
      <c r="C440">
        <v>9723</v>
      </c>
      <c r="D440" t="s">
        <v>1293</v>
      </c>
      <c r="E440" t="s">
        <v>1294</v>
      </c>
      <c r="F440">
        <v>5</v>
      </c>
      <c r="G440" t="s">
        <v>1220</v>
      </c>
      <c r="H440" t="s">
        <v>438</v>
      </c>
      <c r="I440">
        <v>1758651348.5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(EA440+(U440+2*0.95*5.67E-8*(((EA440+$B$9)+273)^4-(EA440+273)^4)-44100*J440)/(1.84*29.3*R440+8*0.95*5.67E-8*(EA440+273)^3))</f>
        <v>0</v>
      </c>
      <c r="W440">
        <f>($C$9*EB440+$D$9*EC440+$E$9*V440)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2*0.95*5.67E-8*(((EA440+$B$9)+273)^4-(W440+273)^4)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617.5959388598961</v>
      </c>
      <c r="AK440">
        <v>584.3353212121211</v>
      </c>
      <c r="AL440">
        <v>3.373062227835019</v>
      </c>
      <c r="AM440">
        <v>65.18708182641205</v>
      </c>
      <c r="AN440">
        <f>(AP440 - AO440 + DY440*1E3/(8.314*(EA440+273.15)) * AR440/DX440 * AQ440) * DX440/(100*DL440) * 1000/(1000 - AP440)</f>
        <v>0</v>
      </c>
      <c r="AO440">
        <v>14.98262533432637</v>
      </c>
      <c r="AP440">
        <v>22.69775757575758</v>
      </c>
      <c r="AQ440">
        <v>-0.0001325458440728055</v>
      </c>
      <c r="AR440">
        <v>105.4084907912641</v>
      </c>
      <c r="AS440">
        <v>0</v>
      </c>
      <c r="AT440">
        <v>0</v>
      </c>
      <c r="AU440">
        <f>IF(AS440*$H$15&gt;=AW440,1.0,(AW440/(AW440-AS440*$H$15)))</f>
        <v>0</v>
      </c>
      <c r="AV440">
        <f>(AU440-1)*100</f>
        <v>0</v>
      </c>
      <c r="AW440">
        <f>MAX(0,($B$15+$C$15*EF440)/(1+$D$15*EF440)*DY440/(EA440+273)*$E$15)</f>
        <v>0</v>
      </c>
      <c r="AX440" t="s">
        <v>439</v>
      </c>
      <c r="AY440" t="s">
        <v>439</v>
      </c>
      <c r="AZ440">
        <v>0</v>
      </c>
      <c r="BA440">
        <v>0</v>
      </c>
      <c r="BB440">
        <f>1-AZ440/BA440</f>
        <v>0</v>
      </c>
      <c r="BC440">
        <v>0</v>
      </c>
      <c r="BD440" t="s">
        <v>439</v>
      </c>
      <c r="BE440" t="s">
        <v>439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439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$B$13*EG440+$C$13*EH440+$F$13*ES440*(1-EV440)</f>
        <v>0</v>
      </c>
      <c r="DI440">
        <f>DH440*DJ440</f>
        <v>0</v>
      </c>
      <c r="DJ440">
        <f>($B$13*$D$11+$C$13*$D$11+$F$13*((FF440+EX440)/MAX(FF440+EX440+FG440, 0.1)*$I$11+FG440/MAX(FF440+EX440+FG440, 0.1)*$J$11))/($B$13+$C$13+$F$13)</f>
        <v>0</v>
      </c>
      <c r="DK440">
        <f>($B$13*$K$11+$C$13*$K$11+$F$13*((FF440+EX440)/MAX(FF440+EX440+FG440, 0.1)*$P$11+FG440/MAX(FF440+EX440+FG440, 0.1)*$Q$11))/($B$13+$C$13+$F$13)</f>
        <v>0</v>
      </c>
      <c r="DL440">
        <v>5.36</v>
      </c>
      <c r="DM440">
        <v>0.5</v>
      </c>
      <c r="DN440" t="s">
        <v>440</v>
      </c>
      <c r="DO440">
        <v>2</v>
      </c>
      <c r="DP440" t="b">
        <v>1</v>
      </c>
      <c r="DQ440">
        <v>1758651348.5</v>
      </c>
      <c r="DR440">
        <v>547.9634814814815</v>
      </c>
      <c r="DS440">
        <v>592.9988148148149</v>
      </c>
      <c r="DT440">
        <v>22.70581851851852</v>
      </c>
      <c r="DU440">
        <v>15.02277777777778</v>
      </c>
      <c r="DV440">
        <v>549.2284814814815</v>
      </c>
      <c r="DW440">
        <v>22.40948888888889</v>
      </c>
      <c r="DX440">
        <v>499.9909259259258</v>
      </c>
      <c r="DY440">
        <v>90.26209629629629</v>
      </c>
      <c r="DZ440">
        <v>0.0684575</v>
      </c>
      <c r="EA440">
        <v>29.32433333333333</v>
      </c>
      <c r="EB440">
        <v>29.99112962962963</v>
      </c>
      <c r="EC440">
        <v>999.9000000000001</v>
      </c>
      <c r="ED440">
        <v>0</v>
      </c>
      <c r="EE440">
        <v>0</v>
      </c>
      <c r="EF440">
        <v>9995.744814814814</v>
      </c>
      <c r="EG440">
        <v>0</v>
      </c>
      <c r="EH440">
        <v>11.18821111111111</v>
      </c>
      <c r="EI440">
        <v>-45.03528518518519</v>
      </c>
      <c r="EJ440">
        <v>560.6946296296296</v>
      </c>
      <c r="EK440">
        <v>602.0427037037038</v>
      </c>
      <c r="EL440">
        <v>7.68304074074074</v>
      </c>
      <c r="EM440">
        <v>592.9988148148149</v>
      </c>
      <c r="EN440">
        <v>15.02277777777778</v>
      </c>
      <c r="EO440">
        <v>2.049473703703704</v>
      </c>
      <c r="EP440">
        <v>1.355986666666666</v>
      </c>
      <c r="EQ440">
        <v>17.83181481481482</v>
      </c>
      <c r="ER440">
        <v>11.43418518518519</v>
      </c>
      <c r="ES440">
        <v>2000.000740740741</v>
      </c>
      <c r="ET440">
        <v>0.9799917407407406</v>
      </c>
      <c r="EU440">
        <v>0.02000787777777778</v>
      </c>
      <c r="EV440">
        <v>0</v>
      </c>
      <c r="EW440">
        <v>1135.105925925926</v>
      </c>
      <c r="EX440">
        <v>5.00078</v>
      </c>
      <c r="EY440">
        <v>22008.22962962963</v>
      </c>
      <c r="EZ440">
        <v>16379.5962962963</v>
      </c>
      <c r="FA440">
        <v>39.67111111111111</v>
      </c>
      <c r="FB440">
        <v>40.51377777777777</v>
      </c>
      <c r="FC440">
        <v>39.965</v>
      </c>
      <c r="FD440">
        <v>40.14329629629629</v>
      </c>
      <c r="FE440">
        <v>40.78674074074074</v>
      </c>
      <c r="FF440">
        <v>1955.082222222222</v>
      </c>
      <c r="FG440">
        <v>39.91851851851852</v>
      </c>
      <c r="FH440">
        <v>0</v>
      </c>
      <c r="FI440">
        <v>1758651354</v>
      </c>
      <c r="FJ440">
        <v>0</v>
      </c>
      <c r="FK440">
        <v>1135.08</v>
      </c>
      <c r="FL440">
        <v>4.060170927464507</v>
      </c>
      <c r="FM440">
        <v>87.18290585428777</v>
      </c>
      <c r="FN440">
        <v>22007.98846153847</v>
      </c>
      <c r="FO440">
        <v>15</v>
      </c>
      <c r="FP440">
        <v>0</v>
      </c>
      <c r="FQ440" t="s">
        <v>441</v>
      </c>
      <c r="FR440">
        <v>1746989605.5</v>
      </c>
      <c r="FS440">
        <v>1746989593.5</v>
      </c>
      <c r="FT440">
        <v>0</v>
      </c>
      <c r="FU440">
        <v>-0.274</v>
      </c>
      <c r="FV440">
        <v>-0.002</v>
      </c>
      <c r="FW440">
        <v>2.549</v>
      </c>
      <c r="FX440">
        <v>0.129</v>
      </c>
      <c r="FY440">
        <v>420</v>
      </c>
      <c r="FZ440">
        <v>17</v>
      </c>
      <c r="GA440">
        <v>0.02</v>
      </c>
      <c r="GB440">
        <v>0.04</v>
      </c>
      <c r="GC440">
        <v>-44.8595125</v>
      </c>
      <c r="GD440">
        <v>-3.478006378986718</v>
      </c>
      <c r="GE440">
        <v>0.3494165330858716</v>
      </c>
      <c r="GF440">
        <v>0</v>
      </c>
      <c r="GG440">
        <v>1134.910588235294</v>
      </c>
      <c r="GH440">
        <v>4.21512605061095</v>
      </c>
      <c r="GI440">
        <v>0.4748618447783505</v>
      </c>
      <c r="GJ440">
        <v>0</v>
      </c>
      <c r="GK440">
        <v>7.67194725</v>
      </c>
      <c r="GL440">
        <v>0.2871497560975559</v>
      </c>
      <c r="GM440">
        <v>0.02929832708428079</v>
      </c>
      <c r="GN440">
        <v>0</v>
      </c>
      <c r="GO440">
        <v>0</v>
      </c>
      <c r="GP440">
        <v>3</v>
      </c>
      <c r="GQ440" t="s">
        <v>459</v>
      </c>
      <c r="GR440">
        <v>3.10135</v>
      </c>
      <c r="GS440">
        <v>2.7259</v>
      </c>
      <c r="GT440">
        <v>0.11021</v>
      </c>
      <c r="GU440">
        <v>0.11602</v>
      </c>
      <c r="GV440">
        <v>0.103311</v>
      </c>
      <c r="GW440">
        <v>0.077808</v>
      </c>
      <c r="GX440">
        <v>23232.7</v>
      </c>
      <c r="GY440">
        <v>21000.3</v>
      </c>
      <c r="GZ440">
        <v>26675.1</v>
      </c>
      <c r="HA440">
        <v>23980.6</v>
      </c>
      <c r="HB440">
        <v>38278.1</v>
      </c>
      <c r="HC440">
        <v>32715.4</v>
      </c>
      <c r="HD440">
        <v>46582.7</v>
      </c>
      <c r="HE440">
        <v>37958.6</v>
      </c>
      <c r="HF440">
        <v>1.8721</v>
      </c>
      <c r="HG440">
        <v>1.83442</v>
      </c>
      <c r="HH440">
        <v>0.141263</v>
      </c>
      <c r="HI440">
        <v>0</v>
      </c>
      <c r="HJ440">
        <v>27.6887</v>
      </c>
      <c r="HK440">
        <v>999.9</v>
      </c>
      <c r="HL440">
        <v>37.2</v>
      </c>
      <c r="HM440">
        <v>32.6</v>
      </c>
      <c r="HN440">
        <v>20.3579</v>
      </c>
      <c r="HO440">
        <v>60.7513</v>
      </c>
      <c r="HP440">
        <v>22.8446</v>
      </c>
      <c r="HQ440">
        <v>1</v>
      </c>
      <c r="HR440">
        <v>0.154751</v>
      </c>
      <c r="HS440">
        <v>-0.22094</v>
      </c>
      <c r="HT440">
        <v>20.2794</v>
      </c>
      <c r="HU440">
        <v>5.2092</v>
      </c>
      <c r="HV440">
        <v>11.9793</v>
      </c>
      <c r="HW440">
        <v>4.9629</v>
      </c>
      <c r="HX440">
        <v>3.274</v>
      </c>
      <c r="HY440">
        <v>9999</v>
      </c>
      <c r="HZ440">
        <v>9999</v>
      </c>
      <c r="IA440">
        <v>9999</v>
      </c>
      <c r="IB440">
        <v>999.9</v>
      </c>
      <c r="IC440">
        <v>1.86392</v>
      </c>
      <c r="ID440">
        <v>1.86013</v>
      </c>
      <c r="IE440">
        <v>1.85839</v>
      </c>
      <c r="IF440">
        <v>1.85974</v>
      </c>
      <c r="IG440">
        <v>1.85989</v>
      </c>
      <c r="IH440">
        <v>1.85839</v>
      </c>
      <c r="II440">
        <v>1.85745</v>
      </c>
      <c r="IJ440">
        <v>1.85242</v>
      </c>
      <c r="IK440">
        <v>0</v>
      </c>
      <c r="IL440">
        <v>0</v>
      </c>
      <c r="IM440">
        <v>0</v>
      </c>
      <c r="IN440">
        <v>0</v>
      </c>
      <c r="IO440" t="s">
        <v>443</v>
      </c>
      <c r="IP440" t="s">
        <v>444</v>
      </c>
      <c r="IQ440" t="s">
        <v>445</v>
      </c>
      <c r="IR440" t="s">
        <v>445</v>
      </c>
      <c r="IS440" t="s">
        <v>445</v>
      </c>
      <c r="IT440" t="s">
        <v>445</v>
      </c>
      <c r="IU440">
        <v>0</v>
      </c>
      <c r="IV440">
        <v>100</v>
      </c>
      <c r="IW440">
        <v>100</v>
      </c>
      <c r="IX440">
        <v>-1.259</v>
      </c>
      <c r="IY440">
        <v>0.2961</v>
      </c>
      <c r="IZ440">
        <v>-1.101190050776656</v>
      </c>
      <c r="JA440">
        <v>-0.0009077452495023094</v>
      </c>
      <c r="JB440">
        <v>1.260287539409167E-06</v>
      </c>
      <c r="JC440">
        <v>-2.747980142854786E-10</v>
      </c>
      <c r="JD440">
        <v>0.01164710740424388</v>
      </c>
      <c r="JE440">
        <v>0.002354074995816399</v>
      </c>
      <c r="JF440">
        <v>0.0004967520844642659</v>
      </c>
      <c r="JG440">
        <v>-1.558376616488758E-06</v>
      </c>
      <c r="JH440">
        <v>1</v>
      </c>
      <c r="JI440">
        <v>1955</v>
      </c>
      <c r="JJ440">
        <v>1</v>
      </c>
      <c r="JK440">
        <v>26</v>
      </c>
      <c r="JL440">
        <v>194362.5</v>
      </c>
      <c r="JM440">
        <v>194362.7</v>
      </c>
      <c r="JN440">
        <v>1.58203</v>
      </c>
      <c r="JO440">
        <v>2.64038</v>
      </c>
      <c r="JP440">
        <v>1.49658</v>
      </c>
      <c r="JQ440">
        <v>2.34497</v>
      </c>
      <c r="JR440">
        <v>1.54907</v>
      </c>
      <c r="JS440">
        <v>2.44263</v>
      </c>
      <c r="JT440">
        <v>36.908</v>
      </c>
      <c r="JU440">
        <v>24.1751</v>
      </c>
      <c r="JV440">
        <v>18</v>
      </c>
      <c r="JW440">
        <v>486.901</v>
      </c>
      <c r="JX440">
        <v>477.526</v>
      </c>
      <c r="JY440">
        <v>28.1224</v>
      </c>
      <c r="JZ440">
        <v>29.2689</v>
      </c>
      <c r="KA440">
        <v>30</v>
      </c>
      <c r="KB440">
        <v>29.4927</v>
      </c>
      <c r="KC440">
        <v>29.4886</v>
      </c>
      <c r="KD440">
        <v>31.769</v>
      </c>
      <c r="KE440">
        <v>22.8075</v>
      </c>
      <c r="KF440">
        <v>24.7654</v>
      </c>
      <c r="KG440">
        <v>28.1238</v>
      </c>
      <c r="KH440">
        <v>640.558</v>
      </c>
      <c r="KI440">
        <v>15.0861</v>
      </c>
      <c r="KJ440">
        <v>101.848</v>
      </c>
      <c r="KK440">
        <v>91.5244</v>
      </c>
    </row>
    <row r="441" spans="1:297">
      <c r="A441">
        <v>423</v>
      </c>
      <c r="B441">
        <v>1758651361</v>
      </c>
      <c r="C441">
        <v>9728</v>
      </c>
      <c r="D441" t="s">
        <v>1295</v>
      </c>
      <c r="E441" t="s">
        <v>1296</v>
      </c>
      <c r="F441">
        <v>5</v>
      </c>
      <c r="G441" t="s">
        <v>1220</v>
      </c>
      <c r="H441" t="s">
        <v>438</v>
      </c>
      <c r="I441">
        <v>1758651353.214286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(EA441+(U441+2*0.95*5.67E-8*(((EA441+$B$9)+273)^4-(EA441+273)^4)-44100*J441)/(1.84*29.3*R441+8*0.95*5.67E-8*(EA441+273)^3))</f>
        <v>0</v>
      </c>
      <c r="W441">
        <f>($C$9*EB441+$D$9*EC441+$E$9*V441)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2*0.95*5.67E-8*(((EA441+$B$9)+273)^4-(W441+273)^4)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634.0619521547989</v>
      </c>
      <c r="AK441">
        <v>601.0134363636363</v>
      </c>
      <c r="AL441">
        <v>3.341386023421028</v>
      </c>
      <c r="AM441">
        <v>65.18708182641205</v>
      </c>
      <c r="AN441">
        <f>(AP441 - AO441 + DY441*1E3/(8.314*(EA441+273.15)) * AR441/DX441 * AQ441) * DX441/(100*DL441) * 1000/(1000 - AP441)</f>
        <v>0</v>
      </c>
      <c r="AO441">
        <v>15.00202500945629</v>
      </c>
      <c r="AP441">
        <v>22.69408606060606</v>
      </c>
      <c r="AQ441">
        <v>1.577490950636144E-05</v>
      </c>
      <c r="AR441">
        <v>105.4084907912641</v>
      </c>
      <c r="AS441">
        <v>0</v>
      </c>
      <c r="AT441">
        <v>0</v>
      </c>
      <c r="AU441">
        <f>IF(AS441*$H$15&gt;=AW441,1.0,(AW441/(AW441-AS441*$H$15)))</f>
        <v>0</v>
      </c>
      <c r="AV441">
        <f>(AU441-1)*100</f>
        <v>0</v>
      </c>
      <c r="AW441">
        <f>MAX(0,($B$15+$C$15*EF441)/(1+$D$15*EF441)*DY441/(EA441+273)*$E$15)</f>
        <v>0</v>
      </c>
      <c r="AX441" t="s">
        <v>439</v>
      </c>
      <c r="AY441" t="s">
        <v>439</v>
      </c>
      <c r="AZ441">
        <v>0</v>
      </c>
      <c r="BA441">
        <v>0</v>
      </c>
      <c r="BB441">
        <f>1-AZ441/BA441</f>
        <v>0</v>
      </c>
      <c r="BC441">
        <v>0</v>
      </c>
      <c r="BD441" t="s">
        <v>439</v>
      </c>
      <c r="BE441" t="s">
        <v>439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439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$B$13*EG441+$C$13*EH441+$F$13*ES441*(1-EV441)</f>
        <v>0</v>
      </c>
      <c r="DI441">
        <f>DH441*DJ441</f>
        <v>0</v>
      </c>
      <c r="DJ441">
        <f>($B$13*$D$11+$C$13*$D$11+$F$13*((FF441+EX441)/MAX(FF441+EX441+FG441, 0.1)*$I$11+FG441/MAX(FF441+EX441+FG441, 0.1)*$J$11))/($B$13+$C$13+$F$13)</f>
        <v>0</v>
      </c>
      <c r="DK441">
        <f>($B$13*$K$11+$C$13*$K$11+$F$13*((FF441+EX441)/MAX(FF441+EX441+FG441, 0.1)*$P$11+FG441/MAX(FF441+EX441+FG441, 0.1)*$Q$11))/($B$13+$C$13+$F$13)</f>
        <v>0</v>
      </c>
      <c r="DL441">
        <v>5.36</v>
      </c>
      <c r="DM441">
        <v>0.5</v>
      </c>
      <c r="DN441" t="s">
        <v>440</v>
      </c>
      <c r="DO441">
        <v>2</v>
      </c>
      <c r="DP441" t="b">
        <v>1</v>
      </c>
      <c r="DQ441">
        <v>1758651353.214286</v>
      </c>
      <c r="DR441">
        <v>563.4783214285715</v>
      </c>
      <c r="DS441">
        <v>608.6918571428571</v>
      </c>
      <c r="DT441">
        <v>22.70361428571428</v>
      </c>
      <c r="DU441">
        <v>15.00925</v>
      </c>
      <c r="DV441">
        <v>564.7395357142856</v>
      </c>
      <c r="DW441">
        <v>22.40732857142857</v>
      </c>
      <c r="DX441">
        <v>499.99075</v>
      </c>
      <c r="DY441">
        <v>90.26141071428572</v>
      </c>
      <c r="DZ441">
        <v>0.06833996785714287</v>
      </c>
      <c r="EA441">
        <v>29.32691071428571</v>
      </c>
      <c r="EB441">
        <v>29.99181428571429</v>
      </c>
      <c r="EC441">
        <v>999.9000000000002</v>
      </c>
      <c r="ED441">
        <v>0</v>
      </c>
      <c r="EE441">
        <v>0</v>
      </c>
      <c r="EF441">
        <v>9992.19357142857</v>
      </c>
      <c r="EG441">
        <v>0</v>
      </c>
      <c r="EH441">
        <v>11.18250714285714</v>
      </c>
      <c r="EI441">
        <v>-45.21347857142856</v>
      </c>
      <c r="EJ441">
        <v>576.5683928571427</v>
      </c>
      <c r="EK441">
        <v>617.9666785714286</v>
      </c>
      <c r="EL441">
        <v>7.694359642857144</v>
      </c>
      <c r="EM441">
        <v>608.6918571428571</v>
      </c>
      <c r="EN441">
        <v>15.00925</v>
      </c>
      <c r="EO441">
        <v>2.049258928571429</v>
      </c>
      <c r="EP441">
        <v>1.354755357142857</v>
      </c>
      <c r="EQ441">
        <v>17.83015714285714</v>
      </c>
      <c r="ER441">
        <v>11.42047142857143</v>
      </c>
      <c r="ES441">
        <v>1999.991785714285</v>
      </c>
      <c r="ET441">
        <v>0.9799909999999997</v>
      </c>
      <c r="EU441">
        <v>0.02000860000000001</v>
      </c>
      <c r="EV441">
        <v>0</v>
      </c>
      <c r="EW441">
        <v>1135.486428571429</v>
      </c>
      <c r="EX441">
        <v>5.00078</v>
      </c>
      <c r="EY441">
        <v>22015.00357142857</v>
      </c>
      <c r="EZ441">
        <v>16379.51428571429</v>
      </c>
      <c r="FA441">
        <v>39.67167857142856</v>
      </c>
      <c r="FB441">
        <v>40.52657142857142</v>
      </c>
      <c r="FC441">
        <v>39.94178571428571</v>
      </c>
      <c r="FD441">
        <v>40.14714285714285</v>
      </c>
      <c r="FE441">
        <v>40.78996428571428</v>
      </c>
      <c r="FF441">
        <v>1955.071785714286</v>
      </c>
      <c r="FG441">
        <v>39.92000000000001</v>
      </c>
      <c r="FH441">
        <v>0</v>
      </c>
      <c r="FI441">
        <v>1758651359.4</v>
      </c>
      <c r="FJ441">
        <v>0</v>
      </c>
      <c r="FK441">
        <v>1135.5048</v>
      </c>
      <c r="FL441">
        <v>5.000769206927125</v>
      </c>
      <c r="FM441">
        <v>83.06153835014482</v>
      </c>
      <c r="FN441">
        <v>22016.016</v>
      </c>
      <c r="FO441">
        <v>15</v>
      </c>
      <c r="FP441">
        <v>0</v>
      </c>
      <c r="FQ441" t="s">
        <v>441</v>
      </c>
      <c r="FR441">
        <v>1746989605.5</v>
      </c>
      <c r="FS441">
        <v>1746989593.5</v>
      </c>
      <c r="FT441">
        <v>0</v>
      </c>
      <c r="FU441">
        <v>-0.274</v>
      </c>
      <c r="FV441">
        <v>-0.002</v>
      </c>
      <c r="FW441">
        <v>2.549</v>
      </c>
      <c r="FX441">
        <v>0.129</v>
      </c>
      <c r="FY441">
        <v>420</v>
      </c>
      <c r="FZ441">
        <v>17</v>
      </c>
      <c r="GA441">
        <v>0.02</v>
      </c>
      <c r="GB441">
        <v>0.04</v>
      </c>
      <c r="GC441">
        <v>-45.04622000000001</v>
      </c>
      <c r="GD441">
        <v>-2.233348592870457</v>
      </c>
      <c r="GE441">
        <v>0.2489098342773947</v>
      </c>
      <c r="GF441">
        <v>0</v>
      </c>
      <c r="GG441">
        <v>1135.215588235294</v>
      </c>
      <c r="GH441">
        <v>4.737509547048009</v>
      </c>
      <c r="GI441">
        <v>0.5255651925558842</v>
      </c>
      <c r="GJ441">
        <v>0</v>
      </c>
      <c r="GK441">
        <v>7.68303775</v>
      </c>
      <c r="GL441">
        <v>0.2116085178236382</v>
      </c>
      <c r="GM441">
        <v>0.02526875733860891</v>
      </c>
      <c r="GN441">
        <v>0</v>
      </c>
      <c r="GO441">
        <v>0</v>
      </c>
      <c r="GP441">
        <v>3</v>
      </c>
      <c r="GQ441" t="s">
        <v>459</v>
      </c>
      <c r="GR441">
        <v>3.10115</v>
      </c>
      <c r="GS441">
        <v>2.7263</v>
      </c>
      <c r="GT441">
        <v>0.112414</v>
      </c>
      <c r="GU441">
        <v>0.118238</v>
      </c>
      <c r="GV441">
        <v>0.103304</v>
      </c>
      <c r="GW441">
        <v>0.0778484</v>
      </c>
      <c r="GX441">
        <v>23175.3</v>
      </c>
      <c r="GY441">
        <v>20947.7</v>
      </c>
      <c r="GZ441">
        <v>26675.1</v>
      </c>
      <c r="HA441">
        <v>23980.7</v>
      </c>
      <c r="HB441">
        <v>38278.9</v>
      </c>
      <c r="HC441">
        <v>32714.3</v>
      </c>
      <c r="HD441">
        <v>46583.1</v>
      </c>
      <c r="HE441">
        <v>37958.7</v>
      </c>
      <c r="HF441">
        <v>1.8719</v>
      </c>
      <c r="HG441">
        <v>1.83495</v>
      </c>
      <c r="HH441">
        <v>0.141189</v>
      </c>
      <c r="HI441">
        <v>0</v>
      </c>
      <c r="HJ441">
        <v>27.6904</v>
      </c>
      <c r="HK441">
        <v>999.9</v>
      </c>
      <c r="HL441">
        <v>37.2</v>
      </c>
      <c r="HM441">
        <v>32.6</v>
      </c>
      <c r="HN441">
        <v>20.3576</v>
      </c>
      <c r="HO441">
        <v>60.4613</v>
      </c>
      <c r="HP441">
        <v>23.0369</v>
      </c>
      <c r="HQ441">
        <v>1</v>
      </c>
      <c r="HR441">
        <v>0.155089</v>
      </c>
      <c r="HS441">
        <v>-0.224398</v>
      </c>
      <c r="HT441">
        <v>20.2797</v>
      </c>
      <c r="HU441">
        <v>5.2104</v>
      </c>
      <c r="HV441">
        <v>11.9793</v>
      </c>
      <c r="HW441">
        <v>4.9632</v>
      </c>
      <c r="HX441">
        <v>3.27438</v>
      </c>
      <c r="HY441">
        <v>9999</v>
      </c>
      <c r="HZ441">
        <v>9999</v>
      </c>
      <c r="IA441">
        <v>9999</v>
      </c>
      <c r="IB441">
        <v>999.9</v>
      </c>
      <c r="IC441">
        <v>1.86394</v>
      </c>
      <c r="ID441">
        <v>1.86011</v>
      </c>
      <c r="IE441">
        <v>1.85842</v>
      </c>
      <c r="IF441">
        <v>1.85975</v>
      </c>
      <c r="IG441">
        <v>1.85989</v>
      </c>
      <c r="IH441">
        <v>1.85838</v>
      </c>
      <c r="II441">
        <v>1.85745</v>
      </c>
      <c r="IJ441">
        <v>1.85242</v>
      </c>
      <c r="IK441">
        <v>0</v>
      </c>
      <c r="IL441">
        <v>0</v>
      </c>
      <c r="IM441">
        <v>0</v>
      </c>
      <c r="IN441">
        <v>0</v>
      </c>
      <c r="IO441" t="s">
        <v>443</v>
      </c>
      <c r="IP441" t="s">
        <v>444</v>
      </c>
      <c r="IQ441" t="s">
        <v>445</v>
      </c>
      <c r="IR441" t="s">
        <v>445</v>
      </c>
      <c r="IS441" t="s">
        <v>445</v>
      </c>
      <c r="IT441" t="s">
        <v>445</v>
      </c>
      <c r="IU441">
        <v>0</v>
      </c>
      <c r="IV441">
        <v>100</v>
      </c>
      <c r="IW441">
        <v>100</v>
      </c>
      <c r="IX441">
        <v>-1.255</v>
      </c>
      <c r="IY441">
        <v>0.2961</v>
      </c>
      <c r="IZ441">
        <v>-1.101190050776656</v>
      </c>
      <c r="JA441">
        <v>-0.0009077452495023094</v>
      </c>
      <c r="JB441">
        <v>1.260287539409167E-06</v>
      </c>
      <c r="JC441">
        <v>-2.747980142854786E-10</v>
      </c>
      <c r="JD441">
        <v>0.01164710740424388</v>
      </c>
      <c r="JE441">
        <v>0.002354074995816399</v>
      </c>
      <c r="JF441">
        <v>0.0004967520844642659</v>
      </c>
      <c r="JG441">
        <v>-1.558376616488758E-06</v>
      </c>
      <c r="JH441">
        <v>1</v>
      </c>
      <c r="JI441">
        <v>1955</v>
      </c>
      <c r="JJ441">
        <v>1</v>
      </c>
      <c r="JK441">
        <v>26</v>
      </c>
      <c r="JL441">
        <v>194362.6</v>
      </c>
      <c r="JM441">
        <v>194362.8</v>
      </c>
      <c r="JN441">
        <v>1.61255</v>
      </c>
      <c r="JO441">
        <v>2.62329</v>
      </c>
      <c r="JP441">
        <v>1.49658</v>
      </c>
      <c r="JQ441">
        <v>2.34497</v>
      </c>
      <c r="JR441">
        <v>1.54907</v>
      </c>
      <c r="JS441">
        <v>2.36816</v>
      </c>
      <c r="JT441">
        <v>36.908</v>
      </c>
      <c r="JU441">
        <v>24.1751</v>
      </c>
      <c r="JV441">
        <v>18</v>
      </c>
      <c r="JW441">
        <v>486.779</v>
      </c>
      <c r="JX441">
        <v>477.862</v>
      </c>
      <c r="JY441">
        <v>28.1287</v>
      </c>
      <c r="JZ441">
        <v>29.2689</v>
      </c>
      <c r="KA441">
        <v>30.0002</v>
      </c>
      <c r="KB441">
        <v>29.4921</v>
      </c>
      <c r="KC441">
        <v>29.4881</v>
      </c>
      <c r="KD441">
        <v>32.3859</v>
      </c>
      <c r="KE441">
        <v>22.5292</v>
      </c>
      <c r="KF441">
        <v>24.7654</v>
      </c>
      <c r="KG441">
        <v>28.1303</v>
      </c>
      <c r="KH441">
        <v>653.9160000000001</v>
      </c>
      <c r="KI441">
        <v>15.0861</v>
      </c>
      <c r="KJ441">
        <v>101.848</v>
      </c>
      <c r="KK441">
        <v>91.5248</v>
      </c>
    </row>
    <row r="442" spans="1:297">
      <c r="A442">
        <v>424</v>
      </c>
      <c r="B442">
        <v>1758651366</v>
      </c>
      <c r="C442">
        <v>9733</v>
      </c>
      <c r="D442" t="s">
        <v>1297</v>
      </c>
      <c r="E442" t="s">
        <v>1298</v>
      </c>
      <c r="F442">
        <v>5</v>
      </c>
      <c r="G442" t="s">
        <v>1220</v>
      </c>
      <c r="H442" t="s">
        <v>438</v>
      </c>
      <c r="I442">
        <v>1758651358.5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(EA442+(U442+2*0.95*5.67E-8*(((EA442+$B$9)+273)^4-(EA442+273)^4)-44100*J442)/(1.84*29.3*R442+8*0.95*5.67E-8*(EA442+273)^3))</f>
        <v>0</v>
      </c>
      <c r="W442">
        <f>($C$9*EB442+$D$9*EC442+$E$9*V442)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2*0.95*5.67E-8*(((EA442+$B$9)+273)^4-(W442+273)^4)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651.0465380049066</v>
      </c>
      <c r="AK442">
        <v>617.7584363636365</v>
      </c>
      <c r="AL442">
        <v>3.33918589841668</v>
      </c>
      <c r="AM442">
        <v>65.18708182641205</v>
      </c>
      <c r="AN442">
        <f>(AP442 - AO442 + DY442*1E3/(8.314*(EA442+273.15)) * AR442/DX442 * AQ442) * DX442/(100*DL442) * 1000/(1000 - AP442)</f>
        <v>0</v>
      </c>
      <c r="AO442">
        <v>15.03091310147848</v>
      </c>
      <c r="AP442">
        <v>22.70432303030303</v>
      </c>
      <c r="AQ442">
        <v>7.831053803536202E-05</v>
      </c>
      <c r="AR442">
        <v>105.4084907912641</v>
      </c>
      <c r="AS442">
        <v>0</v>
      </c>
      <c r="AT442">
        <v>0</v>
      </c>
      <c r="AU442">
        <f>IF(AS442*$H$15&gt;=AW442,1.0,(AW442/(AW442-AS442*$H$15)))</f>
        <v>0</v>
      </c>
      <c r="AV442">
        <f>(AU442-1)*100</f>
        <v>0</v>
      </c>
      <c r="AW442">
        <f>MAX(0,($B$15+$C$15*EF442)/(1+$D$15*EF442)*DY442/(EA442+273)*$E$15)</f>
        <v>0</v>
      </c>
      <c r="AX442" t="s">
        <v>439</v>
      </c>
      <c r="AY442" t="s">
        <v>439</v>
      </c>
      <c r="AZ442">
        <v>0</v>
      </c>
      <c r="BA442">
        <v>0</v>
      </c>
      <c r="BB442">
        <f>1-AZ442/BA442</f>
        <v>0</v>
      </c>
      <c r="BC442">
        <v>0</v>
      </c>
      <c r="BD442" t="s">
        <v>439</v>
      </c>
      <c r="BE442" t="s">
        <v>439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439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$B$13*EG442+$C$13*EH442+$F$13*ES442*(1-EV442)</f>
        <v>0</v>
      </c>
      <c r="DI442">
        <f>DH442*DJ442</f>
        <v>0</v>
      </c>
      <c r="DJ442">
        <f>($B$13*$D$11+$C$13*$D$11+$F$13*((FF442+EX442)/MAX(FF442+EX442+FG442, 0.1)*$I$11+FG442/MAX(FF442+EX442+FG442, 0.1)*$J$11))/($B$13+$C$13+$F$13)</f>
        <v>0</v>
      </c>
      <c r="DK442">
        <f>($B$13*$K$11+$C$13*$K$11+$F$13*((FF442+EX442)/MAX(FF442+EX442+FG442, 0.1)*$P$11+FG442/MAX(FF442+EX442+FG442, 0.1)*$Q$11))/($B$13+$C$13+$F$13)</f>
        <v>0</v>
      </c>
      <c r="DL442">
        <v>5.36</v>
      </c>
      <c r="DM442">
        <v>0.5</v>
      </c>
      <c r="DN442" t="s">
        <v>440</v>
      </c>
      <c r="DO442">
        <v>2</v>
      </c>
      <c r="DP442" t="b">
        <v>1</v>
      </c>
      <c r="DQ442">
        <v>1758651358.5</v>
      </c>
      <c r="DR442">
        <v>580.845148148148</v>
      </c>
      <c r="DS442">
        <v>626.2284074074073</v>
      </c>
      <c r="DT442">
        <v>22.69924814814815</v>
      </c>
      <c r="DU442">
        <v>15.00382592592593</v>
      </c>
      <c r="DV442">
        <v>582.1016666666667</v>
      </c>
      <c r="DW442">
        <v>22.40307037037037</v>
      </c>
      <c r="DX442">
        <v>500.0413333333334</v>
      </c>
      <c r="DY442">
        <v>90.26063333333333</v>
      </c>
      <c r="DZ442">
        <v>0.06810369259259259</v>
      </c>
      <c r="EA442">
        <v>29.33020740740741</v>
      </c>
      <c r="EB442">
        <v>29.99225555555556</v>
      </c>
      <c r="EC442">
        <v>999.9000000000001</v>
      </c>
      <c r="ED442">
        <v>0</v>
      </c>
      <c r="EE442">
        <v>0</v>
      </c>
      <c r="EF442">
        <v>10000.26185185185</v>
      </c>
      <c r="EG442">
        <v>0</v>
      </c>
      <c r="EH442">
        <v>11.18673333333333</v>
      </c>
      <c r="EI442">
        <v>-45.38331111111112</v>
      </c>
      <c r="EJ442">
        <v>594.3360370370369</v>
      </c>
      <c r="EK442">
        <v>635.7675185185185</v>
      </c>
      <c r="EL442">
        <v>7.695425185185185</v>
      </c>
      <c r="EM442">
        <v>626.2284074074073</v>
      </c>
      <c r="EN442">
        <v>15.00382592592593</v>
      </c>
      <c r="EO442">
        <v>2.048847777777778</v>
      </c>
      <c r="EP442">
        <v>1.354254074074074</v>
      </c>
      <c r="EQ442">
        <v>17.82697407407407</v>
      </c>
      <c r="ER442">
        <v>11.41488518518519</v>
      </c>
      <c r="ES442">
        <v>1999.998518518519</v>
      </c>
      <c r="ET442">
        <v>0.9799930000000002</v>
      </c>
      <c r="EU442">
        <v>0.02000667777777778</v>
      </c>
      <c r="EV442">
        <v>0</v>
      </c>
      <c r="EW442">
        <v>1135.842592592593</v>
      </c>
      <c r="EX442">
        <v>5.00078</v>
      </c>
      <c r="EY442">
        <v>22021.44444444445</v>
      </c>
      <c r="EZ442">
        <v>16379.57777777778</v>
      </c>
      <c r="FA442">
        <v>39.70118518518519</v>
      </c>
      <c r="FB442">
        <v>40.52066666666666</v>
      </c>
      <c r="FC442">
        <v>39.92114814814815</v>
      </c>
      <c r="FD442">
        <v>40.16177777777778</v>
      </c>
      <c r="FE442">
        <v>40.80296296296296</v>
      </c>
      <c r="FF442">
        <v>1955.082962962963</v>
      </c>
      <c r="FG442">
        <v>39.91555555555556</v>
      </c>
      <c r="FH442">
        <v>0</v>
      </c>
      <c r="FI442">
        <v>1758651364.2</v>
      </c>
      <c r="FJ442">
        <v>0</v>
      </c>
      <c r="FK442">
        <v>1135.808</v>
      </c>
      <c r="FL442">
        <v>2.990769230708826</v>
      </c>
      <c r="FM442">
        <v>61.9923077363587</v>
      </c>
      <c r="FN442">
        <v>22021.692</v>
      </c>
      <c r="FO442">
        <v>15</v>
      </c>
      <c r="FP442">
        <v>0</v>
      </c>
      <c r="FQ442" t="s">
        <v>441</v>
      </c>
      <c r="FR442">
        <v>1746989605.5</v>
      </c>
      <c r="FS442">
        <v>1746989593.5</v>
      </c>
      <c r="FT442">
        <v>0</v>
      </c>
      <c r="FU442">
        <v>-0.274</v>
      </c>
      <c r="FV442">
        <v>-0.002</v>
      </c>
      <c r="FW442">
        <v>2.549</v>
      </c>
      <c r="FX442">
        <v>0.129</v>
      </c>
      <c r="FY442">
        <v>420</v>
      </c>
      <c r="FZ442">
        <v>17</v>
      </c>
      <c r="GA442">
        <v>0.02</v>
      </c>
      <c r="GB442">
        <v>0.04</v>
      </c>
      <c r="GC442">
        <v>-45.2851325</v>
      </c>
      <c r="GD442">
        <v>-1.886524953095557</v>
      </c>
      <c r="GE442">
        <v>0.2613032274843732</v>
      </c>
      <c r="GF442">
        <v>0</v>
      </c>
      <c r="GG442">
        <v>1135.590882352941</v>
      </c>
      <c r="GH442">
        <v>3.821390371557641</v>
      </c>
      <c r="GI442">
        <v>0.4647729847308684</v>
      </c>
      <c r="GJ442">
        <v>0</v>
      </c>
      <c r="GK442">
        <v>7.6906135</v>
      </c>
      <c r="GL442">
        <v>-0.01637313320825986</v>
      </c>
      <c r="GM442">
        <v>0.01929162441968015</v>
      </c>
      <c r="GN442">
        <v>1</v>
      </c>
      <c r="GO442">
        <v>1</v>
      </c>
      <c r="GP442">
        <v>3</v>
      </c>
      <c r="GQ442" t="s">
        <v>448</v>
      </c>
      <c r="GR442">
        <v>3.10097</v>
      </c>
      <c r="GS442">
        <v>2.72627</v>
      </c>
      <c r="GT442">
        <v>0.114593</v>
      </c>
      <c r="GU442">
        <v>0.120269</v>
      </c>
      <c r="GV442">
        <v>0.10334</v>
      </c>
      <c r="GW442">
        <v>0.07800749999999999</v>
      </c>
      <c r="GX442">
        <v>23118.6</v>
      </c>
      <c r="GY442">
        <v>20899.4</v>
      </c>
      <c r="GZ442">
        <v>26675.4</v>
      </c>
      <c r="HA442">
        <v>23980.6</v>
      </c>
      <c r="HB442">
        <v>38277.9</v>
      </c>
      <c r="HC442">
        <v>32709</v>
      </c>
      <c r="HD442">
        <v>46583.3</v>
      </c>
      <c r="HE442">
        <v>37958.9</v>
      </c>
      <c r="HF442">
        <v>1.87147</v>
      </c>
      <c r="HG442">
        <v>1.83517</v>
      </c>
      <c r="HH442">
        <v>0.141412</v>
      </c>
      <c r="HI442">
        <v>0</v>
      </c>
      <c r="HJ442">
        <v>27.6928</v>
      </c>
      <c r="HK442">
        <v>999.9</v>
      </c>
      <c r="HL442">
        <v>37.1</v>
      </c>
      <c r="HM442">
        <v>32.6</v>
      </c>
      <c r="HN442">
        <v>20.3046</v>
      </c>
      <c r="HO442">
        <v>61.3413</v>
      </c>
      <c r="HP442">
        <v>22.8446</v>
      </c>
      <c r="HQ442">
        <v>1</v>
      </c>
      <c r="HR442">
        <v>0.154662</v>
      </c>
      <c r="HS442">
        <v>-0.215738</v>
      </c>
      <c r="HT442">
        <v>20.2795</v>
      </c>
      <c r="HU442">
        <v>5.21025</v>
      </c>
      <c r="HV442">
        <v>11.9797</v>
      </c>
      <c r="HW442">
        <v>4.9631</v>
      </c>
      <c r="HX442">
        <v>3.27413</v>
      </c>
      <c r="HY442">
        <v>9999</v>
      </c>
      <c r="HZ442">
        <v>9999</v>
      </c>
      <c r="IA442">
        <v>9999</v>
      </c>
      <c r="IB442">
        <v>999.9</v>
      </c>
      <c r="IC442">
        <v>1.86394</v>
      </c>
      <c r="ID442">
        <v>1.86009</v>
      </c>
      <c r="IE442">
        <v>1.85841</v>
      </c>
      <c r="IF442">
        <v>1.85976</v>
      </c>
      <c r="IG442">
        <v>1.85989</v>
      </c>
      <c r="IH442">
        <v>1.85838</v>
      </c>
      <c r="II442">
        <v>1.85745</v>
      </c>
      <c r="IJ442">
        <v>1.85242</v>
      </c>
      <c r="IK442">
        <v>0</v>
      </c>
      <c r="IL442">
        <v>0</v>
      </c>
      <c r="IM442">
        <v>0</v>
      </c>
      <c r="IN442">
        <v>0</v>
      </c>
      <c r="IO442" t="s">
        <v>443</v>
      </c>
      <c r="IP442" t="s">
        <v>444</v>
      </c>
      <c r="IQ442" t="s">
        <v>445</v>
      </c>
      <c r="IR442" t="s">
        <v>445</v>
      </c>
      <c r="IS442" t="s">
        <v>445</v>
      </c>
      <c r="IT442" t="s">
        <v>445</v>
      </c>
      <c r="IU442">
        <v>0</v>
      </c>
      <c r="IV442">
        <v>100</v>
      </c>
      <c r="IW442">
        <v>100</v>
      </c>
      <c r="IX442">
        <v>-1.25</v>
      </c>
      <c r="IY442">
        <v>0.2963</v>
      </c>
      <c r="IZ442">
        <v>-1.101190050776656</v>
      </c>
      <c r="JA442">
        <v>-0.0009077452495023094</v>
      </c>
      <c r="JB442">
        <v>1.260287539409167E-06</v>
      </c>
      <c r="JC442">
        <v>-2.747980142854786E-10</v>
      </c>
      <c r="JD442">
        <v>0.01164710740424388</v>
      </c>
      <c r="JE442">
        <v>0.002354074995816399</v>
      </c>
      <c r="JF442">
        <v>0.0004967520844642659</v>
      </c>
      <c r="JG442">
        <v>-1.558376616488758E-06</v>
      </c>
      <c r="JH442">
        <v>1</v>
      </c>
      <c r="JI442">
        <v>1955</v>
      </c>
      <c r="JJ442">
        <v>1</v>
      </c>
      <c r="JK442">
        <v>26</v>
      </c>
      <c r="JL442">
        <v>194362.7</v>
      </c>
      <c r="JM442">
        <v>194362.9</v>
      </c>
      <c r="JN442">
        <v>1.64673</v>
      </c>
      <c r="JO442">
        <v>2.6416</v>
      </c>
      <c r="JP442">
        <v>1.49658</v>
      </c>
      <c r="JQ442">
        <v>2.34497</v>
      </c>
      <c r="JR442">
        <v>1.54907</v>
      </c>
      <c r="JS442">
        <v>2.4585</v>
      </c>
      <c r="JT442">
        <v>36.908</v>
      </c>
      <c r="JU442">
        <v>24.1751</v>
      </c>
      <c r="JV442">
        <v>18</v>
      </c>
      <c r="JW442">
        <v>486.514</v>
      </c>
      <c r="JX442">
        <v>477.99</v>
      </c>
      <c r="JY442">
        <v>28.1334</v>
      </c>
      <c r="JZ442">
        <v>29.2689</v>
      </c>
      <c r="KA442">
        <v>30</v>
      </c>
      <c r="KB442">
        <v>29.4902</v>
      </c>
      <c r="KC442">
        <v>29.4861</v>
      </c>
      <c r="KD442">
        <v>33.0779</v>
      </c>
      <c r="KE442">
        <v>22.5292</v>
      </c>
      <c r="KF442">
        <v>24.7654</v>
      </c>
      <c r="KG442">
        <v>28.1331</v>
      </c>
      <c r="KH442">
        <v>674.074</v>
      </c>
      <c r="KI442">
        <v>15.0794</v>
      </c>
      <c r="KJ442">
        <v>101.849</v>
      </c>
      <c r="KK442">
        <v>91.52500000000001</v>
      </c>
    </row>
    <row r="443" spans="1:297">
      <c r="A443">
        <v>425</v>
      </c>
      <c r="B443">
        <v>1758651371</v>
      </c>
      <c r="C443">
        <v>9738</v>
      </c>
      <c r="D443" t="s">
        <v>1299</v>
      </c>
      <c r="E443" t="s">
        <v>1300</v>
      </c>
      <c r="F443">
        <v>5</v>
      </c>
      <c r="G443" t="s">
        <v>1220</v>
      </c>
      <c r="H443" t="s">
        <v>438</v>
      </c>
      <c r="I443">
        <v>1758651363.214286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(EA443+(U443+2*0.95*5.67E-8*(((EA443+$B$9)+273)^4-(EA443+273)^4)-44100*J443)/(1.84*29.3*R443+8*0.95*5.67E-8*(EA443+273)^3))</f>
        <v>0</v>
      </c>
      <c r="W443">
        <f>($C$9*EB443+$D$9*EC443+$E$9*V443)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2*0.95*5.67E-8*(((EA443+$B$9)+273)^4-(W443+273)^4)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667.2552048996746</v>
      </c>
      <c r="AK443">
        <v>634.2401030303031</v>
      </c>
      <c r="AL443">
        <v>3.292196816656705</v>
      </c>
      <c r="AM443">
        <v>65.18708182641205</v>
      </c>
      <c r="AN443">
        <f>(AP443 - AO443 + DY443*1E3/(8.314*(EA443+273.15)) * AR443/DX443 * AQ443) * DX443/(100*DL443) * 1000/(1000 - AP443)</f>
        <v>0</v>
      </c>
      <c r="AO443">
        <v>15.04649903454794</v>
      </c>
      <c r="AP443">
        <v>22.72343939393939</v>
      </c>
      <c r="AQ443">
        <v>0.00161292966595376</v>
      </c>
      <c r="AR443">
        <v>105.4084907912641</v>
      </c>
      <c r="AS443">
        <v>0</v>
      </c>
      <c r="AT443">
        <v>0</v>
      </c>
      <c r="AU443">
        <f>IF(AS443*$H$15&gt;=AW443,1.0,(AW443/(AW443-AS443*$H$15)))</f>
        <v>0</v>
      </c>
      <c r="AV443">
        <f>(AU443-1)*100</f>
        <v>0</v>
      </c>
      <c r="AW443">
        <f>MAX(0,($B$15+$C$15*EF443)/(1+$D$15*EF443)*DY443/(EA443+273)*$E$15)</f>
        <v>0</v>
      </c>
      <c r="AX443" t="s">
        <v>439</v>
      </c>
      <c r="AY443" t="s">
        <v>439</v>
      </c>
      <c r="AZ443">
        <v>0</v>
      </c>
      <c r="BA443">
        <v>0</v>
      </c>
      <c r="BB443">
        <f>1-AZ443/BA443</f>
        <v>0</v>
      </c>
      <c r="BC443">
        <v>0</v>
      </c>
      <c r="BD443" t="s">
        <v>439</v>
      </c>
      <c r="BE443" t="s">
        <v>439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439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$B$13*EG443+$C$13*EH443+$F$13*ES443*(1-EV443)</f>
        <v>0</v>
      </c>
      <c r="DI443">
        <f>DH443*DJ443</f>
        <v>0</v>
      </c>
      <c r="DJ443">
        <f>($B$13*$D$11+$C$13*$D$11+$F$13*((FF443+EX443)/MAX(FF443+EX443+FG443, 0.1)*$I$11+FG443/MAX(FF443+EX443+FG443, 0.1)*$J$11))/($B$13+$C$13+$F$13)</f>
        <v>0</v>
      </c>
      <c r="DK443">
        <f>($B$13*$K$11+$C$13*$K$11+$F$13*((FF443+EX443)/MAX(FF443+EX443+FG443, 0.1)*$P$11+FG443/MAX(FF443+EX443+FG443, 0.1)*$Q$11))/($B$13+$C$13+$F$13)</f>
        <v>0</v>
      </c>
      <c r="DL443">
        <v>5.36</v>
      </c>
      <c r="DM443">
        <v>0.5</v>
      </c>
      <c r="DN443" t="s">
        <v>440</v>
      </c>
      <c r="DO443">
        <v>2</v>
      </c>
      <c r="DP443" t="b">
        <v>1</v>
      </c>
      <c r="DQ443">
        <v>1758651363.214286</v>
      </c>
      <c r="DR443">
        <v>596.2153571428571</v>
      </c>
      <c r="DS443">
        <v>641.6238928571429</v>
      </c>
      <c r="DT443">
        <v>22.70288928571428</v>
      </c>
      <c r="DU443">
        <v>15.02200714285714</v>
      </c>
      <c r="DV443">
        <v>597.4674285714285</v>
      </c>
      <c r="DW443">
        <v>22.40663214285714</v>
      </c>
      <c r="DX443">
        <v>499.9847142857143</v>
      </c>
      <c r="DY443">
        <v>90.26048571428571</v>
      </c>
      <c r="DZ443">
        <v>0.06835716071428571</v>
      </c>
      <c r="EA443">
        <v>29.33298928571428</v>
      </c>
      <c r="EB443">
        <v>29.998625</v>
      </c>
      <c r="EC443">
        <v>999.9000000000002</v>
      </c>
      <c r="ED443">
        <v>0</v>
      </c>
      <c r="EE443">
        <v>0</v>
      </c>
      <c r="EF443">
        <v>9983.534642857145</v>
      </c>
      <c r="EG443">
        <v>0</v>
      </c>
      <c r="EH443">
        <v>11.19436071428572</v>
      </c>
      <c r="EI443">
        <v>-45.40851071428573</v>
      </c>
      <c r="EJ443">
        <v>610.0657142857142</v>
      </c>
      <c r="EK443">
        <v>651.4096428571429</v>
      </c>
      <c r="EL443">
        <v>7.680886428571427</v>
      </c>
      <c r="EM443">
        <v>641.6238928571429</v>
      </c>
      <c r="EN443">
        <v>15.02200714285714</v>
      </c>
      <c r="EO443">
        <v>2.049172857142857</v>
      </c>
      <c r="EP443">
        <v>1.3558925</v>
      </c>
      <c r="EQ443">
        <v>17.82950357142857</v>
      </c>
      <c r="ER443">
        <v>11.43314285714286</v>
      </c>
      <c r="ES443">
        <v>2000.001428571429</v>
      </c>
      <c r="ET443">
        <v>0.9799935714285711</v>
      </c>
      <c r="EU443">
        <v>0.02000615000000001</v>
      </c>
      <c r="EV443">
        <v>0</v>
      </c>
      <c r="EW443">
        <v>1136.1425</v>
      </c>
      <c r="EX443">
        <v>5.00078</v>
      </c>
      <c r="EY443">
        <v>22025.30357142857</v>
      </c>
      <c r="EZ443">
        <v>16379.60714285714</v>
      </c>
      <c r="FA443">
        <v>39.71178571428571</v>
      </c>
      <c r="FB443">
        <v>40.51992857142857</v>
      </c>
      <c r="FC443">
        <v>39.91503571428571</v>
      </c>
      <c r="FD443">
        <v>40.18492857142856</v>
      </c>
      <c r="FE443">
        <v>40.80107142857143</v>
      </c>
      <c r="FF443">
        <v>1955.087142857143</v>
      </c>
      <c r="FG443">
        <v>39.91428571428572</v>
      </c>
      <c r="FH443">
        <v>0</v>
      </c>
      <c r="FI443">
        <v>1758651369</v>
      </c>
      <c r="FJ443">
        <v>0</v>
      </c>
      <c r="FK443">
        <v>1136.1</v>
      </c>
      <c r="FL443">
        <v>2.11538462205742</v>
      </c>
      <c r="FM443">
        <v>38.09230767787014</v>
      </c>
      <c r="FN443">
        <v>22025.576</v>
      </c>
      <c r="FO443">
        <v>15</v>
      </c>
      <c r="FP443">
        <v>0</v>
      </c>
      <c r="FQ443" t="s">
        <v>441</v>
      </c>
      <c r="FR443">
        <v>1746989605.5</v>
      </c>
      <c r="FS443">
        <v>1746989593.5</v>
      </c>
      <c r="FT443">
        <v>0</v>
      </c>
      <c r="FU443">
        <v>-0.274</v>
      </c>
      <c r="FV443">
        <v>-0.002</v>
      </c>
      <c r="FW443">
        <v>2.549</v>
      </c>
      <c r="FX443">
        <v>0.129</v>
      </c>
      <c r="FY443">
        <v>420</v>
      </c>
      <c r="FZ443">
        <v>17</v>
      </c>
      <c r="GA443">
        <v>0.02</v>
      </c>
      <c r="GB443">
        <v>0.04</v>
      </c>
      <c r="GC443">
        <v>-45.35943170731708</v>
      </c>
      <c r="GD443">
        <v>-0.7292864111498467</v>
      </c>
      <c r="GE443">
        <v>0.215458988728515</v>
      </c>
      <c r="GF443">
        <v>0</v>
      </c>
      <c r="GG443">
        <v>1135.885588235294</v>
      </c>
      <c r="GH443">
        <v>3.512452254848207</v>
      </c>
      <c r="GI443">
        <v>0.4466489026232179</v>
      </c>
      <c r="GJ443">
        <v>0</v>
      </c>
      <c r="GK443">
        <v>7.690119268292682</v>
      </c>
      <c r="GL443">
        <v>-0.1708181184668879</v>
      </c>
      <c r="GM443">
        <v>0.01903332717543213</v>
      </c>
      <c r="GN443">
        <v>0</v>
      </c>
      <c r="GO443">
        <v>0</v>
      </c>
      <c r="GP443">
        <v>3</v>
      </c>
      <c r="GQ443" t="s">
        <v>459</v>
      </c>
      <c r="GR443">
        <v>3.10078</v>
      </c>
      <c r="GS443">
        <v>2.72696</v>
      </c>
      <c r="GT443">
        <v>0.116713</v>
      </c>
      <c r="GU443">
        <v>0.122379</v>
      </c>
      <c r="GV443">
        <v>0.103402</v>
      </c>
      <c r="GW443">
        <v>0.0780193</v>
      </c>
      <c r="GX443">
        <v>23063.1</v>
      </c>
      <c r="GY443">
        <v>20849.3</v>
      </c>
      <c r="GZ443">
        <v>26675.2</v>
      </c>
      <c r="HA443">
        <v>23980.6</v>
      </c>
      <c r="HB443">
        <v>38275.4</v>
      </c>
      <c r="HC443">
        <v>32708.7</v>
      </c>
      <c r="HD443">
        <v>46583.2</v>
      </c>
      <c r="HE443">
        <v>37958.8</v>
      </c>
      <c r="HF443">
        <v>1.87118</v>
      </c>
      <c r="HG443">
        <v>1.83555</v>
      </c>
      <c r="HH443">
        <v>0.141822</v>
      </c>
      <c r="HI443">
        <v>0</v>
      </c>
      <c r="HJ443">
        <v>27.6957</v>
      </c>
      <c r="HK443">
        <v>999.9</v>
      </c>
      <c r="HL443">
        <v>37.1</v>
      </c>
      <c r="HM443">
        <v>32.6</v>
      </c>
      <c r="HN443">
        <v>20.3036</v>
      </c>
      <c r="HO443">
        <v>60.9313</v>
      </c>
      <c r="HP443">
        <v>23.1971</v>
      </c>
      <c r="HQ443">
        <v>1</v>
      </c>
      <c r="HR443">
        <v>0.155003</v>
      </c>
      <c r="HS443">
        <v>-0.217789</v>
      </c>
      <c r="HT443">
        <v>20.2795</v>
      </c>
      <c r="HU443">
        <v>5.2116</v>
      </c>
      <c r="HV443">
        <v>11.9794</v>
      </c>
      <c r="HW443">
        <v>4.9635</v>
      </c>
      <c r="HX443">
        <v>3.27438</v>
      </c>
      <c r="HY443">
        <v>9999</v>
      </c>
      <c r="HZ443">
        <v>9999</v>
      </c>
      <c r="IA443">
        <v>9999</v>
      </c>
      <c r="IB443">
        <v>999.9</v>
      </c>
      <c r="IC443">
        <v>1.86393</v>
      </c>
      <c r="ID443">
        <v>1.86012</v>
      </c>
      <c r="IE443">
        <v>1.8584</v>
      </c>
      <c r="IF443">
        <v>1.85975</v>
      </c>
      <c r="IG443">
        <v>1.85989</v>
      </c>
      <c r="IH443">
        <v>1.85838</v>
      </c>
      <c r="II443">
        <v>1.85745</v>
      </c>
      <c r="IJ443">
        <v>1.85242</v>
      </c>
      <c r="IK443">
        <v>0</v>
      </c>
      <c r="IL443">
        <v>0</v>
      </c>
      <c r="IM443">
        <v>0</v>
      </c>
      <c r="IN443">
        <v>0</v>
      </c>
      <c r="IO443" t="s">
        <v>443</v>
      </c>
      <c r="IP443" t="s">
        <v>444</v>
      </c>
      <c r="IQ443" t="s">
        <v>445</v>
      </c>
      <c r="IR443" t="s">
        <v>445</v>
      </c>
      <c r="IS443" t="s">
        <v>445</v>
      </c>
      <c r="IT443" t="s">
        <v>445</v>
      </c>
      <c r="IU443">
        <v>0</v>
      </c>
      <c r="IV443">
        <v>100</v>
      </c>
      <c r="IW443">
        <v>100</v>
      </c>
      <c r="IX443">
        <v>-1.244</v>
      </c>
      <c r="IY443">
        <v>0.2968</v>
      </c>
      <c r="IZ443">
        <v>-1.101190050776656</v>
      </c>
      <c r="JA443">
        <v>-0.0009077452495023094</v>
      </c>
      <c r="JB443">
        <v>1.260287539409167E-06</v>
      </c>
      <c r="JC443">
        <v>-2.747980142854786E-10</v>
      </c>
      <c r="JD443">
        <v>0.01164710740424388</v>
      </c>
      <c r="JE443">
        <v>0.002354074995816399</v>
      </c>
      <c r="JF443">
        <v>0.0004967520844642659</v>
      </c>
      <c r="JG443">
        <v>-1.558376616488758E-06</v>
      </c>
      <c r="JH443">
        <v>1</v>
      </c>
      <c r="JI443">
        <v>1955</v>
      </c>
      <c r="JJ443">
        <v>1</v>
      </c>
      <c r="JK443">
        <v>26</v>
      </c>
      <c r="JL443">
        <v>194362.8</v>
      </c>
      <c r="JM443">
        <v>194363</v>
      </c>
      <c r="JN443">
        <v>1.67847</v>
      </c>
      <c r="JO443">
        <v>2.6709</v>
      </c>
      <c r="JP443">
        <v>1.49658</v>
      </c>
      <c r="JQ443">
        <v>2.34497</v>
      </c>
      <c r="JR443">
        <v>1.54907</v>
      </c>
      <c r="JS443">
        <v>2.36206</v>
      </c>
      <c r="JT443">
        <v>36.908</v>
      </c>
      <c r="JU443">
        <v>24.1663</v>
      </c>
      <c r="JV443">
        <v>18</v>
      </c>
      <c r="JW443">
        <v>486.338</v>
      </c>
      <c r="JX443">
        <v>478.233</v>
      </c>
      <c r="JY443">
        <v>28.1366</v>
      </c>
      <c r="JZ443">
        <v>29.2689</v>
      </c>
      <c r="KA443">
        <v>30.0001</v>
      </c>
      <c r="KB443">
        <v>29.4902</v>
      </c>
      <c r="KC443">
        <v>29.4861</v>
      </c>
      <c r="KD443">
        <v>33.7193</v>
      </c>
      <c r="KE443">
        <v>22.5292</v>
      </c>
      <c r="KF443">
        <v>24.3871</v>
      </c>
      <c r="KG443">
        <v>28.137</v>
      </c>
      <c r="KH443">
        <v>687.704</v>
      </c>
      <c r="KI443">
        <v>15.0667</v>
      </c>
      <c r="KJ443">
        <v>101.849</v>
      </c>
      <c r="KK443">
        <v>91.5249</v>
      </c>
    </row>
    <row r="444" spans="1:297">
      <c r="A444">
        <v>426</v>
      </c>
      <c r="B444">
        <v>1758651376</v>
      </c>
      <c r="C444">
        <v>9743</v>
      </c>
      <c r="D444" t="s">
        <v>1301</v>
      </c>
      <c r="E444" t="s">
        <v>1302</v>
      </c>
      <c r="F444">
        <v>5</v>
      </c>
      <c r="G444" t="s">
        <v>1220</v>
      </c>
      <c r="H444" t="s">
        <v>438</v>
      </c>
      <c r="I444">
        <v>1758651368.5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(EA444+(U444+2*0.95*5.67E-8*(((EA444+$B$9)+273)^4-(EA444+273)^4)-44100*J444)/(1.84*29.3*R444+8*0.95*5.67E-8*(EA444+273)^3))</f>
        <v>0</v>
      </c>
      <c r="W444">
        <f>($C$9*EB444+$D$9*EC444+$E$9*V444)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2*0.95*5.67E-8*(((EA444+$B$9)+273)^4-(W444+273)^4)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684.3640711040925</v>
      </c>
      <c r="AK444">
        <v>650.901490909091</v>
      </c>
      <c r="AL444">
        <v>3.340374408249037</v>
      </c>
      <c r="AM444">
        <v>65.18708182641205</v>
      </c>
      <c r="AN444">
        <f>(AP444 - AO444 + DY444*1E3/(8.314*(EA444+273.15)) * AR444/DX444 * AQ444) * DX444/(100*DL444) * 1000/(1000 - AP444)</f>
        <v>0</v>
      </c>
      <c r="AO444">
        <v>15.02399830364998</v>
      </c>
      <c r="AP444">
        <v>22.72698303030302</v>
      </c>
      <c r="AQ444">
        <v>-6.204829499990319E-05</v>
      </c>
      <c r="AR444">
        <v>105.4084907912641</v>
      </c>
      <c r="AS444">
        <v>0</v>
      </c>
      <c r="AT444">
        <v>0</v>
      </c>
      <c r="AU444">
        <f>IF(AS444*$H$15&gt;=AW444,1.0,(AW444/(AW444-AS444*$H$15)))</f>
        <v>0</v>
      </c>
      <c r="AV444">
        <f>(AU444-1)*100</f>
        <v>0</v>
      </c>
      <c r="AW444">
        <f>MAX(0,($B$15+$C$15*EF444)/(1+$D$15*EF444)*DY444/(EA444+273)*$E$15)</f>
        <v>0</v>
      </c>
      <c r="AX444" t="s">
        <v>439</v>
      </c>
      <c r="AY444" t="s">
        <v>439</v>
      </c>
      <c r="AZ444">
        <v>0</v>
      </c>
      <c r="BA444">
        <v>0</v>
      </c>
      <c r="BB444">
        <f>1-AZ444/BA444</f>
        <v>0</v>
      </c>
      <c r="BC444">
        <v>0</v>
      </c>
      <c r="BD444" t="s">
        <v>439</v>
      </c>
      <c r="BE444" t="s">
        <v>439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439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$B$13*EG444+$C$13*EH444+$F$13*ES444*(1-EV444)</f>
        <v>0</v>
      </c>
      <c r="DI444">
        <f>DH444*DJ444</f>
        <v>0</v>
      </c>
      <c r="DJ444">
        <f>($B$13*$D$11+$C$13*$D$11+$F$13*((FF444+EX444)/MAX(FF444+EX444+FG444, 0.1)*$I$11+FG444/MAX(FF444+EX444+FG444, 0.1)*$J$11))/($B$13+$C$13+$F$13)</f>
        <v>0</v>
      </c>
      <c r="DK444">
        <f>($B$13*$K$11+$C$13*$K$11+$F$13*((FF444+EX444)/MAX(FF444+EX444+FG444, 0.1)*$P$11+FG444/MAX(FF444+EX444+FG444, 0.1)*$Q$11))/($B$13+$C$13+$F$13)</f>
        <v>0</v>
      </c>
      <c r="DL444">
        <v>5.36</v>
      </c>
      <c r="DM444">
        <v>0.5</v>
      </c>
      <c r="DN444" t="s">
        <v>440</v>
      </c>
      <c r="DO444">
        <v>2</v>
      </c>
      <c r="DP444" t="b">
        <v>1</v>
      </c>
      <c r="DQ444">
        <v>1758651368.5</v>
      </c>
      <c r="DR444">
        <v>613.3998888888889</v>
      </c>
      <c r="DS444">
        <v>659.0344814814815</v>
      </c>
      <c r="DT444">
        <v>22.71445185185185</v>
      </c>
      <c r="DU444">
        <v>15.0332037037037</v>
      </c>
      <c r="DV444">
        <v>614.6465555555557</v>
      </c>
      <c r="DW444">
        <v>22.41794814814815</v>
      </c>
      <c r="DX444">
        <v>499.984074074074</v>
      </c>
      <c r="DY444">
        <v>90.26005555555554</v>
      </c>
      <c r="DZ444">
        <v>0.06851645555555556</v>
      </c>
      <c r="EA444">
        <v>29.33715185185185</v>
      </c>
      <c r="EB444">
        <v>29.99071481481481</v>
      </c>
      <c r="EC444">
        <v>999.9000000000001</v>
      </c>
      <c r="ED444">
        <v>0</v>
      </c>
      <c r="EE444">
        <v>0</v>
      </c>
      <c r="EF444">
        <v>9993.477407407408</v>
      </c>
      <c r="EG444">
        <v>0</v>
      </c>
      <c r="EH444">
        <v>11.20307407407407</v>
      </c>
      <c r="EI444">
        <v>-45.63455925925927</v>
      </c>
      <c r="EJ444">
        <v>627.6568518518519</v>
      </c>
      <c r="EK444">
        <v>669.0931481481481</v>
      </c>
      <c r="EL444">
        <v>7.681259629629629</v>
      </c>
      <c r="EM444">
        <v>659.0344814814815</v>
      </c>
      <c r="EN444">
        <v>15.0332037037037</v>
      </c>
      <c r="EO444">
        <v>2.050207777777778</v>
      </c>
      <c r="EP444">
        <v>1.356896296296296</v>
      </c>
      <c r="EQ444">
        <v>17.83751481481481</v>
      </c>
      <c r="ER444">
        <v>11.44431851851852</v>
      </c>
      <c r="ES444">
        <v>2000.003333333334</v>
      </c>
      <c r="ET444">
        <v>0.9799961481481482</v>
      </c>
      <c r="EU444">
        <v>0.02000363703703703</v>
      </c>
      <c r="EV444">
        <v>0</v>
      </c>
      <c r="EW444">
        <v>1136.277777777778</v>
      </c>
      <c r="EX444">
        <v>5.00078</v>
      </c>
      <c r="EY444">
        <v>22028.12592592592</v>
      </c>
      <c r="EZ444">
        <v>16379.63333333333</v>
      </c>
      <c r="FA444">
        <v>39.71033333333333</v>
      </c>
      <c r="FB444">
        <v>40.51377777777778</v>
      </c>
      <c r="FC444">
        <v>39.93507407407407</v>
      </c>
      <c r="FD444">
        <v>40.19644444444445</v>
      </c>
      <c r="FE444">
        <v>40.79592592592592</v>
      </c>
      <c r="FF444">
        <v>1955.094814814815</v>
      </c>
      <c r="FG444">
        <v>39.90814814814816</v>
      </c>
      <c r="FH444">
        <v>0</v>
      </c>
      <c r="FI444">
        <v>1758651374.4</v>
      </c>
      <c r="FJ444">
        <v>0</v>
      </c>
      <c r="FK444">
        <v>1136.258076923077</v>
      </c>
      <c r="FL444">
        <v>2.24581198327678</v>
      </c>
      <c r="FM444">
        <v>21.89743592527639</v>
      </c>
      <c r="FN444">
        <v>22028.14230769231</v>
      </c>
      <c r="FO444">
        <v>15</v>
      </c>
      <c r="FP444">
        <v>0</v>
      </c>
      <c r="FQ444" t="s">
        <v>441</v>
      </c>
      <c r="FR444">
        <v>1746989605.5</v>
      </c>
      <c r="FS444">
        <v>1746989593.5</v>
      </c>
      <c r="FT444">
        <v>0</v>
      </c>
      <c r="FU444">
        <v>-0.274</v>
      </c>
      <c r="FV444">
        <v>-0.002</v>
      </c>
      <c r="FW444">
        <v>2.549</v>
      </c>
      <c r="FX444">
        <v>0.129</v>
      </c>
      <c r="FY444">
        <v>420</v>
      </c>
      <c r="FZ444">
        <v>17</v>
      </c>
      <c r="GA444">
        <v>0.02</v>
      </c>
      <c r="GB444">
        <v>0.04</v>
      </c>
      <c r="GC444">
        <v>-45.52394878048781</v>
      </c>
      <c r="GD444">
        <v>-2.201535888501773</v>
      </c>
      <c r="GE444">
        <v>0.3229506124909333</v>
      </c>
      <c r="GF444">
        <v>0</v>
      </c>
      <c r="GG444">
        <v>1136.140882352941</v>
      </c>
      <c r="GH444">
        <v>2.006264328674259</v>
      </c>
      <c r="GI444">
        <v>0.3445830186579091</v>
      </c>
      <c r="GJ444">
        <v>0</v>
      </c>
      <c r="GK444">
        <v>7.684674146341464</v>
      </c>
      <c r="GL444">
        <v>-0.03953310104529687</v>
      </c>
      <c r="GM444">
        <v>0.0149800335366471</v>
      </c>
      <c r="GN444">
        <v>1</v>
      </c>
      <c r="GO444">
        <v>1</v>
      </c>
      <c r="GP444">
        <v>3</v>
      </c>
      <c r="GQ444" t="s">
        <v>448</v>
      </c>
      <c r="GR444">
        <v>3.10117</v>
      </c>
      <c r="GS444">
        <v>2.72665</v>
      </c>
      <c r="GT444">
        <v>0.118833</v>
      </c>
      <c r="GU444">
        <v>0.124477</v>
      </c>
      <c r="GV444">
        <v>0.103402</v>
      </c>
      <c r="GW444">
        <v>0.0778239</v>
      </c>
      <c r="GX444">
        <v>23008</v>
      </c>
      <c r="GY444">
        <v>20799.3</v>
      </c>
      <c r="GZ444">
        <v>26675.5</v>
      </c>
      <c r="HA444">
        <v>23980.4</v>
      </c>
      <c r="HB444">
        <v>38275.9</v>
      </c>
      <c r="HC444">
        <v>32715.6</v>
      </c>
      <c r="HD444">
        <v>46583.5</v>
      </c>
      <c r="HE444">
        <v>37958.5</v>
      </c>
      <c r="HF444">
        <v>1.87188</v>
      </c>
      <c r="HG444">
        <v>1.8349</v>
      </c>
      <c r="HH444">
        <v>0.139177</v>
      </c>
      <c r="HI444">
        <v>0</v>
      </c>
      <c r="HJ444">
        <v>27.6998</v>
      </c>
      <c r="HK444">
        <v>999.9</v>
      </c>
      <c r="HL444">
        <v>37.1</v>
      </c>
      <c r="HM444">
        <v>32.6</v>
      </c>
      <c r="HN444">
        <v>20.3036</v>
      </c>
      <c r="HO444">
        <v>60.7913</v>
      </c>
      <c r="HP444">
        <v>22.9487</v>
      </c>
      <c r="HQ444">
        <v>1</v>
      </c>
      <c r="HR444">
        <v>0.154832</v>
      </c>
      <c r="HS444">
        <v>-0.144458</v>
      </c>
      <c r="HT444">
        <v>20.2794</v>
      </c>
      <c r="HU444">
        <v>5.2104</v>
      </c>
      <c r="HV444">
        <v>11.9788</v>
      </c>
      <c r="HW444">
        <v>4.96315</v>
      </c>
      <c r="HX444">
        <v>3.27423</v>
      </c>
      <c r="HY444">
        <v>9999</v>
      </c>
      <c r="HZ444">
        <v>9999</v>
      </c>
      <c r="IA444">
        <v>9999</v>
      </c>
      <c r="IB444">
        <v>999.9</v>
      </c>
      <c r="IC444">
        <v>1.86397</v>
      </c>
      <c r="ID444">
        <v>1.86012</v>
      </c>
      <c r="IE444">
        <v>1.85841</v>
      </c>
      <c r="IF444">
        <v>1.85974</v>
      </c>
      <c r="IG444">
        <v>1.85989</v>
      </c>
      <c r="IH444">
        <v>1.85837</v>
      </c>
      <c r="II444">
        <v>1.85746</v>
      </c>
      <c r="IJ444">
        <v>1.85242</v>
      </c>
      <c r="IK444">
        <v>0</v>
      </c>
      <c r="IL444">
        <v>0</v>
      </c>
      <c r="IM444">
        <v>0</v>
      </c>
      <c r="IN444">
        <v>0</v>
      </c>
      <c r="IO444" t="s">
        <v>443</v>
      </c>
      <c r="IP444" t="s">
        <v>444</v>
      </c>
      <c r="IQ444" t="s">
        <v>445</v>
      </c>
      <c r="IR444" t="s">
        <v>445</v>
      </c>
      <c r="IS444" t="s">
        <v>445</v>
      </c>
      <c r="IT444" t="s">
        <v>445</v>
      </c>
      <c r="IU444">
        <v>0</v>
      </c>
      <c r="IV444">
        <v>100</v>
      </c>
      <c r="IW444">
        <v>100</v>
      </c>
      <c r="IX444">
        <v>-1.238</v>
      </c>
      <c r="IY444">
        <v>0.2967</v>
      </c>
      <c r="IZ444">
        <v>-1.101190050776656</v>
      </c>
      <c r="JA444">
        <v>-0.0009077452495023094</v>
      </c>
      <c r="JB444">
        <v>1.260287539409167E-06</v>
      </c>
      <c r="JC444">
        <v>-2.747980142854786E-10</v>
      </c>
      <c r="JD444">
        <v>0.01164710740424388</v>
      </c>
      <c r="JE444">
        <v>0.002354074995816399</v>
      </c>
      <c r="JF444">
        <v>0.0004967520844642659</v>
      </c>
      <c r="JG444">
        <v>-1.558376616488758E-06</v>
      </c>
      <c r="JH444">
        <v>1</v>
      </c>
      <c r="JI444">
        <v>1955</v>
      </c>
      <c r="JJ444">
        <v>1</v>
      </c>
      <c r="JK444">
        <v>26</v>
      </c>
      <c r="JL444">
        <v>194362.8</v>
      </c>
      <c r="JM444">
        <v>194363</v>
      </c>
      <c r="JN444">
        <v>1.71387</v>
      </c>
      <c r="JO444">
        <v>2.64648</v>
      </c>
      <c r="JP444">
        <v>1.49658</v>
      </c>
      <c r="JQ444">
        <v>2.34497</v>
      </c>
      <c r="JR444">
        <v>1.54907</v>
      </c>
      <c r="JS444">
        <v>2.44751</v>
      </c>
      <c r="JT444">
        <v>36.908</v>
      </c>
      <c r="JU444">
        <v>24.1751</v>
      </c>
      <c r="JV444">
        <v>18</v>
      </c>
      <c r="JW444">
        <v>486.75</v>
      </c>
      <c r="JX444">
        <v>477.813</v>
      </c>
      <c r="JY444">
        <v>28.1311</v>
      </c>
      <c r="JZ444">
        <v>29.2689</v>
      </c>
      <c r="KA444">
        <v>30.0001</v>
      </c>
      <c r="KB444">
        <v>29.4902</v>
      </c>
      <c r="KC444">
        <v>29.4861</v>
      </c>
      <c r="KD444">
        <v>34.4221</v>
      </c>
      <c r="KE444">
        <v>22.5292</v>
      </c>
      <c r="KF444">
        <v>24.3871</v>
      </c>
      <c r="KG444">
        <v>28.121</v>
      </c>
      <c r="KH444">
        <v>707.756</v>
      </c>
      <c r="KI444">
        <v>15.0696</v>
      </c>
      <c r="KJ444">
        <v>101.849</v>
      </c>
      <c r="KK444">
        <v>91.5241</v>
      </c>
    </row>
    <row r="445" spans="1:297">
      <c r="A445">
        <v>427</v>
      </c>
      <c r="B445">
        <v>1758651381</v>
      </c>
      <c r="C445">
        <v>9748</v>
      </c>
      <c r="D445" t="s">
        <v>1303</v>
      </c>
      <c r="E445" t="s">
        <v>1304</v>
      </c>
      <c r="F445">
        <v>5</v>
      </c>
      <c r="G445" t="s">
        <v>1220</v>
      </c>
      <c r="H445" t="s">
        <v>438</v>
      </c>
      <c r="I445">
        <v>1758651373.214286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(EA445+(U445+2*0.95*5.67E-8*(((EA445+$B$9)+273)^4-(EA445+273)^4)-44100*J445)/(1.84*29.3*R445+8*0.95*5.67E-8*(EA445+273)^3))</f>
        <v>0</v>
      </c>
      <c r="W445">
        <f>($C$9*EB445+$D$9*EC445+$E$9*V445)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2*0.95*5.67E-8*(((EA445+$B$9)+273)^4-(W445+273)^4)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701.3146919231734</v>
      </c>
      <c r="AK445">
        <v>667.8284000000002</v>
      </c>
      <c r="AL445">
        <v>3.389469856151265</v>
      </c>
      <c r="AM445">
        <v>65.18708182641205</v>
      </c>
      <c r="AN445">
        <f>(AP445 - AO445 + DY445*1E3/(8.314*(EA445+273.15)) * AR445/DX445 * AQ445) * DX445/(100*DL445) * 1000/(1000 - AP445)</f>
        <v>0</v>
      </c>
      <c r="AO445">
        <v>14.97985153647209</v>
      </c>
      <c r="AP445">
        <v>22.70391212121211</v>
      </c>
      <c r="AQ445">
        <v>-0.002468916356250651</v>
      </c>
      <c r="AR445">
        <v>105.4084907912641</v>
      </c>
      <c r="AS445">
        <v>0</v>
      </c>
      <c r="AT445">
        <v>0</v>
      </c>
      <c r="AU445">
        <f>IF(AS445*$H$15&gt;=AW445,1.0,(AW445/(AW445-AS445*$H$15)))</f>
        <v>0</v>
      </c>
      <c r="AV445">
        <f>(AU445-1)*100</f>
        <v>0</v>
      </c>
      <c r="AW445">
        <f>MAX(0,($B$15+$C$15*EF445)/(1+$D$15*EF445)*DY445/(EA445+273)*$E$15)</f>
        <v>0</v>
      </c>
      <c r="AX445" t="s">
        <v>439</v>
      </c>
      <c r="AY445" t="s">
        <v>439</v>
      </c>
      <c r="AZ445">
        <v>0</v>
      </c>
      <c r="BA445">
        <v>0</v>
      </c>
      <c r="BB445">
        <f>1-AZ445/BA445</f>
        <v>0</v>
      </c>
      <c r="BC445">
        <v>0</v>
      </c>
      <c r="BD445" t="s">
        <v>439</v>
      </c>
      <c r="BE445" t="s">
        <v>439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439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$B$13*EG445+$C$13*EH445+$F$13*ES445*(1-EV445)</f>
        <v>0</v>
      </c>
      <c r="DI445">
        <f>DH445*DJ445</f>
        <v>0</v>
      </c>
      <c r="DJ445">
        <f>($B$13*$D$11+$C$13*$D$11+$F$13*((FF445+EX445)/MAX(FF445+EX445+FG445, 0.1)*$I$11+FG445/MAX(FF445+EX445+FG445, 0.1)*$J$11))/($B$13+$C$13+$F$13)</f>
        <v>0</v>
      </c>
      <c r="DK445">
        <f>($B$13*$K$11+$C$13*$K$11+$F$13*((FF445+EX445)/MAX(FF445+EX445+FG445, 0.1)*$P$11+FG445/MAX(FF445+EX445+FG445, 0.1)*$Q$11))/($B$13+$C$13+$F$13)</f>
        <v>0</v>
      </c>
      <c r="DL445">
        <v>5.36</v>
      </c>
      <c r="DM445">
        <v>0.5</v>
      </c>
      <c r="DN445" t="s">
        <v>440</v>
      </c>
      <c r="DO445">
        <v>2</v>
      </c>
      <c r="DP445" t="b">
        <v>1</v>
      </c>
      <c r="DQ445">
        <v>1758651373.214286</v>
      </c>
      <c r="DR445">
        <v>628.7416071428571</v>
      </c>
      <c r="DS445">
        <v>674.6421428571429</v>
      </c>
      <c r="DT445">
        <v>22.71841785714286</v>
      </c>
      <c r="DU445">
        <v>15.02024285714286</v>
      </c>
      <c r="DV445">
        <v>629.9830714285715</v>
      </c>
      <c r="DW445">
        <v>22.42182499999999</v>
      </c>
      <c r="DX445">
        <v>499.9714285714286</v>
      </c>
      <c r="DY445">
        <v>90.26075357142857</v>
      </c>
      <c r="DZ445">
        <v>0.06868778571428572</v>
      </c>
      <c r="EA445">
        <v>29.33918214285715</v>
      </c>
      <c r="EB445">
        <v>29.99100357142857</v>
      </c>
      <c r="EC445">
        <v>999.9000000000002</v>
      </c>
      <c r="ED445">
        <v>0</v>
      </c>
      <c r="EE445">
        <v>0</v>
      </c>
      <c r="EF445">
        <v>9997.505357142858</v>
      </c>
      <c r="EG445">
        <v>0</v>
      </c>
      <c r="EH445">
        <v>11.20258928571429</v>
      </c>
      <c r="EI445">
        <v>-45.90045714285714</v>
      </c>
      <c r="EJ445">
        <v>643.3575714285715</v>
      </c>
      <c r="EK445">
        <v>684.9295000000001</v>
      </c>
      <c r="EL445">
        <v>7.698188571428569</v>
      </c>
      <c r="EM445">
        <v>674.6421428571429</v>
      </c>
      <c r="EN445">
        <v>15.02024285714286</v>
      </c>
      <c r="EO445">
        <v>2.050581785714286</v>
      </c>
      <c r="EP445">
        <v>1.3557375</v>
      </c>
      <c r="EQ445">
        <v>17.84040714285714</v>
      </c>
      <c r="ER445">
        <v>11.43139642857143</v>
      </c>
      <c r="ES445">
        <v>1999.998214285715</v>
      </c>
      <c r="ET445">
        <v>0.9799946428571426</v>
      </c>
      <c r="EU445">
        <v>0.02000507857142858</v>
      </c>
      <c r="EV445">
        <v>0</v>
      </c>
      <c r="EW445">
        <v>1136.341428571428</v>
      </c>
      <c r="EX445">
        <v>5.00078</v>
      </c>
      <c r="EY445">
        <v>22029.05</v>
      </c>
      <c r="EZ445">
        <v>16379.58571428571</v>
      </c>
      <c r="FA445">
        <v>39.68939285714286</v>
      </c>
      <c r="FB445">
        <v>40.51771428571428</v>
      </c>
      <c r="FC445">
        <v>39.91507142857143</v>
      </c>
      <c r="FD445">
        <v>40.20285714285713</v>
      </c>
      <c r="FE445">
        <v>40.80099999999999</v>
      </c>
      <c r="FF445">
        <v>1955.086428571428</v>
      </c>
      <c r="FG445">
        <v>39.91142857142858</v>
      </c>
      <c r="FH445">
        <v>0</v>
      </c>
      <c r="FI445">
        <v>1758651379.2</v>
      </c>
      <c r="FJ445">
        <v>0</v>
      </c>
      <c r="FK445">
        <v>1136.368076923077</v>
      </c>
      <c r="FL445">
        <v>0.4823931692541362</v>
      </c>
      <c r="FM445">
        <v>6.36923077861296</v>
      </c>
      <c r="FN445">
        <v>22029.05769230769</v>
      </c>
      <c r="FO445">
        <v>15</v>
      </c>
      <c r="FP445">
        <v>0</v>
      </c>
      <c r="FQ445" t="s">
        <v>441</v>
      </c>
      <c r="FR445">
        <v>1746989605.5</v>
      </c>
      <c r="FS445">
        <v>1746989593.5</v>
      </c>
      <c r="FT445">
        <v>0</v>
      </c>
      <c r="FU445">
        <v>-0.274</v>
      </c>
      <c r="FV445">
        <v>-0.002</v>
      </c>
      <c r="FW445">
        <v>2.549</v>
      </c>
      <c r="FX445">
        <v>0.129</v>
      </c>
      <c r="FY445">
        <v>420</v>
      </c>
      <c r="FZ445">
        <v>17</v>
      </c>
      <c r="GA445">
        <v>0.02</v>
      </c>
      <c r="GB445">
        <v>0.04</v>
      </c>
      <c r="GC445">
        <v>-45.807205</v>
      </c>
      <c r="GD445">
        <v>-3.58548517823625</v>
      </c>
      <c r="GE445">
        <v>0.4119971006876135</v>
      </c>
      <c r="GF445">
        <v>0</v>
      </c>
      <c r="GG445">
        <v>1136.255</v>
      </c>
      <c r="GH445">
        <v>1.671046607232624</v>
      </c>
      <c r="GI445">
        <v>0.3384414972470369</v>
      </c>
      <c r="GJ445">
        <v>0</v>
      </c>
      <c r="GK445">
        <v>7.69313225</v>
      </c>
      <c r="GL445">
        <v>0.2136509943714681</v>
      </c>
      <c r="GM445">
        <v>0.02537174377999072</v>
      </c>
      <c r="GN445">
        <v>0</v>
      </c>
      <c r="GO445">
        <v>0</v>
      </c>
      <c r="GP445">
        <v>3</v>
      </c>
      <c r="GQ445" t="s">
        <v>459</v>
      </c>
      <c r="GR445">
        <v>3.10099</v>
      </c>
      <c r="GS445">
        <v>2.7267</v>
      </c>
      <c r="GT445">
        <v>0.120959</v>
      </c>
      <c r="GU445">
        <v>0.126581</v>
      </c>
      <c r="GV445">
        <v>0.103329</v>
      </c>
      <c r="GW445">
        <v>0.0777727</v>
      </c>
      <c r="GX445">
        <v>22952.7</v>
      </c>
      <c r="GY445">
        <v>20749.4</v>
      </c>
      <c r="GZ445">
        <v>26675.7</v>
      </c>
      <c r="HA445">
        <v>23980.5</v>
      </c>
      <c r="HB445">
        <v>38279.3</v>
      </c>
      <c r="HC445">
        <v>32718</v>
      </c>
      <c r="HD445">
        <v>46583.5</v>
      </c>
      <c r="HE445">
        <v>37959</v>
      </c>
      <c r="HF445">
        <v>1.8716</v>
      </c>
      <c r="HG445">
        <v>1.83528</v>
      </c>
      <c r="HH445">
        <v>0.140257</v>
      </c>
      <c r="HI445">
        <v>0</v>
      </c>
      <c r="HJ445">
        <v>27.7038</v>
      </c>
      <c r="HK445">
        <v>999.9</v>
      </c>
      <c r="HL445">
        <v>37</v>
      </c>
      <c r="HM445">
        <v>32.6</v>
      </c>
      <c r="HN445">
        <v>20.251</v>
      </c>
      <c r="HO445">
        <v>60.8613</v>
      </c>
      <c r="HP445">
        <v>23.145</v>
      </c>
      <c r="HQ445">
        <v>1</v>
      </c>
      <c r="HR445">
        <v>0.154698</v>
      </c>
      <c r="HS445">
        <v>-0.184801</v>
      </c>
      <c r="HT445">
        <v>20.2795</v>
      </c>
      <c r="HU445">
        <v>5.20995</v>
      </c>
      <c r="HV445">
        <v>11.9797</v>
      </c>
      <c r="HW445">
        <v>4.96315</v>
      </c>
      <c r="HX445">
        <v>3.27423</v>
      </c>
      <c r="HY445">
        <v>9999</v>
      </c>
      <c r="HZ445">
        <v>9999</v>
      </c>
      <c r="IA445">
        <v>9999</v>
      </c>
      <c r="IB445">
        <v>999.9</v>
      </c>
      <c r="IC445">
        <v>1.86396</v>
      </c>
      <c r="ID445">
        <v>1.86016</v>
      </c>
      <c r="IE445">
        <v>1.85842</v>
      </c>
      <c r="IF445">
        <v>1.85975</v>
      </c>
      <c r="IG445">
        <v>1.85989</v>
      </c>
      <c r="IH445">
        <v>1.85839</v>
      </c>
      <c r="II445">
        <v>1.85746</v>
      </c>
      <c r="IJ445">
        <v>1.85243</v>
      </c>
      <c r="IK445">
        <v>0</v>
      </c>
      <c r="IL445">
        <v>0</v>
      </c>
      <c r="IM445">
        <v>0</v>
      </c>
      <c r="IN445">
        <v>0</v>
      </c>
      <c r="IO445" t="s">
        <v>443</v>
      </c>
      <c r="IP445" t="s">
        <v>444</v>
      </c>
      <c r="IQ445" t="s">
        <v>445</v>
      </c>
      <c r="IR445" t="s">
        <v>445</v>
      </c>
      <c r="IS445" t="s">
        <v>445</v>
      </c>
      <c r="IT445" t="s">
        <v>445</v>
      </c>
      <c r="IU445">
        <v>0</v>
      </c>
      <c r="IV445">
        <v>100</v>
      </c>
      <c r="IW445">
        <v>100</v>
      </c>
      <c r="IX445">
        <v>-1.233</v>
      </c>
      <c r="IY445">
        <v>0.2962</v>
      </c>
      <c r="IZ445">
        <v>-1.101190050776656</v>
      </c>
      <c r="JA445">
        <v>-0.0009077452495023094</v>
      </c>
      <c r="JB445">
        <v>1.260287539409167E-06</v>
      </c>
      <c r="JC445">
        <v>-2.747980142854786E-10</v>
      </c>
      <c r="JD445">
        <v>0.01164710740424388</v>
      </c>
      <c r="JE445">
        <v>0.002354074995816399</v>
      </c>
      <c r="JF445">
        <v>0.0004967520844642659</v>
      </c>
      <c r="JG445">
        <v>-1.558376616488758E-06</v>
      </c>
      <c r="JH445">
        <v>1</v>
      </c>
      <c r="JI445">
        <v>1955</v>
      </c>
      <c r="JJ445">
        <v>1</v>
      </c>
      <c r="JK445">
        <v>26</v>
      </c>
      <c r="JL445">
        <v>194362.9</v>
      </c>
      <c r="JM445">
        <v>194363.1</v>
      </c>
      <c r="JN445">
        <v>1.74316</v>
      </c>
      <c r="JO445">
        <v>2.63672</v>
      </c>
      <c r="JP445">
        <v>1.49658</v>
      </c>
      <c r="JQ445">
        <v>2.34497</v>
      </c>
      <c r="JR445">
        <v>1.54907</v>
      </c>
      <c r="JS445">
        <v>2.34497</v>
      </c>
      <c r="JT445">
        <v>36.908</v>
      </c>
      <c r="JU445">
        <v>24.1663</v>
      </c>
      <c r="JV445">
        <v>18</v>
      </c>
      <c r="JW445">
        <v>486.587</v>
      </c>
      <c r="JX445">
        <v>478.055</v>
      </c>
      <c r="JY445">
        <v>28.1228</v>
      </c>
      <c r="JZ445">
        <v>29.2676</v>
      </c>
      <c r="KA445">
        <v>30.0001</v>
      </c>
      <c r="KB445">
        <v>29.4902</v>
      </c>
      <c r="KC445">
        <v>29.4861</v>
      </c>
      <c r="KD445">
        <v>35.0576</v>
      </c>
      <c r="KE445">
        <v>22.2561</v>
      </c>
      <c r="KF445">
        <v>24.3871</v>
      </c>
      <c r="KG445">
        <v>28.1242</v>
      </c>
      <c r="KH445">
        <v>721.131</v>
      </c>
      <c r="KI445">
        <v>15.0743</v>
      </c>
      <c r="KJ445">
        <v>101.85</v>
      </c>
      <c r="KK445">
        <v>91.5249</v>
      </c>
    </row>
    <row r="446" spans="1:297">
      <c r="A446">
        <v>428</v>
      </c>
      <c r="B446">
        <v>1758651386</v>
      </c>
      <c r="C446">
        <v>9753</v>
      </c>
      <c r="D446" t="s">
        <v>1305</v>
      </c>
      <c r="E446" t="s">
        <v>1306</v>
      </c>
      <c r="F446">
        <v>5</v>
      </c>
      <c r="G446" t="s">
        <v>1220</v>
      </c>
      <c r="H446" t="s">
        <v>438</v>
      </c>
      <c r="I446">
        <v>1758651378.5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(EA446+(U446+2*0.95*5.67E-8*(((EA446+$B$9)+273)^4-(EA446+273)^4)-44100*J446)/(1.84*29.3*R446+8*0.95*5.67E-8*(EA446+273)^3))</f>
        <v>0</v>
      </c>
      <c r="W446">
        <f>($C$9*EB446+$D$9*EC446+$E$9*V446)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2*0.95*5.67E-8*(((EA446+$B$9)+273)^4-(W446+273)^4)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718.4735557554048</v>
      </c>
      <c r="AK446">
        <v>684.7863575757577</v>
      </c>
      <c r="AL446">
        <v>3.390090261919101</v>
      </c>
      <c r="AM446">
        <v>65.18708182641205</v>
      </c>
      <c r="AN446">
        <f>(AP446 - AO446 + DY446*1E3/(8.314*(EA446+273.15)) * AR446/DX446 * AQ446) * DX446/(100*DL446) * 1000/(1000 - AP446)</f>
        <v>0</v>
      </c>
      <c r="AO446">
        <v>15.0063581213996</v>
      </c>
      <c r="AP446">
        <v>22.69528909090909</v>
      </c>
      <c r="AQ446">
        <v>-0.0001387375044710734</v>
      </c>
      <c r="AR446">
        <v>105.4084907912641</v>
      </c>
      <c r="AS446">
        <v>0</v>
      </c>
      <c r="AT446">
        <v>0</v>
      </c>
      <c r="AU446">
        <f>IF(AS446*$H$15&gt;=AW446,1.0,(AW446/(AW446-AS446*$H$15)))</f>
        <v>0</v>
      </c>
      <c r="AV446">
        <f>(AU446-1)*100</f>
        <v>0</v>
      </c>
      <c r="AW446">
        <f>MAX(0,($B$15+$C$15*EF446)/(1+$D$15*EF446)*DY446/(EA446+273)*$E$15)</f>
        <v>0</v>
      </c>
      <c r="AX446" t="s">
        <v>439</v>
      </c>
      <c r="AY446" t="s">
        <v>439</v>
      </c>
      <c r="AZ446">
        <v>0</v>
      </c>
      <c r="BA446">
        <v>0</v>
      </c>
      <c r="BB446">
        <f>1-AZ446/BA446</f>
        <v>0</v>
      </c>
      <c r="BC446">
        <v>0</v>
      </c>
      <c r="BD446" t="s">
        <v>439</v>
      </c>
      <c r="BE446" t="s">
        <v>439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439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$B$13*EG446+$C$13*EH446+$F$13*ES446*(1-EV446)</f>
        <v>0</v>
      </c>
      <c r="DI446">
        <f>DH446*DJ446</f>
        <v>0</v>
      </c>
      <c r="DJ446">
        <f>($B$13*$D$11+$C$13*$D$11+$F$13*((FF446+EX446)/MAX(FF446+EX446+FG446, 0.1)*$I$11+FG446/MAX(FF446+EX446+FG446, 0.1)*$J$11))/($B$13+$C$13+$F$13)</f>
        <v>0</v>
      </c>
      <c r="DK446">
        <f>($B$13*$K$11+$C$13*$K$11+$F$13*((FF446+EX446)/MAX(FF446+EX446+FG446, 0.1)*$P$11+FG446/MAX(FF446+EX446+FG446, 0.1)*$Q$11))/($B$13+$C$13+$F$13)</f>
        <v>0</v>
      </c>
      <c r="DL446">
        <v>5.36</v>
      </c>
      <c r="DM446">
        <v>0.5</v>
      </c>
      <c r="DN446" t="s">
        <v>440</v>
      </c>
      <c r="DO446">
        <v>2</v>
      </c>
      <c r="DP446" t="b">
        <v>1</v>
      </c>
      <c r="DQ446">
        <v>1758651378.5</v>
      </c>
      <c r="DR446">
        <v>646.0785555555556</v>
      </c>
      <c r="DS446">
        <v>692.424</v>
      </c>
      <c r="DT446">
        <v>22.71217777777778</v>
      </c>
      <c r="DU446">
        <v>15.00424074074074</v>
      </c>
      <c r="DV446">
        <v>647.3136296296296</v>
      </c>
      <c r="DW446">
        <v>22.41572222222223</v>
      </c>
      <c r="DX446">
        <v>500.0335925925926</v>
      </c>
      <c r="DY446">
        <v>90.26134444444445</v>
      </c>
      <c r="DZ446">
        <v>0.06859552222222222</v>
      </c>
      <c r="EA446">
        <v>29.34177777777778</v>
      </c>
      <c r="EB446">
        <v>29.98951851851852</v>
      </c>
      <c r="EC446">
        <v>999.9000000000001</v>
      </c>
      <c r="ED446">
        <v>0</v>
      </c>
      <c r="EE446">
        <v>0</v>
      </c>
      <c r="EF446">
        <v>10005.05259259259</v>
      </c>
      <c r="EG446">
        <v>0</v>
      </c>
      <c r="EH446">
        <v>11.20655555555556</v>
      </c>
      <c r="EI446">
        <v>-46.34538518518519</v>
      </c>
      <c r="EJ446">
        <v>661.0931481481483</v>
      </c>
      <c r="EK446">
        <v>702.9712962962964</v>
      </c>
      <c r="EL446">
        <v>7.707951111111111</v>
      </c>
      <c r="EM446">
        <v>692.424</v>
      </c>
      <c r="EN446">
        <v>15.00424074074074</v>
      </c>
      <c r="EO446">
        <v>2.050032592592593</v>
      </c>
      <c r="EP446">
        <v>1.354302222222222</v>
      </c>
      <c r="EQ446">
        <v>17.83615185185185</v>
      </c>
      <c r="ER446">
        <v>11.4154</v>
      </c>
      <c r="ES446">
        <v>1999.999259259259</v>
      </c>
      <c r="ET446">
        <v>0.9799935185185183</v>
      </c>
      <c r="EU446">
        <v>0.02000617037037038</v>
      </c>
      <c r="EV446">
        <v>0</v>
      </c>
      <c r="EW446">
        <v>1136.347777777778</v>
      </c>
      <c r="EX446">
        <v>5.00078</v>
      </c>
      <c r="EY446">
        <v>22028.96296296296</v>
      </c>
      <c r="EZ446">
        <v>16379.58888888889</v>
      </c>
      <c r="FA446">
        <v>39.69640740740741</v>
      </c>
      <c r="FB446">
        <v>40.52525925925925</v>
      </c>
      <c r="FC446">
        <v>39.90266666666667</v>
      </c>
      <c r="FD446">
        <v>40.19192592592591</v>
      </c>
      <c r="FE446">
        <v>40.80529629629629</v>
      </c>
      <c r="FF446">
        <v>1955.084814814815</v>
      </c>
      <c r="FG446">
        <v>39.91407407407408</v>
      </c>
      <c r="FH446">
        <v>0</v>
      </c>
      <c r="FI446">
        <v>1758651384</v>
      </c>
      <c r="FJ446">
        <v>0</v>
      </c>
      <c r="FK446">
        <v>1136.371538461538</v>
      </c>
      <c r="FL446">
        <v>-0.1647863179755847</v>
      </c>
      <c r="FM446">
        <v>-14.79999998194322</v>
      </c>
      <c r="FN446">
        <v>22029.08076923077</v>
      </c>
      <c r="FO446">
        <v>15</v>
      </c>
      <c r="FP446">
        <v>0</v>
      </c>
      <c r="FQ446" t="s">
        <v>441</v>
      </c>
      <c r="FR446">
        <v>1746989605.5</v>
      </c>
      <c r="FS446">
        <v>1746989593.5</v>
      </c>
      <c r="FT446">
        <v>0</v>
      </c>
      <c r="FU446">
        <v>-0.274</v>
      </c>
      <c r="FV446">
        <v>-0.002</v>
      </c>
      <c r="FW446">
        <v>2.549</v>
      </c>
      <c r="FX446">
        <v>0.129</v>
      </c>
      <c r="FY446">
        <v>420</v>
      </c>
      <c r="FZ446">
        <v>17</v>
      </c>
      <c r="GA446">
        <v>0.02</v>
      </c>
      <c r="GB446">
        <v>0.04</v>
      </c>
      <c r="GC446">
        <v>-46.0128025</v>
      </c>
      <c r="GD446">
        <v>-5.039377485928715</v>
      </c>
      <c r="GE446">
        <v>0.4928265315947891</v>
      </c>
      <c r="GF446">
        <v>0</v>
      </c>
      <c r="GG446">
        <v>1136.324117647059</v>
      </c>
      <c r="GH446">
        <v>0.09503438617461675</v>
      </c>
      <c r="GI446">
        <v>0.2843270449888792</v>
      </c>
      <c r="GJ446">
        <v>1</v>
      </c>
      <c r="GK446">
        <v>7.69748075</v>
      </c>
      <c r="GL446">
        <v>0.1836606754221322</v>
      </c>
      <c r="GM446">
        <v>0.02485331651787139</v>
      </c>
      <c r="GN446">
        <v>0</v>
      </c>
      <c r="GO446">
        <v>1</v>
      </c>
      <c r="GP446">
        <v>3</v>
      </c>
      <c r="GQ446" t="s">
        <v>448</v>
      </c>
      <c r="GR446">
        <v>3.10101</v>
      </c>
      <c r="GS446">
        <v>2.72662</v>
      </c>
      <c r="GT446">
        <v>0.12306</v>
      </c>
      <c r="GU446">
        <v>0.128639</v>
      </c>
      <c r="GV446">
        <v>0.103309</v>
      </c>
      <c r="GW446">
        <v>0.077891</v>
      </c>
      <c r="GX446">
        <v>22897.8</v>
      </c>
      <c r="GY446">
        <v>20700.7</v>
      </c>
      <c r="GZ446">
        <v>26675.6</v>
      </c>
      <c r="HA446">
        <v>23980.8</v>
      </c>
      <c r="HB446">
        <v>38280.2</v>
      </c>
      <c r="HC446">
        <v>32714.2</v>
      </c>
      <c r="HD446">
        <v>46583.2</v>
      </c>
      <c r="HE446">
        <v>37959.2</v>
      </c>
      <c r="HF446">
        <v>1.87145</v>
      </c>
      <c r="HG446">
        <v>1.83528</v>
      </c>
      <c r="HH446">
        <v>0.141338</v>
      </c>
      <c r="HI446">
        <v>0</v>
      </c>
      <c r="HJ446">
        <v>27.7075</v>
      </c>
      <c r="HK446">
        <v>999.9</v>
      </c>
      <c r="HL446">
        <v>37</v>
      </c>
      <c r="HM446">
        <v>32.6</v>
      </c>
      <c r="HN446">
        <v>20.25</v>
      </c>
      <c r="HO446">
        <v>60.7213</v>
      </c>
      <c r="HP446">
        <v>22.9728</v>
      </c>
      <c r="HQ446">
        <v>1</v>
      </c>
      <c r="HR446">
        <v>0.154766</v>
      </c>
      <c r="HS446">
        <v>-0.204499</v>
      </c>
      <c r="HT446">
        <v>20.2794</v>
      </c>
      <c r="HU446">
        <v>5.21055</v>
      </c>
      <c r="HV446">
        <v>11.98</v>
      </c>
      <c r="HW446">
        <v>4.9632</v>
      </c>
      <c r="HX446">
        <v>3.27428</v>
      </c>
      <c r="HY446">
        <v>9999</v>
      </c>
      <c r="HZ446">
        <v>9999</v>
      </c>
      <c r="IA446">
        <v>9999</v>
      </c>
      <c r="IB446">
        <v>999.9</v>
      </c>
      <c r="IC446">
        <v>1.86394</v>
      </c>
      <c r="ID446">
        <v>1.86016</v>
      </c>
      <c r="IE446">
        <v>1.8584</v>
      </c>
      <c r="IF446">
        <v>1.85974</v>
      </c>
      <c r="IG446">
        <v>1.85989</v>
      </c>
      <c r="IH446">
        <v>1.85838</v>
      </c>
      <c r="II446">
        <v>1.85745</v>
      </c>
      <c r="IJ446">
        <v>1.85242</v>
      </c>
      <c r="IK446">
        <v>0</v>
      </c>
      <c r="IL446">
        <v>0</v>
      </c>
      <c r="IM446">
        <v>0</v>
      </c>
      <c r="IN446">
        <v>0</v>
      </c>
      <c r="IO446" t="s">
        <v>443</v>
      </c>
      <c r="IP446" t="s">
        <v>444</v>
      </c>
      <c r="IQ446" t="s">
        <v>445</v>
      </c>
      <c r="IR446" t="s">
        <v>445</v>
      </c>
      <c r="IS446" t="s">
        <v>445</v>
      </c>
      <c r="IT446" t="s">
        <v>445</v>
      </c>
      <c r="IU446">
        <v>0</v>
      </c>
      <c r="IV446">
        <v>100</v>
      </c>
      <c r="IW446">
        <v>100</v>
      </c>
      <c r="IX446">
        <v>-1.225</v>
      </c>
      <c r="IY446">
        <v>0.2961</v>
      </c>
      <c r="IZ446">
        <v>-1.101190050776656</v>
      </c>
      <c r="JA446">
        <v>-0.0009077452495023094</v>
      </c>
      <c r="JB446">
        <v>1.260287539409167E-06</v>
      </c>
      <c r="JC446">
        <v>-2.747980142854786E-10</v>
      </c>
      <c r="JD446">
        <v>0.01164710740424388</v>
      </c>
      <c r="JE446">
        <v>0.002354074995816399</v>
      </c>
      <c r="JF446">
        <v>0.0004967520844642659</v>
      </c>
      <c r="JG446">
        <v>-1.558376616488758E-06</v>
      </c>
      <c r="JH446">
        <v>1</v>
      </c>
      <c r="JI446">
        <v>1955</v>
      </c>
      <c r="JJ446">
        <v>1</v>
      </c>
      <c r="JK446">
        <v>26</v>
      </c>
      <c r="JL446">
        <v>194363</v>
      </c>
      <c r="JM446">
        <v>194363.2</v>
      </c>
      <c r="JN446">
        <v>1.77979</v>
      </c>
      <c r="JO446">
        <v>2.64282</v>
      </c>
      <c r="JP446">
        <v>1.49658</v>
      </c>
      <c r="JQ446">
        <v>2.34497</v>
      </c>
      <c r="JR446">
        <v>1.54907</v>
      </c>
      <c r="JS446">
        <v>2.45605</v>
      </c>
      <c r="JT446">
        <v>36.908</v>
      </c>
      <c r="JU446">
        <v>24.1751</v>
      </c>
      <c r="JV446">
        <v>18</v>
      </c>
      <c r="JW446">
        <v>486.499</v>
      </c>
      <c r="JX446">
        <v>478.055</v>
      </c>
      <c r="JY446">
        <v>28.1253</v>
      </c>
      <c r="JZ446">
        <v>29.2664</v>
      </c>
      <c r="KA446">
        <v>30</v>
      </c>
      <c r="KB446">
        <v>29.4902</v>
      </c>
      <c r="KC446">
        <v>29.4861</v>
      </c>
      <c r="KD446">
        <v>35.7492</v>
      </c>
      <c r="KE446">
        <v>22.2561</v>
      </c>
      <c r="KF446">
        <v>24.3871</v>
      </c>
      <c r="KG446">
        <v>28.1287</v>
      </c>
      <c r="KH446">
        <v>741.285</v>
      </c>
      <c r="KI446">
        <v>15.0743</v>
      </c>
      <c r="KJ446">
        <v>101.849</v>
      </c>
      <c r="KK446">
        <v>91.5256</v>
      </c>
    </row>
    <row r="447" spans="1:297">
      <c r="A447">
        <v>429</v>
      </c>
      <c r="B447">
        <v>1758651391</v>
      </c>
      <c r="C447">
        <v>9758</v>
      </c>
      <c r="D447" t="s">
        <v>1307</v>
      </c>
      <c r="E447" t="s">
        <v>1308</v>
      </c>
      <c r="F447">
        <v>5</v>
      </c>
      <c r="G447" t="s">
        <v>1220</v>
      </c>
      <c r="H447" t="s">
        <v>438</v>
      </c>
      <c r="I447">
        <v>1758651383.214286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(EA447+(U447+2*0.95*5.67E-8*(((EA447+$B$9)+273)^4-(EA447+273)^4)-44100*J447)/(1.84*29.3*R447+8*0.95*5.67E-8*(EA447+273)^3))</f>
        <v>0</v>
      </c>
      <c r="W447">
        <f>($C$9*EB447+$D$9*EC447+$E$9*V447)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2*0.95*5.67E-8*(((EA447+$B$9)+273)^4-(W447+273)^4)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735.4530126507454</v>
      </c>
      <c r="AK447">
        <v>701.766024242424</v>
      </c>
      <c r="AL447">
        <v>3.393359075742733</v>
      </c>
      <c r="AM447">
        <v>65.18708182641205</v>
      </c>
      <c r="AN447">
        <f>(AP447 - AO447 + DY447*1E3/(8.314*(EA447+273.15)) * AR447/DX447 * AQ447) * DX447/(100*DL447) * 1000/(1000 - AP447)</f>
        <v>0</v>
      </c>
      <c r="AO447">
        <v>15.01454366678305</v>
      </c>
      <c r="AP447">
        <v>22.70011454545454</v>
      </c>
      <c r="AQ447">
        <v>0.0001357359159553109</v>
      </c>
      <c r="AR447">
        <v>105.4084907912641</v>
      </c>
      <c r="AS447">
        <v>0</v>
      </c>
      <c r="AT447">
        <v>0</v>
      </c>
      <c r="AU447">
        <f>IF(AS447*$H$15&gt;=AW447,1.0,(AW447/(AW447-AS447*$H$15)))</f>
        <v>0</v>
      </c>
      <c r="AV447">
        <f>(AU447-1)*100</f>
        <v>0</v>
      </c>
      <c r="AW447">
        <f>MAX(0,($B$15+$C$15*EF447)/(1+$D$15*EF447)*DY447/(EA447+273)*$E$15)</f>
        <v>0</v>
      </c>
      <c r="AX447" t="s">
        <v>439</v>
      </c>
      <c r="AY447" t="s">
        <v>439</v>
      </c>
      <c r="AZ447">
        <v>0</v>
      </c>
      <c r="BA447">
        <v>0</v>
      </c>
      <c r="BB447">
        <f>1-AZ447/BA447</f>
        <v>0</v>
      </c>
      <c r="BC447">
        <v>0</v>
      </c>
      <c r="BD447" t="s">
        <v>439</v>
      </c>
      <c r="BE447" t="s">
        <v>439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439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$B$13*EG447+$C$13*EH447+$F$13*ES447*(1-EV447)</f>
        <v>0</v>
      </c>
      <c r="DI447">
        <f>DH447*DJ447</f>
        <v>0</v>
      </c>
      <c r="DJ447">
        <f>($B$13*$D$11+$C$13*$D$11+$F$13*((FF447+EX447)/MAX(FF447+EX447+FG447, 0.1)*$I$11+FG447/MAX(FF447+EX447+FG447, 0.1)*$J$11))/($B$13+$C$13+$F$13)</f>
        <v>0</v>
      </c>
      <c r="DK447">
        <f>($B$13*$K$11+$C$13*$K$11+$F$13*((FF447+EX447)/MAX(FF447+EX447+FG447, 0.1)*$P$11+FG447/MAX(FF447+EX447+FG447, 0.1)*$Q$11))/($B$13+$C$13+$F$13)</f>
        <v>0</v>
      </c>
      <c r="DL447">
        <v>5.36</v>
      </c>
      <c r="DM447">
        <v>0.5</v>
      </c>
      <c r="DN447" t="s">
        <v>440</v>
      </c>
      <c r="DO447">
        <v>2</v>
      </c>
      <c r="DP447" t="b">
        <v>1</v>
      </c>
      <c r="DQ447">
        <v>1758651383.214286</v>
      </c>
      <c r="DR447">
        <v>661.6726428571429</v>
      </c>
      <c r="DS447">
        <v>708.2526785714284</v>
      </c>
      <c r="DT447">
        <v>22.70333214285714</v>
      </c>
      <c r="DU447">
        <v>14.99930357142857</v>
      </c>
      <c r="DV447">
        <v>662.9015714285714</v>
      </c>
      <c r="DW447">
        <v>22.40706428571429</v>
      </c>
      <c r="DX447">
        <v>500.0061785714286</v>
      </c>
      <c r="DY447">
        <v>90.26142500000002</v>
      </c>
      <c r="DZ447">
        <v>0.06863417857142858</v>
      </c>
      <c r="EA447">
        <v>29.34248214285714</v>
      </c>
      <c r="EB447">
        <v>30.00147857142857</v>
      </c>
      <c r="EC447">
        <v>999.9000000000002</v>
      </c>
      <c r="ED447">
        <v>0</v>
      </c>
      <c r="EE447">
        <v>0</v>
      </c>
      <c r="EF447">
        <v>9996.855</v>
      </c>
      <c r="EG447">
        <v>0</v>
      </c>
      <c r="EH447">
        <v>11.2091</v>
      </c>
      <c r="EI447">
        <v>-46.58006428571429</v>
      </c>
      <c r="EJ447">
        <v>677.0435714285715</v>
      </c>
      <c r="EK447">
        <v>719.0378214285716</v>
      </c>
      <c r="EL447">
        <v>7.704038571428572</v>
      </c>
      <c r="EM447">
        <v>708.2526785714284</v>
      </c>
      <c r="EN447">
        <v>14.99930357142857</v>
      </c>
      <c r="EO447">
        <v>2.049235357142857</v>
      </c>
      <c r="EP447">
        <v>1.353858214285714</v>
      </c>
      <c r="EQ447">
        <v>17.829975</v>
      </c>
      <c r="ER447">
        <v>11.41045357142857</v>
      </c>
      <c r="ES447">
        <v>2000.003571428572</v>
      </c>
      <c r="ET447">
        <v>0.9799910357142855</v>
      </c>
      <c r="EU447">
        <v>0.02000859285714287</v>
      </c>
      <c r="EV447">
        <v>0</v>
      </c>
      <c r="EW447">
        <v>1136.284642857143</v>
      </c>
      <c r="EX447">
        <v>5.00078</v>
      </c>
      <c r="EY447">
        <v>22027.55714285714</v>
      </c>
      <c r="EZ447">
        <v>16379.61785714286</v>
      </c>
      <c r="FA447">
        <v>39.70732142857143</v>
      </c>
      <c r="FB447">
        <v>40.52657142857142</v>
      </c>
      <c r="FC447">
        <v>39.84803571428571</v>
      </c>
      <c r="FD447">
        <v>40.20964285714285</v>
      </c>
      <c r="FE447">
        <v>40.82346428571428</v>
      </c>
      <c r="FF447">
        <v>1955.083571428571</v>
      </c>
      <c r="FG447">
        <v>39.92000000000001</v>
      </c>
      <c r="FH447">
        <v>0</v>
      </c>
      <c r="FI447">
        <v>1758651389.4</v>
      </c>
      <c r="FJ447">
        <v>0</v>
      </c>
      <c r="FK447">
        <v>1136.268</v>
      </c>
      <c r="FL447">
        <v>-0.9915384555708759</v>
      </c>
      <c r="FM447">
        <v>-22.76923076069613</v>
      </c>
      <c r="FN447">
        <v>22027.36</v>
      </c>
      <c r="FO447">
        <v>15</v>
      </c>
      <c r="FP447">
        <v>0</v>
      </c>
      <c r="FQ447" t="s">
        <v>441</v>
      </c>
      <c r="FR447">
        <v>1746989605.5</v>
      </c>
      <c r="FS447">
        <v>1746989593.5</v>
      </c>
      <c r="FT447">
        <v>0</v>
      </c>
      <c r="FU447">
        <v>-0.274</v>
      </c>
      <c r="FV447">
        <v>-0.002</v>
      </c>
      <c r="FW447">
        <v>2.549</v>
      </c>
      <c r="FX447">
        <v>0.129</v>
      </c>
      <c r="FY447">
        <v>420</v>
      </c>
      <c r="FZ447">
        <v>17</v>
      </c>
      <c r="GA447">
        <v>0.02</v>
      </c>
      <c r="GB447">
        <v>0.04</v>
      </c>
      <c r="GC447">
        <v>-46.4385725</v>
      </c>
      <c r="GD447">
        <v>-3.211561350844162</v>
      </c>
      <c r="GE447">
        <v>0.3192495003813628</v>
      </c>
      <c r="GF447">
        <v>0</v>
      </c>
      <c r="GG447">
        <v>1136.311470588235</v>
      </c>
      <c r="GH447">
        <v>-0.8820473606793935</v>
      </c>
      <c r="GI447">
        <v>0.2787696957213948</v>
      </c>
      <c r="GJ447">
        <v>1</v>
      </c>
      <c r="GK447">
        <v>7.701950999999999</v>
      </c>
      <c r="GL447">
        <v>-0.07450108818013403</v>
      </c>
      <c r="GM447">
        <v>0.01997513226489375</v>
      </c>
      <c r="GN447">
        <v>1</v>
      </c>
      <c r="GO447">
        <v>2</v>
      </c>
      <c r="GP447">
        <v>3</v>
      </c>
      <c r="GQ447" t="s">
        <v>442</v>
      </c>
      <c r="GR447">
        <v>3.10119</v>
      </c>
      <c r="GS447">
        <v>2.72656</v>
      </c>
      <c r="GT447">
        <v>0.125135</v>
      </c>
      <c r="GU447">
        <v>0.130653</v>
      </c>
      <c r="GV447">
        <v>0.103324</v>
      </c>
      <c r="GW447">
        <v>0.0778939</v>
      </c>
      <c r="GX447">
        <v>22843.6</v>
      </c>
      <c r="GY447">
        <v>20652.8</v>
      </c>
      <c r="GZ447">
        <v>26675.5</v>
      </c>
      <c r="HA447">
        <v>23980.7</v>
      </c>
      <c r="HB447">
        <v>38279.7</v>
      </c>
      <c r="HC447">
        <v>32714.5</v>
      </c>
      <c r="HD447">
        <v>46583.1</v>
      </c>
      <c r="HE447">
        <v>37959.4</v>
      </c>
      <c r="HF447">
        <v>1.87173</v>
      </c>
      <c r="HG447">
        <v>1.83512</v>
      </c>
      <c r="HH447">
        <v>0.140667</v>
      </c>
      <c r="HI447">
        <v>0</v>
      </c>
      <c r="HJ447">
        <v>27.7116</v>
      </c>
      <c r="HK447">
        <v>999.9</v>
      </c>
      <c r="HL447">
        <v>37</v>
      </c>
      <c r="HM447">
        <v>32.6</v>
      </c>
      <c r="HN447">
        <v>20.2474</v>
      </c>
      <c r="HO447">
        <v>60.5813</v>
      </c>
      <c r="HP447">
        <v>23.0369</v>
      </c>
      <c r="HQ447">
        <v>1</v>
      </c>
      <c r="HR447">
        <v>0.154815</v>
      </c>
      <c r="HS447">
        <v>-0.184804</v>
      </c>
      <c r="HT447">
        <v>20.2794</v>
      </c>
      <c r="HU447">
        <v>5.2116</v>
      </c>
      <c r="HV447">
        <v>11.98</v>
      </c>
      <c r="HW447">
        <v>4.96315</v>
      </c>
      <c r="HX447">
        <v>3.27438</v>
      </c>
      <c r="HY447">
        <v>9999</v>
      </c>
      <c r="HZ447">
        <v>9999</v>
      </c>
      <c r="IA447">
        <v>9999</v>
      </c>
      <c r="IB447">
        <v>999.9</v>
      </c>
      <c r="IC447">
        <v>1.86396</v>
      </c>
      <c r="ID447">
        <v>1.86012</v>
      </c>
      <c r="IE447">
        <v>1.85842</v>
      </c>
      <c r="IF447">
        <v>1.85974</v>
      </c>
      <c r="IG447">
        <v>1.85989</v>
      </c>
      <c r="IH447">
        <v>1.85837</v>
      </c>
      <c r="II447">
        <v>1.85746</v>
      </c>
      <c r="IJ447">
        <v>1.85242</v>
      </c>
      <c r="IK447">
        <v>0</v>
      </c>
      <c r="IL447">
        <v>0</v>
      </c>
      <c r="IM447">
        <v>0</v>
      </c>
      <c r="IN447">
        <v>0</v>
      </c>
      <c r="IO447" t="s">
        <v>443</v>
      </c>
      <c r="IP447" t="s">
        <v>444</v>
      </c>
      <c r="IQ447" t="s">
        <v>445</v>
      </c>
      <c r="IR447" t="s">
        <v>445</v>
      </c>
      <c r="IS447" t="s">
        <v>445</v>
      </c>
      <c r="IT447" t="s">
        <v>445</v>
      </c>
      <c r="IU447">
        <v>0</v>
      </c>
      <c r="IV447">
        <v>100</v>
      </c>
      <c r="IW447">
        <v>100</v>
      </c>
      <c r="IX447">
        <v>-1.219</v>
      </c>
      <c r="IY447">
        <v>0.2962</v>
      </c>
      <c r="IZ447">
        <v>-1.101190050776656</v>
      </c>
      <c r="JA447">
        <v>-0.0009077452495023094</v>
      </c>
      <c r="JB447">
        <v>1.260287539409167E-06</v>
      </c>
      <c r="JC447">
        <v>-2.747980142854786E-10</v>
      </c>
      <c r="JD447">
        <v>0.01164710740424388</v>
      </c>
      <c r="JE447">
        <v>0.002354074995816399</v>
      </c>
      <c r="JF447">
        <v>0.0004967520844642659</v>
      </c>
      <c r="JG447">
        <v>-1.558376616488758E-06</v>
      </c>
      <c r="JH447">
        <v>1</v>
      </c>
      <c r="JI447">
        <v>1955</v>
      </c>
      <c r="JJ447">
        <v>1</v>
      </c>
      <c r="JK447">
        <v>26</v>
      </c>
      <c r="JL447">
        <v>194363.1</v>
      </c>
      <c r="JM447">
        <v>194363.3</v>
      </c>
      <c r="JN447">
        <v>1.81152</v>
      </c>
      <c r="JO447">
        <v>2.62939</v>
      </c>
      <c r="JP447">
        <v>1.49658</v>
      </c>
      <c r="JQ447">
        <v>2.34497</v>
      </c>
      <c r="JR447">
        <v>1.54907</v>
      </c>
      <c r="JS447">
        <v>2.36328</v>
      </c>
      <c r="JT447">
        <v>36.908</v>
      </c>
      <c r="JU447">
        <v>24.1663</v>
      </c>
      <c r="JV447">
        <v>18</v>
      </c>
      <c r="JW447">
        <v>486.652</v>
      </c>
      <c r="JX447">
        <v>477.955</v>
      </c>
      <c r="JY447">
        <v>28.1268</v>
      </c>
      <c r="JZ447">
        <v>29.2664</v>
      </c>
      <c r="KA447">
        <v>30.0001</v>
      </c>
      <c r="KB447">
        <v>29.4889</v>
      </c>
      <c r="KC447">
        <v>29.4856</v>
      </c>
      <c r="KD447">
        <v>36.3839</v>
      </c>
      <c r="KE447">
        <v>22.2561</v>
      </c>
      <c r="KF447">
        <v>24.3871</v>
      </c>
      <c r="KG447">
        <v>28.1253</v>
      </c>
      <c r="KH447">
        <v>754.659</v>
      </c>
      <c r="KI447">
        <v>15.0743</v>
      </c>
      <c r="KJ447">
        <v>101.849</v>
      </c>
      <c r="KK447">
        <v>91.5258</v>
      </c>
    </row>
    <row r="448" spans="1:297">
      <c r="A448">
        <v>430</v>
      </c>
      <c r="B448">
        <v>1758651396</v>
      </c>
      <c r="C448">
        <v>9763</v>
      </c>
      <c r="D448" t="s">
        <v>1309</v>
      </c>
      <c r="E448" t="s">
        <v>1310</v>
      </c>
      <c r="F448">
        <v>5</v>
      </c>
      <c r="G448" t="s">
        <v>1220</v>
      </c>
      <c r="H448" t="s">
        <v>438</v>
      </c>
      <c r="I448">
        <v>1758651388.5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(EA448+(U448+2*0.95*5.67E-8*(((EA448+$B$9)+273)^4-(EA448+273)^4)-44100*J448)/(1.84*29.3*R448+8*0.95*5.67E-8*(EA448+273)^3))</f>
        <v>0</v>
      </c>
      <c r="W448">
        <f>($C$9*EB448+$D$9*EC448+$E$9*V448)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2*0.95*5.67E-8*(((EA448+$B$9)+273)^4-(W448+273)^4)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752.6475650373899</v>
      </c>
      <c r="AK448">
        <v>718.8401272727269</v>
      </c>
      <c r="AL448">
        <v>3.412512714404862</v>
      </c>
      <c r="AM448">
        <v>65.18708182641205</v>
      </c>
      <c r="AN448">
        <f>(AP448 - AO448 + DY448*1E3/(8.314*(EA448+273.15)) * AR448/DX448 * AQ448) * DX448/(100*DL448) * 1000/(1000 - AP448)</f>
        <v>0</v>
      </c>
      <c r="AO448">
        <v>15.01350176518697</v>
      </c>
      <c r="AP448">
        <v>22.69110969696969</v>
      </c>
      <c r="AQ448">
        <v>-0.000283656689868646</v>
      </c>
      <c r="AR448">
        <v>105.4084907912641</v>
      </c>
      <c r="AS448">
        <v>0</v>
      </c>
      <c r="AT448">
        <v>0</v>
      </c>
      <c r="AU448">
        <f>IF(AS448*$H$15&gt;=AW448,1.0,(AW448/(AW448-AS448*$H$15)))</f>
        <v>0</v>
      </c>
      <c r="AV448">
        <f>(AU448-1)*100</f>
        <v>0</v>
      </c>
      <c r="AW448">
        <f>MAX(0,($B$15+$C$15*EF448)/(1+$D$15*EF448)*DY448/(EA448+273)*$E$15)</f>
        <v>0</v>
      </c>
      <c r="AX448" t="s">
        <v>439</v>
      </c>
      <c r="AY448" t="s">
        <v>439</v>
      </c>
      <c r="AZ448">
        <v>0</v>
      </c>
      <c r="BA448">
        <v>0</v>
      </c>
      <c r="BB448">
        <f>1-AZ448/BA448</f>
        <v>0</v>
      </c>
      <c r="BC448">
        <v>0</v>
      </c>
      <c r="BD448" t="s">
        <v>439</v>
      </c>
      <c r="BE448" t="s">
        <v>439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439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$B$13*EG448+$C$13*EH448+$F$13*ES448*(1-EV448)</f>
        <v>0</v>
      </c>
      <c r="DI448">
        <f>DH448*DJ448</f>
        <v>0</v>
      </c>
      <c r="DJ448">
        <f>($B$13*$D$11+$C$13*$D$11+$F$13*((FF448+EX448)/MAX(FF448+EX448+FG448, 0.1)*$I$11+FG448/MAX(FF448+EX448+FG448, 0.1)*$J$11))/($B$13+$C$13+$F$13)</f>
        <v>0</v>
      </c>
      <c r="DK448">
        <f>($B$13*$K$11+$C$13*$K$11+$F$13*((FF448+EX448)/MAX(FF448+EX448+FG448, 0.1)*$P$11+FG448/MAX(FF448+EX448+FG448, 0.1)*$Q$11))/($B$13+$C$13+$F$13)</f>
        <v>0</v>
      </c>
      <c r="DL448">
        <v>5.36</v>
      </c>
      <c r="DM448">
        <v>0.5</v>
      </c>
      <c r="DN448" t="s">
        <v>440</v>
      </c>
      <c r="DO448">
        <v>2</v>
      </c>
      <c r="DP448" t="b">
        <v>1</v>
      </c>
      <c r="DQ448">
        <v>1758651388.5</v>
      </c>
      <c r="DR448">
        <v>679.2306296296296</v>
      </c>
      <c r="DS448">
        <v>726.0591111111111</v>
      </c>
      <c r="DT448">
        <v>22.69702592592593</v>
      </c>
      <c r="DU448">
        <v>15.00957777777778</v>
      </c>
      <c r="DV448">
        <v>680.4522222222223</v>
      </c>
      <c r="DW448">
        <v>22.40088888888889</v>
      </c>
      <c r="DX448">
        <v>500.0108518518519</v>
      </c>
      <c r="DY448">
        <v>90.26101481481481</v>
      </c>
      <c r="DZ448">
        <v>0.06849073333333335</v>
      </c>
      <c r="EA448">
        <v>29.34401481481482</v>
      </c>
      <c r="EB448">
        <v>30.01127777777778</v>
      </c>
      <c r="EC448">
        <v>999.9000000000001</v>
      </c>
      <c r="ED448">
        <v>0</v>
      </c>
      <c r="EE448">
        <v>0</v>
      </c>
      <c r="EF448">
        <v>10001.20296296296</v>
      </c>
      <c r="EG448">
        <v>0</v>
      </c>
      <c r="EH448">
        <v>11.21196296296296</v>
      </c>
      <c r="EI448">
        <v>-46.82857777777777</v>
      </c>
      <c r="EJ448">
        <v>695.005037037037</v>
      </c>
      <c r="EK448">
        <v>737.1231111111111</v>
      </c>
      <c r="EL448">
        <v>7.687445555555555</v>
      </c>
      <c r="EM448">
        <v>726.0591111111111</v>
      </c>
      <c r="EN448">
        <v>15.00957777777778</v>
      </c>
      <c r="EO448">
        <v>2.048655925925926</v>
      </c>
      <c r="EP448">
        <v>1.35477962962963</v>
      </c>
      <c r="EQ448">
        <v>17.82549259259259</v>
      </c>
      <c r="ER448">
        <v>11.42073333333333</v>
      </c>
      <c r="ES448">
        <v>1999.999629629629</v>
      </c>
      <c r="ET448">
        <v>0.9799935555555552</v>
      </c>
      <c r="EU448">
        <v>0.02000615555555556</v>
      </c>
      <c r="EV448">
        <v>0</v>
      </c>
      <c r="EW448">
        <v>1136.155185185185</v>
      </c>
      <c r="EX448">
        <v>5.00078</v>
      </c>
      <c r="EY448">
        <v>22025.56666666667</v>
      </c>
      <c r="EZ448">
        <v>16379.6</v>
      </c>
      <c r="FA448">
        <v>39.7104074074074</v>
      </c>
      <c r="FB448">
        <v>40.52755555555555</v>
      </c>
      <c r="FC448">
        <v>39.84003703703703</v>
      </c>
      <c r="FD448">
        <v>40.20581481481481</v>
      </c>
      <c r="FE448">
        <v>40.81003703703703</v>
      </c>
      <c r="FF448">
        <v>1955.085555555556</v>
      </c>
      <c r="FG448">
        <v>39.91407407407408</v>
      </c>
      <c r="FH448">
        <v>0</v>
      </c>
      <c r="FI448">
        <v>1758651394.2</v>
      </c>
      <c r="FJ448">
        <v>0</v>
      </c>
      <c r="FK448">
        <v>1136.1496</v>
      </c>
      <c r="FL448">
        <v>-1.613846141560166</v>
      </c>
      <c r="FM448">
        <v>-21.63076927717368</v>
      </c>
      <c r="FN448">
        <v>22025.664</v>
      </c>
      <c r="FO448">
        <v>15</v>
      </c>
      <c r="FP448">
        <v>0</v>
      </c>
      <c r="FQ448" t="s">
        <v>441</v>
      </c>
      <c r="FR448">
        <v>1746989605.5</v>
      </c>
      <c r="FS448">
        <v>1746989593.5</v>
      </c>
      <c r="FT448">
        <v>0</v>
      </c>
      <c r="FU448">
        <v>-0.274</v>
      </c>
      <c r="FV448">
        <v>-0.002</v>
      </c>
      <c r="FW448">
        <v>2.549</v>
      </c>
      <c r="FX448">
        <v>0.129</v>
      </c>
      <c r="FY448">
        <v>420</v>
      </c>
      <c r="FZ448">
        <v>17</v>
      </c>
      <c r="GA448">
        <v>0.02</v>
      </c>
      <c r="GB448">
        <v>0.04</v>
      </c>
      <c r="GC448">
        <v>-46.698605</v>
      </c>
      <c r="GD448">
        <v>-2.693990994371435</v>
      </c>
      <c r="GE448">
        <v>0.2675307636048612</v>
      </c>
      <c r="GF448">
        <v>0</v>
      </c>
      <c r="GG448">
        <v>1136.222352941176</v>
      </c>
      <c r="GH448">
        <v>-1.492436972508475</v>
      </c>
      <c r="GI448">
        <v>0.2976284579168096</v>
      </c>
      <c r="GJ448">
        <v>0</v>
      </c>
      <c r="GK448">
        <v>7.698706749999999</v>
      </c>
      <c r="GL448">
        <v>-0.1853692682926936</v>
      </c>
      <c r="GM448">
        <v>0.02016576720428707</v>
      </c>
      <c r="GN448">
        <v>0</v>
      </c>
      <c r="GO448">
        <v>0</v>
      </c>
      <c r="GP448">
        <v>3</v>
      </c>
      <c r="GQ448" t="s">
        <v>459</v>
      </c>
      <c r="GR448">
        <v>3.10082</v>
      </c>
      <c r="GS448">
        <v>2.72684</v>
      </c>
      <c r="GT448">
        <v>0.127196</v>
      </c>
      <c r="GU448">
        <v>0.132689</v>
      </c>
      <c r="GV448">
        <v>0.103291</v>
      </c>
      <c r="GW448">
        <v>0.0778865</v>
      </c>
      <c r="GX448">
        <v>22789.7</v>
      </c>
      <c r="GY448">
        <v>20604.7</v>
      </c>
      <c r="GZ448">
        <v>26675.5</v>
      </c>
      <c r="HA448">
        <v>23981</v>
      </c>
      <c r="HB448">
        <v>38281.3</v>
      </c>
      <c r="HC448">
        <v>32715.1</v>
      </c>
      <c r="HD448">
        <v>46583.1</v>
      </c>
      <c r="HE448">
        <v>37959.5</v>
      </c>
      <c r="HF448">
        <v>1.87138</v>
      </c>
      <c r="HG448">
        <v>1.8358</v>
      </c>
      <c r="HH448">
        <v>0.141263</v>
      </c>
      <c r="HI448">
        <v>0</v>
      </c>
      <c r="HJ448">
        <v>27.7164</v>
      </c>
      <c r="HK448">
        <v>999.9</v>
      </c>
      <c r="HL448">
        <v>36.9</v>
      </c>
      <c r="HM448">
        <v>32.6</v>
      </c>
      <c r="HN448">
        <v>20.1977</v>
      </c>
      <c r="HO448">
        <v>60.8013</v>
      </c>
      <c r="HP448">
        <v>22.9688</v>
      </c>
      <c r="HQ448">
        <v>1</v>
      </c>
      <c r="HR448">
        <v>0.154787</v>
      </c>
      <c r="HS448">
        <v>-0.147462</v>
      </c>
      <c r="HT448">
        <v>20.2795</v>
      </c>
      <c r="HU448">
        <v>5.21115</v>
      </c>
      <c r="HV448">
        <v>11.98</v>
      </c>
      <c r="HW448">
        <v>4.9632</v>
      </c>
      <c r="HX448">
        <v>3.2743</v>
      </c>
      <c r="HY448">
        <v>9999</v>
      </c>
      <c r="HZ448">
        <v>9999</v>
      </c>
      <c r="IA448">
        <v>9999</v>
      </c>
      <c r="IB448">
        <v>999.9</v>
      </c>
      <c r="IC448">
        <v>1.86393</v>
      </c>
      <c r="ID448">
        <v>1.86012</v>
      </c>
      <c r="IE448">
        <v>1.85843</v>
      </c>
      <c r="IF448">
        <v>1.85974</v>
      </c>
      <c r="IG448">
        <v>1.85989</v>
      </c>
      <c r="IH448">
        <v>1.85838</v>
      </c>
      <c r="II448">
        <v>1.85745</v>
      </c>
      <c r="IJ448">
        <v>1.85242</v>
      </c>
      <c r="IK448">
        <v>0</v>
      </c>
      <c r="IL448">
        <v>0</v>
      </c>
      <c r="IM448">
        <v>0</v>
      </c>
      <c r="IN448">
        <v>0</v>
      </c>
      <c r="IO448" t="s">
        <v>443</v>
      </c>
      <c r="IP448" t="s">
        <v>444</v>
      </c>
      <c r="IQ448" t="s">
        <v>445</v>
      </c>
      <c r="IR448" t="s">
        <v>445</v>
      </c>
      <c r="IS448" t="s">
        <v>445</v>
      </c>
      <c r="IT448" t="s">
        <v>445</v>
      </c>
      <c r="IU448">
        <v>0</v>
      </c>
      <c r="IV448">
        <v>100</v>
      </c>
      <c r="IW448">
        <v>100</v>
      </c>
      <c r="IX448">
        <v>-1.211</v>
      </c>
      <c r="IY448">
        <v>0.296</v>
      </c>
      <c r="IZ448">
        <v>-1.101190050776656</v>
      </c>
      <c r="JA448">
        <v>-0.0009077452495023094</v>
      </c>
      <c r="JB448">
        <v>1.260287539409167E-06</v>
      </c>
      <c r="JC448">
        <v>-2.747980142854786E-10</v>
      </c>
      <c r="JD448">
        <v>0.01164710740424388</v>
      </c>
      <c r="JE448">
        <v>0.002354074995816399</v>
      </c>
      <c r="JF448">
        <v>0.0004967520844642659</v>
      </c>
      <c r="JG448">
        <v>-1.558376616488758E-06</v>
      </c>
      <c r="JH448">
        <v>1</v>
      </c>
      <c r="JI448">
        <v>1955</v>
      </c>
      <c r="JJ448">
        <v>1</v>
      </c>
      <c r="JK448">
        <v>26</v>
      </c>
      <c r="JL448">
        <v>194363.2</v>
      </c>
      <c r="JM448">
        <v>194363.4</v>
      </c>
      <c r="JN448">
        <v>1.8457</v>
      </c>
      <c r="JO448">
        <v>2.64526</v>
      </c>
      <c r="JP448">
        <v>1.49658</v>
      </c>
      <c r="JQ448">
        <v>2.34497</v>
      </c>
      <c r="JR448">
        <v>1.54907</v>
      </c>
      <c r="JS448">
        <v>2.47192</v>
      </c>
      <c r="JT448">
        <v>36.908</v>
      </c>
      <c r="JU448">
        <v>24.1751</v>
      </c>
      <c r="JV448">
        <v>18</v>
      </c>
      <c r="JW448">
        <v>486.436</v>
      </c>
      <c r="JX448">
        <v>478.374</v>
      </c>
      <c r="JY448">
        <v>28.1209</v>
      </c>
      <c r="JZ448">
        <v>29.2664</v>
      </c>
      <c r="KA448">
        <v>30.0001</v>
      </c>
      <c r="KB448">
        <v>29.4877</v>
      </c>
      <c r="KC448">
        <v>29.4836</v>
      </c>
      <c r="KD448">
        <v>37.0653</v>
      </c>
      <c r="KE448">
        <v>22.2561</v>
      </c>
      <c r="KF448">
        <v>24.014</v>
      </c>
      <c r="KG448">
        <v>28.115</v>
      </c>
      <c r="KH448">
        <v>774.711</v>
      </c>
      <c r="KI448">
        <v>15.0743</v>
      </c>
      <c r="KJ448">
        <v>101.849</v>
      </c>
      <c r="KK448">
        <v>91.5265</v>
      </c>
    </row>
    <row r="449" spans="1:297">
      <c r="A449">
        <v>431</v>
      </c>
      <c r="B449">
        <v>1758651401</v>
      </c>
      <c r="C449">
        <v>9768</v>
      </c>
      <c r="D449" t="s">
        <v>1311</v>
      </c>
      <c r="E449" t="s">
        <v>1312</v>
      </c>
      <c r="F449">
        <v>5</v>
      </c>
      <c r="G449" t="s">
        <v>1220</v>
      </c>
      <c r="H449" t="s">
        <v>438</v>
      </c>
      <c r="I449">
        <v>1758651393.214286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(EA449+(U449+2*0.95*5.67E-8*(((EA449+$B$9)+273)^4-(EA449+273)^4)-44100*J449)/(1.84*29.3*R449+8*0.95*5.67E-8*(EA449+273)^3))</f>
        <v>0</v>
      </c>
      <c r="W449">
        <f>($C$9*EB449+$D$9*EC449+$E$9*V449)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2*0.95*5.67E-8*(((EA449+$B$9)+273)^4-(W449+273)^4)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769.5898204102409</v>
      </c>
      <c r="AK449">
        <v>735.7864969696969</v>
      </c>
      <c r="AL449">
        <v>3.385311125803927</v>
      </c>
      <c r="AM449">
        <v>65.18708182641205</v>
      </c>
      <c r="AN449">
        <f>(AP449 - AO449 + DY449*1E3/(8.314*(EA449+273.15)) * AR449/DX449 * AQ449) * DX449/(100*DL449) * 1000/(1000 - AP449)</f>
        <v>0</v>
      </c>
      <c r="AO449">
        <v>14.98765194751625</v>
      </c>
      <c r="AP449">
        <v>22.67363878787879</v>
      </c>
      <c r="AQ449">
        <v>-0.0004254126547783728</v>
      </c>
      <c r="AR449">
        <v>105.4084907912641</v>
      </c>
      <c r="AS449">
        <v>0</v>
      </c>
      <c r="AT449">
        <v>0</v>
      </c>
      <c r="AU449">
        <f>IF(AS449*$H$15&gt;=AW449,1.0,(AW449/(AW449-AS449*$H$15)))</f>
        <v>0</v>
      </c>
      <c r="AV449">
        <f>(AU449-1)*100</f>
        <v>0</v>
      </c>
      <c r="AW449">
        <f>MAX(0,($B$15+$C$15*EF449)/(1+$D$15*EF449)*DY449/(EA449+273)*$E$15)</f>
        <v>0</v>
      </c>
      <c r="AX449" t="s">
        <v>439</v>
      </c>
      <c r="AY449" t="s">
        <v>439</v>
      </c>
      <c r="AZ449">
        <v>0</v>
      </c>
      <c r="BA449">
        <v>0</v>
      </c>
      <c r="BB449">
        <f>1-AZ449/BA449</f>
        <v>0</v>
      </c>
      <c r="BC449">
        <v>0</v>
      </c>
      <c r="BD449" t="s">
        <v>439</v>
      </c>
      <c r="BE449" t="s">
        <v>439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439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$B$13*EG449+$C$13*EH449+$F$13*ES449*(1-EV449)</f>
        <v>0</v>
      </c>
      <c r="DI449">
        <f>DH449*DJ449</f>
        <v>0</v>
      </c>
      <c r="DJ449">
        <f>($B$13*$D$11+$C$13*$D$11+$F$13*((FF449+EX449)/MAX(FF449+EX449+FG449, 0.1)*$I$11+FG449/MAX(FF449+EX449+FG449, 0.1)*$J$11))/($B$13+$C$13+$F$13)</f>
        <v>0</v>
      </c>
      <c r="DK449">
        <f>($B$13*$K$11+$C$13*$K$11+$F$13*((FF449+EX449)/MAX(FF449+EX449+FG449, 0.1)*$P$11+FG449/MAX(FF449+EX449+FG449, 0.1)*$Q$11))/($B$13+$C$13+$F$13)</f>
        <v>0</v>
      </c>
      <c r="DL449">
        <v>5.36</v>
      </c>
      <c r="DM449">
        <v>0.5</v>
      </c>
      <c r="DN449" t="s">
        <v>440</v>
      </c>
      <c r="DO449">
        <v>2</v>
      </c>
      <c r="DP449" t="b">
        <v>1</v>
      </c>
      <c r="DQ449">
        <v>1758651393.214286</v>
      </c>
      <c r="DR449">
        <v>694.8995357142857</v>
      </c>
      <c r="DS449">
        <v>741.8838214285714</v>
      </c>
      <c r="DT449">
        <v>22.69275</v>
      </c>
      <c r="DU449">
        <v>15.007725</v>
      </c>
      <c r="DV449">
        <v>696.1142857142858</v>
      </c>
      <c r="DW449">
        <v>22.39671071428572</v>
      </c>
      <c r="DX449">
        <v>499.9988928571429</v>
      </c>
      <c r="DY449">
        <v>90.26076428571426</v>
      </c>
      <c r="DZ449">
        <v>0.06853127857142857</v>
      </c>
      <c r="EA449">
        <v>29.34628571428572</v>
      </c>
      <c r="EB449">
        <v>30.00921428571429</v>
      </c>
      <c r="EC449">
        <v>999.9000000000002</v>
      </c>
      <c r="ED449">
        <v>0</v>
      </c>
      <c r="EE449">
        <v>0</v>
      </c>
      <c r="EF449">
        <v>10005.66714285714</v>
      </c>
      <c r="EG449">
        <v>0</v>
      </c>
      <c r="EH449">
        <v>11.20623214285714</v>
      </c>
      <c r="EI449">
        <v>-46.98432857142857</v>
      </c>
      <c r="EJ449">
        <v>711.0346785714286</v>
      </c>
      <c r="EK449">
        <v>753.1872499999999</v>
      </c>
      <c r="EL449">
        <v>7.6850175</v>
      </c>
      <c r="EM449">
        <v>741.8838214285714</v>
      </c>
      <c r="EN449">
        <v>15.007725</v>
      </c>
      <c r="EO449">
        <v>2.048263928571429</v>
      </c>
      <c r="EP449">
        <v>1.354609642857143</v>
      </c>
      <c r="EQ449">
        <v>17.82245</v>
      </c>
      <c r="ER449">
        <v>11.41882857142857</v>
      </c>
      <c r="ES449">
        <v>2000.000714285714</v>
      </c>
      <c r="ET449">
        <v>0.9799952857142857</v>
      </c>
      <c r="EU449">
        <v>0.020004475</v>
      </c>
      <c r="EV449">
        <v>0</v>
      </c>
      <c r="EW449">
        <v>1136.129642857143</v>
      </c>
      <c r="EX449">
        <v>5.00078</v>
      </c>
      <c r="EY449">
        <v>22023.97857142857</v>
      </c>
      <c r="EZ449">
        <v>16379.62142857143</v>
      </c>
      <c r="FA449">
        <v>39.72078571428572</v>
      </c>
      <c r="FB449">
        <v>40.52435714285713</v>
      </c>
      <c r="FC449">
        <v>39.81664285714285</v>
      </c>
      <c r="FD449">
        <v>40.22967857142856</v>
      </c>
      <c r="FE449">
        <v>40.83460714285714</v>
      </c>
      <c r="FF449">
        <v>1955.090714285714</v>
      </c>
      <c r="FG449">
        <v>39.91000000000001</v>
      </c>
      <c r="FH449">
        <v>0</v>
      </c>
      <c r="FI449">
        <v>1758651399</v>
      </c>
      <c r="FJ449">
        <v>0</v>
      </c>
      <c r="FK449">
        <v>1136.1084</v>
      </c>
      <c r="FL449">
        <v>0.4107692387401163</v>
      </c>
      <c r="FM449">
        <v>-19.59230772607132</v>
      </c>
      <c r="FN449">
        <v>22023.968</v>
      </c>
      <c r="FO449">
        <v>15</v>
      </c>
      <c r="FP449">
        <v>0</v>
      </c>
      <c r="FQ449" t="s">
        <v>441</v>
      </c>
      <c r="FR449">
        <v>1746989605.5</v>
      </c>
      <c r="FS449">
        <v>1746989593.5</v>
      </c>
      <c r="FT449">
        <v>0</v>
      </c>
      <c r="FU449">
        <v>-0.274</v>
      </c>
      <c r="FV449">
        <v>-0.002</v>
      </c>
      <c r="FW449">
        <v>2.549</v>
      </c>
      <c r="FX449">
        <v>0.129</v>
      </c>
      <c r="FY449">
        <v>420</v>
      </c>
      <c r="FZ449">
        <v>17</v>
      </c>
      <c r="GA449">
        <v>0.02</v>
      </c>
      <c r="GB449">
        <v>0.04</v>
      </c>
      <c r="GC449">
        <v>-46.865555</v>
      </c>
      <c r="GD449">
        <v>-2.166970356472772</v>
      </c>
      <c r="GE449">
        <v>0.2163546902080008</v>
      </c>
      <c r="GF449">
        <v>0</v>
      </c>
      <c r="GG449">
        <v>1136.188823529412</v>
      </c>
      <c r="GH449">
        <v>-1.02429334701019</v>
      </c>
      <c r="GI449">
        <v>0.2703131594137583</v>
      </c>
      <c r="GJ449">
        <v>0</v>
      </c>
      <c r="GK449">
        <v>7.689546250000001</v>
      </c>
      <c r="GL449">
        <v>-0.08207651031896569</v>
      </c>
      <c r="GM449">
        <v>0.0127967335065438</v>
      </c>
      <c r="GN449">
        <v>1</v>
      </c>
      <c r="GO449">
        <v>1</v>
      </c>
      <c r="GP449">
        <v>3</v>
      </c>
      <c r="GQ449" t="s">
        <v>448</v>
      </c>
      <c r="GR449">
        <v>3.10101</v>
      </c>
      <c r="GS449">
        <v>2.72688</v>
      </c>
      <c r="GT449">
        <v>0.129221</v>
      </c>
      <c r="GU449">
        <v>0.13466</v>
      </c>
      <c r="GV449">
        <v>0.103228</v>
      </c>
      <c r="GW449">
        <v>0.07774</v>
      </c>
      <c r="GX449">
        <v>22736.8</v>
      </c>
      <c r="GY449">
        <v>20557.9</v>
      </c>
      <c r="GZ449">
        <v>26675.4</v>
      </c>
      <c r="HA449">
        <v>23981</v>
      </c>
      <c r="HB449">
        <v>38284.2</v>
      </c>
      <c r="HC449">
        <v>32720.5</v>
      </c>
      <c r="HD449">
        <v>46583</v>
      </c>
      <c r="HE449">
        <v>37959.6</v>
      </c>
      <c r="HF449">
        <v>1.8714</v>
      </c>
      <c r="HG449">
        <v>1.8355</v>
      </c>
      <c r="HH449">
        <v>0.139251</v>
      </c>
      <c r="HI449">
        <v>0</v>
      </c>
      <c r="HJ449">
        <v>27.7205</v>
      </c>
      <c r="HK449">
        <v>999.9</v>
      </c>
      <c r="HL449">
        <v>36.9</v>
      </c>
      <c r="HM449">
        <v>32.6</v>
      </c>
      <c r="HN449">
        <v>20.1939</v>
      </c>
      <c r="HO449">
        <v>61.1413</v>
      </c>
      <c r="HP449">
        <v>23.0649</v>
      </c>
      <c r="HQ449">
        <v>1</v>
      </c>
      <c r="HR449">
        <v>0.154553</v>
      </c>
      <c r="HS449">
        <v>-0.103363</v>
      </c>
      <c r="HT449">
        <v>20.2796</v>
      </c>
      <c r="HU449">
        <v>5.21115</v>
      </c>
      <c r="HV449">
        <v>11.98</v>
      </c>
      <c r="HW449">
        <v>4.96335</v>
      </c>
      <c r="HX449">
        <v>3.27435</v>
      </c>
      <c r="HY449">
        <v>9999</v>
      </c>
      <c r="HZ449">
        <v>9999</v>
      </c>
      <c r="IA449">
        <v>9999</v>
      </c>
      <c r="IB449">
        <v>999.9</v>
      </c>
      <c r="IC449">
        <v>1.86395</v>
      </c>
      <c r="ID449">
        <v>1.86011</v>
      </c>
      <c r="IE449">
        <v>1.85844</v>
      </c>
      <c r="IF449">
        <v>1.85974</v>
      </c>
      <c r="IG449">
        <v>1.85989</v>
      </c>
      <c r="IH449">
        <v>1.85838</v>
      </c>
      <c r="II449">
        <v>1.85745</v>
      </c>
      <c r="IJ449">
        <v>1.85242</v>
      </c>
      <c r="IK449">
        <v>0</v>
      </c>
      <c r="IL449">
        <v>0</v>
      </c>
      <c r="IM449">
        <v>0</v>
      </c>
      <c r="IN449">
        <v>0</v>
      </c>
      <c r="IO449" t="s">
        <v>443</v>
      </c>
      <c r="IP449" t="s">
        <v>444</v>
      </c>
      <c r="IQ449" t="s">
        <v>445</v>
      </c>
      <c r="IR449" t="s">
        <v>445</v>
      </c>
      <c r="IS449" t="s">
        <v>445</v>
      </c>
      <c r="IT449" t="s">
        <v>445</v>
      </c>
      <c r="IU449">
        <v>0</v>
      </c>
      <c r="IV449">
        <v>100</v>
      </c>
      <c r="IW449">
        <v>100</v>
      </c>
      <c r="IX449">
        <v>-1.203</v>
      </c>
      <c r="IY449">
        <v>0.2956</v>
      </c>
      <c r="IZ449">
        <v>-1.101190050776656</v>
      </c>
      <c r="JA449">
        <v>-0.0009077452495023094</v>
      </c>
      <c r="JB449">
        <v>1.260287539409167E-06</v>
      </c>
      <c r="JC449">
        <v>-2.747980142854786E-10</v>
      </c>
      <c r="JD449">
        <v>0.01164710740424388</v>
      </c>
      <c r="JE449">
        <v>0.002354074995816399</v>
      </c>
      <c r="JF449">
        <v>0.0004967520844642659</v>
      </c>
      <c r="JG449">
        <v>-1.558376616488758E-06</v>
      </c>
      <c r="JH449">
        <v>1</v>
      </c>
      <c r="JI449">
        <v>1955</v>
      </c>
      <c r="JJ449">
        <v>1</v>
      </c>
      <c r="JK449">
        <v>26</v>
      </c>
      <c r="JL449">
        <v>194363.3</v>
      </c>
      <c r="JM449">
        <v>194363.5</v>
      </c>
      <c r="JN449">
        <v>1.87622</v>
      </c>
      <c r="JO449">
        <v>2.66357</v>
      </c>
      <c r="JP449">
        <v>1.49658</v>
      </c>
      <c r="JQ449">
        <v>2.34497</v>
      </c>
      <c r="JR449">
        <v>1.54907</v>
      </c>
      <c r="JS449">
        <v>2.35107</v>
      </c>
      <c r="JT449">
        <v>36.908</v>
      </c>
      <c r="JU449">
        <v>24.1751</v>
      </c>
      <c r="JV449">
        <v>18</v>
      </c>
      <c r="JW449">
        <v>486.451</v>
      </c>
      <c r="JX449">
        <v>478.18</v>
      </c>
      <c r="JY449">
        <v>28.1064</v>
      </c>
      <c r="JZ449">
        <v>29.2664</v>
      </c>
      <c r="KA449">
        <v>30.0001</v>
      </c>
      <c r="KB449">
        <v>29.4877</v>
      </c>
      <c r="KC449">
        <v>29.4836</v>
      </c>
      <c r="KD449">
        <v>37.6935</v>
      </c>
      <c r="KE449">
        <v>21.9832</v>
      </c>
      <c r="KF449">
        <v>24.014</v>
      </c>
      <c r="KG449">
        <v>28.0975</v>
      </c>
      <c r="KH449">
        <v>788.068</v>
      </c>
      <c r="KI449">
        <v>15.0743</v>
      </c>
      <c r="KJ449">
        <v>101.848</v>
      </c>
      <c r="KK449">
        <v>91.5265</v>
      </c>
    </row>
    <row r="450" spans="1:297">
      <c r="A450">
        <v>432</v>
      </c>
      <c r="B450">
        <v>1758651406</v>
      </c>
      <c r="C450">
        <v>9773</v>
      </c>
      <c r="D450" t="s">
        <v>1313</v>
      </c>
      <c r="E450" t="s">
        <v>1314</v>
      </c>
      <c r="F450">
        <v>5</v>
      </c>
      <c r="G450" t="s">
        <v>1220</v>
      </c>
      <c r="H450" t="s">
        <v>438</v>
      </c>
      <c r="I450">
        <v>1758651398.5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(EA450+(U450+2*0.95*5.67E-8*(((EA450+$B$9)+273)^4-(EA450+273)^4)-44100*J450)/(1.84*29.3*R450+8*0.95*5.67E-8*(EA450+273)^3))</f>
        <v>0</v>
      </c>
      <c r="W450">
        <f>($C$9*EB450+$D$9*EC450+$E$9*V450)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2*0.95*5.67E-8*(((EA450+$B$9)+273)^4-(W450+273)^4)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786.4600039876707</v>
      </c>
      <c r="AK450">
        <v>752.6162909090909</v>
      </c>
      <c r="AL450">
        <v>3.361025189994658</v>
      </c>
      <c r="AM450">
        <v>65.18708182641205</v>
      </c>
      <c r="AN450">
        <f>(AP450 - AO450 + DY450*1E3/(8.314*(EA450+273.15)) * AR450/DX450 * AQ450) * DX450/(100*DL450) * 1000/(1000 - AP450)</f>
        <v>0</v>
      </c>
      <c r="AO450">
        <v>14.99671787040826</v>
      </c>
      <c r="AP450">
        <v>22.64197878787878</v>
      </c>
      <c r="AQ450">
        <v>-0.003718566740313044</v>
      </c>
      <c r="AR450">
        <v>105.4084907912641</v>
      </c>
      <c r="AS450">
        <v>0</v>
      </c>
      <c r="AT450">
        <v>0</v>
      </c>
      <c r="AU450">
        <f>IF(AS450*$H$15&gt;=AW450,1.0,(AW450/(AW450-AS450*$H$15)))</f>
        <v>0</v>
      </c>
      <c r="AV450">
        <f>(AU450-1)*100</f>
        <v>0</v>
      </c>
      <c r="AW450">
        <f>MAX(0,($B$15+$C$15*EF450)/(1+$D$15*EF450)*DY450/(EA450+273)*$E$15)</f>
        <v>0</v>
      </c>
      <c r="AX450" t="s">
        <v>439</v>
      </c>
      <c r="AY450" t="s">
        <v>439</v>
      </c>
      <c r="AZ450">
        <v>0</v>
      </c>
      <c r="BA450">
        <v>0</v>
      </c>
      <c r="BB450">
        <f>1-AZ450/BA450</f>
        <v>0</v>
      </c>
      <c r="BC450">
        <v>0</v>
      </c>
      <c r="BD450" t="s">
        <v>439</v>
      </c>
      <c r="BE450" t="s">
        <v>439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439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$B$13*EG450+$C$13*EH450+$F$13*ES450*(1-EV450)</f>
        <v>0</v>
      </c>
      <c r="DI450">
        <f>DH450*DJ450</f>
        <v>0</v>
      </c>
      <c r="DJ450">
        <f>($B$13*$D$11+$C$13*$D$11+$F$13*((FF450+EX450)/MAX(FF450+EX450+FG450, 0.1)*$I$11+FG450/MAX(FF450+EX450+FG450, 0.1)*$J$11))/($B$13+$C$13+$F$13)</f>
        <v>0</v>
      </c>
      <c r="DK450">
        <f>($B$13*$K$11+$C$13*$K$11+$F$13*((FF450+EX450)/MAX(FF450+EX450+FG450, 0.1)*$P$11+FG450/MAX(FF450+EX450+FG450, 0.1)*$Q$11))/($B$13+$C$13+$F$13)</f>
        <v>0</v>
      </c>
      <c r="DL450">
        <v>5.36</v>
      </c>
      <c r="DM450">
        <v>0.5</v>
      </c>
      <c r="DN450" t="s">
        <v>440</v>
      </c>
      <c r="DO450">
        <v>2</v>
      </c>
      <c r="DP450" t="b">
        <v>1</v>
      </c>
      <c r="DQ450">
        <v>1758651398.5</v>
      </c>
      <c r="DR450">
        <v>712.4502592592593</v>
      </c>
      <c r="DS450">
        <v>759.6089629629631</v>
      </c>
      <c r="DT450">
        <v>22.67707407407408</v>
      </c>
      <c r="DU450">
        <v>14.99948888888889</v>
      </c>
      <c r="DV450">
        <v>713.657074074074</v>
      </c>
      <c r="DW450">
        <v>22.38138148148148</v>
      </c>
      <c r="DX450">
        <v>499.9925555555556</v>
      </c>
      <c r="DY450">
        <v>90.26082222222223</v>
      </c>
      <c r="DZ450">
        <v>0.06860382962962963</v>
      </c>
      <c r="EA450">
        <v>29.34521481481481</v>
      </c>
      <c r="EB450">
        <v>30.00266296296297</v>
      </c>
      <c r="EC450">
        <v>999.9000000000001</v>
      </c>
      <c r="ED450">
        <v>0</v>
      </c>
      <c r="EE450">
        <v>0</v>
      </c>
      <c r="EF450">
        <v>10009.09037037037</v>
      </c>
      <c r="EG450">
        <v>0</v>
      </c>
      <c r="EH450">
        <v>11.21134444444444</v>
      </c>
      <c r="EI450">
        <v>-47.15863333333333</v>
      </c>
      <c r="EJ450">
        <v>728.9810740740742</v>
      </c>
      <c r="EK450">
        <v>771.175962962963</v>
      </c>
      <c r="EL450">
        <v>7.677575555555556</v>
      </c>
      <c r="EM450">
        <v>759.6089629629631</v>
      </c>
      <c r="EN450">
        <v>14.99948888888889</v>
      </c>
      <c r="EO450">
        <v>2.04684962962963</v>
      </c>
      <c r="EP450">
        <v>1.353867407407408</v>
      </c>
      <c r="EQ450">
        <v>17.81148888888889</v>
      </c>
      <c r="ER450">
        <v>11.41054814814815</v>
      </c>
      <c r="ES450">
        <v>1999.998518518518</v>
      </c>
      <c r="ET450">
        <v>0.9799992592592593</v>
      </c>
      <c r="EU450">
        <v>0.02000065555555555</v>
      </c>
      <c r="EV450">
        <v>0</v>
      </c>
      <c r="EW450">
        <v>1136.07962962963</v>
      </c>
      <c r="EX450">
        <v>5.00078</v>
      </c>
      <c r="EY450">
        <v>22021.88148148148</v>
      </c>
      <c r="EZ450">
        <v>16379.62592592592</v>
      </c>
      <c r="FA450">
        <v>39.69425925925925</v>
      </c>
      <c r="FB450">
        <v>40.51607407407408</v>
      </c>
      <c r="FC450">
        <v>39.86544444444444</v>
      </c>
      <c r="FD450">
        <v>40.178</v>
      </c>
      <c r="FE450">
        <v>40.79603703703703</v>
      </c>
      <c r="FF450">
        <v>1955.097777777778</v>
      </c>
      <c r="FG450">
        <v>39.90074074074074</v>
      </c>
      <c r="FH450">
        <v>0</v>
      </c>
      <c r="FI450">
        <v>1758651404.4</v>
      </c>
      <c r="FJ450">
        <v>0</v>
      </c>
      <c r="FK450">
        <v>1136.083846153846</v>
      </c>
      <c r="FL450">
        <v>0.2044444477712657</v>
      </c>
      <c r="FM450">
        <v>-25.87350433083444</v>
      </c>
      <c r="FN450">
        <v>22021.92307692308</v>
      </c>
      <c r="FO450">
        <v>15</v>
      </c>
      <c r="FP450">
        <v>0</v>
      </c>
      <c r="FQ450" t="s">
        <v>441</v>
      </c>
      <c r="FR450">
        <v>1746989605.5</v>
      </c>
      <c r="FS450">
        <v>1746989593.5</v>
      </c>
      <c r="FT450">
        <v>0</v>
      </c>
      <c r="FU450">
        <v>-0.274</v>
      </c>
      <c r="FV450">
        <v>-0.002</v>
      </c>
      <c r="FW450">
        <v>2.549</v>
      </c>
      <c r="FX450">
        <v>0.129</v>
      </c>
      <c r="FY450">
        <v>420</v>
      </c>
      <c r="FZ450">
        <v>17</v>
      </c>
      <c r="GA450">
        <v>0.02</v>
      </c>
      <c r="GB450">
        <v>0.04</v>
      </c>
      <c r="GC450">
        <v>-47.03535121951219</v>
      </c>
      <c r="GD450">
        <v>-1.870557491289145</v>
      </c>
      <c r="GE450">
        <v>0.1958276508565025</v>
      </c>
      <c r="GF450">
        <v>0</v>
      </c>
      <c r="GG450">
        <v>1136.12294117647</v>
      </c>
      <c r="GH450">
        <v>-0.5873185614057793</v>
      </c>
      <c r="GI450">
        <v>0.2492639684181122</v>
      </c>
      <c r="GJ450">
        <v>1</v>
      </c>
      <c r="GK450">
        <v>7.680862682926829</v>
      </c>
      <c r="GL450">
        <v>-0.04708641114981568</v>
      </c>
      <c r="GM450">
        <v>0.01223399901202774</v>
      </c>
      <c r="GN450">
        <v>1</v>
      </c>
      <c r="GO450">
        <v>2</v>
      </c>
      <c r="GP450">
        <v>3</v>
      </c>
      <c r="GQ450" t="s">
        <v>442</v>
      </c>
      <c r="GR450">
        <v>3.10097</v>
      </c>
      <c r="GS450">
        <v>2.72725</v>
      </c>
      <c r="GT450">
        <v>0.13121</v>
      </c>
      <c r="GU450">
        <v>0.13662</v>
      </c>
      <c r="GV450">
        <v>0.103136</v>
      </c>
      <c r="GW450">
        <v>0.0778422</v>
      </c>
      <c r="GX450">
        <v>22684.7</v>
      </c>
      <c r="GY450">
        <v>20511.2</v>
      </c>
      <c r="GZ450">
        <v>26675.3</v>
      </c>
      <c r="HA450">
        <v>23980.8</v>
      </c>
      <c r="HB450">
        <v>38288.3</v>
      </c>
      <c r="HC450">
        <v>32717.2</v>
      </c>
      <c r="HD450">
        <v>46582.8</v>
      </c>
      <c r="HE450">
        <v>37959.6</v>
      </c>
      <c r="HF450">
        <v>1.87132</v>
      </c>
      <c r="HG450">
        <v>1.83578</v>
      </c>
      <c r="HH450">
        <v>0.139996</v>
      </c>
      <c r="HI450">
        <v>0</v>
      </c>
      <c r="HJ450">
        <v>27.724</v>
      </c>
      <c r="HK450">
        <v>999.9</v>
      </c>
      <c r="HL450">
        <v>36.8</v>
      </c>
      <c r="HM450">
        <v>32.6</v>
      </c>
      <c r="HN450">
        <v>20.1398</v>
      </c>
      <c r="HO450">
        <v>60.9413</v>
      </c>
      <c r="HP450">
        <v>22.9968</v>
      </c>
      <c r="HQ450">
        <v>1</v>
      </c>
      <c r="HR450">
        <v>0.15455</v>
      </c>
      <c r="HS450">
        <v>-0.209828</v>
      </c>
      <c r="HT450">
        <v>20.2795</v>
      </c>
      <c r="HU450">
        <v>5.211</v>
      </c>
      <c r="HV450">
        <v>11.98</v>
      </c>
      <c r="HW450">
        <v>4.96315</v>
      </c>
      <c r="HX450">
        <v>3.27433</v>
      </c>
      <c r="HY450">
        <v>9999</v>
      </c>
      <c r="HZ450">
        <v>9999</v>
      </c>
      <c r="IA450">
        <v>9999</v>
      </c>
      <c r="IB450">
        <v>999.9</v>
      </c>
      <c r="IC450">
        <v>1.86395</v>
      </c>
      <c r="ID450">
        <v>1.86014</v>
      </c>
      <c r="IE450">
        <v>1.85843</v>
      </c>
      <c r="IF450">
        <v>1.85974</v>
      </c>
      <c r="IG450">
        <v>1.85989</v>
      </c>
      <c r="IH450">
        <v>1.85838</v>
      </c>
      <c r="II450">
        <v>1.85745</v>
      </c>
      <c r="IJ450">
        <v>1.85242</v>
      </c>
      <c r="IK450">
        <v>0</v>
      </c>
      <c r="IL450">
        <v>0</v>
      </c>
      <c r="IM450">
        <v>0</v>
      </c>
      <c r="IN450">
        <v>0</v>
      </c>
      <c r="IO450" t="s">
        <v>443</v>
      </c>
      <c r="IP450" t="s">
        <v>444</v>
      </c>
      <c r="IQ450" t="s">
        <v>445</v>
      </c>
      <c r="IR450" t="s">
        <v>445</v>
      </c>
      <c r="IS450" t="s">
        <v>445</v>
      </c>
      <c r="IT450" t="s">
        <v>445</v>
      </c>
      <c r="IU450">
        <v>0</v>
      </c>
      <c r="IV450">
        <v>100</v>
      </c>
      <c r="IW450">
        <v>100</v>
      </c>
      <c r="IX450">
        <v>-1.195</v>
      </c>
      <c r="IY450">
        <v>0.2949</v>
      </c>
      <c r="IZ450">
        <v>-1.101190050776656</v>
      </c>
      <c r="JA450">
        <v>-0.0009077452495023094</v>
      </c>
      <c r="JB450">
        <v>1.260287539409167E-06</v>
      </c>
      <c r="JC450">
        <v>-2.747980142854786E-10</v>
      </c>
      <c r="JD450">
        <v>0.01164710740424388</v>
      </c>
      <c r="JE450">
        <v>0.002354074995816399</v>
      </c>
      <c r="JF450">
        <v>0.0004967520844642659</v>
      </c>
      <c r="JG450">
        <v>-1.558376616488758E-06</v>
      </c>
      <c r="JH450">
        <v>1</v>
      </c>
      <c r="JI450">
        <v>1955</v>
      </c>
      <c r="JJ450">
        <v>1</v>
      </c>
      <c r="JK450">
        <v>26</v>
      </c>
      <c r="JL450">
        <v>194363.3</v>
      </c>
      <c r="JM450">
        <v>194363.5</v>
      </c>
      <c r="JN450">
        <v>1.90552</v>
      </c>
      <c r="JO450">
        <v>2.62207</v>
      </c>
      <c r="JP450">
        <v>1.49658</v>
      </c>
      <c r="JQ450">
        <v>2.34497</v>
      </c>
      <c r="JR450">
        <v>1.54907</v>
      </c>
      <c r="JS450">
        <v>2.47681</v>
      </c>
      <c r="JT450">
        <v>36.908</v>
      </c>
      <c r="JU450">
        <v>24.1751</v>
      </c>
      <c r="JV450">
        <v>18</v>
      </c>
      <c r="JW450">
        <v>486.407</v>
      </c>
      <c r="JX450">
        <v>478.358</v>
      </c>
      <c r="JY450">
        <v>28.1024</v>
      </c>
      <c r="JZ450">
        <v>29.2664</v>
      </c>
      <c r="KA450">
        <v>30.0001</v>
      </c>
      <c r="KB450">
        <v>29.4877</v>
      </c>
      <c r="KC450">
        <v>29.4836</v>
      </c>
      <c r="KD450">
        <v>38.3792</v>
      </c>
      <c r="KE450">
        <v>21.7039</v>
      </c>
      <c r="KF450">
        <v>24.014</v>
      </c>
      <c r="KG450">
        <v>28.1138</v>
      </c>
      <c r="KH450">
        <v>808.104</v>
      </c>
      <c r="KI450">
        <v>15.082</v>
      </c>
      <c r="KJ450">
        <v>101.848</v>
      </c>
      <c r="KK450">
        <v>91.52630000000001</v>
      </c>
    </row>
    <row r="451" spans="1:297">
      <c r="A451">
        <v>433</v>
      </c>
      <c r="B451">
        <v>1758651411</v>
      </c>
      <c r="C451">
        <v>9778</v>
      </c>
      <c r="D451" t="s">
        <v>1315</v>
      </c>
      <c r="E451" t="s">
        <v>1316</v>
      </c>
      <c r="F451">
        <v>5</v>
      </c>
      <c r="G451" t="s">
        <v>1220</v>
      </c>
      <c r="H451" t="s">
        <v>438</v>
      </c>
      <c r="I451">
        <v>1758651403.214286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(EA451+(U451+2*0.95*5.67E-8*(((EA451+$B$9)+273)^4-(EA451+273)^4)-44100*J451)/(1.84*29.3*R451+8*0.95*5.67E-8*(EA451+273)^3))</f>
        <v>0</v>
      </c>
      <c r="W451">
        <f>($C$9*EB451+$D$9*EC451+$E$9*V451)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2*0.95*5.67E-8*(((EA451+$B$9)+273)^4-(W451+273)^4)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803.5945617376204</v>
      </c>
      <c r="AK451">
        <v>769.7255939393937</v>
      </c>
      <c r="AL451">
        <v>3.428364845936418</v>
      </c>
      <c r="AM451">
        <v>65.18708182641205</v>
      </c>
      <c r="AN451">
        <f>(AP451 - AO451 + DY451*1E3/(8.314*(EA451+273.15)) * AR451/DX451 * AQ451) * DX451/(100*DL451) * 1000/(1000 - AP451)</f>
        <v>0</v>
      </c>
      <c r="AO451">
        <v>15.02231060737132</v>
      </c>
      <c r="AP451">
        <v>22.62968606060605</v>
      </c>
      <c r="AQ451">
        <v>-0.0005331392014082282</v>
      </c>
      <c r="AR451">
        <v>105.4084907912641</v>
      </c>
      <c r="AS451">
        <v>0</v>
      </c>
      <c r="AT451">
        <v>0</v>
      </c>
      <c r="AU451">
        <f>IF(AS451*$H$15&gt;=AW451,1.0,(AW451/(AW451-AS451*$H$15)))</f>
        <v>0</v>
      </c>
      <c r="AV451">
        <f>(AU451-1)*100</f>
        <v>0</v>
      </c>
      <c r="AW451">
        <f>MAX(0,($B$15+$C$15*EF451)/(1+$D$15*EF451)*DY451/(EA451+273)*$E$15)</f>
        <v>0</v>
      </c>
      <c r="AX451" t="s">
        <v>439</v>
      </c>
      <c r="AY451" t="s">
        <v>439</v>
      </c>
      <c r="AZ451">
        <v>0</v>
      </c>
      <c r="BA451">
        <v>0</v>
      </c>
      <c r="BB451">
        <f>1-AZ451/BA451</f>
        <v>0</v>
      </c>
      <c r="BC451">
        <v>0</v>
      </c>
      <c r="BD451" t="s">
        <v>439</v>
      </c>
      <c r="BE451" t="s">
        <v>439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439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$B$13*EG451+$C$13*EH451+$F$13*ES451*(1-EV451)</f>
        <v>0</v>
      </c>
      <c r="DI451">
        <f>DH451*DJ451</f>
        <v>0</v>
      </c>
      <c r="DJ451">
        <f>($B$13*$D$11+$C$13*$D$11+$F$13*((FF451+EX451)/MAX(FF451+EX451+FG451, 0.1)*$I$11+FG451/MAX(FF451+EX451+FG451, 0.1)*$J$11))/($B$13+$C$13+$F$13)</f>
        <v>0</v>
      </c>
      <c r="DK451">
        <f>($B$13*$K$11+$C$13*$K$11+$F$13*((FF451+EX451)/MAX(FF451+EX451+FG451, 0.1)*$P$11+FG451/MAX(FF451+EX451+FG451, 0.1)*$Q$11))/($B$13+$C$13+$F$13)</f>
        <v>0</v>
      </c>
      <c r="DL451">
        <v>5.36</v>
      </c>
      <c r="DM451">
        <v>0.5</v>
      </c>
      <c r="DN451" t="s">
        <v>440</v>
      </c>
      <c r="DO451">
        <v>2</v>
      </c>
      <c r="DP451" t="b">
        <v>1</v>
      </c>
      <c r="DQ451">
        <v>1758651403.214286</v>
      </c>
      <c r="DR451">
        <v>728.0842857142858</v>
      </c>
      <c r="DS451">
        <v>775.3834642857144</v>
      </c>
      <c r="DT451">
        <v>22.657475</v>
      </c>
      <c r="DU451">
        <v>15.00085714285714</v>
      </c>
      <c r="DV451">
        <v>729.2835714285715</v>
      </c>
      <c r="DW451">
        <v>22.36221071428571</v>
      </c>
      <c r="DX451">
        <v>499.9784285714286</v>
      </c>
      <c r="DY451">
        <v>90.260975</v>
      </c>
      <c r="DZ451">
        <v>0.06881968214285714</v>
      </c>
      <c r="EA451">
        <v>29.34459285714286</v>
      </c>
      <c r="EB451">
        <v>30.00464642857143</v>
      </c>
      <c r="EC451">
        <v>999.9000000000002</v>
      </c>
      <c r="ED451">
        <v>0</v>
      </c>
      <c r="EE451">
        <v>0</v>
      </c>
      <c r="EF451">
        <v>10005.33107142857</v>
      </c>
      <c r="EG451">
        <v>0</v>
      </c>
      <c r="EH451">
        <v>11.21745357142857</v>
      </c>
      <c r="EI451">
        <v>-47.29913928571428</v>
      </c>
      <c r="EJ451">
        <v>744.9629642857144</v>
      </c>
      <c r="EK451">
        <v>787.1920714285715</v>
      </c>
      <c r="EL451">
        <v>7.656606785714287</v>
      </c>
      <c r="EM451">
        <v>775.3834642857144</v>
      </c>
      <c r="EN451">
        <v>15.00085714285714</v>
      </c>
      <c r="EO451">
        <v>2.045084285714286</v>
      </c>
      <c r="EP451">
        <v>1.353993214285714</v>
      </c>
      <c r="EQ451">
        <v>17.79779285714286</v>
      </c>
      <c r="ER451">
        <v>11.41195357142857</v>
      </c>
      <c r="ES451">
        <v>1999.999642857143</v>
      </c>
      <c r="ET451">
        <v>0.9800014285714287</v>
      </c>
      <c r="EU451">
        <v>0.01999856785714286</v>
      </c>
      <c r="EV451">
        <v>0</v>
      </c>
      <c r="EW451">
        <v>1136.030357142857</v>
      </c>
      <c r="EX451">
        <v>5.00078</v>
      </c>
      <c r="EY451">
        <v>22019.4</v>
      </c>
      <c r="EZ451">
        <v>16379.63928571428</v>
      </c>
      <c r="FA451">
        <v>39.67389285714286</v>
      </c>
      <c r="FB451">
        <v>40.51771428571429</v>
      </c>
      <c r="FC451">
        <v>39.87246428571429</v>
      </c>
      <c r="FD451">
        <v>40.18057142857143</v>
      </c>
      <c r="FE451">
        <v>40.85689285714285</v>
      </c>
      <c r="FF451">
        <v>1955.103928571428</v>
      </c>
      <c r="FG451">
        <v>39.8957142857143</v>
      </c>
      <c r="FH451">
        <v>0</v>
      </c>
      <c r="FI451">
        <v>1758651409.2</v>
      </c>
      <c r="FJ451">
        <v>0</v>
      </c>
      <c r="FK451">
        <v>1136.012692307692</v>
      </c>
      <c r="FL451">
        <v>-2.109743585669645</v>
      </c>
      <c r="FM451">
        <v>-44.56752142117581</v>
      </c>
      <c r="FN451">
        <v>22019.34615384616</v>
      </c>
      <c r="FO451">
        <v>15</v>
      </c>
      <c r="FP451">
        <v>0</v>
      </c>
      <c r="FQ451" t="s">
        <v>441</v>
      </c>
      <c r="FR451">
        <v>1746989605.5</v>
      </c>
      <c r="FS451">
        <v>1746989593.5</v>
      </c>
      <c r="FT451">
        <v>0</v>
      </c>
      <c r="FU451">
        <v>-0.274</v>
      </c>
      <c r="FV451">
        <v>-0.002</v>
      </c>
      <c r="FW451">
        <v>2.549</v>
      </c>
      <c r="FX451">
        <v>0.129</v>
      </c>
      <c r="FY451">
        <v>420</v>
      </c>
      <c r="FZ451">
        <v>17</v>
      </c>
      <c r="GA451">
        <v>0.02</v>
      </c>
      <c r="GB451">
        <v>0.04</v>
      </c>
      <c r="GC451">
        <v>-47.21264634146342</v>
      </c>
      <c r="GD451">
        <v>-1.920970034843275</v>
      </c>
      <c r="GE451">
        <v>0.2051673155370122</v>
      </c>
      <c r="GF451">
        <v>0</v>
      </c>
      <c r="GG451">
        <v>1136.044411764706</v>
      </c>
      <c r="GH451">
        <v>-0.3778456810021279</v>
      </c>
      <c r="GI451">
        <v>0.2334799547570407</v>
      </c>
      <c r="GJ451">
        <v>1</v>
      </c>
      <c r="GK451">
        <v>7.666423902439026</v>
      </c>
      <c r="GL451">
        <v>-0.2283052264808456</v>
      </c>
      <c r="GM451">
        <v>0.02790664514604998</v>
      </c>
      <c r="GN451">
        <v>0</v>
      </c>
      <c r="GO451">
        <v>1</v>
      </c>
      <c r="GP451">
        <v>3</v>
      </c>
      <c r="GQ451" t="s">
        <v>448</v>
      </c>
      <c r="GR451">
        <v>3.10106</v>
      </c>
      <c r="GS451">
        <v>2.72684</v>
      </c>
      <c r="GT451">
        <v>0.133206</v>
      </c>
      <c r="GU451">
        <v>0.138549</v>
      </c>
      <c r="GV451">
        <v>0.103098</v>
      </c>
      <c r="GW451">
        <v>0.0779658</v>
      </c>
      <c r="GX451">
        <v>22632.8</v>
      </c>
      <c r="GY451">
        <v>20465.3</v>
      </c>
      <c r="GZ451">
        <v>26675.5</v>
      </c>
      <c r="HA451">
        <v>23980.7</v>
      </c>
      <c r="HB451">
        <v>38290.3</v>
      </c>
      <c r="HC451">
        <v>32713</v>
      </c>
      <c r="HD451">
        <v>46582.9</v>
      </c>
      <c r="HE451">
        <v>37959.7</v>
      </c>
      <c r="HF451">
        <v>1.87147</v>
      </c>
      <c r="HG451">
        <v>1.83547</v>
      </c>
      <c r="HH451">
        <v>0.140704</v>
      </c>
      <c r="HI451">
        <v>0</v>
      </c>
      <c r="HJ451">
        <v>27.7281</v>
      </c>
      <c r="HK451">
        <v>999.9</v>
      </c>
      <c r="HL451">
        <v>36.8</v>
      </c>
      <c r="HM451">
        <v>32.6</v>
      </c>
      <c r="HN451">
        <v>20.1386</v>
      </c>
      <c r="HO451">
        <v>60.8913</v>
      </c>
      <c r="HP451">
        <v>23.113</v>
      </c>
      <c r="HQ451">
        <v>1</v>
      </c>
      <c r="HR451">
        <v>0.1547</v>
      </c>
      <c r="HS451">
        <v>-0.195477</v>
      </c>
      <c r="HT451">
        <v>20.2796</v>
      </c>
      <c r="HU451">
        <v>5.211</v>
      </c>
      <c r="HV451">
        <v>11.9798</v>
      </c>
      <c r="HW451">
        <v>4.96315</v>
      </c>
      <c r="HX451">
        <v>3.27433</v>
      </c>
      <c r="HY451">
        <v>9999</v>
      </c>
      <c r="HZ451">
        <v>9999</v>
      </c>
      <c r="IA451">
        <v>9999</v>
      </c>
      <c r="IB451">
        <v>999.9</v>
      </c>
      <c r="IC451">
        <v>1.86397</v>
      </c>
      <c r="ID451">
        <v>1.86012</v>
      </c>
      <c r="IE451">
        <v>1.85842</v>
      </c>
      <c r="IF451">
        <v>1.85974</v>
      </c>
      <c r="IG451">
        <v>1.85989</v>
      </c>
      <c r="IH451">
        <v>1.85838</v>
      </c>
      <c r="II451">
        <v>1.85745</v>
      </c>
      <c r="IJ451">
        <v>1.85242</v>
      </c>
      <c r="IK451">
        <v>0</v>
      </c>
      <c r="IL451">
        <v>0</v>
      </c>
      <c r="IM451">
        <v>0</v>
      </c>
      <c r="IN451">
        <v>0</v>
      </c>
      <c r="IO451" t="s">
        <v>443</v>
      </c>
      <c r="IP451" t="s">
        <v>444</v>
      </c>
      <c r="IQ451" t="s">
        <v>445</v>
      </c>
      <c r="IR451" t="s">
        <v>445</v>
      </c>
      <c r="IS451" t="s">
        <v>445</v>
      </c>
      <c r="IT451" t="s">
        <v>445</v>
      </c>
      <c r="IU451">
        <v>0</v>
      </c>
      <c r="IV451">
        <v>100</v>
      </c>
      <c r="IW451">
        <v>100</v>
      </c>
      <c r="IX451">
        <v>-1.186</v>
      </c>
      <c r="IY451">
        <v>0.2947</v>
      </c>
      <c r="IZ451">
        <v>-1.101190050776656</v>
      </c>
      <c r="JA451">
        <v>-0.0009077452495023094</v>
      </c>
      <c r="JB451">
        <v>1.260287539409167E-06</v>
      </c>
      <c r="JC451">
        <v>-2.747980142854786E-10</v>
      </c>
      <c r="JD451">
        <v>0.01164710740424388</v>
      </c>
      <c r="JE451">
        <v>0.002354074995816399</v>
      </c>
      <c r="JF451">
        <v>0.0004967520844642659</v>
      </c>
      <c r="JG451">
        <v>-1.558376616488758E-06</v>
      </c>
      <c r="JH451">
        <v>1</v>
      </c>
      <c r="JI451">
        <v>1955</v>
      </c>
      <c r="JJ451">
        <v>1</v>
      </c>
      <c r="JK451">
        <v>26</v>
      </c>
      <c r="JL451">
        <v>194363.4</v>
      </c>
      <c r="JM451">
        <v>194363.6</v>
      </c>
      <c r="JN451">
        <v>1.94214</v>
      </c>
      <c r="JO451">
        <v>2.62817</v>
      </c>
      <c r="JP451">
        <v>1.49658</v>
      </c>
      <c r="JQ451">
        <v>2.34497</v>
      </c>
      <c r="JR451">
        <v>1.54907</v>
      </c>
      <c r="JS451">
        <v>2.34985</v>
      </c>
      <c r="JT451">
        <v>36.908</v>
      </c>
      <c r="JU451">
        <v>24.1663</v>
      </c>
      <c r="JV451">
        <v>18</v>
      </c>
      <c r="JW451">
        <v>486.495</v>
      </c>
      <c r="JX451">
        <v>478.164</v>
      </c>
      <c r="JY451">
        <v>28.1118</v>
      </c>
      <c r="JZ451">
        <v>29.2664</v>
      </c>
      <c r="KA451">
        <v>30</v>
      </c>
      <c r="KB451">
        <v>29.4877</v>
      </c>
      <c r="KC451">
        <v>29.4836</v>
      </c>
      <c r="KD451">
        <v>38.9986</v>
      </c>
      <c r="KE451">
        <v>21.7039</v>
      </c>
      <c r="KF451">
        <v>24.014</v>
      </c>
      <c r="KG451">
        <v>28.1144</v>
      </c>
      <c r="KH451">
        <v>821.461</v>
      </c>
      <c r="KI451">
        <v>15.0956</v>
      </c>
      <c r="KJ451">
        <v>101.848</v>
      </c>
      <c r="KK451">
        <v>91.5262</v>
      </c>
    </row>
    <row r="452" spans="1:297">
      <c r="A452">
        <v>434</v>
      </c>
      <c r="B452">
        <v>1758651416</v>
      </c>
      <c r="C452">
        <v>9783</v>
      </c>
      <c r="D452" t="s">
        <v>1317</v>
      </c>
      <c r="E452" t="s">
        <v>1318</v>
      </c>
      <c r="F452">
        <v>5</v>
      </c>
      <c r="G452" t="s">
        <v>1220</v>
      </c>
      <c r="H452" t="s">
        <v>438</v>
      </c>
      <c r="I452">
        <v>1758651408.5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(EA452+(U452+2*0.95*5.67E-8*(((EA452+$B$9)+273)^4-(EA452+273)^4)-44100*J452)/(1.84*29.3*R452+8*0.95*5.67E-8*(EA452+273)^3))</f>
        <v>0</v>
      </c>
      <c r="W452">
        <f>($C$9*EB452+$D$9*EC452+$E$9*V452)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2*0.95*5.67E-8*(((EA452+$B$9)+273)^4-(W452+273)^4)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820.8464229382035</v>
      </c>
      <c r="AK452">
        <v>786.7402363636362</v>
      </c>
      <c r="AL452">
        <v>3.409247353445855</v>
      </c>
      <c r="AM452">
        <v>65.18708182641205</v>
      </c>
      <c r="AN452">
        <f>(AP452 - AO452 + DY452*1E3/(8.314*(EA452+273.15)) * AR452/DX452 * AQ452) * DX452/(100*DL452) * 1000/(1000 - AP452)</f>
        <v>0</v>
      </c>
      <c r="AO452">
        <v>15.03526983692329</v>
      </c>
      <c r="AP452">
        <v>22.61425333333333</v>
      </c>
      <c r="AQ452">
        <v>-0.0006788825561399165</v>
      </c>
      <c r="AR452">
        <v>105.4084907912641</v>
      </c>
      <c r="AS452">
        <v>0</v>
      </c>
      <c r="AT452">
        <v>0</v>
      </c>
      <c r="AU452">
        <f>IF(AS452*$H$15&gt;=AW452,1.0,(AW452/(AW452-AS452*$H$15)))</f>
        <v>0</v>
      </c>
      <c r="AV452">
        <f>(AU452-1)*100</f>
        <v>0</v>
      </c>
      <c r="AW452">
        <f>MAX(0,($B$15+$C$15*EF452)/(1+$D$15*EF452)*DY452/(EA452+273)*$E$15)</f>
        <v>0</v>
      </c>
      <c r="AX452" t="s">
        <v>439</v>
      </c>
      <c r="AY452" t="s">
        <v>439</v>
      </c>
      <c r="AZ452">
        <v>0</v>
      </c>
      <c r="BA452">
        <v>0</v>
      </c>
      <c r="BB452">
        <f>1-AZ452/BA452</f>
        <v>0</v>
      </c>
      <c r="BC452">
        <v>0</v>
      </c>
      <c r="BD452" t="s">
        <v>439</v>
      </c>
      <c r="BE452" t="s">
        <v>439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439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$B$13*EG452+$C$13*EH452+$F$13*ES452*(1-EV452)</f>
        <v>0</v>
      </c>
      <c r="DI452">
        <f>DH452*DJ452</f>
        <v>0</v>
      </c>
      <c r="DJ452">
        <f>($B$13*$D$11+$C$13*$D$11+$F$13*((FF452+EX452)/MAX(FF452+EX452+FG452, 0.1)*$I$11+FG452/MAX(FF452+EX452+FG452, 0.1)*$J$11))/($B$13+$C$13+$F$13)</f>
        <v>0</v>
      </c>
      <c r="DK452">
        <f>($B$13*$K$11+$C$13*$K$11+$F$13*((FF452+EX452)/MAX(FF452+EX452+FG452, 0.1)*$P$11+FG452/MAX(FF452+EX452+FG452, 0.1)*$Q$11))/($B$13+$C$13+$F$13)</f>
        <v>0</v>
      </c>
      <c r="DL452">
        <v>5.36</v>
      </c>
      <c r="DM452">
        <v>0.5</v>
      </c>
      <c r="DN452" t="s">
        <v>440</v>
      </c>
      <c r="DO452">
        <v>2</v>
      </c>
      <c r="DP452" t="b">
        <v>1</v>
      </c>
      <c r="DQ452">
        <v>1758651408.5</v>
      </c>
      <c r="DR452">
        <v>745.6271111111112</v>
      </c>
      <c r="DS452">
        <v>793.146185185185</v>
      </c>
      <c r="DT452">
        <v>22.63597407407408</v>
      </c>
      <c r="DU452">
        <v>15.01386666666667</v>
      </c>
      <c r="DV452">
        <v>746.8176296296298</v>
      </c>
      <c r="DW452">
        <v>22.34117407407407</v>
      </c>
      <c r="DX452">
        <v>499.9938148148148</v>
      </c>
      <c r="DY452">
        <v>90.26117777777779</v>
      </c>
      <c r="DZ452">
        <v>0.06880612962962963</v>
      </c>
      <c r="EA452">
        <v>29.3433925925926</v>
      </c>
      <c r="EB452">
        <v>30.01362222222222</v>
      </c>
      <c r="EC452">
        <v>999.9000000000001</v>
      </c>
      <c r="ED452">
        <v>0</v>
      </c>
      <c r="EE452">
        <v>0</v>
      </c>
      <c r="EF452">
        <v>10008.64888888889</v>
      </c>
      <c r="EG452">
        <v>0</v>
      </c>
      <c r="EH452">
        <v>11.22484444444445</v>
      </c>
      <c r="EI452">
        <v>-47.51900370370371</v>
      </c>
      <c r="EJ452">
        <v>762.8958518518519</v>
      </c>
      <c r="EK452">
        <v>805.236148148148</v>
      </c>
      <c r="EL452">
        <v>7.622105555555555</v>
      </c>
      <c r="EM452">
        <v>793.146185185185</v>
      </c>
      <c r="EN452">
        <v>15.01386666666667</v>
      </c>
      <c r="EO452">
        <v>2.043148518518519</v>
      </c>
      <c r="EP452">
        <v>1.35516962962963</v>
      </c>
      <c r="EQ452">
        <v>17.78276296296297</v>
      </c>
      <c r="ER452">
        <v>11.42507407407408</v>
      </c>
      <c r="ES452">
        <v>1999.998148148148</v>
      </c>
      <c r="ET452">
        <v>0.980004925925926</v>
      </c>
      <c r="EU452">
        <v>0.01999515555555555</v>
      </c>
      <c r="EV452">
        <v>0</v>
      </c>
      <c r="EW452">
        <v>1135.864444444444</v>
      </c>
      <c r="EX452">
        <v>5.00078</v>
      </c>
      <c r="EY452">
        <v>22015.45555555555</v>
      </c>
      <c r="EZ452">
        <v>16379.64074074074</v>
      </c>
      <c r="FA452">
        <v>39.65955555555556</v>
      </c>
      <c r="FB452">
        <v>40.52066666666666</v>
      </c>
      <c r="FC452">
        <v>39.87244444444445</v>
      </c>
      <c r="FD452">
        <v>40.16874074074073</v>
      </c>
      <c r="FE452">
        <v>40.89555555555556</v>
      </c>
      <c r="FF452">
        <v>1955.110740740741</v>
      </c>
      <c r="FG452">
        <v>39.88740740740742</v>
      </c>
      <c r="FH452">
        <v>0</v>
      </c>
      <c r="FI452">
        <v>1758651414</v>
      </c>
      <c r="FJ452">
        <v>0</v>
      </c>
      <c r="FK452">
        <v>1135.844230769231</v>
      </c>
      <c r="FL452">
        <v>-2.299145299144835</v>
      </c>
      <c r="FM452">
        <v>-49.61025635905996</v>
      </c>
      <c r="FN452">
        <v>22015.67307692308</v>
      </c>
      <c r="FO452">
        <v>15</v>
      </c>
      <c r="FP452">
        <v>0</v>
      </c>
      <c r="FQ452" t="s">
        <v>441</v>
      </c>
      <c r="FR452">
        <v>1746989605.5</v>
      </c>
      <c r="FS452">
        <v>1746989593.5</v>
      </c>
      <c r="FT452">
        <v>0</v>
      </c>
      <c r="FU452">
        <v>-0.274</v>
      </c>
      <c r="FV452">
        <v>-0.002</v>
      </c>
      <c r="FW452">
        <v>2.549</v>
      </c>
      <c r="FX452">
        <v>0.129</v>
      </c>
      <c r="FY452">
        <v>420</v>
      </c>
      <c r="FZ452">
        <v>17</v>
      </c>
      <c r="GA452">
        <v>0.02</v>
      </c>
      <c r="GB452">
        <v>0.04</v>
      </c>
      <c r="GC452">
        <v>-47.39895365853659</v>
      </c>
      <c r="GD452">
        <v>-2.248971428571528</v>
      </c>
      <c r="GE452">
        <v>0.2399154811519491</v>
      </c>
      <c r="GF452">
        <v>0</v>
      </c>
      <c r="GG452">
        <v>1135.951470588235</v>
      </c>
      <c r="GH452">
        <v>-1.877922073855497</v>
      </c>
      <c r="GI452">
        <v>0.2934594104906629</v>
      </c>
      <c r="GJ452">
        <v>0</v>
      </c>
      <c r="GK452">
        <v>7.643581463414634</v>
      </c>
      <c r="GL452">
        <v>-0.3812857839721098</v>
      </c>
      <c r="GM452">
        <v>0.03986039366619796</v>
      </c>
      <c r="GN452">
        <v>0</v>
      </c>
      <c r="GO452">
        <v>0</v>
      </c>
      <c r="GP452">
        <v>3</v>
      </c>
      <c r="GQ452" t="s">
        <v>459</v>
      </c>
      <c r="GR452">
        <v>3.10095</v>
      </c>
      <c r="GS452">
        <v>2.72685</v>
      </c>
      <c r="GT452">
        <v>0.135173</v>
      </c>
      <c r="GU452">
        <v>0.140496</v>
      </c>
      <c r="GV452">
        <v>0.103046</v>
      </c>
      <c r="GW452">
        <v>0.0779717</v>
      </c>
      <c r="GX452">
        <v>22581.4</v>
      </c>
      <c r="GY452">
        <v>20419.4</v>
      </c>
      <c r="GZ452">
        <v>26675.5</v>
      </c>
      <c r="HA452">
        <v>23981.1</v>
      </c>
      <c r="HB452">
        <v>38292.9</v>
      </c>
      <c r="HC452">
        <v>32713.3</v>
      </c>
      <c r="HD452">
        <v>46583.1</v>
      </c>
      <c r="HE452">
        <v>37960</v>
      </c>
      <c r="HF452">
        <v>1.87135</v>
      </c>
      <c r="HG452">
        <v>1.83585</v>
      </c>
      <c r="HH452">
        <v>0.141487</v>
      </c>
      <c r="HI452">
        <v>0</v>
      </c>
      <c r="HJ452">
        <v>27.7317</v>
      </c>
      <c r="HK452">
        <v>999.9</v>
      </c>
      <c r="HL452">
        <v>36.8</v>
      </c>
      <c r="HM452">
        <v>32.6</v>
      </c>
      <c r="HN452">
        <v>20.1394</v>
      </c>
      <c r="HO452">
        <v>61.3213</v>
      </c>
      <c r="HP452">
        <v>22.9688</v>
      </c>
      <c r="HQ452">
        <v>1</v>
      </c>
      <c r="HR452">
        <v>0.154566</v>
      </c>
      <c r="HS452">
        <v>-0.185251</v>
      </c>
      <c r="HT452">
        <v>20.2794</v>
      </c>
      <c r="HU452">
        <v>5.2098</v>
      </c>
      <c r="HV452">
        <v>11.9797</v>
      </c>
      <c r="HW452">
        <v>4.9627</v>
      </c>
      <c r="HX452">
        <v>3.27425</v>
      </c>
      <c r="HY452">
        <v>9999</v>
      </c>
      <c r="HZ452">
        <v>9999</v>
      </c>
      <c r="IA452">
        <v>9999</v>
      </c>
      <c r="IB452">
        <v>999.9</v>
      </c>
      <c r="IC452">
        <v>1.86394</v>
      </c>
      <c r="ID452">
        <v>1.86011</v>
      </c>
      <c r="IE452">
        <v>1.85844</v>
      </c>
      <c r="IF452">
        <v>1.85974</v>
      </c>
      <c r="IG452">
        <v>1.85989</v>
      </c>
      <c r="IH452">
        <v>1.85838</v>
      </c>
      <c r="II452">
        <v>1.85745</v>
      </c>
      <c r="IJ452">
        <v>1.85242</v>
      </c>
      <c r="IK452">
        <v>0</v>
      </c>
      <c r="IL452">
        <v>0</v>
      </c>
      <c r="IM452">
        <v>0</v>
      </c>
      <c r="IN452">
        <v>0</v>
      </c>
      <c r="IO452" t="s">
        <v>443</v>
      </c>
      <c r="IP452" t="s">
        <v>444</v>
      </c>
      <c r="IQ452" t="s">
        <v>445</v>
      </c>
      <c r="IR452" t="s">
        <v>445</v>
      </c>
      <c r="IS452" t="s">
        <v>445</v>
      </c>
      <c r="IT452" t="s">
        <v>445</v>
      </c>
      <c r="IU452">
        <v>0</v>
      </c>
      <c r="IV452">
        <v>100</v>
      </c>
      <c r="IW452">
        <v>100</v>
      </c>
      <c r="IX452">
        <v>-1.177</v>
      </c>
      <c r="IY452">
        <v>0.2942</v>
      </c>
      <c r="IZ452">
        <v>-1.101190050776656</v>
      </c>
      <c r="JA452">
        <v>-0.0009077452495023094</v>
      </c>
      <c r="JB452">
        <v>1.260287539409167E-06</v>
      </c>
      <c r="JC452">
        <v>-2.747980142854786E-10</v>
      </c>
      <c r="JD452">
        <v>0.01164710740424388</v>
      </c>
      <c r="JE452">
        <v>0.002354074995816399</v>
      </c>
      <c r="JF452">
        <v>0.0004967520844642659</v>
      </c>
      <c r="JG452">
        <v>-1.558376616488758E-06</v>
      </c>
      <c r="JH452">
        <v>1</v>
      </c>
      <c r="JI452">
        <v>1955</v>
      </c>
      <c r="JJ452">
        <v>1</v>
      </c>
      <c r="JK452">
        <v>26</v>
      </c>
      <c r="JL452">
        <v>194363.5</v>
      </c>
      <c r="JM452">
        <v>194363.7</v>
      </c>
      <c r="JN452">
        <v>1.97021</v>
      </c>
      <c r="JO452">
        <v>2.61841</v>
      </c>
      <c r="JP452">
        <v>1.49658</v>
      </c>
      <c r="JQ452">
        <v>2.34497</v>
      </c>
      <c r="JR452">
        <v>1.54907</v>
      </c>
      <c r="JS452">
        <v>2.45483</v>
      </c>
      <c r="JT452">
        <v>36.908</v>
      </c>
      <c r="JU452">
        <v>24.1751</v>
      </c>
      <c r="JV452">
        <v>18</v>
      </c>
      <c r="JW452">
        <v>486.422</v>
      </c>
      <c r="JX452">
        <v>478.407</v>
      </c>
      <c r="JY452">
        <v>28.1135</v>
      </c>
      <c r="JZ452">
        <v>29.2664</v>
      </c>
      <c r="KA452">
        <v>30.0001</v>
      </c>
      <c r="KB452">
        <v>29.4877</v>
      </c>
      <c r="KC452">
        <v>29.4836</v>
      </c>
      <c r="KD452">
        <v>39.6686</v>
      </c>
      <c r="KE452">
        <v>21.4264</v>
      </c>
      <c r="KF452">
        <v>24.014</v>
      </c>
      <c r="KG452">
        <v>28.1131</v>
      </c>
      <c r="KH452">
        <v>841.528</v>
      </c>
      <c r="KI452">
        <v>15.1207</v>
      </c>
      <c r="KJ452">
        <v>101.849</v>
      </c>
      <c r="KK452">
        <v>91.5273</v>
      </c>
    </row>
    <row r="453" spans="1:297">
      <c r="A453">
        <v>435</v>
      </c>
      <c r="B453">
        <v>1758651421</v>
      </c>
      <c r="C453">
        <v>9788</v>
      </c>
      <c r="D453" t="s">
        <v>1319</v>
      </c>
      <c r="E453" t="s">
        <v>1320</v>
      </c>
      <c r="F453">
        <v>5</v>
      </c>
      <c r="G453" t="s">
        <v>1220</v>
      </c>
      <c r="H453" t="s">
        <v>438</v>
      </c>
      <c r="I453">
        <v>1758651413.214286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(EA453+(U453+2*0.95*5.67E-8*(((EA453+$B$9)+273)^4-(EA453+273)^4)-44100*J453)/(1.84*29.3*R453+8*0.95*5.67E-8*(EA453+273)^3))</f>
        <v>0</v>
      </c>
      <c r="W453">
        <f>($C$9*EB453+$D$9*EC453+$E$9*V453)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2*0.95*5.67E-8*(((EA453+$B$9)+273)^4-(W453+273)^4)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837.8185784383112</v>
      </c>
      <c r="AK453">
        <v>803.8166848484848</v>
      </c>
      <c r="AL453">
        <v>3.413732630259862</v>
      </c>
      <c r="AM453">
        <v>65.18708182641205</v>
      </c>
      <c r="AN453">
        <f>(AP453 - AO453 + DY453*1E3/(8.314*(EA453+273.15)) * AR453/DX453 * AQ453) * DX453/(100*DL453) * 1000/(1000 - AP453)</f>
        <v>0</v>
      </c>
      <c r="AO453">
        <v>15.04480718243509</v>
      </c>
      <c r="AP453">
        <v>22.58623030303029</v>
      </c>
      <c r="AQ453">
        <v>-0.006106639863107432</v>
      </c>
      <c r="AR453">
        <v>105.4084907912641</v>
      </c>
      <c r="AS453">
        <v>0</v>
      </c>
      <c r="AT453">
        <v>0</v>
      </c>
      <c r="AU453">
        <f>IF(AS453*$H$15&gt;=AW453,1.0,(AW453/(AW453-AS453*$H$15)))</f>
        <v>0</v>
      </c>
      <c r="AV453">
        <f>(AU453-1)*100</f>
        <v>0</v>
      </c>
      <c r="AW453">
        <f>MAX(0,($B$15+$C$15*EF453)/(1+$D$15*EF453)*DY453/(EA453+273)*$E$15)</f>
        <v>0</v>
      </c>
      <c r="AX453" t="s">
        <v>439</v>
      </c>
      <c r="AY453" t="s">
        <v>439</v>
      </c>
      <c r="AZ453">
        <v>0</v>
      </c>
      <c r="BA453">
        <v>0</v>
      </c>
      <c r="BB453">
        <f>1-AZ453/BA453</f>
        <v>0</v>
      </c>
      <c r="BC453">
        <v>0</v>
      </c>
      <c r="BD453" t="s">
        <v>439</v>
      </c>
      <c r="BE453" t="s">
        <v>439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439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$B$13*EG453+$C$13*EH453+$F$13*ES453*(1-EV453)</f>
        <v>0</v>
      </c>
      <c r="DI453">
        <f>DH453*DJ453</f>
        <v>0</v>
      </c>
      <c r="DJ453">
        <f>($B$13*$D$11+$C$13*$D$11+$F$13*((FF453+EX453)/MAX(FF453+EX453+FG453, 0.1)*$I$11+FG453/MAX(FF453+EX453+FG453, 0.1)*$J$11))/($B$13+$C$13+$F$13)</f>
        <v>0</v>
      </c>
      <c r="DK453">
        <f>($B$13*$K$11+$C$13*$K$11+$F$13*((FF453+EX453)/MAX(FF453+EX453+FG453, 0.1)*$P$11+FG453/MAX(FF453+EX453+FG453, 0.1)*$Q$11))/($B$13+$C$13+$F$13)</f>
        <v>0</v>
      </c>
      <c r="DL453">
        <v>5.36</v>
      </c>
      <c r="DM453">
        <v>0.5</v>
      </c>
      <c r="DN453" t="s">
        <v>440</v>
      </c>
      <c r="DO453">
        <v>2</v>
      </c>
      <c r="DP453" t="b">
        <v>1</v>
      </c>
      <c r="DQ453">
        <v>1758651413.214286</v>
      </c>
      <c r="DR453">
        <v>761.3348214285716</v>
      </c>
      <c r="DS453">
        <v>809.0109285714286</v>
      </c>
      <c r="DT453">
        <v>22.61912142857143</v>
      </c>
      <c r="DU453">
        <v>15.03011428571429</v>
      </c>
      <c r="DV453">
        <v>762.5171428571429</v>
      </c>
      <c r="DW453">
        <v>22.32468214285715</v>
      </c>
      <c r="DX453">
        <v>499.9964285714286</v>
      </c>
      <c r="DY453">
        <v>90.26148214285713</v>
      </c>
      <c r="DZ453">
        <v>0.06878065357142858</v>
      </c>
      <c r="EA453">
        <v>29.344925</v>
      </c>
      <c r="EB453">
        <v>30.02729285714286</v>
      </c>
      <c r="EC453">
        <v>999.9000000000002</v>
      </c>
      <c r="ED453">
        <v>0</v>
      </c>
      <c r="EE453">
        <v>0</v>
      </c>
      <c r="EF453">
        <v>10009.50642857143</v>
      </c>
      <c r="EG453">
        <v>0</v>
      </c>
      <c r="EH453">
        <v>11.22787142857143</v>
      </c>
      <c r="EI453">
        <v>-47.67600000000001</v>
      </c>
      <c r="EJ453">
        <v>778.9539642857144</v>
      </c>
      <c r="EK453">
        <v>821.3561785714285</v>
      </c>
      <c r="EL453">
        <v>7.589001428571428</v>
      </c>
      <c r="EM453">
        <v>809.0109285714286</v>
      </c>
      <c r="EN453">
        <v>15.03011428571429</v>
      </c>
      <c r="EO453">
        <v>2.041634642857143</v>
      </c>
      <c r="EP453">
        <v>1.356641428571429</v>
      </c>
      <c r="EQ453">
        <v>17.77099642857143</v>
      </c>
      <c r="ER453">
        <v>11.44146428571429</v>
      </c>
      <c r="ES453">
        <v>1999.998214285714</v>
      </c>
      <c r="ET453">
        <v>0.9800044285714288</v>
      </c>
      <c r="EU453">
        <v>0.01999563571428571</v>
      </c>
      <c r="EV453">
        <v>0</v>
      </c>
      <c r="EW453">
        <v>1135.603571428572</v>
      </c>
      <c r="EX453">
        <v>5.00078</v>
      </c>
      <c r="EY453">
        <v>22011.48928571428</v>
      </c>
      <c r="EZ453">
        <v>16379.63928571428</v>
      </c>
      <c r="FA453">
        <v>39.69171428571428</v>
      </c>
      <c r="FB453">
        <v>40.52214285714285</v>
      </c>
      <c r="FC453">
        <v>39.82117857142856</v>
      </c>
      <c r="FD453">
        <v>40.20510714285713</v>
      </c>
      <c r="FE453">
        <v>40.99971428571427</v>
      </c>
      <c r="FF453">
        <v>1955.109285714286</v>
      </c>
      <c r="FG453">
        <v>39.88857142857144</v>
      </c>
      <c r="FH453">
        <v>0</v>
      </c>
      <c r="FI453">
        <v>1758651419.4</v>
      </c>
      <c r="FJ453">
        <v>0</v>
      </c>
      <c r="FK453">
        <v>1135.546</v>
      </c>
      <c r="FL453">
        <v>-3.157692311179561</v>
      </c>
      <c r="FM453">
        <v>-50.22307684775838</v>
      </c>
      <c r="FN453">
        <v>22010.896</v>
      </c>
      <c r="FO453">
        <v>15</v>
      </c>
      <c r="FP453">
        <v>0</v>
      </c>
      <c r="FQ453" t="s">
        <v>441</v>
      </c>
      <c r="FR453">
        <v>1746989605.5</v>
      </c>
      <c r="FS453">
        <v>1746989593.5</v>
      </c>
      <c r="FT453">
        <v>0</v>
      </c>
      <c r="FU453">
        <v>-0.274</v>
      </c>
      <c r="FV453">
        <v>-0.002</v>
      </c>
      <c r="FW453">
        <v>2.549</v>
      </c>
      <c r="FX453">
        <v>0.129</v>
      </c>
      <c r="FY453">
        <v>420</v>
      </c>
      <c r="FZ453">
        <v>17</v>
      </c>
      <c r="GA453">
        <v>0.02</v>
      </c>
      <c r="GB453">
        <v>0.04</v>
      </c>
      <c r="GC453">
        <v>-47.55909512195122</v>
      </c>
      <c r="GD453">
        <v>-2.124280139372739</v>
      </c>
      <c r="GE453">
        <v>0.235328652336155</v>
      </c>
      <c r="GF453">
        <v>0</v>
      </c>
      <c r="GG453">
        <v>1135.736764705882</v>
      </c>
      <c r="GH453">
        <v>-2.948968684351025</v>
      </c>
      <c r="GI453">
        <v>0.3849806762777193</v>
      </c>
      <c r="GJ453">
        <v>0</v>
      </c>
      <c r="GK453">
        <v>7.614311951219513</v>
      </c>
      <c r="GL453">
        <v>-0.4372626480836378</v>
      </c>
      <c r="GM453">
        <v>0.04393098901905969</v>
      </c>
      <c r="GN453">
        <v>0</v>
      </c>
      <c r="GO453">
        <v>0</v>
      </c>
      <c r="GP453">
        <v>3</v>
      </c>
      <c r="GQ453" t="s">
        <v>459</v>
      </c>
      <c r="GR453">
        <v>3.10107</v>
      </c>
      <c r="GS453">
        <v>2.72724</v>
      </c>
      <c r="GT453">
        <v>0.137115</v>
      </c>
      <c r="GU453">
        <v>0.142363</v>
      </c>
      <c r="GV453">
        <v>0.102958</v>
      </c>
      <c r="GW453">
        <v>0.078111</v>
      </c>
      <c r="GX453">
        <v>22530.5</v>
      </c>
      <c r="GY453">
        <v>20375</v>
      </c>
      <c r="GZ453">
        <v>26675.2</v>
      </c>
      <c r="HA453">
        <v>23981</v>
      </c>
      <c r="HB453">
        <v>38297.1</v>
      </c>
      <c r="HC453">
        <v>32708.4</v>
      </c>
      <c r="HD453">
        <v>46583.2</v>
      </c>
      <c r="HE453">
        <v>37959.9</v>
      </c>
      <c r="HF453">
        <v>1.8715</v>
      </c>
      <c r="HG453">
        <v>1.83578</v>
      </c>
      <c r="HH453">
        <v>0.141449</v>
      </c>
      <c r="HI453">
        <v>0</v>
      </c>
      <c r="HJ453">
        <v>27.7346</v>
      </c>
      <c r="HK453">
        <v>999.9</v>
      </c>
      <c r="HL453">
        <v>36.8</v>
      </c>
      <c r="HM453">
        <v>32.6</v>
      </c>
      <c r="HN453">
        <v>20.1388</v>
      </c>
      <c r="HO453">
        <v>61.1813</v>
      </c>
      <c r="HP453">
        <v>23.117</v>
      </c>
      <c r="HQ453">
        <v>1</v>
      </c>
      <c r="HR453">
        <v>0.154469</v>
      </c>
      <c r="HS453">
        <v>-0.06263340000000001</v>
      </c>
      <c r="HT453">
        <v>20.2796</v>
      </c>
      <c r="HU453">
        <v>5.211</v>
      </c>
      <c r="HV453">
        <v>11.9797</v>
      </c>
      <c r="HW453">
        <v>4.9631</v>
      </c>
      <c r="HX453">
        <v>3.27415</v>
      </c>
      <c r="HY453">
        <v>9999</v>
      </c>
      <c r="HZ453">
        <v>9999</v>
      </c>
      <c r="IA453">
        <v>9999</v>
      </c>
      <c r="IB453">
        <v>999.9</v>
      </c>
      <c r="IC453">
        <v>1.86394</v>
      </c>
      <c r="ID453">
        <v>1.86014</v>
      </c>
      <c r="IE453">
        <v>1.85846</v>
      </c>
      <c r="IF453">
        <v>1.85975</v>
      </c>
      <c r="IG453">
        <v>1.85989</v>
      </c>
      <c r="IH453">
        <v>1.85838</v>
      </c>
      <c r="II453">
        <v>1.85746</v>
      </c>
      <c r="IJ453">
        <v>1.85242</v>
      </c>
      <c r="IK453">
        <v>0</v>
      </c>
      <c r="IL453">
        <v>0</v>
      </c>
      <c r="IM453">
        <v>0</v>
      </c>
      <c r="IN453">
        <v>0</v>
      </c>
      <c r="IO453" t="s">
        <v>443</v>
      </c>
      <c r="IP453" t="s">
        <v>444</v>
      </c>
      <c r="IQ453" t="s">
        <v>445</v>
      </c>
      <c r="IR453" t="s">
        <v>445</v>
      </c>
      <c r="IS453" t="s">
        <v>445</v>
      </c>
      <c r="IT453" t="s">
        <v>445</v>
      </c>
      <c r="IU453">
        <v>0</v>
      </c>
      <c r="IV453">
        <v>100</v>
      </c>
      <c r="IW453">
        <v>100</v>
      </c>
      <c r="IX453">
        <v>-1.168</v>
      </c>
      <c r="IY453">
        <v>0.2937</v>
      </c>
      <c r="IZ453">
        <v>-1.101190050776656</v>
      </c>
      <c r="JA453">
        <v>-0.0009077452495023094</v>
      </c>
      <c r="JB453">
        <v>1.260287539409167E-06</v>
      </c>
      <c r="JC453">
        <v>-2.747980142854786E-10</v>
      </c>
      <c r="JD453">
        <v>0.01164710740424388</v>
      </c>
      <c r="JE453">
        <v>0.002354074995816399</v>
      </c>
      <c r="JF453">
        <v>0.0004967520844642659</v>
      </c>
      <c r="JG453">
        <v>-1.558376616488758E-06</v>
      </c>
      <c r="JH453">
        <v>1</v>
      </c>
      <c r="JI453">
        <v>1955</v>
      </c>
      <c r="JJ453">
        <v>1</v>
      </c>
      <c r="JK453">
        <v>26</v>
      </c>
      <c r="JL453">
        <v>194363.6</v>
      </c>
      <c r="JM453">
        <v>194363.8</v>
      </c>
      <c r="JN453">
        <v>2.00684</v>
      </c>
      <c r="JO453">
        <v>2.62817</v>
      </c>
      <c r="JP453">
        <v>1.49658</v>
      </c>
      <c r="JQ453">
        <v>2.34497</v>
      </c>
      <c r="JR453">
        <v>1.54907</v>
      </c>
      <c r="JS453">
        <v>2.34131</v>
      </c>
      <c r="JT453">
        <v>36.908</v>
      </c>
      <c r="JU453">
        <v>24.1663</v>
      </c>
      <c r="JV453">
        <v>18</v>
      </c>
      <c r="JW453">
        <v>486.51</v>
      </c>
      <c r="JX453">
        <v>478.358</v>
      </c>
      <c r="JY453">
        <v>28.1002</v>
      </c>
      <c r="JZ453">
        <v>29.2664</v>
      </c>
      <c r="KA453">
        <v>30</v>
      </c>
      <c r="KB453">
        <v>29.4877</v>
      </c>
      <c r="KC453">
        <v>29.4836</v>
      </c>
      <c r="KD453">
        <v>40.2863</v>
      </c>
      <c r="KE453">
        <v>21.4264</v>
      </c>
      <c r="KF453">
        <v>24.014</v>
      </c>
      <c r="KG453">
        <v>28.0823</v>
      </c>
      <c r="KH453">
        <v>854.885</v>
      </c>
      <c r="KI453">
        <v>15.1601</v>
      </c>
      <c r="KJ453">
        <v>101.849</v>
      </c>
      <c r="KK453">
        <v>91.527</v>
      </c>
    </row>
    <row r="454" spans="1:297">
      <c r="A454">
        <v>436</v>
      </c>
      <c r="B454">
        <v>1758651426</v>
      </c>
      <c r="C454">
        <v>9793</v>
      </c>
      <c r="D454" t="s">
        <v>1321</v>
      </c>
      <c r="E454" t="s">
        <v>1322</v>
      </c>
      <c r="F454">
        <v>5</v>
      </c>
      <c r="G454" t="s">
        <v>1220</v>
      </c>
      <c r="H454" t="s">
        <v>438</v>
      </c>
      <c r="I454">
        <v>1758651418.5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(EA454+(U454+2*0.95*5.67E-8*(((EA454+$B$9)+273)^4-(EA454+273)^4)-44100*J454)/(1.84*29.3*R454+8*0.95*5.67E-8*(EA454+273)^3))</f>
        <v>0</v>
      </c>
      <c r="W454">
        <f>($C$9*EB454+$D$9*EC454+$E$9*V454)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2*0.95*5.67E-8*(((EA454+$B$9)+273)^4-(W454+273)^4)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854.8292581954286</v>
      </c>
      <c r="AK454">
        <v>820.7296484848481</v>
      </c>
      <c r="AL454">
        <v>3.390508093119039</v>
      </c>
      <c r="AM454">
        <v>65.18708182641205</v>
      </c>
      <c r="AN454">
        <f>(AP454 - AO454 + DY454*1E3/(8.314*(EA454+273.15)) * AR454/DX454 * AQ454) * DX454/(100*DL454) * 1000/(1000 - AP454)</f>
        <v>0</v>
      </c>
      <c r="AO454">
        <v>15.09238937024541</v>
      </c>
      <c r="AP454">
        <v>22.56595151515151</v>
      </c>
      <c r="AQ454">
        <v>-0.001408075089873655</v>
      </c>
      <c r="AR454">
        <v>105.4084907912641</v>
      </c>
      <c r="AS454">
        <v>0</v>
      </c>
      <c r="AT454">
        <v>0</v>
      </c>
      <c r="AU454">
        <f>IF(AS454*$H$15&gt;=AW454,1.0,(AW454/(AW454-AS454*$H$15)))</f>
        <v>0</v>
      </c>
      <c r="AV454">
        <f>(AU454-1)*100</f>
        <v>0</v>
      </c>
      <c r="AW454">
        <f>MAX(0,($B$15+$C$15*EF454)/(1+$D$15*EF454)*DY454/(EA454+273)*$E$15)</f>
        <v>0</v>
      </c>
      <c r="AX454" t="s">
        <v>439</v>
      </c>
      <c r="AY454" t="s">
        <v>439</v>
      </c>
      <c r="AZ454">
        <v>0</v>
      </c>
      <c r="BA454">
        <v>0</v>
      </c>
      <c r="BB454">
        <f>1-AZ454/BA454</f>
        <v>0</v>
      </c>
      <c r="BC454">
        <v>0</v>
      </c>
      <c r="BD454" t="s">
        <v>439</v>
      </c>
      <c r="BE454" t="s">
        <v>439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439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$B$13*EG454+$C$13*EH454+$F$13*ES454*(1-EV454)</f>
        <v>0</v>
      </c>
      <c r="DI454">
        <f>DH454*DJ454</f>
        <v>0</v>
      </c>
      <c r="DJ454">
        <f>($B$13*$D$11+$C$13*$D$11+$F$13*((FF454+EX454)/MAX(FF454+EX454+FG454, 0.1)*$I$11+FG454/MAX(FF454+EX454+FG454, 0.1)*$J$11))/($B$13+$C$13+$F$13)</f>
        <v>0</v>
      </c>
      <c r="DK454">
        <f>($B$13*$K$11+$C$13*$K$11+$F$13*((FF454+EX454)/MAX(FF454+EX454+FG454, 0.1)*$P$11+FG454/MAX(FF454+EX454+FG454, 0.1)*$Q$11))/($B$13+$C$13+$F$13)</f>
        <v>0</v>
      </c>
      <c r="DL454">
        <v>5.36</v>
      </c>
      <c r="DM454">
        <v>0.5</v>
      </c>
      <c r="DN454" t="s">
        <v>440</v>
      </c>
      <c r="DO454">
        <v>2</v>
      </c>
      <c r="DP454" t="b">
        <v>1</v>
      </c>
      <c r="DQ454">
        <v>1758651418.5</v>
      </c>
      <c r="DR454">
        <v>778.9431111111111</v>
      </c>
      <c r="DS454">
        <v>826.7563703703704</v>
      </c>
      <c r="DT454">
        <v>22.59825185185185</v>
      </c>
      <c r="DU454">
        <v>15.05525925925926</v>
      </c>
      <c r="DV454">
        <v>780.1158518518519</v>
      </c>
      <c r="DW454">
        <v>22.30427037037037</v>
      </c>
      <c r="DX454">
        <v>500.0576296296297</v>
      </c>
      <c r="DY454">
        <v>90.26161851851855</v>
      </c>
      <c r="DZ454">
        <v>0.06861762592592592</v>
      </c>
      <c r="EA454">
        <v>29.34706666666667</v>
      </c>
      <c r="EB454">
        <v>30.03704444444444</v>
      </c>
      <c r="EC454">
        <v>999.9000000000001</v>
      </c>
      <c r="ED454">
        <v>0</v>
      </c>
      <c r="EE454">
        <v>0</v>
      </c>
      <c r="EF454">
        <v>10022.75481481481</v>
      </c>
      <c r="EG454">
        <v>0</v>
      </c>
      <c r="EH454">
        <v>11.22332962962963</v>
      </c>
      <c r="EI454">
        <v>-47.81314444444445</v>
      </c>
      <c r="EJ454">
        <v>796.9525925925925</v>
      </c>
      <c r="EK454">
        <v>839.3939629629631</v>
      </c>
      <c r="EL454">
        <v>7.542995185185185</v>
      </c>
      <c r="EM454">
        <v>826.7563703703704</v>
      </c>
      <c r="EN454">
        <v>15.05525925925926</v>
      </c>
      <c r="EO454">
        <v>2.039754814814815</v>
      </c>
      <c r="EP454">
        <v>1.358912592592593</v>
      </c>
      <c r="EQ454">
        <v>17.75636666666666</v>
      </c>
      <c r="ER454">
        <v>11.46672222222222</v>
      </c>
      <c r="ES454">
        <v>1999.995555555555</v>
      </c>
      <c r="ET454">
        <v>0.980004851851852</v>
      </c>
      <c r="EU454">
        <v>0.01999517037037037</v>
      </c>
      <c r="EV454">
        <v>0</v>
      </c>
      <c r="EW454">
        <v>1135.356666666667</v>
      </c>
      <c r="EX454">
        <v>5.00078</v>
      </c>
      <c r="EY454">
        <v>22006.9037037037</v>
      </c>
      <c r="EZ454">
        <v>16379.63333333333</v>
      </c>
      <c r="FA454">
        <v>39.74048148148148</v>
      </c>
      <c r="FB454">
        <v>40.52525925925926</v>
      </c>
      <c r="FC454">
        <v>39.80296296296296</v>
      </c>
      <c r="FD454">
        <v>40.21737037037037</v>
      </c>
      <c r="FE454">
        <v>41.00666666666667</v>
      </c>
      <c r="FF454">
        <v>1955.107777777778</v>
      </c>
      <c r="FG454">
        <v>39.88740740740742</v>
      </c>
      <c r="FH454">
        <v>0</v>
      </c>
      <c r="FI454">
        <v>1758651424.2</v>
      </c>
      <c r="FJ454">
        <v>0</v>
      </c>
      <c r="FK454">
        <v>1135.354</v>
      </c>
      <c r="FL454">
        <v>-2.484615404790317</v>
      </c>
      <c r="FM454">
        <v>-52.16153846036509</v>
      </c>
      <c r="FN454">
        <v>22006.708</v>
      </c>
      <c r="FO454">
        <v>15</v>
      </c>
      <c r="FP454">
        <v>0</v>
      </c>
      <c r="FQ454" t="s">
        <v>441</v>
      </c>
      <c r="FR454">
        <v>1746989605.5</v>
      </c>
      <c r="FS454">
        <v>1746989593.5</v>
      </c>
      <c r="FT454">
        <v>0</v>
      </c>
      <c r="FU454">
        <v>-0.274</v>
      </c>
      <c r="FV454">
        <v>-0.002</v>
      </c>
      <c r="FW454">
        <v>2.549</v>
      </c>
      <c r="FX454">
        <v>0.129</v>
      </c>
      <c r="FY454">
        <v>420</v>
      </c>
      <c r="FZ454">
        <v>17</v>
      </c>
      <c r="GA454">
        <v>0.02</v>
      </c>
      <c r="GB454">
        <v>0.04</v>
      </c>
      <c r="GC454">
        <v>-47.70723414634147</v>
      </c>
      <c r="GD454">
        <v>-1.346834843205682</v>
      </c>
      <c r="GE454">
        <v>0.1695170595196059</v>
      </c>
      <c r="GF454">
        <v>0</v>
      </c>
      <c r="GG454">
        <v>1135.51</v>
      </c>
      <c r="GH454">
        <v>-3.159358292701503</v>
      </c>
      <c r="GI454">
        <v>0.4030545139016122</v>
      </c>
      <c r="GJ454">
        <v>0</v>
      </c>
      <c r="GK454">
        <v>7.569696341463414</v>
      </c>
      <c r="GL454">
        <v>-0.5001836236933794</v>
      </c>
      <c r="GM454">
        <v>0.0507799699207443</v>
      </c>
      <c r="GN454">
        <v>0</v>
      </c>
      <c r="GO454">
        <v>0</v>
      </c>
      <c r="GP454">
        <v>3</v>
      </c>
      <c r="GQ454" t="s">
        <v>459</v>
      </c>
      <c r="GR454">
        <v>3.10121</v>
      </c>
      <c r="GS454">
        <v>2.72661</v>
      </c>
      <c r="GT454">
        <v>0.139029</v>
      </c>
      <c r="GU454">
        <v>0.144235</v>
      </c>
      <c r="GV454">
        <v>0.102887</v>
      </c>
      <c r="GW454">
        <v>0.0781791</v>
      </c>
      <c r="GX454">
        <v>22480.7</v>
      </c>
      <c r="GY454">
        <v>20330.6</v>
      </c>
      <c r="GZ454">
        <v>26675.3</v>
      </c>
      <c r="HA454">
        <v>23981.1</v>
      </c>
      <c r="HB454">
        <v>38300.3</v>
      </c>
      <c r="HC454">
        <v>32706.3</v>
      </c>
      <c r="HD454">
        <v>46583.1</v>
      </c>
      <c r="HE454">
        <v>37960</v>
      </c>
      <c r="HF454">
        <v>1.87178</v>
      </c>
      <c r="HG454">
        <v>1.83557</v>
      </c>
      <c r="HH454">
        <v>0.142232</v>
      </c>
      <c r="HI454">
        <v>0</v>
      </c>
      <c r="HJ454">
        <v>27.7365</v>
      </c>
      <c r="HK454">
        <v>999.9</v>
      </c>
      <c r="HL454">
        <v>36.7</v>
      </c>
      <c r="HM454">
        <v>32.6</v>
      </c>
      <c r="HN454">
        <v>20.0874</v>
      </c>
      <c r="HO454">
        <v>60.9813</v>
      </c>
      <c r="HP454">
        <v>22.9006</v>
      </c>
      <c r="HQ454">
        <v>1</v>
      </c>
      <c r="HR454">
        <v>0.154436</v>
      </c>
      <c r="HS454">
        <v>0.0269145</v>
      </c>
      <c r="HT454">
        <v>20.2797</v>
      </c>
      <c r="HU454">
        <v>5.2104</v>
      </c>
      <c r="HV454">
        <v>11.9798</v>
      </c>
      <c r="HW454">
        <v>4.9629</v>
      </c>
      <c r="HX454">
        <v>3.2742</v>
      </c>
      <c r="HY454">
        <v>9999</v>
      </c>
      <c r="HZ454">
        <v>9999</v>
      </c>
      <c r="IA454">
        <v>9999</v>
      </c>
      <c r="IB454">
        <v>999.9</v>
      </c>
      <c r="IC454">
        <v>1.86395</v>
      </c>
      <c r="ID454">
        <v>1.86013</v>
      </c>
      <c r="IE454">
        <v>1.85843</v>
      </c>
      <c r="IF454">
        <v>1.85974</v>
      </c>
      <c r="IG454">
        <v>1.85989</v>
      </c>
      <c r="IH454">
        <v>1.85838</v>
      </c>
      <c r="II454">
        <v>1.85745</v>
      </c>
      <c r="IJ454">
        <v>1.85242</v>
      </c>
      <c r="IK454">
        <v>0</v>
      </c>
      <c r="IL454">
        <v>0</v>
      </c>
      <c r="IM454">
        <v>0</v>
      </c>
      <c r="IN454">
        <v>0</v>
      </c>
      <c r="IO454" t="s">
        <v>443</v>
      </c>
      <c r="IP454" t="s">
        <v>444</v>
      </c>
      <c r="IQ454" t="s">
        <v>445</v>
      </c>
      <c r="IR454" t="s">
        <v>445</v>
      </c>
      <c r="IS454" t="s">
        <v>445</v>
      </c>
      <c r="IT454" t="s">
        <v>445</v>
      </c>
      <c r="IU454">
        <v>0</v>
      </c>
      <c r="IV454">
        <v>100</v>
      </c>
      <c r="IW454">
        <v>100</v>
      </c>
      <c r="IX454">
        <v>-1.159</v>
      </c>
      <c r="IY454">
        <v>0.2932</v>
      </c>
      <c r="IZ454">
        <v>-1.101190050776656</v>
      </c>
      <c r="JA454">
        <v>-0.0009077452495023094</v>
      </c>
      <c r="JB454">
        <v>1.260287539409167E-06</v>
      </c>
      <c r="JC454">
        <v>-2.747980142854786E-10</v>
      </c>
      <c r="JD454">
        <v>0.01164710740424388</v>
      </c>
      <c r="JE454">
        <v>0.002354074995816399</v>
      </c>
      <c r="JF454">
        <v>0.0004967520844642659</v>
      </c>
      <c r="JG454">
        <v>-1.558376616488758E-06</v>
      </c>
      <c r="JH454">
        <v>1</v>
      </c>
      <c r="JI454">
        <v>1955</v>
      </c>
      <c r="JJ454">
        <v>1</v>
      </c>
      <c r="JK454">
        <v>26</v>
      </c>
      <c r="JL454">
        <v>194363.7</v>
      </c>
      <c r="JM454">
        <v>194363.9</v>
      </c>
      <c r="JN454">
        <v>2.03491</v>
      </c>
      <c r="JO454">
        <v>2.61841</v>
      </c>
      <c r="JP454">
        <v>1.49658</v>
      </c>
      <c r="JQ454">
        <v>2.34497</v>
      </c>
      <c r="JR454">
        <v>1.54907</v>
      </c>
      <c r="JS454">
        <v>2.4646</v>
      </c>
      <c r="JT454">
        <v>36.908</v>
      </c>
      <c r="JU454">
        <v>24.1751</v>
      </c>
      <c r="JV454">
        <v>18</v>
      </c>
      <c r="JW454">
        <v>486.653</v>
      </c>
      <c r="JX454">
        <v>478.226</v>
      </c>
      <c r="JY454">
        <v>28.0639</v>
      </c>
      <c r="JZ454">
        <v>29.2651</v>
      </c>
      <c r="KA454">
        <v>30</v>
      </c>
      <c r="KB454">
        <v>29.4851</v>
      </c>
      <c r="KC454">
        <v>29.4831</v>
      </c>
      <c r="KD454">
        <v>40.965</v>
      </c>
      <c r="KE454">
        <v>21.1489</v>
      </c>
      <c r="KF454">
        <v>23.6437</v>
      </c>
      <c r="KG454">
        <v>28.0433</v>
      </c>
      <c r="KH454">
        <v>874.92</v>
      </c>
      <c r="KI454">
        <v>15.2033</v>
      </c>
      <c r="KJ454">
        <v>101.849</v>
      </c>
      <c r="KK454">
        <v>91.5274</v>
      </c>
    </row>
    <row r="455" spans="1:297">
      <c r="A455">
        <v>437</v>
      </c>
      <c r="B455">
        <v>1758651431</v>
      </c>
      <c r="C455">
        <v>9798</v>
      </c>
      <c r="D455" t="s">
        <v>1323</v>
      </c>
      <c r="E455" t="s">
        <v>1324</v>
      </c>
      <c r="F455">
        <v>5</v>
      </c>
      <c r="G455" t="s">
        <v>1220</v>
      </c>
      <c r="H455" t="s">
        <v>438</v>
      </c>
      <c r="I455">
        <v>1758651423.214286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(EA455+(U455+2*0.95*5.67E-8*(((EA455+$B$9)+273)^4-(EA455+273)^4)-44100*J455)/(1.84*29.3*R455+8*0.95*5.67E-8*(EA455+273)^3))</f>
        <v>0</v>
      </c>
      <c r="W455">
        <f>($C$9*EB455+$D$9*EC455+$E$9*V455)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2*0.95*5.67E-8*(((EA455+$B$9)+273)^4-(W455+273)^4)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871.78430603119</v>
      </c>
      <c r="AK455">
        <v>837.6348545454547</v>
      </c>
      <c r="AL455">
        <v>3.374626841097831</v>
      </c>
      <c r="AM455">
        <v>65.18708182641205</v>
      </c>
      <c r="AN455">
        <f>(AP455 - AO455 + DY455*1E3/(8.314*(EA455+273.15)) * AR455/DX455 * AQ455) * DX455/(100*DL455) * 1000/(1000 - AP455)</f>
        <v>0</v>
      </c>
      <c r="AO455">
        <v>15.07353613718672</v>
      </c>
      <c r="AP455">
        <v>22.52468606060606</v>
      </c>
      <c r="AQ455">
        <v>-0.009720025732904248</v>
      </c>
      <c r="AR455">
        <v>105.4084907912641</v>
      </c>
      <c r="AS455">
        <v>0</v>
      </c>
      <c r="AT455">
        <v>0</v>
      </c>
      <c r="AU455">
        <f>IF(AS455*$H$15&gt;=AW455,1.0,(AW455/(AW455-AS455*$H$15)))</f>
        <v>0</v>
      </c>
      <c r="AV455">
        <f>(AU455-1)*100</f>
        <v>0</v>
      </c>
      <c r="AW455">
        <f>MAX(0,($B$15+$C$15*EF455)/(1+$D$15*EF455)*DY455/(EA455+273)*$E$15)</f>
        <v>0</v>
      </c>
      <c r="AX455" t="s">
        <v>439</v>
      </c>
      <c r="AY455" t="s">
        <v>439</v>
      </c>
      <c r="AZ455">
        <v>0</v>
      </c>
      <c r="BA455">
        <v>0</v>
      </c>
      <c r="BB455">
        <f>1-AZ455/BA455</f>
        <v>0</v>
      </c>
      <c r="BC455">
        <v>0</v>
      </c>
      <c r="BD455" t="s">
        <v>439</v>
      </c>
      <c r="BE455" t="s">
        <v>439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439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$B$13*EG455+$C$13*EH455+$F$13*ES455*(1-EV455)</f>
        <v>0</v>
      </c>
      <c r="DI455">
        <f>DH455*DJ455</f>
        <v>0</v>
      </c>
      <c r="DJ455">
        <f>($B$13*$D$11+$C$13*$D$11+$F$13*((FF455+EX455)/MAX(FF455+EX455+FG455, 0.1)*$I$11+FG455/MAX(FF455+EX455+FG455, 0.1)*$J$11))/($B$13+$C$13+$F$13)</f>
        <v>0</v>
      </c>
      <c r="DK455">
        <f>($B$13*$K$11+$C$13*$K$11+$F$13*((FF455+EX455)/MAX(FF455+EX455+FG455, 0.1)*$P$11+FG455/MAX(FF455+EX455+FG455, 0.1)*$Q$11))/($B$13+$C$13+$F$13)</f>
        <v>0</v>
      </c>
      <c r="DL455">
        <v>5.36</v>
      </c>
      <c r="DM455">
        <v>0.5</v>
      </c>
      <c r="DN455" t="s">
        <v>440</v>
      </c>
      <c r="DO455">
        <v>2</v>
      </c>
      <c r="DP455" t="b">
        <v>1</v>
      </c>
      <c r="DQ455">
        <v>1758651423.214286</v>
      </c>
      <c r="DR455">
        <v>794.61775</v>
      </c>
      <c r="DS455">
        <v>842.5289642857144</v>
      </c>
      <c r="DT455">
        <v>22.57354642857143</v>
      </c>
      <c r="DU455">
        <v>15.0685</v>
      </c>
      <c r="DV455">
        <v>795.7816785714286</v>
      </c>
      <c r="DW455">
        <v>22.28010714285714</v>
      </c>
      <c r="DX455">
        <v>500.0296428571428</v>
      </c>
      <c r="DY455">
        <v>90.26119285714286</v>
      </c>
      <c r="DZ455">
        <v>0.06870787142857143</v>
      </c>
      <c r="EA455">
        <v>29.34799285714286</v>
      </c>
      <c r="EB455">
        <v>30.0479</v>
      </c>
      <c r="EC455">
        <v>999.9000000000002</v>
      </c>
      <c r="ED455">
        <v>0</v>
      </c>
      <c r="EE455">
        <v>0</v>
      </c>
      <c r="EF455">
        <v>10010.67321428571</v>
      </c>
      <c r="EG455">
        <v>0</v>
      </c>
      <c r="EH455">
        <v>11.22743928571429</v>
      </c>
      <c r="EI455">
        <v>-47.91117142857143</v>
      </c>
      <c r="EJ455">
        <v>812.9690714285714</v>
      </c>
      <c r="EK455">
        <v>855.4191785714285</v>
      </c>
      <c r="EL455">
        <v>7.505053928571429</v>
      </c>
      <c r="EM455">
        <v>842.5289642857144</v>
      </c>
      <c r="EN455">
        <v>15.0685</v>
      </c>
      <c r="EO455">
        <v>2.037516071428572</v>
      </c>
      <c r="EP455">
        <v>1.360100714285714</v>
      </c>
      <c r="EQ455">
        <v>17.73892857142857</v>
      </c>
      <c r="ER455">
        <v>11.47994285714286</v>
      </c>
      <c r="ES455">
        <v>1999.995</v>
      </c>
      <c r="ET455">
        <v>0.9800049642857144</v>
      </c>
      <c r="EU455">
        <v>0.01999506071428571</v>
      </c>
      <c r="EV455">
        <v>0</v>
      </c>
      <c r="EW455">
        <v>1135.058214285714</v>
      </c>
      <c r="EX455">
        <v>5.00078</v>
      </c>
      <c r="EY455">
        <v>22002.68571428571</v>
      </c>
      <c r="EZ455">
        <v>16379.63214285714</v>
      </c>
      <c r="FA455">
        <v>39.74746428571428</v>
      </c>
      <c r="FB455">
        <v>40.531</v>
      </c>
      <c r="FC455">
        <v>39.81664285714286</v>
      </c>
      <c r="FD455">
        <v>40.21410714285714</v>
      </c>
      <c r="FE455">
        <v>41.0310357142857</v>
      </c>
      <c r="FF455">
        <v>1955.1075</v>
      </c>
      <c r="FG455">
        <v>39.88714285714287</v>
      </c>
      <c r="FH455">
        <v>0</v>
      </c>
      <c r="FI455">
        <v>1758651429</v>
      </c>
      <c r="FJ455">
        <v>0</v>
      </c>
      <c r="FK455">
        <v>1135.0596</v>
      </c>
      <c r="FL455">
        <v>-2.756923085373077</v>
      </c>
      <c r="FM455">
        <v>-55.0999999055928</v>
      </c>
      <c r="FN455">
        <v>22002.408</v>
      </c>
      <c r="FO455">
        <v>15</v>
      </c>
      <c r="FP455">
        <v>0</v>
      </c>
      <c r="FQ455" t="s">
        <v>441</v>
      </c>
      <c r="FR455">
        <v>1746989605.5</v>
      </c>
      <c r="FS455">
        <v>1746989593.5</v>
      </c>
      <c r="FT455">
        <v>0</v>
      </c>
      <c r="FU455">
        <v>-0.274</v>
      </c>
      <c r="FV455">
        <v>-0.002</v>
      </c>
      <c r="FW455">
        <v>2.549</v>
      </c>
      <c r="FX455">
        <v>0.129</v>
      </c>
      <c r="FY455">
        <v>420</v>
      </c>
      <c r="FZ455">
        <v>17</v>
      </c>
      <c r="GA455">
        <v>0.02</v>
      </c>
      <c r="GB455">
        <v>0.04</v>
      </c>
      <c r="GC455">
        <v>-47.8673</v>
      </c>
      <c r="GD455">
        <v>-1.274953846153736</v>
      </c>
      <c r="GE455">
        <v>0.1713939715976029</v>
      </c>
      <c r="GF455">
        <v>0</v>
      </c>
      <c r="GG455">
        <v>1135.204705882353</v>
      </c>
      <c r="GH455">
        <v>-2.98823530067</v>
      </c>
      <c r="GI455">
        <v>0.4158211952702462</v>
      </c>
      <c r="GJ455">
        <v>0</v>
      </c>
      <c r="GK455">
        <v>7.525395000000001</v>
      </c>
      <c r="GL455">
        <v>-0.5200894559099731</v>
      </c>
      <c r="GM455">
        <v>0.0514484283530605</v>
      </c>
      <c r="GN455">
        <v>0</v>
      </c>
      <c r="GO455">
        <v>0</v>
      </c>
      <c r="GP455">
        <v>3</v>
      </c>
      <c r="GQ455" t="s">
        <v>459</v>
      </c>
      <c r="GR455">
        <v>3.1011</v>
      </c>
      <c r="GS455">
        <v>2.72668</v>
      </c>
      <c r="GT455">
        <v>0.140918</v>
      </c>
      <c r="GU455">
        <v>0.146128</v>
      </c>
      <c r="GV455">
        <v>0.102752</v>
      </c>
      <c r="GW455">
        <v>0.0781958</v>
      </c>
      <c r="GX455">
        <v>22431.3</v>
      </c>
      <c r="GY455">
        <v>20285.8</v>
      </c>
      <c r="GZ455">
        <v>26675.3</v>
      </c>
      <c r="HA455">
        <v>23981.4</v>
      </c>
      <c r="HB455">
        <v>38306.3</v>
      </c>
      <c r="HC455">
        <v>32706.2</v>
      </c>
      <c r="HD455">
        <v>46583.1</v>
      </c>
      <c r="HE455">
        <v>37960.4</v>
      </c>
      <c r="HF455">
        <v>1.87155</v>
      </c>
      <c r="HG455">
        <v>1.83585</v>
      </c>
      <c r="HH455">
        <v>0.142269</v>
      </c>
      <c r="HI455">
        <v>0</v>
      </c>
      <c r="HJ455">
        <v>27.7389</v>
      </c>
      <c r="HK455">
        <v>999.9</v>
      </c>
      <c r="HL455">
        <v>36.7</v>
      </c>
      <c r="HM455">
        <v>32.6</v>
      </c>
      <c r="HN455">
        <v>20.0839</v>
      </c>
      <c r="HO455">
        <v>61.2013</v>
      </c>
      <c r="HP455">
        <v>23.0449</v>
      </c>
      <c r="HQ455">
        <v>1</v>
      </c>
      <c r="HR455">
        <v>0.154474</v>
      </c>
      <c r="HS455">
        <v>0.127116</v>
      </c>
      <c r="HT455">
        <v>20.2796</v>
      </c>
      <c r="HU455">
        <v>5.21115</v>
      </c>
      <c r="HV455">
        <v>11.9796</v>
      </c>
      <c r="HW455">
        <v>4.9632</v>
      </c>
      <c r="HX455">
        <v>3.27425</v>
      </c>
      <c r="HY455">
        <v>9999</v>
      </c>
      <c r="HZ455">
        <v>9999</v>
      </c>
      <c r="IA455">
        <v>9999</v>
      </c>
      <c r="IB455">
        <v>999.9</v>
      </c>
      <c r="IC455">
        <v>1.86398</v>
      </c>
      <c r="ID455">
        <v>1.86012</v>
      </c>
      <c r="IE455">
        <v>1.8584</v>
      </c>
      <c r="IF455">
        <v>1.85974</v>
      </c>
      <c r="IG455">
        <v>1.85989</v>
      </c>
      <c r="IH455">
        <v>1.85838</v>
      </c>
      <c r="II455">
        <v>1.85745</v>
      </c>
      <c r="IJ455">
        <v>1.85242</v>
      </c>
      <c r="IK455">
        <v>0</v>
      </c>
      <c r="IL455">
        <v>0</v>
      </c>
      <c r="IM455">
        <v>0</v>
      </c>
      <c r="IN455">
        <v>0</v>
      </c>
      <c r="IO455" t="s">
        <v>443</v>
      </c>
      <c r="IP455" t="s">
        <v>444</v>
      </c>
      <c r="IQ455" t="s">
        <v>445</v>
      </c>
      <c r="IR455" t="s">
        <v>445</v>
      </c>
      <c r="IS455" t="s">
        <v>445</v>
      </c>
      <c r="IT455" t="s">
        <v>445</v>
      </c>
      <c r="IU455">
        <v>0</v>
      </c>
      <c r="IV455">
        <v>100</v>
      </c>
      <c r="IW455">
        <v>100</v>
      </c>
      <c r="IX455">
        <v>-1.148</v>
      </c>
      <c r="IY455">
        <v>0.2923</v>
      </c>
      <c r="IZ455">
        <v>-1.101190050776656</v>
      </c>
      <c r="JA455">
        <v>-0.0009077452495023094</v>
      </c>
      <c r="JB455">
        <v>1.260287539409167E-06</v>
      </c>
      <c r="JC455">
        <v>-2.747980142854786E-10</v>
      </c>
      <c r="JD455">
        <v>0.01164710740424388</v>
      </c>
      <c r="JE455">
        <v>0.002354074995816399</v>
      </c>
      <c r="JF455">
        <v>0.0004967520844642659</v>
      </c>
      <c r="JG455">
        <v>-1.558376616488758E-06</v>
      </c>
      <c r="JH455">
        <v>1</v>
      </c>
      <c r="JI455">
        <v>1955</v>
      </c>
      <c r="JJ455">
        <v>1</v>
      </c>
      <c r="JK455">
        <v>26</v>
      </c>
      <c r="JL455">
        <v>194363.8</v>
      </c>
      <c r="JM455">
        <v>194364</v>
      </c>
      <c r="JN455">
        <v>2.07153</v>
      </c>
      <c r="JO455">
        <v>2.62939</v>
      </c>
      <c r="JP455">
        <v>1.49658</v>
      </c>
      <c r="JQ455">
        <v>2.34497</v>
      </c>
      <c r="JR455">
        <v>1.54907</v>
      </c>
      <c r="JS455">
        <v>2.35352</v>
      </c>
      <c r="JT455">
        <v>36.908</v>
      </c>
      <c r="JU455">
        <v>24.1663</v>
      </c>
      <c r="JV455">
        <v>18</v>
      </c>
      <c r="JW455">
        <v>486.52</v>
      </c>
      <c r="JX455">
        <v>478.386</v>
      </c>
      <c r="JY455">
        <v>28.0158</v>
      </c>
      <c r="JZ455">
        <v>29.2639</v>
      </c>
      <c r="KA455">
        <v>30.0001</v>
      </c>
      <c r="KB455">
        <v>29.4851</v>
      </c>
      <c r="KC455">
        <v>29.4811</v>
      </c>
      <c r="KD455">
        <v>41.5672</v>
      </c>
      <c r="KE455">
        <v>20.5517</v>
      </c>
      <c r="KF455">
        <v>23.6437</v>
      </c>
      <c r="KG455">
        <v>27.9919</v>
      </c>
      <c r="KH455">
        <v>888.279</v>
      </c>
      <c r="KI455">
        <v>15.2778</v>
      </c>
      <c r="KJ455">
        <v>101.849</v>
      </c>
      <c r="KK455">
        <v>91.5283</v>
      </c>
    </row>
    <row r="456" spans="1:297">
      <c r="A456">
        <v>438</v>
      </c>
      <c r="B456">
        <v>1758651435.5</v>
      </c>
      <c r="C456">
        <v>9802.5</v>
      </c>
      <c r="D456" t="s">
        <v>1325</v>
      </c>
      <c r="E456" t="s">
        <v>1326</v>
      </c>
      <c r="F456">
        <v>5</v>
      </c>
      <c r="G456" t="s">
        <v>1220</v>
      </c>
      <c r="H456" t="s">
        <v>438</v>
      </c>
      <c r="I456">
        <v>1758651427.660714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(EA456+(U456+2*0.95*5.67E-8*(((EA456+$B$9)+273)^4-(EA456+273)^4)-44100*J456)/(1.84*29.3*R456+8*0.95*5.67E-8*(EA456+273)^3))</f>
        <v>0</v>
      </c>
      <c r="W456">
        <f>($C$9*EB456+$D$9*EC456+$E$9*V456)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2*0.95*5.67E-8*(((EA456+$B$9)+273)^4-(W456+273)^4)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887.2056304408836</v>
      </c>
      <c r="AK456">
        <v>853.040393939394</v>
      </c>
      <c r="AL456">
        <v>3.425387109826784</v>
      </c>
      <c r="AM456">
        <v>65.18708182641205</v>
      </c>
      <c r="AN456">
        <f>(AP456 - AO456 + DY456*1E3/(8.314*(EA456+273.15)) * AR456/DX456 * AQ456) * DX456/(100*DL456) * 1000/(1000 - AP456)</f>
        <v>0</v>
      </c>
      <c r="AO456">
        <v>15.14896435034928</v>
      </c>
      <c r="AP456">
        <v>22.49164060606061</v>
      </c>
      <c r="AQ456">
        <v>-0.006102365174555905</v>
      </c>
      <c r="AR456">
        <v>105.4084907912641</v>
      </c>
      <c r="AS456">
        <v>0</v>
      </c>
      <c r="AT456">
        <v>0</v>
      </c>
      <c r="AU456">
        <f>IF(AS456*$H$15&gt;=AW456,1.0,(AW456/(AW456-AS456*$H$15)))</f>
        <v>0</v>
      </c>
      <c r="AV456">
        <f>(AU456-1)*100</f>
        <v>0</v>
      </c>
      <c r="AW456">
        <f>MAX(0,($B$15+$C$15*EF456)/(1+$D$15*EF456)*DY456/(EA456+273)*$E$15)</f>
        <v>0</v>
      </c>
      <c r="AX456" t="s">
        <v>439</v>
      </c>
      <c r="AY456" t="s">
        <v>439</v>
      </c>
      <c r="AZ456">
        <v>0</v>
      </c>
      <c r="BA456">
        <v>0</v>
      </c>
      <c r="BB456">
        <f>1-AZ456/BA456</f>
        <v>0</v>
      </c>
      <c r="BC456">
        <v>0</v>
      </c>
      <c r="BD456" t="s">
        <v>439</v>
      </c>
      <c r="BE456" t="s">
        <v>439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439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$B$13*EG456+$C$13*EH456+$F$13*ES456*(1-EV456)</f>
        <v>0</v>
      </c>
      <c r="DI456">
        <f>DH456*DJ456</f>
        <v>0</v>
      </c>
      <c r="DJ456">
        <f>($B$13*$D$11+$C$13*$D$11+$F$13*((FF456+EX456)/MAX(FF456+EX456+FG456, 0.1)*$I$11+FG456/MAX(FF456+EX456+FG456, 0.1)*$J$11))/($B$13+$C$13+$F$13)</f>
        <v>0</v>
      </c>
      <c r="DK456">
        <f>($B$13*$K$11+$C$13*$K$11+$F$13*((FF456+EX456)/MAX(FF456+EX456+FG456, 0.1)*$P$11+FG456/MAX(FF456+EX456+FG456, 0.1)*$Q$11))/($B$13+$C$13+$F$13)</f>
        <v>0</v>
      </c>
      <c r="DL456">
        <v>5.36</v>
      </c>
      <c r="DM456">
        <v>0.5</v>
      </c>
      <c r="DN456" t="s">
        <v>440</v>
      </c>
      <c r="DO456">
        <v>2</v>
      </c>
      <c r="DP456" t="b">
        <v>1</v>
      </c>
      <c r="DQ456">
        <v>1758651427.660714</v>
      </c>
      <c r="DR456">
        <v>809.3902857142856</v>
      </c>
      <c r="DS456">
        <v>857.4037499999998</v>
      </c>
      <c r="DT456">
        <v>22.54468928571429</v>
      </c>
      <c r="DU456">
        <v>15.09760357142857</v>
      </c>
      <c r="DV456">
        <v>810.5455357142857</v>
      </c>
      <c r="DW456">
        <v>22.251875</v>
      </c>
      <c r="DX456">
        <v>500.0781785714286</v>
      </c>
      <c r="DY456">
        <v>90.26119285714286</v>
      </c>
      <c r="DZ456">
        <v>0.06860314999999999</v>
      </c>
      <c r="EA456">
        <v>29.34786785714286</v>
      </c>
      <c r="EB456">
        <v>30.05724285714286</v>
      </c>
      <c r="EC456">
        <v>999.9000000000002</v>
      </c>
      <c r="ED456">
        <v>0</v>
      </c>
      <c r="EE456">
        <v>0</v>
      </c>
      <c r="EF456">
        <v>10010.71857142857</v>
      </c>
      <c r="EG456">
        <v>0</v>
      </c>
      <c r="EH456">
        <v>11.22787142857143</v>
      </c>
      <c r="EI456">
        <v>-48.01342142857144</v>
      </c>
      <c r="EJ456">
        <v>828.0582500000002</v>
      </c>
      <c r="EK456">
        <v>870.5473214285714</v>
      </c>
      <c r="EL456">
        <v>7.447094285714285</v>
      </c>
      <c r="EM456">
        <v>857.4037499999998</v>
      </c>
      <c r="EN456">
        <v>15.09760357142857</v>
      </c>
      <c r="EO456">
        <v>2.034911785714286</v>
      </c>
      <c r="EP456">
        <v>1.362726785714286</v>
      </c>
      <c r="EQ456">
        <v>17.71861785714286</v>
      </c>
      <c r="ER456">
        <v>11.50909642857143</v>
      </c>
      <c r="ES456">
        <v>1999.994285714286</v>
      </c>
      <c r="ET456">
        <v>0.9800030714285712</v>
      </c>
      <c r="EU456">
        <v>0.01999685357142857</v>
      </c>
      <c r="EV456">
        <v>0</v>
      </c>
      <c r="EW456">
        <v>1134.905714285714</v>
      </c>
      <c r="EX456">
        <v>5.00078</v>
      </c>
      <c r="EY456">
        <v>21998.59285714286</v>
      </c>
      <c r="EZ456">
        <v>16379.61428571428</v>
      </c>
      <c r="FA456">
        <v>39.74524999999999</v>
      </c>
      <c r="FB456">
        <v>40.53099999999999</v>
      </c>
      <c r="FC456">
        <v>39.87242857142856</v>
      </c>
      <c r="FD456">
        <v>40.20967857142857</v>
      </c>
      <c r="FE456">
        <v>40.98410714285713</v>
      </c>
      <c r="FF456">
        <v>1955.102142857143</v>
      </c>
      <c r="FG456">
        <v>39.89142857142858</v>
      </c>
      <c r="FH456">
        <v>0</v>
      </c>
      <c r="FI456">
        <v>1758651433.8</v>
      </c>
      <c r="FJ456">
        <v>0</v>
      </c>
      <c r="FK456">
        <v>1134.8828</v>
      </c>
      <c r="FL456">
        <v>-2.86384617164972</v>
      </c>
      <c r="FM456">
        <v>-57.07692317440721</v>
      </c>
      <c r="FN456">
        <v>21997.908</v>
      </c>
      <c r="FO456">
        <v>15</v>
      </c>
      <c r="FP456">
        <v>0</v>
      </c>
      <c r="FQ456" t="s">
        <v>441</v>
      </c>
      <c r="FR456">
        <v>1746989605.5</v>
      </c>
      <c r="FS456">
        <v>1746989593.5</v>
      </c>
      <c r="FT456">
        <v>0</v>
      </c>
      <c r="FU456">
        <v>-0.274</v>
      </c>
      <c r="FV456">
        <v>-0.002</v>
      </c>
      <c r="FW456">
        <v>2.549</v>
      </c>
      <c r="FX456">
        <v>0.129</v>
      </c>
      <c r="FY456">
        <v>420</v>
      </c>
      <c r="FZ456">
        <v>17</v>
      </c>
      <c r="GA456">
        <v>0.02</v>
      </c>
      <c r="GB456">
        <v>0.04</v>
      </c>
      <c r="GC456">
        <v>-47.95958</v>
      </c>
      <c r="GD456">
        <v>-1.596916322701685</v>
      </c>
      <c r="GE456">
        <v>0.1967969501796205</v>
      </c>
      <c r="GF456">
        <v>0</v>
      </c>
      <c r="GG456">
        <v>1135.053823529412</v>
      </c>
      <c r="GH456">
        <v>-2.549885416892913</v>
      </c>
      <c r="GI456">
        <v>0.3754762834672334</v>
      </c>
      <c r="GJ456">
        <v>0</v>
      </c>
      <c r="GK456">
        <v>7.48251175</v>
      </c>
      <c r="GL456">
        <v>-0.6785208630394354</v>
      </c>
      <c r="GM456">
        <v>0.06778920761771376</v>
      </c>
      <c r="GN456">
        <v>0</v>
      </c>
      <c r="GO456">
        <v>0</v>
      </c>
      <c r="GP456">
        <v>3</v>
      </c>
      <c r="GQ456" t="s">
        <v>459</v>
      </c>
      <c r="GR456">
        <v>3.10131</v>
      </c>
      <c r="GS456">
        <v>2.72636</v>
      </c>
      <c r="GT456">
        <v>0.142621</v>
      </c>
      <c r="GU456">
        <v>0.147754</v>
      </c>
      <c r="GV456">
        <v>0.102653</v>
      </c>
      <c r="GW456">
        <v>0.0785227</v>
      </c>
      <c r="GX456">
        <v>22386.9</v>
      </c>
      <c r="GY456">
        <v>20247.3</v>
      </c>
      <c r="GZ456">
        <v>26675.4</v>
      </c>
      <c r="HA456">
        <v>23981.4</v>
      </c>
      <c r="HB456">
        <v>38310.9</v>
      </c>
      <c r="HC456">
        <v>32694.7</v>
      </c>
      <c r="HD456">
        <v>46583.2</v>
      </c>
      <c r="HE456">
        <v>37960.4</v>
      </c>
      <c r="HF456">
        <v>1.87173</v>
      </c>
      <c r="HG456">
        <v>1.83575</v>
      </c>
      <c r="HH456">
        <v>0.143334</v>
      </c>
      <c r="HI456">
        <v>0</v>
      </c>
      <c r="HJ456">
        <v>27.7389</v>
      </c>
      <c r="HK456">
        <v>999.9</v>
      </c>
      <c r="HL456">
        <v>36.7</v>
      </c>
      <c r="HM456">
        <v>32.6</v>
      </c>
      <c r="HN456">
        <v>20.0862</v>
      </c>
      <c r="HO456">
        <v>60.8613</v>
      </c>
      <c r="HP456">
        <v>22.8486</v>
      </c>
      <c r="HQ456">
        <v>1</v>
      </c>
      <c r="HR456">
        <v>0.154642</v>
      </c>
      <c r="HS456">
        <v>0.206841</v>
      </c>
      <c r="HT456">
        <v>20.2795</v>
      </c>
      <c r="HU456">
        <v>5.21115</v>
      </c>
      <c r="HV456">
        <v>11.98</v>
      </c>
      <c r="HW456">
        <v>4.9632</v>
      </c>
      <c r="HX456">
        <v>3.27438</v>
      </c>
      <c r="HY456">
        <v>9999</v>
      </c>
      <c r="HZ456">
        <v>9999</v>
      </c>
      <c r="IA456">
        <v>9999</v>
      </c>
      <c r="IB456">
        <v>999.9</v>
      </c>
      <c r="IC456">
        <v>1.86391</v>
      </c>
      <c r="ID456">
        <v>1.86013</v>
      </c>
      <c r="IE456">
        <v>1.85842</v>
      </c>
      <c r="IF456">
        <v>1.85974</v>
      </c>
      <c r="IG456">
        <v>1.85989</v>
      </c>
      <c r="IH456">
        <v>1.85838</v>
      </c>
      <c r="II456">
        <v>1.85745</v>
      </c>
      <c r="IJ456">
        <v>1.85242</v>
      </c>
      <c r="IK456">
        <v>0</v>
      </c>
      <c r="IL456">
        <v>0</v>
      </c>
      <c r="IM456">
        <v>0</v>
      </c>
      <c r="IN456">
        <v>0</v>
      </c>
      <c r="IO456" t="s">
        <v>443</v>
      </c>
      <c r="IP456" t="s">
        <v>444</v>
      </c>
      <c r="IQ456" t="s">
        <v>445</v>
      </c>
      <c r="IR456" t="s">
        <v>445</v>
      </c>
      <c r="IS456" t="s">
        <v>445</v>
      </c>
      <c r="IT456" t="s">
        <v>445</v>
      </c>
      <c r="IU456">
        <v>0</v>
      </c>
      <c r="IV456">
        <v>100</v>
      </c>
      <c r="IW456">
        <v>100</v>
      </c>
      <c r="IX456">
        <v>-1.14</v>
      </c>
      <c r="IY456">
        <v>0.2917</v>
      </c>
      <c r="IZ456">
        <v>-1.101190050776656</v>
      </c>
      <c r="JA456">
        <v>-0.0009077452495023094</v>
      </c>
      <c r="JB456">
        <v>1.260287539409167E-06</v>
      </c>
      <c r="JC456">
        <v>-2.747980142854786E-10</v>
      </c>
      <c r="JD456">
        <v>0.01164710740424388</v>
      </c>
      <c r="JE456">
        <v>0.002354074995816399</v>
      </c>
      <c r="JF456">
        <v>0.0004967520844642659</v>
      </c>
      <c r="JG456">
        <v>-1.558376616488758E-06</v>
      </c>
      <c r="JH456">
        <v>1</v>
      </c>
      <c r="JI456">
        <v>1955</v>
      </c>
      <c r="JJ456">
        <v>1</v>
      </c>
      <c r="JK456">
        <v>26</v>
      </c>
      <c r="JL456">
        <v>194363.8</v>
      </c>
      <c r="JM456">
        <v>194364</v>
      </c>
      <c r="JN456">
        <v>2.09839</v>
      </c>
      <c r="JO456">
        <v>2.61353</v>
      </c>
      <c r="JP456">
        <v>1.49658</v>
      </c>
      <c r="JQ456">
        <v>2.34619</v>
      </c>
      <c r="JR456">
        <v>1.54907</v>
      </c>
      <c r="JS456">
        <v>2.34619</v>
      </c>
      <c r="JT456">
        <v>36.908</v>
      </c>
      <c r="JU456">
        <v>24.1663</v>
      </c>
      <c r="JV456">
        <v>18</v>
      </c>
      <c r="JW456">
        <v>486.623</v>
      </c>
      <c r="JX456">
        <v>478.322</v>
      </c>
      <c r="JY456">
        <v>27.9657</v>
      </c>
      <c r="JZ456">
        <v>29.2639</v>
      </c>
      <c r="KA456">
        <v>30.0002</v>
      </c>
      <c r="KB456">
        <v>29.4851</v>
      </c>
      <c r="KC456">
        <v>29.4811</v>
      </c>
      <c r="KD456">
        <v>42.1237</v>
      </c>
      <c r="KE456">
        <v>20.2554</v>
      </c>
      <c r="KF456">
        <v>23.6437</v>
      </c>
      <c r="KG456">
        <v>27.9313</v>
      </c>
      <c r="KH456">
        <v>908.316</v>
      </c>
      <c r="KI456">
        <v>15.3405</v>
      </c>
      <c r="KJ456">
        <v>101.849</v>
      </c>
      <c r="KK456">
        <v>91.5284</v>
      </c>
    </row>
    <row r="457" spans="1:297">
      <c r="A457">
        <v>439</v>
      </c>
      <c r="B457">
        <v>1758651441</v>
      </c>
      <c r="C457">
        <v>9808</v>
      </c>
      <c r="D457" t="s">
        <v>1327</v>
      </c>
      <c r="E457" t="s">
        <v>1328</v>
      </c>
      <c r="F457">
        <v>5</v>
      </c>
      <c r="G457" t="s">
        <v>1220</v>
      </c>
      <c r="H457" t="s">
        <v>438</v>
      </c>
      <c r="I457">
        <v>1758651433.232143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(EA457+(U457+2*0.95*5.67E-8*(((EA457+$B$9)+273)^4-(EA457+273)^4)-44100*J457)/(1.84*29.3*R457+8*0.95*5.67E-8*(EA457+273)^3))</f>
        <v>0</v>
      </c>
      <c r="W457">
        <f>($C$9*EB457+$D$9*EC457+$E$9*V457)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2*0.95*5.67E-8*(((EA457+$B$9)+273)^4-(W457+273)^4)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905.9321314145908</v>
      </c>
      <c r="AK457">
        <v>871.6504787878783</v>
      </c>
      <c r="AL457">
        <v>3.374645959581743</v>
      </c>
      <c r="AM457">
        <v>65.18708182641205</v>
      </c>
      <c r="AN457">
        <f>(AP457 - AO457 + DY457*1E3/(8.314*(EA457+273.15)) * AR457/DX457 * AQ457) * DX457/(100*DL457) * 1000/(1000 - AP457)</f>
        <v>0</v>
      </c>
      <c r="AO457">
        <v>15.24627120467173</v>
      </c>
      <c r="AP457">
        <v>22.4704587878788</v>
      </c>
      <c r="AQ457">
        <v>-0.0009884522659545059</v>
      </c>
      <c r="AR457">
        <v>105.4084907912641</v>
      </c>
      <c r="AS457">
        <v>0</v>
      </c>
      <c r="AT457">
        <v>0</v>
      </c>
      <c r="AU457">
        <f>IF(AS457*$H$15&gt;=AW457,1.0,(AW457/(AW457-AS457*$H$15)))</f>
        <v>0</v>
      </c>
      <c r="AV457">
        <f>(AU457-1)*100</f>
        <v>0</v>
      </c>
      <c r="AW457">
        <f>MAX(0,($B$15+$C$15*EF457)/(1+$D$15*EF457)*DY457/(EA457+273)*$E$15)</f>
        <v>0</v>
      </c>
      <c r="AX457" t="s">
        <v>439</v>
      </c>
      <c r="AY457" t="s">
        <v>439</v>
      </c>
      <c r="AZ457">
        <v>0</v>
      </c>
      <c r="BA457">
        <v>0</v>
      </c>
      <c r="BB457">
        <f>1-AZ457/BA457</f>
        <v>0</v>
      </c>
      <c r="BC457">
        <v>0</v>
      </c>
      <c r="BD457" t="s">
        <v>439</v>
      </c>
      <c r="BE457" t="s">
        <v>439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439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$B$13*EG457+$C$13*EH457+$F$13*ES457*(1-EV457)</f>
        <v>0</v>
      </c>
      <c r="DI457">
        <f>DH457*DJ457</f>
        <v>0</v>
      </c>
      <c r="DJ457">
        <f>($B$13*$D$11+$C$13*$D$11+$F$13*((FF457+EX457)/MAX(FF457+EX457+FG457, 0.1)*$I$11+FG457/MAX(FF457+EX457+FG457, 0.1)*$J$11))/($B$13+$C$13+$F$13)</f>
        <v>0</v>
      </c>
      <c r="DK457">
        <f>($B$13*$K$11+$C$13*$K$11+$F$13*((FF457+EX457)/MAX(FF457+EX457+FG457, 0.1)*$P$11+FG457/MAX(FF457+EX457+FG457, 0.1)*$Q$11))/($B$13+$C$13+$F$13)</f>
        <v>0</v>
      </c>
      <c r="DL457">
        <v>5.36</v>
      </c>
      <c r="DM457">
        <v>0.5</v>
      </c>
      <c r="DN457" t="s">
        <v>440</v>
      </c>
      <c r="DO457">
        <v>2</v>
      </c>
      <c r="DP457" t="b">
        <v>1</v>
      </c>
      <c r="DQ457">
        <v>1758651433.232143</v>
      </c>
      <c r="DR457">
        <v>827.9144642857143</v>
      </c>
      <c r="DS457">
        <v>876.0738214285714</v>
      </c>
      <c r="DT457">
        <v>22.50934285714286</v>
      </c>
      <c r="DU457">
        <v>15.14980357142857</v>
      </c>
      <c r="DV457">
        <v>829.0585000000001</v>
      </c>
      <c r="DW457">
        <v>22.21728571428571</v>
      </c>
      <c r="DX457">
        <v>500.0288928571429</v>
      </c>
      <c r="DY457">
        <v>90.26135000000001</v>
      </c>
      <c r="DZ457">
        <v>0.06853745357142857</v>
      </c>
      <c r="EA457">
        <v>29.34503571428571</v>
      </c>
      <c r="EB457">
        <v>30.06764642857143</v>
      </c>
      <c r="EC457">
        <v>999.9000000000002</v>
      </c>
      <c r="ED457">
        <v>0</v>
      </c>
      <c r="EE457">
        <v>0</v>
      </c>
      <c r="EF457">
        <v>9993.257857142857</v>
      </c>
      <c r="EG457">
        <v>0</v>
      </c>
      <c r="EH457">
        <v>11.22635</v>
      </c>
      <c r="EI457">
        <v>-48.15938214285715</v>
      </c>
      <c r="EJ457">
        <v>846.9789999999999</v>
      </c>
      <c r="EK457">
        <v>889.5514285714286</v>
      </c>
      <c r="EL457">
        <v>7.359540714285715</v>
      </c>
      <c r="EM457">
        <v>876.0738214285714</v>
      </c>
      <c r="EN457">
        <v>15.14980357142857</v>
      </c>
      <c r="EO457">
        <v>2.031724285714286</v>
      </c>
      <c r="EP457">
        <v>1.367441071428571</v>
      </c>
      <c r="EQ457">
        <v>17.69373928571428</v>
      </c>
      <c r="ER457">
        <v>11.56120357142857</v>
      </c>
      <c r="ES457">
        <v>1999.9975</v>
      </c>
      <c r="ET457">
        <v>0.9799983214285711</v>
      </c>
      <c r="EU457">
        <v>0.020001525</v>
      </c>
      <c r="EV457">
        <v>0</v>
      </c>
      <c r="EW457">
        <v>1134.539285714286</v>
      </c>
      <c r="EX457">
        <v>5.00078</v>
      </c>
      <c r="EY457">
        <v>21993.33214285714</v>
      </c>
      <c r="EZ457">
        <v>16379.60714285714</v>
      </c>
      <c r="FA457">
        <v>39.73624999999999</v>
      </c>
      <c r="FB457">
        <v>40.51992857142857</v>
      </c>
      <c r="FC457">
        <v>39.87246428571428</v>
      </c>
      <c r="FD457">
        <v>40.19407142857143</v>
      </c>
      <c r="FE457">
        <v>40.95282142857142</v>
      </c>
      <c r="FF457">
        <v>1955.094285714286</v>
      </c>
      <c r="FG457">
        <v>39.90285714285715</v>
      </c>
      <c r="FH457">
        <v>0</v>
      </c>
      <c r="FI457">
        <v>1758651439.2</v>
      </c>
      <c r="FJ457">
        <v>0</v>
      </c>
      <c r="FK457">
        <v>1134.555769230769</v>
      </c>
      <c r="FL457">
        <v>-3.726837617037166</v>
      </c>
      <c r="FM457">
        <v>-56.77948722240836</v>
      </c>
      <c r="FN457">
        <v>21993.1</v>
      </c>
      <c r="FO457">
        <v>15</v>
      </c>
      <c r="FP457">
        <v>0</v>
      </c>
      <c r="FQ457" t="s">
        <v>441</v>
      </c>
      <c r="FR457">
        <v>1746989605.5</v>
      </c>
      <c r="FS457">
        <v>1746989593.5</v>
      </c>
      <c r="FT457">
        <v>0</v>
      </c>
      <c r="FU457">
        <v>-0.274</v>
      </c>
      <c r="FV457">
        <v>-0.002</v>
      </c>
      <c r="FW457">
        <v>2.549</v>
      </c>
      <c r="FX457">
        <v>0.129</v>
      </c>
      <c r="FY457">
        <v>420</v>
      </c>
      <c r="FZ457">
        <v>17</v>
      </c>
      <c r="GA457">
        <v>0.02</v>
      </c>
      <c r="GB457">
        <v>0.04</v>
      </c>
      <c r="GC457">
        <v>-48.0858775</v>
      </c>
      <c r="GD457">
        <v>-1.623508818011094</v>
      </c>
      <c r="GE457">
        <v>0.2012159132468158</v>
      </c>
      <c r="GF457">
        <v>0</v>
      </c>
      <c r="GG457">
        <v>1134.727058823529</v>
      </c>
      <c r="GH457">
        <v>-3.627501919213113</v>
      </c>
      <c r="GI457">
        <v>0.4630114305015477</v>
      </c>
      <c r="GJ457">
        <v>0</v>
      </c>
      <c r="GK457">
        <v>7.39211875</v>
      </c>
      <c r="GL457">
        <v>-0.9780196998123905</v>
      </c>
      <c r="GM457">
        <v>0.09806264049543793</v>
      </c>
      <c r="GN457">
        <v>0</v>
      </c>
      <c r="GO457">
        <v>0</v>
      </c>
      <c r="GP457">
        <v>3</v>
      </c>
      <c r="GQ457" t="s">
        <v>459</v>
      </c>
      <c r="GR457">
        <v>3.10113</v>
      </c>
      <c r="GS457">
        <v>2.72636</v>
      </c>
      <c r="GT457">
        <v>0.144658</v>
      </c>
      <c r="GU457">
        <v>0.14978</v>
      </c>
      <c r="GV457">
        <v>0.102589</v>
      </c>
      <c r="GW457">
        <v>0.0788913</v>
      </c>
      <c r="GX457">
        <v>22333.6</v>
      </c>
      <c r="GY457">
        <v>20199.3</v>
      </c>
      <c r="GZ457">
        <v>26675.3</v>
      </c>
      <c r="HA457">
        <v>23981.6</v>
      </c>
      <c r="HB457">
        <v>38313.8</v>
      </c>
      <c r="HC457">
        <v>32681.6</v>
      </c>
      <c r="HD457">
        <v>46583.1</v>
      </c>
      <c r="HE457">
        <v>37960.2</v>
      </c>
      <c r="HF457">
        <v>1.87118</v>
      </c>
      <c r="HG457">
        <v>1.83643</v>
      </c>
      <c r="HH457">
        <v>0.143312</v>
      </c>
      <c r="HI457">
        <v>0</v>
      </c>
      <c r="HJ457">
        <v>27.7389</v>
      </c>
      <c r="HK457">
        <v>999.9</v>
      </c>
      <c r="HL457">
        <v>36.6</v>
      </c>
      <c r="HM457">
        <v>32.6</v>
      </c>
      <c r="HN457">
        <v>20.0303</v>
      </c>
      <c r="HO457">
        <v>60.4413</v>
      </c>
      <c r="HP457">
        <v>23.0088</v>
      </c>
      <c r="HQ457">
        <v>1</v>
      </c>
      <c r="HR457">
        <v>0.155122</v>
      </c>
      <c r="HS457">
        <v>0.333165</v>
      </c>
      <c r="HT457">
        <v>20.279</v>
      </c>
      <c r="HU457">
        <v>5.2098</v>
      </c>
      <c r="HV457">
        <v>11.9794</v>
      </c>
      <c r="HW457">
        <v>4.9633</v>
      </c>
      <c r="HX457">
        <v>3.27418</v>
      </c>
      <c r="HY457">
        <v>9999</v>
      </c>
      <c r="HZ457">
        <v>9999</v>
      </c>
      <c r="IA457">
        <v>9999</v>
      </c>
      <c r="IB457">
        <v>999.9</v>
      </c>
      <c r="IC457">
        <v>1.86394</v>
      </c>
      <c r="ID457">
        <v>1.86011</v>
      </c>
      <c r="IE457">
        <v>1.85843</v>
      </c>
      <c r="IF457">
        <v>1.85975</v>
      </c>
      <c r="IG457">
        <v>1.85989</v>
      </c>
      <c r="IH457">
        <v>1.85837</v>
      </c>
      <c r="II457">
        <v>1.85745</v>
      </c>
      <c r="IJ457">
        <v>1.85242</v>
      </c>
      <c r="IK457">
        <v>0</v>
      </c>
      <c r="IL457">
        <v>0</v>
      </c>
      <c r="IM457">
        <v>0</v>
      </c>
      <c r="IN457">
        <v>0</v>
      </c>
      <c r="IO457" t="s">
        <v>443</v>
      </c>
      <c r="IP457" t="s">
        <v>444</v>
      </c>
      <c r="IQ457" t="s">
        <v>445</v>
      </c>
      <c r="IR457" t="s">
        <v>445</v>
      </c>
      <c r="IS457" t="s">
        <v>445</v>
      </c>
      <c r="IT457" t="s">
        <v>445</v>
      </c>
      <c r="IU457">
        <v>0</v>
      </c>
      <c r="IV457">
        <v>100</v>
      </c>
      <c r="IW457">
        <v>100</v>
      </c>
      <c r="IX457">
        <v>-1.128</v>
      </c>
      <c r="IY457">
        <v>0.2912</v>
      </c>
      <c r="IZ457">
        <v>-1.101190050776656</v>
      </c>
      <c r="JA457">
        <v>-0.0009077452495023094</v>
      </c>
      <c r="JB457">
        <v>1.260287539409167E-06</v>
      </c>
      <c r="JC457">
        <v>-2.747980142854786E-10</v>
      </c>
      <c r="JD457">
        <v>0.01164710740424388</v>
      </c>
      <c r="JE457">
        <v>0.002354074995816399</v>
      </c>
      <c r="JF457">
        <v>0.0004967520844642659</v>
      </c>
      <c r="JG457">
        <v>-1.558376616488758E-06</v>
      </c>
      <c r="JH457">
        <v>1</v>
      </c>
      <c r="JI457">
        <v>1955</v>
      </c>
      <c r="JJ457">
        <v>1</v>
      </c>
      <c r="JK457">
        <v>26</v>
      </c>
      <c r="JL457">
        <v>194363.9</v>
      </c>
      <c r="JM457">
        <v>194364.1</v>
      </c>
      <c r="JN457">
        <v>2.13257</v>
      </c>
      <c r="JO457">
        <v>2.62451</v>
      </c>
      <c r="JP457">
        <v>1.49658</v>
      </c>
      <c r="JQ457">
        <v>2.34497</v>
      </c>
      <c r="JR457">
        <v>1.54907</v>
      </c>
      <c r="JS457">
        <v>2.37305</v>
      </c>
      <c r="JT457">
        <v>36.908</v>
      </c>
      <c r="JU457">
        <v>24.1751</v>
      </c>
      <c r="JV457">
        <v>18</v>
      </c>
      <c r="JW457">
        <v>486.3</v>
      </c>
      <c r="JX457">
        <v>478.758</v>
      </c>
      <c r="JY457">
        <v>27.8866</v>
      </c>
      <c r="JZ457">
        <v>29.2639</v>
      </c>
      <c r="KA457">
        <v>30.0002</v>
      </c>
      <c r="KB457">
        <v>29.4851</v>
      </c>
      <c r="KC457">
        <v>29.4811</v>
      </c>
      <c r="KD457">
        <v>42.8462</v>
      </c>
      <c r="KE457">
        <v>19.6805</v>
      </c>
      <c r="KF457">
        <v>23.6437</v>
      </c>
      <c r="KG457">
        <v>27.8584</v>
      </c>
      <c r="KH457">
        <v>921.801</v>
      </c>
      <c r="KI457">
        <v>15.4149</v>
      </c>
      <c r="KJ457">
        <v>101.848</v>
      </c>
      <c r="KK457">
        <v>91.5284</v>
      </c>
    </row>
    <row r="458" spans="1:297">
      <c r="A458">
        <v>440</v>
      </c>
      <c r="B458">
        <v>1758651445.5</v>
      </c>
      <c r="C458">
        <v>9812.5</v>
      </c>
      <c r="D458" t="s">
        <v>1329</v>
      </c>
      <c r="E458" t="s">
        <v>1330</v>
      </c>
      <c r="F458">
        <v>5</v>
      </c>
      <c r="G458" t="s">
        <v>1220</v>
      </c>
      <c r="H458" t="s">
        <v>438</v>
      </c>
      <c r="I458">
        <v>1758651437.678571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(EA458+(U458+2*0.95*5.67E-8*(((EA458+$B$9)+273)^4-(EA458+273)^4)-44100*J458)/(1.84*29.3*R458+8*0.95*5.67E-8*(EA458+273)^3))</f>
        <v>0</v>
      </c>
      <c r="W458">
        <f>($C$9*EB458+$D$9*EC458+$E$9*V458)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2*0.95*5.67E-8*(((EA458+$B$9)+273)^4-(W458+273)^4)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921.2845327261348</v>
      </c>
      <c r="AK458">
        <v>887.0629636363632</v>
      </c>
      <c r="AL458">
        <v>3.425841024696147</v>
      </c>
      <c r="AM458">
        <v>65.18708182641205</v>
      </c>
      <c r="AN458">
        <f>(AP458 - AO458 + DY458*1E3/(8.314*(EA458+273.15)) * AR458/DX458 * AQ458) * DX458/(100*DL458) * 1000/(1000 - AP458)</f>
        <v>0</v>
      </c>
      <c r="AO458">
        <v>15.31298700437176</v>
      </c>
      <c r="AP458">
        <v>22.45243757575757</v>
      </c>
      <c r="AQ458">
        <v>-0.0008296703820434091</v>
      </c>
      <c r="AR458">
        <v>105.4084907912641</v>
      </c>
      <c r="AS458">
        <v>0</v>
      </c>
      <c r="AT458">
        <v>0</v>
      </c>
      <c r="AU458">
        <f>IF(AS458*$H$15&gt;=AW458,1.0,(AW458/(AW458-AS458*$H$15)))</f>
        <v>0</v>
      </c>
      <c r="AV458">
        <f>(AU458-1)*100</f>
        <v>0</v>
      </c>
      <c r="AW458">
        <f>MAX(0,($B$15+$C$15*EF458)/(1+$D$15*EF458)*DY458/(EA458+273)*$E$15)</f>
        <v>0</v>
      </c>
      <c r="AX458" t="s">
        <v>439</v>
      </c>
      <c r="AY458" t="s">
        <v>439</v>
      </c>
      <c r="AZ458">
        <v>0</v>
      </c>
      <c r="BA458">
        <v>0</v>
      </c>
      <c r="BB458">
        <f>1-AZ458/BA458</f>
        <v>0</v>
      </c>
      <c r="BC458">
        <v>0</v>
      </c>
      <c r="BD458" t="s">
        <v>439</v>
      </c>
      <c r="BE458" t="s">
        <v>439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439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$B$13*EG458+$C$13*EH458+$F$13*ES458*(1-EV458)</f>
        <v>0</v>
      </c>
      <c r="DI458">
        <f>DH458*DJ458</f>
        <v>0</v>
      </c>
      <c r="DJ458">
        <f>($B$13*$D$11+$C$13*$D$11+$F$13*((FF458+EX458)/MAX(FF458+EX458+FG458, 0.1)*$I$11+FG458/MAX(FF458+EX458+FG458, 0.1)*$J$11))/($B$13+$C$13+$F$13)</f>
        <v>0</v>
      </c>
      <c r="DK458">
        <f>($B$13*$K$11+$C$13*$K$11+$F$13*((FF458+EX458)/MAX(FF458+EX458+FG458, 0.1)*$P$11+FG458/MAX(FF458+EX458+FG458, 0.1)*$Q$11))/($B$13+$C$13+$F$13)</f>
        <v>0</v>
      </c>
      <c r="DL458">
        <v>5.36</v>
      </c>
      <c r="DM458">
        <v>0.5</v>
      </c>
      <c r="DN458" t="s">
        <v>440</v>
      </c>
      <c r="DO458">
        <v>2</v>
      </c>
      <c r="DP458" t="b">
        <v>1</v>
      </c>
      <c r="DQ458">
        <v>1758651437.678571</v>
      </c>
      <c r="DR458">
        <v>842.7207857142856</v>
      </c>
      <c r="DS458">
        <v>890.9601785714285</v>
      </c>
      <c r="DT458">
        <v>22.48366071428571</v>
      </c>
      <c r="DU458">
        <v>15.21478928571429</v>
      </c>
      <c r="DV458">
        <v>843.8555714285715</v>
      </c>
      <c r="DW458">
        <v>22.19215</v>
      </c>
      <c r="DX458">
        <v>500.0693928571428</v>
      </c>
      <c r="DY458">
        <v>90.26162857142857</v>
      </c>
      <c r="DZ458">
        <v>0.06827879642857143</v>
      </c>
      <c r="EA458">
        <v>29.34055357142857</v>
      </c>
      <c r="EB458">
        <v>30.07062142857143</v>
      </c>
      <c r="EC458">
        <v>999.9000000000002</v>
      </c>
      <c r="ED458">
        <v>0</v>
      </c>
      <c r="EE458">
        <v>0</v>
      </c>
      <c r="EF458">
        <v>10001.78678571429</v>
      </c>
      <c r="EG458">
        <v>0</v>
      </c>
      <c r="EH458">
        <v>11.220275</v>
      </c>
      <c r="EI458">
        <v>-48.23940357142857</v>
      </c>
      <c r="EJ458">
        <v>862.1037500000001</v>
      </c>
      <c r="EK458">
        <v>904.7266071428572</v>
      </c>
      <c r="EL458">
        <v>7.268865357142857</v>
      </c>
      <c r="EM458">
        <v>890.9601785714285</v>
      </c>
      <c r="EN458">
        <v>15.21478928571429</v>
      </c>
      <c r="EO458">
        <v>2.029412142857143</v>
      </c>
      <c r="EP458">
        <v>1.373312142857143</v>
      </c>
      <c r="EQ458">
        <v>17.67569285714286</v>
      </c>
      <c r="ER458">
        <v>11.62595</v>
      </c>
      <c r="ES458">
        <v>1999.995714285714</v>
      </c>
      <c r="ET458">
        <v>0.9799940714285711</v>
      </c>
      <c r="EU458">
        <v>0.02000564285714286</v>
      </c>
      <c r="EV458">
        <v>0</v>
      </c>
      <c r="EW458">
        <v>1134.323928571429</v>
      </c>
      <c r="EX458">
        <v>5.00078</v>
      </c>
      <c r="EY458">
        <v>21988.91428571428</v>
      </c>
      <c r="EZ458">
        <v>16379.56785714286</v>
      </c>
      <c r="FA458">
        <v>39.73846428571427</v>
      </c>
      <c r="FB458">
        <v>40.51549999999999</v>
      </c>
      <c r="FC458">
        <v>39.96178571428571</v>
      </c>
      <c r="FD458">
        <v>40.19628571428571</v>
      </c>
      <c r="FE458">
        <v>40.95946428571428</v>
      </c>
      <c r="FF458">
        <v>1955.0825</v>
      </c>
      <c r="FG458">
        <v>39.91285714285715</v>
      </c>
      <c r="FH458">
        <v>0</v>
      </c>
      <c r="FI458">
        <v>1758651444</v>
      </c>
      <c r="FJ458">
        <v>0</v>
      </c>
      <c r="FK458">
        <v>1134.330384615385</v>
      </c>
      <c r="FL458">
        <v>-2.925470098331337</v>
      </c>
      <c r="FM458">
        <v>-60.13675205482082</v>
      </c>
      <c r="FN458">
        <v>21988.35384615385</v>
      </c>
      <c r="FO458">
        <v>15</v>
      </c>
      <c r="FP458">
        <v>0</v>
      </c>
      <c r="FQ458" t="s">
        <v>441</v>
      </c>
      <c r="FR458">
        <v>1746989605.5</v>
      </c>
      <c r="FS458">
        <v>1746989593.5</v>
      </c>
      <c r="FT458">
        <v>0</v>
      </c>
      <c r="FU458">
        <v>-0.274</v>
      </c>
      <c r="FV458">
        <v>-0.002</v>
      </c>
      <c r="FW458">
        <v>2.549</v>
      </c>
      <c r="FX458">
        <v>0.129</v>
      </c>
      <c r="FY458">
        <v>420</v>
      </c>
      <c r="FZ458">
        <v>17</v>
      </c>
      <c r="GA458">
        <v>0.02</v>
      </c>
      <c r="GB458">
        <v>0.04</v>
      </c>
      <c r="GC458">
        <v>-48.16529268292683</v>
      </c>
      <c r="GD458">
        <v>-1.35260069686414</v>
      </c>
      <c r="GE458">
        <v>0.1880477954167363</v>
      </c>
      <c r="GF458">
        <v>0</v>
      </c>
      <c r="GG458">
        <v>1134.548823529412</v>
      </c>
      <c r="GH458">
        <v>-3.4157372136738</v>
      </c>
      <c r="GI458">
        <v>0.4471396985670309</v>
      </c>
      <c r="GJ458">
        <v>0</v>
      </c>
      <c r="GK458">
        <v>7.338472926829268</v>
      </c>
      <c r="GL458">
        <v>-1.168143344947724</v>
      </c>
      <c r="GM458">
        <v>0.1169436440935235</v>
      </c>
      <c r="GN458">
        <v>0</v>
      </c>
      <c r="GO458">
        <v>0</v>
      </c>
      <c r="GP458">
        <v>3</v>
      </c>
      <c r="GQ458" t="s">
        <v>459</v>
      </c>
      <c r="GR458">
        <v>3.10116</v>
      </c>
      <c r="GS458">
        <v>2.72613</v>
      </c>
      <c r="GT458">
        <v>0.146328</v>
      </c>
      <c r="GU458">
        <v>0.151381</v>
      </c>
      <c r="GV458">
        <v>0.102528</v>
      </c>
      <c r="GW458">
        <v>0.07909389999999999</v>
      </c>
      <c r="GX458">
        <v>22290</v>
      </c>
      <c r="GY458">
        <v>20161</v>
      </c>
      <c r="GZ458">
        <v>26675.3</v>
      </c>
      <c r="HA458">
        <v>23981.2</v>
      </c>
      <c r="HB458">
        <v>38316.8</v>
      </c>
      <c r="HC458">
        <v>32674.9</v>
      </c>
      <c r="HD458">
        <v>46583.3</v>
      </c>
      <c r="HE458">
        <v>37960.6</v>
      </c>
      <c r="HF458">
        <v>1.87122</v>
      </c>
      <c r="HG458">
        <v>1.83665</v>
      </c>
      <c r="HH458">
        <v>0.143155</v>
      </c>
      <c r="HI458">
        <v>0</v>
      </c>
      <c r="HJ458">
        <v>27.7389</v>
      </c>
      <c r="HK458">
        <v>999.9</v>
      </c>
      <c r="HL458">
        <v>36.6</v>
      </c>
      <c r="HM458">
        <v>32.6</v>
      </c>
      <c r="HN458">
        <v>20.0319</v>
      </c>
      <c r="HO458">
        <v>60.7613</v>
      </c>
      <c r="HP458">
        <v>22.9407</v>
      </c>
      <c r="HQ458">
        <v>1</v>
      </c>
      <c r="HR458">
        <v>0.155094</v>
      </c>
      <c r="HS458">
        <v>0.390065</v>
      </c>
      <c r="HT458">
        <v>20.2789</v>
      </c>
      <c r="HU458">
        <v>5.21055</v>
      </c>
      <c r="HV458">
        <v>11.98</v>
      </c>
      <c r="HW458">
        <v>4.9633</v>
      </c>
      <c r="HX458">
        <v>3.27423</v>
      </c>
      <c r="HY458">
        <v>9999</v>
      </c>
      <c r="HZ458">
        <v>9999</v>
      </c>
      <c r="IA458">
        <v>9999</v>
      </c>
      <c r="IB458">
        <v>999.9</v>
      </c>
      <c r="IC458">
        <v>1.86392</v>
      </c>
      <c r="ID458">
        <v>1.86013</v>
      </c>
      <c r="IE458">
        <v>1.85847</v>
      </c>
      <c r="IF458">
        <v>1.85976</v>
      </c>
      <c r="IG458">
        <v>1.85989</v>
      </c>
      <c r="IH458">
        <v>1.85838</v>
      </c>
      <c r="II458">
        <v>1.85746</v>
      </c>
      <c r="IJ458">
        <v>1.85242</v>
      </c>
      <c r="IK458">
        <v>0</v>
      </c>
      <c r="IL458">
        <v>0</v>
      </c>
      <c r="IM458">
        <v>0</v>
      </c>
      <c r="IN458">
        <v>0</v>
      </c>
      <c r="IO458" t="s">
        <v>443</v>
      </c>
      <c r="IP458" t="s">
        <v>444</v>
      </c>
      <c r="IQ458" t="s">
        <v>445</v>
      </c>
      <c r="IR458" t="s">
        <v>445</v>
      </c>
      <c r="IS458" t="s">
        <v>445</v>
      </c>
      <c r="IT458" t="s">
        <v>445</v>
      </c>
      <c r="IU458">
        <v>0</v>
      </c>
      <c r="IV458">
        <v>100</v>
      </c>
      <c r="IW458">
        <v>100</v>
      </c>
      <c r="IX458">
        <v>-1.118</v>
      </c>
      <c r="IY458">
        <v>0.2908</v>
      </c>
      <c r="IZ458">
        <v>-1.101190050776656</v>
      </c>
      <c r="JA458">
        <v>-0.0009077452495023094</v>
      </c>
      <c r="JB458">
        <v>1.260287539409167E-06</v>
      </c>
      <c r="JC458">
        <v>-2.747980142854786E-10</v>
      </c>
      <c r="JD458">
        <v>0.01164710740424388</v>
      </c>
      <c r="JE458">
        <v>0.002354074995816399</v>
      </c>
      <c r="JF458">
        <v>0.0004967520844642659</v>
      </c>
      <c r="JG458">
        <v>-1.558376616488758E-06</v>
      </c>
      <c r="JH458">
        <v>1</v>
      </c>
      <c r="JI458">
        <v>1955</v>
      </c>
      <c r="JJ458">
        <v>1</v>
      </c>
      <c r="JK458">
        <v>26</v>
      </c>
      <c r="JL458">
        <v>194364</v>
      </c>
      <c r="JM458">
        <v>194364.2</v>
      </c>
      <c r="JN458">
        <v>2.16309</v>
      </c>
      <c r="JO458">
        <v>2.61963</v>
      </c>
      <c r="JP458">
        <v>1.49658</v>
      </c>
      <c r="JQ458">
        <v>2.34497</v>
      </c>
      <c r="JR458">
        <v>1.54907</v>
      </c>
      <c r="JS458">
        <v>2.46704</v>
      </c>
      <c r="JT458">
        <v>36.908</v>
      </c>
      <c r="JU458">
        <v>24.1838</v>
      </c>
      <c r="JV458">
        <v>18</v>
      </c>
      <c r="JW458">
        <v>486.326</v>
      </c>
      <c r="JX458">
        <v>478.904</v>
      </c>
      <c r="JY458">
        <v>27.8194</v>
      </c>
      <c r="JZ458">
        <v>29.2639</v>
      </c>
      <c r="KA458">
        <v>30.0002</v>
      </c>
      <c r="KB458">
        <v>29.4847</v>
      </c>
      <c r="KC458">
        <v>29.4811</v>
      </c>
      <c r="KD458">
        <v>43.4059</v>
      </c>
      <c r="KE458">
        <v>19.3883</v>
      </c>
      <c r="KF458">
        <v>23.6437</v>
      </c>
      <c r="KG458">
        <v>27.7845</v>
      </c>
      <c r="KH458">
        <v>941.837</v>
      </c>
      <c r="KI458">
        <v>15.4896</v>
      </c>
      <c r="KJ458">
        <v>101.849</v>
      </c>
      <c r="KK458">
        <v>91.5284</v>
      </c>
    </row>
    <row r="459" spans="1:297">
      <c r="A459">
        <v>441</v>
      </c>
      <c r="B459">
        <v>1758651451</v>
      </c>
      <c r="C459">
        <v>9818</v>
      </c>
      <c r="D459" t="s">
        <v>1331</v>
      </c>
      <c r="E459" t="s">
        <v>1332</v>
      </c>
      <c r="F459">
        <v>5</v>
      </c>
      <c r="G459" t="s">
        <v>1220</v>
      </c>
      <c r="H459" t="s">
        <v>438</v>
      </c>
      <c r="I459">
        <v>1758651443.25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(EA459+(U459+2*0.95*5.67E-8*(((EA459+$B$9)+273)^4-(EA459+273)^4)-44100*J459)/(1.84*29.3*R459+8*0.95*5.67E-8*(EA459+273)^3))</f>
        <v>0</v>
      </c>
      <c r="W459">
        <f>($C$9*EB459+$D$9*EC459+$E$9*V459)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2*0.95*5.67E-8*(((EA459+$B$9)+273)^4-(W459+273)^4)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940.2447778946854</v>
      </c>
      <c r="AK459">
        <v>905.9279696969694</v>
      </c>
      <c r="AL459">
        <v>3.441895498121647</v>
      </c>
      <c r="AM459">
        <v>65.18708182641205</v>
      </c>
      <c r="AN459">
        <f>(AP459 - AO459 + DY459*1E3/(8.314*(EA459+273.15)) * AR459/DX459 * AQ459) * DX459/(100*DL459) * 1000/(1000 - AP459)</f>
        <v>0</v>
      </c>
      <c r="AO459">
        <v>15.38633087706402</v>
      </c>
      <c r="AP459">
        <v>22.42136424242425</v>
      </c>
      <c r="AQ459">
        <v>-0.005534733569037623</v>
      </c>
      <c r="AR459">
        <v>105.4084907912641</v>
      </c>
      <c r="AS459">
        <v>0</v>
      </c>
      <c r="AT459">
        <v>0</v>
      </c>
      <c r="AU459">
        <f>IF(AS459*$H$15&gt;=AW459,1.0,(AW459/(AW459-AS459*$H$15)))</f>
        <v>0</v>
      </c>
      <c r="AV459">
        <f>(AU459-1)*100</f>
        <v>0</v>
      </c>
      <c r="AW459">
        <f>MAX(0,($B$15+$C$15*EF459)/(1+$D$15*EF459)*DY459/(EA459+273)*$E$15)</f>
        <v>0</v>
      </c>
      <c r="AX459" t="s">
        <v>439</v>
      </c>
      <c r="AY459" t="s">
        <v>439</v>
      </c>
      <c r="AZ459">
        <v>0</v>
      </c>
      <c r="BA459">
        <v>0</v>
      </c>
      <c r="BB459">
        <f>1-AZ459/BA459</f>
        <v>0</v>
      </c>
      <c r="BC459">
        <v>0</v>
      </c>
      <c r="BD459" t="s">
        <v>439</v>
      </c>
      <c r="BE459" t="s">
        <v>439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439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$B$13*EG459+$C$13*EH459+$F$13*ES459*(1-EV459)</f>
        <v>0</v>
      </c>
      <c r="DI459">
        <f>DH459*DJ459</f>
        <v>0</v>
      </c>
      <c r="DJ459">
        <f>($B$13*$D$11+$C$13*$D$11+$F$13*((FF459+EX459)/MAX(FF459+EX459+FG459, 0.1)*$I$11+FG459/MAX(FF459+EX459+FG459, 0.1)*$J$11))/($B$13+$C$13+$F$13)</f>
        <v>0</v>
      </c>
      <c r="DK459">
        <f>($B$13*$K$11+$C$13*$K$11+$F$13*((FF459+EX459)/MAX(FF459+EX459+FG459, 0.1)*$P$11+FG459/MAX(FF459+EX459+FG459, 0.1)*$Q$11))/($B$13+$C$13+$F$13)</f>
        <v>0</v>
      </c>
      <c r="DL459">
        <v>5.36</v>
      </c>
      <c r="DM459">
        <v>0.5</v>
      </c>
      <c r="DN459" t="s">
        <v>440</v>
      </c>
      <c r="DO459">
        <v>2</v>
      </c>
      <c r="DP459" t="b">
        <v>1</v>
      </c>
      <c r="DQ459">
        <v>1758651443.25</v>
      </c>
      <c r="DR459">
        <v>861.3140714285712</v>
      </c>
      <c r="DS459">
        <v>909.6512499999999</v>
      </c>
      <c r="DT459">
        <v>22.45752857142858</v>
      </c>
      <c r="DU459">
        <v>15.30188928571429</v>
      </c>
      <c r="DV459">
        <v>862.4369642857142</v>
      </c>
      <c r="DW459">
        <v>22.16658928571429</v>
      </c>
      <c r="DX459">
        <v>500.0128571428571</v>
      </c>
      <c r="DY459">
        <v>90.26115</v>
      </c>
      <c r="DZ459">
        <v>0.06821415714285714</v>
      </c>
      <c r="EA459">
        <v>29.33218928571429</v>
      </c>
      <c r="EB459">
        <v>30.07285357142857</v>
      </c>
      <c r="EC459">
        <v>999.9000000000002</v>
      </c>
      <c r="ED459">
        <v>0</v>
      </c>
      <c r="EE459">
        <v>0</v>
      </c>
      <c r="EF459">
        <v>9994.534285714284</v>
      </c>
      <c r="EG459">
        <v>0</v>
      </c>
      <c r="EH459">
        <v>11.21484642857143</v>
      </c>
      <c r="EI459">
        <v>-48.33719642857143</v>
      </c>
      <c r="EJ459">
        <v>881.1011428571429</v>
      </c>
      <c r="EK459">
        <v>923.7878928571428</v>
      </c>
      <c r="EL459">
        <v>7.155631071428571</v>
      </c>
      <c r="EM459">
        <v>909.6512499999999</v>
      </c>
      <c r="EN459">
        <v>15.30188928571429</v>
      </c>
      <c r="EO459">
        <v>2.027042142857143</v>
      </c>
      <c r="EP459">
        <v>1.381166785714286</v>
      </c>
      <c r="EQ459">
        <v>17.65716071428572</v>
      </c>
      <c r="ER459">
        <v>11.7123</v>
      </c>
      <c r="ES459">
        <v>1999.988928571429</v>
      </c>
      <c r="ET459">
        <v>0.9799916785714282</v>
      </c>
      <c r="EU459">
        <v>0.02000798214285715</v>
      </c>
      <c r="EV459">
        <v>0</v>
      </c>
      <c r="EW459">
        <v>1134.068928571428</v>
      </c>
      <c r="EX459">
        <v>5.00078</v>
      </c>
      <c r="EY459">
        <v>21983.38214285714</v>
      </c>
      <c r="EZ459">
        <v>16379.48571428572</v>
      </c>
      <c r="FA459">
        <v>39.74064285714285</v>
      </c>
      <c r="FB459">
        <v>40.51992857142857</v>
      </c>
      <c r="FC459">
        <v>39.95289285714286</v>
      </c>
      <c r="FD459">
        <v>40.20517857142857</v>
      </c>
      <c r="FE459">
        <v>40.98849999999999</v>
      </c>
      <c r="FF459">
        <v>1955.070357142857</v>
      </c>
      <c r="FG459">
        <v>39.91857142857143</v>
      </c>
      <c r="FH459">
        <v>0</v>
      </c>
      <c r="FI459">
        <v>1758651449.4</v>
      </c>
      <c r="FJ459">
        <v>0</v>
      </c>
      <c r="FK459">
        <v>1134.0516</v>
      </c>
      <c r="FL459">
        <v>-2.507692318122812</v>
      </c>
      <c r="FM459">
        <v>-58.98461524522943</v>
      </c>
      <c r="FN459">
        <v>21982.788</v>
      </c>
      <c r="FO459">
        <v>15</v>
      </c>
      <c r="FP459">
        <v>0</v>
      </c>
      <c r="FQ459" t="s">
        <v>441</v>
      </c>
      <c r="FR459">
        <v>1746989605.5</v>
      </c>
      <c r="FS459">
        <v>1746989593.5</v>
      </c>
      <c r="FT459">
        <v>0</v>
      </c>
      <c r="FU459">
        <v>-0.274</v>
      </c>
      <c r="FV459">
        <v>-0.002</v>
      </c>
      <c r="FW459">
        <v>2.549</v>
      </c>
      <c r="FX459">
        <v>0.129</v>
      </c>
      <c r="FY459">
        <v>420</v>
      </c>
      <c r="FZ459">
        <v>17</v>
      </c>
      <c r="GA459">
        <v>0.02</v>
      </c>
      <c r="GB459">
        <v>0.04</v>
      </c>
      <c r="GC459">
        <v>-48.28906500000001</v>
      </c>
      <c r="GD459">
        <v>-0.8794153846152197</v>
      </c>
      <c r="GE459">
        <v>0.1482959904211844</v>
      </c>
      <c r="GF459">
        <v>0</v>
      </c>
      <c r="GG459">
        <v>1134.270882352941</v>
      </c>
      <c r="GH459">
        <v>-2.854239887290197</v>
      </c>
      <c r="GI459">
        <v>0.4039173448284901</v>
      </c>
      <c r="GJ459">
        <v>0</v>
      </c>
      <c r="GK459">
        <v>7.22922025</v>
      </c>
      <c r="GL459">
        <v>-1.229747504690464</v>
      </c>
      <c r="GM459">
        <v>0.1187188893034192</v>
      </c>
      <c r="GN459">
        <v>0</v>
      </c>
      <c r="GO459">
        <v>0</v>
      </c>
      <c r="GP459">
        <v>3</v>
      </c>
      <c r="GQ459" t="s">
        <v>459</v>
      </c>
      <c r="GR459">
        <v>3.10119</v>
      </c>
      <c r="GS459">
        <v>2.72634</v>
      </c>
      <c r="GT459">
        <v>0.148353</v>
      </c>
      <c r="GU459">
        <v>0.153364</v>
      </c>
      <c r="GV459">
        <v>0.102426</v>
      </c>
      <c r="GW459">
        <v>0.07940460000000001</v>
      </c>
      <c r="GX459">
        <v>22237.1</v>
      </c>
      <c r="GY459">
        <v>20113.8</v>
      </c>
      <c r="GZ459">
        <v>26675.2</v>
      </c>
      <c r="HA459">
        <v>23981.1</v>
      </c>
      <c r="HB459">
        <v>38321.4</v>
      </c>
      <c r="HC459">
        <v>32663.7</v>
      </c>
      <c r="HD459">
        <v>46583.2</v>
      </c>
      <c r="HE459">
        <v>37960.2</v>
      </c>
      <c r="HF459">
        <v>1.87103</v>
      </c>
      <c r="HG459">
        <v>1.83675</v>
      </c>
      <c r="HH459">
        <v>0.143498</v>
      </c>
      <c r="HI459">
        <v>0</v>
      </c>
      <c r="HJ459">
        <v>27.7389</v>
      </c>
      <c r="HK459">
        <v>999.9</v>
      </c>
      <c r="HL459">
        <v>36.5</v>
      </c>
      <c r="HM459">
        <v>32.6</v>
      </c>
      <c r="HN459">
        <v>19.9743</v>
      </c>
      <c r="HO459">
        <v>60.6713</v>
      </c>
      <c r="HP459">
        <v>22.9688</v>
      </c>
      <c r="HQ459">
        <v>1</v>
      </c>
      <c r="HR459">
        <v>0.155236</v>
      </c>
      <c r="HS459">
        <v>0.45826</v>
      </c>
      <c r="HT459">
        <v>20.2786</v>
      </c>
      <c r="HU459">
        <v>5.21055</v>
      </c>
      <c r="HV459">
        <v>11.98</v>
      </c>
      <c r="HW459">
        <v>4.96315</v>
      </c>
      <c r="HX459">
        <v>3.27425</v>
      </c>
      <c r="HY459">
        <v>9999</v>
      </c>
      <c r="HZ459">
        <v>9999</v>
      </c>
      <c r="IA459">
        <v>9999</v>
      </c>
      <c r="IB459">
        <v>999.9</v>
      </c>
      <c r="IC459">
        <v>1.86395</v>
      </c>
      <c r="ID459">
        <v>1.86013</v>
      </c>
      <c r="IE459">
        <v>1.85847</v>
      </c>
      <c r="IF459">
        <v>1.85975</v>
      </c>
      <c r="IG459">
        <v>1.85989</v>
      </c>
      <c r="IH459">
        <v>1.85838</v>
      </c>
      <c r="II459">
        <v>1.85745</v>
      </c>
      <c r="IJ459">
        <v>1.85241</v>
      </c>
      <c r="IK459">
        <v>0</v>
      </c>
      <c r="IL459">
        <v>0</v>
      </c>
      <c r="IM459">
        <v>0</v>
      </c>
      <c r="IN459">
        <v>0</v>
      </c>
      <c r="IO459" t="s">
        <v>443</v>
      </c>
      <c r="IP459" t="s">
        <v>444</v>
      </c>
      <c r="IQ459" t="s">
        <v>445</v>
      </c>
      <c r="IR459" t="s">
        <v>445</v>
      </c>
      <c r="IS459" t="s">
        <v>445</v>
      </c>
      <c r="IT459" t="s">
        <v>445</v>
      </c>
      <c r="IU459">
        <v>0</v>
      </c>
      <c r="IV459">
        <v>100</v>
      </c>
      <c r="IW459">
        <v>100</v>
      </c>
      <c r="IX459">
        <v>-1.105</v>
      </c>
      <c r="IY459">
        <v>0.2902</v>
      </c>
      <c r="IZ459">
        <v>-1.101190050776656</v>
      </c>
      <c r="JA459">
        <v>-0.0009077452495023094</v>
      </c>
      <c r="JB459">
        <v>1.260287539409167E-06</v>
      </c>
      <c r="JC459">
        <v>-2.747980142854786E-10</v>
      </c>
      <c r="JD459">
        <v>0.01164710740424388</v>
      </c>
      <c r="JE459">
        <v>0.002354074995816399</v>
      </c>
      <c r="JF459">
        <v>0.0004967520844642659</v>
      </c>
      <c r="JG459">
        <v>-1.558376616488758E-06</v>
      </c>
      <c r="JH459">
        <v>1</v>
      </c>
      <c r="JI459">
        <v>1955</v>
      </c>
      <c r="JJ459">
        <v>1</v>
      </c>
      <c r="JK459">
        <v>26</v>
      </c>
      <c r="JL459">
        <v>194364.1</v>
      </c>
      <c r="JM459">
        <v>194364.3</v>
      </c>
      <c r="JN459">
        <v>2.19849</v>
      </c>
      <c r="JO459">
        <v>2.61963</v>
      </c>
      <c r="JP459">
        <v>1.49658</v>
      </c>
      <c r="JQ459">
        <v>2.34619</v>
      </c>
      <c r="JR459">
        <v>1.54907</v>
      </c>
      <c r="JS459">
        <v>2.34375</v>
      </c>
      <c r="JT459">
        <v>36.908</v>
      </c>
      <c r="JU459">
        <v>24.1663</v>
      </c>
      <c r="JV459">
        <v>18</v>
      </c>
      <c r="JW459">
        <v>486.193</v>
      </c>
      <c r="JX459">
        <v>478.968</v>
      </c>
      <c r="JY459">
        <v>27.7338</v>
      </c>
      <c r="JZ459">
        <v>29.2639</v>
      </c>
      <c r="KA459">
        <v>30.0002</v>
      </c>
      <c r="KB459">
        <v>29.4826</v>
      </c>
      <c r="KC459">
        <v>29.4811</v>
      </c>
      <c r="KD459">
        <v>44.1223</v>
      </c>
      <c r="KE459">
        <v>18.771</v>
      </c>
      <c r="KF459">
        <v>23.6437</v>
      </c>
      <c r="KG459">
        <v>27.713</v>
      </c>
      <c r="KH459">
        <v>955.2</v>
      </c>
      <c r="KI459">
        <v>15.5946</v>
      </c>
      <c r="KJ459">
        <v>101.849</v>
      </c>
      <c r="KK459">
        <v>91.52760000000001</v>
      </c>
    </row>
    <row r="460" spans="1:297">
      <c r="A460">
        <v>442</v>
      </c>
      <c r="B460">
        <v>1758651455.5</v>
      </c>
      <c r="C460">
        <v>9822.5</v>
      </c>
      <c r="D460" t="s">
        <v>1333</v>
      </c>
      <c r="E460" t="s">
        <v>1334</v>
      </c>
      <c r="F460">
        <v>5</v>
      </c>
      <c r="G460" t="s">
        <v>1220</v>
      </c>
      <c r="H460" t="s">
        <v>438</v>
      </c>
      <c r="I460">
        <v>1758651447.678571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(EA460+(U460+2*0.95*5.67E-8*(((EA460+$B$9)+273)^4-(EA460+273)^4)-44100*J460)/(1.84*29.3*R460+8*0.95*5.67E-8*(EA460+273)^3))</f>
        <v>0</v>
      </c>
      <c r="W460">
        <f>($C$9*EB460+$D$9*EC460+$E$9*V460)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2*0.95*5.67E-8*(((EA460+$B$9)+273)^4-(W460+273)^4)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955.4718932150447</v>
      </c>
      <c r="AK460">
        <v>921.3887212121211</v>
      </c>
      <c r="AL460">
        <v>3.43219372146967</v>
      </c>
      <c r="AM460">
        <v>65.18708182641205</v>
      </c>
      <c r="AN460">
        <f>(AP460 - AO460 + DY460*1E3/(8.314*(EA460+273.15)) * AR460/DX460 * AQ460) * DX460/(100*DL460) * 1000/(1000 - AP460)</f>
        <v>0</v>
      </c>
      <c r="AO460">
        <v>15.45977716311183</v>
      </c>
      <c r="AP460">
        <v>22.38955878787878</v>
      </c>
      <c r="AQ460">
        <v>-0.007699840249287745</v>
      </c>
      <c r="AR460">
        <v>105.4084907912641</v>
      </c>
      <c r="AS460">
        <v>0</v>
      </c>
      <c r="AT460">
        <v>0</v>
      </c>
      <c r="AU460">
        <f>IF(AS460*$H$15&gt;=AW460,1.0,(AW460/(AW460-AS460*$H$15)))</f>
        <v>0</v>
      </c>
      <c r="AV460">
        <f>(AU460-1)*100</f>
        <v>0</v>
      </c>
      <c r="AW460">
        <f>MAX(0,($B$15+$C$15*EF460)/(1+$D$15*EF460)*DY460/(EA460+273)*$E$15)</f>
        <v>0</v>
      </c>
      <c r="AX460" t="s">
        <v>439</v>
      </c>
      <c r="AY460" t="s">
        <v>439</v>
      </c>
      <c r="AZ460">
        <v>0</v>
      </c>
      <c r="BA460">
        <v>0</v>
      </c>
      <c r="BB460">
        <f>1-AZ460/BA460</f>
        <v>0</v>
      </c>
      <c r="BC460">
        <v>0</v>
      </c>
      <c r="BD460" t="s">
        <v>439</v>
      </c>
      <c r="BE460" t="s">
        <v>439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439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$B$13*EG460+$C$13*EH460+$F$13*ES460*(1-EV460)</f>
        <v>0</v>
      </c>
      <c r="DI460">
        <f>DH460*DJ460</f>
        <v>0</v>
      </c>
      <c r="DJ460">
        <f>($B$13*$D$11+$C$13*$D$11+$F$13*((FF460+EX460)/MAX(FF460+EX460+FG460, 0.1)*$I$11+FG460/MAX(FF460+EX460+FG460, 0.1)*$J$11))/($B$13+$C$13+$F$13)</f>
        <v>0</v>
      </c>
      <c r="DK460">
        <f>($B$13*$K$11+$C$13*$K$11+$F$13*((FF460+EX460)/MAX(FF460+EX460+FG460, 0.1)*$P$11+FG460/MAX(FF460+EX460+FG460, 0.1)*$Q$11))/($B$13+$C$13+$F$13)</f>
        <v>0</v>
      </c>
      <c r="DL460">
        <v>5.36</v>
      </c>
      <c r="DM460">
        <v>0.5</v>
      </c>
      <c r="DN460" t="s">
        <v>440</v>
      </c>
      <c r="DO460">
        <v>2</v>
      </c>
      <c r="DP460" t="b">
        <v>1</v>
      </c>
      <c r="DQ460">
        <v>1758651447.678571</v>
      </c>
      <c r="DR460">
        <v>876.1457142857143</v>
      </c>
      <c r="DS460">
        <v>924.5015</v>
      </c>
      <c r="DT460">
        <v>22.43552500000001</v>
      </c>
      <c r="DU460">
        <v>15.36826428571429</v>
      </c>
      <c r="DV460">
        <v>877.2589285714286</v>
      </c>
      <c r="DW460">
        <v>22.14506071428571</v>
      </c>
      <c r="DX460">
        <v>499.9986071428571</v>
      </c>
      <c r="DY460">
        <v>90.26090714285716</v>
      </c>
      <c r="DZ460">
        <v>0.06828413571428571</v>
      </c>
      <c r="EA460">
        <v>29.32412500000001</v>
      </c>
      <c r="EB460">
        <v>30.07156071428571</v>
      </c>
      <c r="EC460">
        <v>999.9000000000002</v>
      </c>
      <c r="ED460">
        <v>0</v>
      </c>
      <c r="EE460">
        <v>0</v>
      </c>
      <c r="EF460">
        <v>9987.367499999998</v>
      </c>
      <c r="EG460">
        <v>0</v>
      </c>
      <c r="EH460">
        <v>11.21197857142857</v>
      </c>
      <c r="EI460">
        <v>-48.35576785714285</v>
      </c>
      <c r="EJ460">
        <v>896.2533214285713</v>
      </c>
      <c r="EK460">
        <v>938.9322142857144</v>
      </c>
      <c r="EL460">
        <v>7.067252499999999</v>
      </c>
      <c r="EM460">
        <v>924.5015</v>
      </c>
      <c r="EN460">
        <v>15.36826428571429</v>
      </c>
      <c r="EO460">
        <v>2.025050714285714</v>
      </c>
      <c r="EP460">
        <v>1.387153928571428</v>
      </c>
      <c r="EQ460">
        <v>17.641575</v>
      </c>
      <c r="ER460">
        <v>11.77779642857143</v>
      </c>
      <c r="ES460">
        <v>1999.998214285714</v>
      </c>
      <c r="ET460">
        <v>0.9799918214285712</v>
      </c>
      <c r="EU460">
        <v>0.02000779642857143</v>
      </c>
      <c r="EV460">
        <v>0</v>
      </c>
      <c r="EW460">
        <v>1133.949642857143</v>
      </c>
      <c r="EX460">
        <v>5.00078</v>
      </c>
      <c r="EY460">
        <v>21979.70357142857</v>
      </c>
      <c r="EZ460">
        <v>16379.56785714285</v>
      </c>
      <c r="FA460">
        <v>39.73178571428571</v>
      </c>
      <c r="FB460">
        <v>40.5287857142857</v>
      </c>
      <c r="FC460">
        <v>40.03110714285715</v>
      </c>
      <c r="FD460">
        <v>40.21189285714286</v>
      </c>
      <c r="FE460">
        <v>41.02428571428571</v>
      </c>
      <c r="FF460">
        <v>1955.079642857143</v>
      </c>
      <c r="FG460">
        <v>39.91857142857143</v>
      </c>
      <c r="FH460">
        <v>0</v>
      </c>
      <c r="FI460">
        <v>1758651454.2</v>
      </c>
      <c r="FJ460">
        <v>0</v>
      </c>
      <c r="FK460">
        <v>1133.8672</v>
      </c>
      <c r="FL460">
        <v>-3.458461548423343</v>
      </c>
      <c r="FM460">
        <v>-43.60769228445982</v>
      </c>
      <c r="FN460">
        <v>21978.764</v>
      </c>
      <c r="FO460">
        <v>15</v>
      </c>
      <c r="FP460">
        <v>0</v>
      </c>
      <c r="FQ460" t="s">
        <v>441</v>
      </c>
      <c r="FR460">
        <v>1746989605.5</v>
      </c>
      <c r="FS460">
        <v>1746989593.5</v>
      </c>
      <c r="FT460">
        <v>0</v>
      </c>
      <c r="FU460">
        <v>-0.274</v>
      </c>
      <c r="FV460">
        <v>-0.002</v>
      </c>
      <c r="FW460">
        <v>2.549</v>
      </c>
      <c r="FX460">
        <v>0.129</v>
      </c>
      <c r="FY460">
        <v>420</v>
      </c>
      <c r="FZ460">
        <v>17</v>
      </c>
      <c r="GA460">
        <v>0.02</v>
      </c>
      <c r="GB460">
        <v>0.04</v>
      </c>
      <c r="GC460">
        <v>-48.31152195121951</v>
      </c>
      <c r="GD460">
        <v>-0.5475282229966152</v>
      </c>
      <c r="GE460">
        <v>0.1423632566191752</v>
      </c>
      <c r="GF460">
        <v>0</v>
      </c>
      <c r="GG460">
        <v>1134.015882352941</v>
      </c>
      <c r="GH460">
        <v>-2.433919029103459</v>
      </c>
      <c r="GI460">
        <v>0.3682559663432667</v>
      </c>
      <c r="GJ460">
        <v>0</v>
      </c>
      <c r="GK460">
        <v>7.119927804878048</v>
      </c>
      <c r="GL460">
        <v>-1.187323275261305</v>
      </c>
      <c r="GM460">
        <v>0.1172895092206896</v>
      </c>
      <c r="GN460">
        <v>0</v>
      </c>
      <c r="GO460">
        <v>0</v>
      </c>
      <c r="GP460">
        <v>3</v>
      </c>
      <c r="GQ460" t="s">
        <v>459</v>
      </c>
      <c r="GR460">
        <v>3.1009</v>
      </c>
      <c r="GS460">
        <v>2.72674</v>
      </c>
      <c r="GT460">
        <v>0.149995</v>
      </c>
      <c r="GU460">
        <v>0.154964</v>
      </c>
      <c r="GV460">
        <v>0.102325</v>
      </c>
      <c r="GW460">
        <v>0.079735</v>
      </c>
      <c r="GX460">
        <v>22194.3</v>
      </c>
      <c r="GY460">
        <v>20075.9</v>
      </c>
      <c r="GZ460">
        <v>26675.2</v>
      </c>
      <c r="HA460">
        <v>23981.3</v>
      </c>
      <c r="HB460">
        <v>38326.2</v>
      </c>
      <c r="HC460">
        <v>32652.4</v>
      </c>
      <c r="HD460">
        <v>46583.5</v>
      </c>
      <c r="HE460">
        <v>37960.5</v>
      </c>
      <c r="HF460">
        <v>1.87027</v>
      </c>
      <c r="HG460">
        <v>1.8374</v>
      </c>
      <c r="HH460">
        <v>0.141915</v>
      </c>
      <c r="HI460">
        <v>0</v>
      </c>
      <c r="HJ460">
        <v>27.7389</v>
      </c>
      <c r="HK460">
        <v>999.9</v>
      </c>
      <c r="HL460">
        <v>36.5</v>
      </c>
      <c r="HM460">
        <v>32.6</v>
      </c>
      <c r="HN460">
        <v>19.9745</v>
      </c>
      <c r="HO460">
        <v>61.0813</v>
      </c>
      <c r="HP460">
        <v>22.9087</v>
      </c>
      <c r="HQ460">
        <v>1</v>
      </c>
      <c r="HR460">
        <v>0.155145</v>
      </c>
      <c r="HS460">
        <v>0.503845</v>
      </c>
      <c r="HT460">
        <v>20.2785</v>
      </c>
      <c r="HU460">
        <v>5.21115</v>
      </c>
      <c r="HV460">
        <v>11.9797</v>
      </c>
      <c r="HW460">
        <v>4.9634</v>
      </c>
      <c r="HX460">
        <v>3.27433</v>
      </c>
      <c r="HY460">
        <v>9999</v>
      </c>
      <c r="HZ460">
        <v>9999</v>
      </c>
      <c r="IA460">
        <v>9999</v>
      </c>
      <c r="IB460">
        <v>999.9</v>
      </c>
      <c r="IC460">
        <v>1.86392</v>
      </c>
      <c r="ID460">
        <v>1.86014</v>
      </c>
      <c r="IE460">
        <v>1.85848</v>
      </c>
      <c r="IF460">
        <v>1.85974</v>
      </c>
      <c r="IG460">
        <v>1.85989</v>
      </c>
      <c r="IH460">
        <v>1.85838</v>
      </c>
      <c r="II460">
        <v>1.85746</v>
      </c>
      <c r="IJ460">
        <v>1.85242</v>
      </c>
      <c r="IK460">
        <v>0</v>
      </c>
      <c r="IL460">
        <v>0</v>
      </c>
      <c r="IM460">
        <v>0</v>
      </c>
      <c r="IN460">
        <v>0</v>
      </c>
      <c r="IO460" t="s">
        <v>443</v>
      </c>
      <c r="IP460" t="s">
        <v>444</v>
      </c>
      <c r="IQ460" t="s">
        <v>445</v>
      </c>
      <c r="IR460" t="s">
        <v>445</v>
      </c>
      <c r="IS460" t="s">
        <v>445</v>
      </c>
      <c r="IT460" t="s">
        <v>445</v>
      </c>
      <c r="IU460">
        <v>0</v>
      </c>
      <c r="IV460">
        <v>100</v>
      </c>
      <c r="IW460">
        <v>100</v>
      </c>
      <c r="IX460">
        <v>-1.096</v>
      </c>
      <c r="IY460">
        <v>0.2894</v>
      </c>
      <c r="IZ460">
        <v>-1.101190050776656</v>
      </c>
      <c r="JA460">
        <v>-0.0009077452495023094</v>
      </c>
      <c r="JB460">
        <v>1.260287539409167E-06</v>
      </c>
      <c r="JC460">
        <v>-2.747980142854786E-10</v>
      </c>
      <c r="JD460">
        <v>0.01164710740424388</v>
      </c>
      <c r="JE460">
        <v>0.002354074995816399</v>
      </c>
      <c r="JF460">
        <v>0.0004967520844642659</v>
      </c>
      <c r="JG460">
        <v>-1.558376616488758E-06</v>
      </c>
      <c r="JH460">
        <v>1</v>
      </c>
      <c r="JI460">
        <v>1955</v>
      </c>
      <c r="JJ460">
        <v>1</v>
      </c>
      <c r="JK460">
        <v>26</v>
      </c>
      <c r="JL460">
        <v>194364.2</v>
      </c>
      <c r="JM460">
        <v>194364.4</v>
      </c>
      <c r="JN460">
        <v>2.22534</v>
      </c>
      <c r="JO460">
        <v>2.62207</v>
      </c>
      <c r="JP460">
        <v>1.49658</v>
      </c>
      <c r="JQ460">
        <v>2.34619</v>
      </c>
      <c r="JR460">
        <v>1.54907</v>
      </c>
      <c r="JS460">
        <v>2.45483</v>
      </c>
      <c r="JT460">
        <v>36.908</v>
      </c>
      <c r="JU460">
        <v>24.1751</v>
      </c>
      <c r="JV460">
        <v>18</v>
      </c>
      <c r="JW460">
        <v>485.752</v>
      </c>
      <c r="JX460">
        <v>479.388</v>
      </c>
      <c r="JY460">
        <v>27.6684</v>
      </c>
      <c r="JZ460">
        <v>29.2639</v>
      </c>
      <c r="KA460">
        <v>30.0001</v>
      </c>
      <c r="KB460">
        <v>29.4826</v>
      </c>
      <c r="KC460">
        <v>29.4809</v>
      </c>
      <c r="KD460">
        <v>44.666</v>
      </c>
      <c r="KE460">
        <v>18.1639</v>
      </c>
      <c r="KF460">
        <v>23.6437</v>
      </c>
      <c r="KG460">
        <v>27.6386</v>
      </c>
      <c r="KH460">
        <v>975.236</v>
      </c>
      <c r="KI460">
        <v>15.6958</v>
      </c>
      <c r="KJ460">
        <v>101.849</v>
      </c>
      <c r="KK460">
        <v>91.5283</v>
      </c>
    </row>
    <row r="461" spans="1:297">
      <c r="A461">
        <v>443</v>
      </c>
      <c r="B461">
        <v>1758651461</v>
      </c>
      <c r="C461">
        <v>9828</v>
      </c>
      <c r="D461" t="s">
        <v>1335</v>
      </c>
      <c r="E461" t="s">
        <v>1336</v>
      </c>
      <c r="F461">
        <v>5</v>
      </c>
      <c r="G461" t="s">
        <v>1220</v>
      </c>
      <c r="H461" t="s">
        <v>438</v>
      </c>
      <c r="I461">
        <v>1758651453.25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(EA461+(U461+2*0.95*5.67E-8*(((EA461+$B$9)+273)^4-(EA461+273)^4)-44100*J461)/(1.84*29.3*R461+8*0.95*5.67E-8*(EA461+273)^3))</f>
        <v>0</v>
      </c>
      <c r="W461">
        <f>($C$9*EB461+$D$9*EC461+$E$9*V461)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2*0.95*5.67E-8*(((EA461+$B$9)+273)^4-(W461+273)^4)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974.5275937648271</v>
      </c>
      <c r="AK461">
        <v>940.2579030303028</v>
      </c>
      <c r="AL461">
        <v>3.430522421234732</v>
      </c>
      <c r="AM461">
        <v>65.18708182641205</v>
      </c>
      <c r="AN461">
        <f>(AP461 - AO461 + DY461*1E3/(8.314*(EA461+273.15)) * AR461/DX461 * AQ461) * DX461/(100*DL461) * 1000/(1000 - AP461)</f>
        <v>0</v>
      </c>
      <c r="AO461">
        <v>15.57836614496175</v>
      </c>
      <c r="AP461">
        <v>22.35356787878787</v>
      </c>
      <c r="AQ461">
        <v>-0.006676922911801423</v>
      </c>
      <c r="AR461">
        <v>105.4084907912641</v>
      </c>
      <c r="AS461">
        <v>0</v>
      </c>
      <c r="AT461">
        <v>0</v>
      </c>
      <c r="AU461">
        <f>IF(AS461*$H$15&gt;=AW461,1.0,(AW461/(AW461-AS461*$H$15)))</f>
        <v>0</v>
      </c>
      <c r="AV461">
        <f>(AU461-1)*100</f>
        <v>0</v>
      </c>
      <c r="AW461">
        <f>MAX(0,($B$15+$C$15*EF461)/(1+$D$15*EF461)*DY461/(EA461+273)*$E$15)</f>
        <v>0</v>
      </c>
      <c r="AX461" t="s">
        <v>439</v>
      </c>
      <c r="AY461" t="s">
        <v>439</v>
      </c>
      <c r="AZ461">
        <v>0</v>
      </c>
      <c r="BA461">
        <v>0</v>
      </c>
      <c r="BB461">
        <f>1-AZ461/BA461</f>
        <v>0</v>
      </c>
      <c r="BC461">
        <v>0</v>
      </c>
      <c r="BD461" t="s">
        <v>439</v>
      </c>
      <c r="BE461" t="s">
        <v>439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439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$B$13*EG461+$C$13*EH461+$F$13*ES461*(1-EV461)</f>
        <v>0</v>
      </c>
      <c r="DI461">
        <f>DH461*DJ461</f>
        <v>0</v>
      </c>
      <c r="DJ461">
        <f>($B$13*$D$11+$C$13*$D$11+$F$13*((FF461+EX461)/MAX(FF461+EX461+FG461, 0.1)*$I$11+FG461/MAX(FF461+EX461+FG461, 0.1)*$J$11))/($B$13+$C$13+$F$13)</f>
        <v>0</v>
      </c>
      <c r="DK461">
        <f>($B$13*$K$11+$C$13*$K$11+$F$13*((FF461+EX461)/MAX(FF461+EX461+FG461, 0.1)*$P$11+FG461/MAX(FF461+EX461+FG461, 0.1)*$Q$11))/($B$13+$C$13+$F$13)</f>
        <v>0</v>
      </c>
      <c r="DL461">
        <v>5.36</v>
      </c>
      <c r="DM461">
        <v>0.5</v>
      </c>
      <c r="DN461" t="s">
        <v>440</v>
      </c>
      <c r="DO461">
        <v>2</v>
      </c>
      <c r="DP461" t="b">
        <v>1</v>
      </c>
      <c r="DQ461">
        <v>1758651453.25</v>
      </c>
      <c r="DR461">
        <v>894.8673928571428</v>
      </c>
      <c r="DS461">
        <v>943.2444285714288</v>
      </c>
      <c r="DT461">
        <v>22.40183214285715</v>
      </c>
      <c r="DU461">
        <v>15.46092142857143</v>
      </c>
      <c r="DV461">
        <v>895.9678214285715</v>
      </c>
      <c r="DW461">
        <v>22.11209285714286</v>
      </c>
      <c r="DX461">
        <v>499.9663928571428</v>
      </c>
      <c r="DY461">
        <v>90.26161785714287</v>
      </c>
      <c r="DZ461">
        <v>0.06838493214285714</v>
      </c>
      <c r="EA461">
        <v>29.31428928571428</v>
      </c>
      <c r="EB461">
        <v>30.06183571428571</v>
      </c>
      <c r="EC461">
        <v>999.9000000000002</v>
      </c>
      <c r="ED461">
        <v>0</v>
      </c>
      <c r="EE461">
        <v>0</v>
      </c>
      <c r="EF461">
        <v>9999.175357142858</v>
      </c>
      <c r="EG461">
        <v>0</v>
      </c>
      <c r="EH461">
        <v>11.2129</v>
      </c>
      <c r="EI461">
        <v>-48.37707142857143</v>
      </c>
      <c r="EJ461">
        <v>915.3730357142857</v>
      </c>
      <c r="EK461">
        <v>958.05825</v>
      </c>
      <c r="EL461">
        <v>6.940896071428573</v>
      </c>
      <c r="EM461">
        <v>943.2444285714288</v>
      </c>
      <c r="EN461">
        <v>15.46092142857143</v>
      </c>
      <c r="EO461">
        <v>2.022025</v>
      </c>
      <c r="EP461">
        <v>1.395528214285714</v>
      </c>
      <c r="EQ461">
        <v>17.61785714285714</v>
      </c>
      <c r="ER461">
        <v>11.86893214285714</v>
      </c>
      <c r="ES461">
        <v>2000.000714285714</v>
      </c>
      <c r="ET461">
        <v>0.9799932857142855</v>
      </c>
      <c r="EU461">
        <v>0.02000639642857143</v>
      </c>
      <c r="EV461">
        <v>0</v>
      </c>
      <c r="EW461">
        <v>1133.709642857143</v>
      </c>
      <c r="EX461">
        <v>5.00078</v>
      </c>
      <c r="EY461">
        <v>21974.95357142857</v>
      </c>
      <c r="EZ461">
        <v>16379.60357142857</v>
      </c>
      <c r="FA461">
        <v>39.73632142857143</v>
      </c>
      <c r="FB461">
        <v>40.52435714285714</v>
      </c>
      <c r="FC461">
        <v>40.08692857142857</v>
      </c>
      <c r="FD461">
        <v>40.21403571428571</v>
      </c>
      <c r="FE461">
        <v>40.99532142857142</v>
      </c>
      <c r="FF461">
        <v>1955.085</v>
      </c>
      <c r="FG461">
        <v>39.91571428571429</v>
      </c>
      <c r="FH461">
        <v>0</v>
      </c>
      <c r="FI461">
        <v>1758651459</v>
      </c>
      <c r="FJ461">
        <v>0</v>
      </c>
      <c r="FK461">
        <v>1133.638</v>
      </c>
      <c r="FL461">
        <v>-3.204615379593369</v>
      </c>
      <c r="FM461">
        <v>-46.74615371316832</v>
      </c>
      <c r="FN461">
        <v>21974.78</v>
      </c>
      <c r="FO461">
        <v>15</v>
      </c>
      <c r="FP461">
        <v>0</v>
      </c>
      <c r="FQ461" t="s">
        <v>441</v>
      </c>
      <c r="FR461">
        <v>1746989605.5</v>
      </c>
      <c r="FS461">
        <v>1746989593.5</v>
      </c>
      <c r="FT461">
        <v>0</v>
      </c>
      <c r="FU461">
        <v>-0.274</v>
      </c>
      <c r="FV461">
        <v>-0.002</v>
      </c>
      <c r="FW461">
        <v>2.549</v>
      </c>
      <c r="FX461">
        <v>0.129</v>
      </c>
      <c r="FY461">
        <v>420</v>
      </c>
      <c r="FZ461">
        <v>17</v>
      </c>
      <c r="GA461">
        <v>0.02</v>
      </c>
      <c r="GB461">
        <v>0.04</v>
      </c>
      <c r="GC461">
        <v>-48.3585125</v>
      </c>
      <c r="GD461">
        <v>0.004109943714781553</v>
      </c>
      <c r="GE461">
        <v>0.09785257326074789</v>
      </c>
      <c r="GF461">
        <v>1</v>
      </c>
      <c r="GG461">
        <v>1133.77294117647</v>
      </c>
      <c r="GH461">
        <v>-3.09671505069091</v>
      </c>
      <c r="GI461">
        <v>0.4089982698925241</v>
      </c>
      <c r="GJ461">
        <v>0</v>
      </c>
      <c r="GK461">
        <v>6.994665</v>
      </c>
      <c r="GL461">
        <v>-1.375881050656649</v>
      </c>
      <c r="GM461">
        <v>0.133125307962085</v>
      </c>
      <c r="GN461">
        <v>0</v>
      </c>
      <c r="GO461">
        <v>1</v>
      </c>
      <c r="GP461">
        <v>3</v>
      </c>
      <c r="GQ461" t="s">
        <v>448</v>
      </c>
      <c r="GR461">
        <v>3.10129</v>
      </c>
      <c r="GS461">
        <v>2.72637</v>
      </c>
      <c r="GT461">
        <v>0.151987</v>
      </c>
      <c r="GU461">
        <v>0.156902</v>
      </c>
      <c r="GV461">
        <v>0.102213</v>
      </c>
      <c r="GW461">
        <v>0.0802162</v>
      </c>
      <c r="GX461">
        <v>22142.3</v>
      </c>
      <c r="GY461">
        <v>20030</v>
      </c>
      <c r="GZ461">
        <v>26675.3</v>
      </c>
      <c r="HA461">
        <v>23981.5</v>
      </c>
      <c r="HB461">
        <v>38331.2</v>
      </c>
      <c r="HC461">
        <v>32635.6</v>
      </c>
      <c r="HD461">
        <v>46583.4</v>
      </c>
      <c r="HE461">
        <v>37960.7</v>
      </c>
      <c r="HF461">
        <v>1.87122</v>
      </c>
      <c r="HG461">
        <v>1.83685</v>
      </c>
      <c r="HH461">
        <v>0.142977</v>
      </c>
      <c r="HI461">
        <v>0</v>
      </c>
      <c r="HJ461">
        <v>27.7366</v>
      </c>
      <c r="HK461">
        <v>999.9</v>
      </c>
      <c r="HL461">
        <v>36.5</v>
      </c>
      <c r="HM461">
        <v>32.6</v>
      </c>
      <c r="HN461">
        <v>19.9747</v>
      </c>
      <c r="HO461">
        <v>60.9613</v>
      </c>
      <c r="HP461">
        <v>23.0369</v>
      </c>
      <c r="HQ461">
        <v>1</v>
      </c>
      <c r="HR461">
        <v>0.155183</v>
      </c>
      <c r="HS461">
        <v>0.50768</v>
      </c>
      <c r="HT461">
        <v>20.2782</v>
      </c>
      <c r="HU461">
        <v>5.21145</v>
      </c>
      <c r="HV461">
        <v>11.9796</v>
      </c>
      <c r="HW461">
        <v>4.96345</v>
      </c>
      <c r="HX461">
        <v>3.27438</v>
      </c>
      <c r="HY461">
        <v>9999</v>
      </c>
      <c r="HZ461">
        <v>9999</v>
      </c>
      <c r="IA461">
        <v>9999</v>
      </c>
      <c r="IB461">
        <v>999.9</v>
      </c>
      <c r="IC461">
        <v>1.86392</v>
      </c>
      <c r="ID461">
        <v>1.86014</v>
      </c>
      <c r="IE461">
        <v>1.85848</v>
      </c>
      <c r="IF461">
        <v>1.85974</v>
      </c>
      <c r="IG461">
        <v>1.85989</v>
      </c>
      <c r="IH461">
        <v>1.85838</v>
      </c>
      <c r="II461">
        <v>1.85745</v>
      </c>
      <c r="IJ461">
        <v>1.85242</v>
      </c>
      <c r="IK461">
        <v>0</v>
      </c>
      <c r="IL461">
        <v>0</v>
      </c>
      <c r="IM461">
        <v>0</v>
      </c>
      <c r="IN461">
        <v>0</v>
      </c>
      <c r="IO461" t="s">
        <v>443</v>
      </c>
      <c r="IP461" t="s">
        <v>444</v>
      </c>
      <c r="IQ461" t="s">
        <v>445</v>
      </c>
      <c r="IR461" t="s">
        <v>445</v>
      </c>
      <c r="IS461" t="s">
        <v>445</v>
      </c>
      <c r="IT461" t="s">
        <v>445</v>
      </c>
      <c r="IU461">
        <v>0</v>
      </c>
      <c r="IV461">
        <v>100</v>
      </c>
      <c r="IW461">
        <v>100</v>
      </c>
      <c r="IX461">
        <v>-1.083</v>
      </c>
      <c r="IY461">
        <v>0.2886</v>
      </c>
      <c r="IZ461">
        <v>-1.101190050776656</v>
      </c>
      <c r="JA461">
        <v>-0.0009077452495023094</v>
      </c>
      <c r="JB461">
        <v>1.260287539409167E-06</v>
      </c>
      <c r="JC461">
        <v>-2.747980142854786E-10</v>
      </c>
      <c r="JD461">
        <v>0.01164710740424388</v>
      </c>
      <c r="JE461">
        <v>0.002354074995816399</v>
      </c>
      <c r="JF461">
        <v>0.0004967520844642659</v>
      </c>
      <c r="JG461">
        <v>-1.558376616488758E-06</v>
      </c>
      <c r="JH461">
        <v>1</v>
      </c>
      <c r="JI461">
        <v>1955</v>
      </c>
      <c r="JJ461">
        <v>1</v>
      </c>
      <c r="JK461">
        <v>26</v>
      </c>
      <c r="JL461">
        <v>194364.3</v>
      </c>
      <c r="JM461">
        <v>194364.5</v>
      </c>
      <c r="JN461">
        <v>2.26074</v>
      </c>
      <c r="JO461">
        <v>2.62329</v>
      </c>
      <c r="JP461">
        <v>1.49658</v>
      </c>
      <c r="JQ461">
        <v>2.34497</v>
      </c>
      <c r="JR461">
        <v>1.54907</v>
      </c>
      <c r="JS461">
        <v>2.39502</v>
      </c>
      <c r="JT461">
        <v>36.908</v>
      </c>
      <c r="JU461">
        <v>24.1751</v>
      </c>
      <c r="JV461">
        <v>18</v>
      </c>
      <c r="JW461">
        <v>486.31</v>
      </c>
      <c r="JX461">
        <v>479.013</v>
      </c>
      <c r="JY461">
        <v>27.591</v>
      </c>
      <c r="JZ461">
        <v>29.262</v>
      </c>
      <c r="KA461">
        <v>30.0001</v>
      </c>
      <c r="KB461">
        <v>29.4826</v>
      </c>
      <c r="KC461">
        <v>29.4786</v>
      </c>
      <c r="KD461">
        <v>45.3821</v>
      </c>
      <c r="KE461">
        <v>17.5993</v>
      </c>
      <c r="KF461">
        <v>23.6437</v>
      </c>
      <c r="KG461">
        <v>27.5807</v>
      </c>
      <c r="KH461">
        <v>988.675</v>
      </c>
      <c r="KI461">
        <v>15.8236</v>
      </c>
      <c r="KJ461">
        <v>101.849</v>
      </c>
      <c r="KK461">
        <v>91.52889999999999</v>
      </c>
    </row>
    <row r="462" spans="1:297">
      <c r="A462">
        <v>444</v>
      </c>
      <c r="B462">
        <v>1758651465.5</v>
      </c>
      <c r="C462">
        <v>9832.5</v>
      </c>
      <c r="D462" t="s">
        <v>1337</v>
      </c>
      <c r="E462" t="s">
        <v>1338</v>
      </c>
      <c r="F462">
        <v>5</v>
      </c>
      <c r="G462" t="s">
        <v>1220</v>
      </c>
      <c r="H462" t="s">
        <v>438</v>
      </c>
      <c r="I462">
        <v>1758651457.678571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(EA462+(U462+2*0.95*5.67E-8*(((EA462+$B$9)+273)^4-(EA462+273)^4)-44100*J462)/(1.84*29.3*R462+8*0.95*5.67E-8*(EA462+273)^3))</f>
        <v>0</v>
      </c>
      <c r="W462">
        <f>($C$9*EB462+$D$9*EC462+$E$9*V462)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2*0.95*5.67E-8*(((EA462+$B$9)+273)^4-(W462+273)^4)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989.9027116769088</v>
      </c>
      <c r="AK462">
        <v>955.846533333333</v>
      </c>
      <c r="AL462">
        <v>3.465692609954311</v>
      </c>
      <c r="AM462">
        <v>65.18708182641205</v>
      </c>
      <c r="AN462">
        <f>(AP462 - AO462 + DY462*1E3/(8.314*(EA462+273.15)) * AR462/DX462 * AQ462) * DX462/(100*DL462) * 1000/(1000 - AP462)</f>
        <v>0</v>
      </c>
      <c r="AO462">
        <v>15.68555610337561</v>
      </c>
      <c r="AP462">
        <v>22.33548787878788</v>
      </c>
      <c r="AQ462">
        <v>-0.001562941996196612</v>
      </c>
      <c r="AR462">
        <v>105.4084907912641</v>
      </c>
      <c r="AS462">
        <v>0</v>
      </c>
      <c r="AT462">
        <v>0</v>
      </c>
      <c r="AU462">
        <f>IF(AS462*$H$15&gt;=AW462,1.0,(AW462/(AW462-AS462*$H$15)))</f>
        <v>0</v>
      </c>
      <c r="AV462">
        <f>(AU462-1)*100</f>
        <v>0</v>
      </c>
      <c r="AW462">
        <f>MAX(0,($B$15+$C$15*EF462)/(1+$D$15*EF462)*DY462/(EA462+273)*$E$15)</f>
        <v>0</v>
      </c>
      <c r="AX462" t="s">
        <v>439</v>
      </c>
      <c r="AY462" t="s">
        <v>439</v>
      </c>
      <c r="AZ462">
        <v>0</v>
      </c>
      <c r="BA462">
        <v>0</v>
      </c>
      <c r="BB462">
        <f>1-AZ462/BA462</f>
        <v>0</v>
      </c>
      <c r="BC462">
        <v>0</v>
      </c>
      <c r="BD462" t="s">
        <v>439</v>
      </c>
      <c r="BE462" t="s">
        <v>439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439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$B$13*EG462+$C$13*EH462+$F$13*ES462*(1-EV462)</f>
        <v>0</v>
      </c>
      <c r="DI462">
        <f>DH462*DJ462</f>
        <v>0</v>
      </c>
      <c r="DJ462">
        <f>($B$13*$D$11+$C$13*$D$11+$F$13*((FF462+EX462)/MAX(FF462+EX462+FG462, 0.1)*$I$11+FG462/MAX(FF462+EX462+FG462, 0.1)*$J$11))/($B$13+$C$13+$F$13)</f>
        <v>0</v>
      </c>
      <c r="DK462">
        <f>($B$13*$K$11+$C$13*$K$11+$F$13*((FF462+EX462)/MAX(FF462+EX462+FG462, 0.1)*$P$11+FG462/MAX(FF462+EX462+FG462, 0.1)*$Q$11))/($B$13+$C$13+$F$13)</f>
        <v>0</v>
      </c>
      <c r="DL462">
        <v>5.36</v>
      </c>
      <c r="DM462">
        <v>0.5</v>
      </c>
      <c r="DN462" t="s">
        <v>440</v>
      </c>
      <c r="DO462">
        <v>2</v>
      </c>
      <c r="DP462" t="b">
        <v>1</v>
      </c>
      <c r="DQ462">
        <v>1758651457.678571</v>
      </c>
      <c r="DR462">
        <v>909.7851428571429</v>
      </c>
      <c r="DS462">
        <v>958.0945714285715</v>
      </c>
      <c r="DT462">
        <v>22.37461785714286</v>
      </c>
      <c r="DU462">
        <v>15.55036785714286</v>
      </c>
      <c r="DV462">
        <v>910.8751785714287</v>
      </c>
      <c r="DW462">
        <v>22.08546071428571</v>
      </c>
      <c r="DX462">
        <v>500.0005714285715</v>
      </c>
      <c r="DY462">
        <v>90.26242857142859</v>
      </c>
      <c r="DZ462">
        <v>0.06842388571428572</v>
      </c>
      <c r="EA462">
        <v>29.30382857142857</v>
      </c>
      <c r="EB462">
        <v>30.06283571428571</v>
      </c>
      <c r="EC462">
        <v>999.9000000000002</v>
      </c>
      <c r="ED462">
        <v>0</v>
      </c>
      <c r="EE462">
        <v>0</v>
      </c>
      <c r="EF462">
        <v>9996.251428571428</v>
      </c>
      <c r="EG462">
        <v>0</v>
      </c>
      <c r="EH462">
        <v>11.20412857142857</v>
      </c>
      <c r="EI462">
        <v>-48.30942857142857</v>
      </c>
      <c r="EJ462">
        <v>930.6067499999999</v>
      </c>
      <c r="EK462">
        <v>973.2303214285714</v>
      </c>
      <c r="EL462">
        <v>6.824240357142857</v>
      </c>
      <c r="EM462">
        <v>958.0945714285715</v>
      </c>
      <c r="EN462">
        <v>15.55036785714286</v>
      </c>
      <c r="EO462">
        <v>2.019587142857143</v>
      </c>
      <c r="EP462">
        <v>1.403613928571429</v>
      </c>
      <c r="EQ462">
        <v>17.59872857142857</v>
      </c>
      <c r="ER462">
        <v>11.956475</v>
      </c>
      <c r="ES462">
        <v>1999.995357142857</v>
      </c>
      <c r="ET462">
        <v>0.9799952142857142</v>
      </c>
      <c r="EU462">
        <v>0.02000452142857143</v>
      </c>
      <c r="EV462">
        <v>0</v>
      </c>
      <c r="EW462">
        <v>1133.458214285714</v>
      </c>
      <c r="EX462">
        <v>5.00078</v>
      </c>
      <c r="EY462">
        <v>21970.80714285715</v>
      </c>
      <c r="EZ462">
        <v>16379.57857142857</v>
      </c>
      <c r="FA462">
        <v>39.73632142857143</v>
      </c>
      <c r="FB462">
        <v>40.51992857142857</v>
      </c>
      <c r="FC462">
        <v>40.14935714285714</v>
      </c>
      <c r="FD462">
        <v>40.21621428571428</v>
      </c>
      <c r="FE462">
        <v>41.00432142857143</v>
      </c>
      <c r="FF462">
        <v>1955.083928571428</v>
      </c>
      <c r="FG462">
        <v>39.91142857142858</v>
      </c>
      <c r="FH462">
        <v>0</v>
      </c>
      <c r="FI462">
        <v>1758651463.8</v>
      </c>
      <c r="FJ462">
        <v>0</v>
      </c>
      <c r="FK462">
        <v>1133.4084</v>
      </c>
      <c r="FL462">
        <v>-2.220769237128778</v>
      </c>
      <c r="FM462">
        <v>-69.37692320280951</v>
      </c>
      <c r="FN462">
        <v>21970.424</v>
      </c>
      <c r="FO462">
        <v>15</v>
      </c>
      <c r="FP462">
        <v>0</v>
      </c>
      <c r="FQ462" t="s">
        <v>441</v>
      </c>
      <c r="FR462">
        <v>1746989605.5</v>
      </c>
      <c r="FS462">
        <v>1746989593.5</v>
      </c>
      <c r="FT462">
        <v>0</v>
      </c>
      <c r="FU462">
        <v>-0.274</v>
      </c>
      <c r="FV462">
        <v>-0.002</v>
      </c>
      <c r="FW462">
        <v>2.549</v>
      </c>
      <c r="FX462">
        <v>0.129</v>
      </c>
      <c r="FY462">
        <v>420</v>
      </c>
      <c r="FZ462">
        <v>17</v>
      </c>
      <c r="GA462">
        <v>0.02</v>
      </c>
      <c r="GB462">
        <v>0.04</v>
      </c>
      <c r="GC462">
        <v>-48.34392</v>
      </c>
      <c r="GD462">
        <v>0.4708502814259811</v>
      </c>
      <c r="GE462">
        <v>0.1022956846597157</v>
      </c>
      <c r="GF462">
        <v>1</v>
      </c>
      <c r="GG462">
        <v>1133.597647058823</v>
      </c>
      <c r="GH462">
        <v>-3.093353709503879</v>
      </c>
      <c r="GI462">
        <v>0.395727615944042</v>
      </c>
      <c r="GJ462">
        <v>0</v>
      </c>
      <c r="GK462">
        <v>6.89780775</v>
      </c>
      <c r="GL462">
        <v>-1.566493170731717</v>
      </c>
      <c r="GM462">
        <v>0.1511019196351837</v>
      </c>
      <c r="GN462">
        <v>0</v>
      </c>
      <c r="GO462">
        <v>1</v>
      </c>
      <c r="GP462">
        <v>3</v>
      </c>
      <c r="GQ462" t="s">
        <v>448</v>
      </c>
      <c r="GR462">
        <v>3.10103</v>
      </c>
      <c r="GS462">
        <v>2.72661</v>
      </c>
      <c r="GT462">
        <v>0.153602</v>
      </c>
      <c r="GU462">
        <v>0.158457</v>
      </c>
      <c r="GV462">
        <v>0.102157</v>
      </c>
      <c r="GW462">
        <v>0.0805814</v>
      </c>
      <c r="GX462">
        <v>22100.1</v>
      </c>
      <c r="GY462">
        <v>19992.9</v>
      </c>
      <c r="GZ462">
        <v>26675.2</v>
      </c>
      <c r="HA462">
        <v>23981.3</v>
      </c>
      <c r="HB462">
        <v>38333.6</v>
      </c>
      <c r="HC462">
        <v>32622.5</v>
      </c>
      <c r="HD462">
        <v>46583.2</v>
      </c>
      <c r="HE462">
        <v>37960.5</v>
      </c>
      <c r="HF462">
        <v>1.87048</v>
      </c>
      <c r="HG462">
        <v>1.8377</v>
      </c>
      <c r="HH462">
        <v>0.143796</v>
      </c>
      <c r="HI462">
        <v>0</v>
      </c>
      <c r="HJ462">
        <v>27.7365</v>
      </c>
      <c r="HK462">
        <v>999.9</v>
      </c>
      <c r="HL462">
        <v>36.5</v>
      </c>
      <c r="HM462">
        <v>32.6</v>
      </c>
      <c r="HN462">
        <v>19.9735</v>
      </c>
      <c r="HO462">
        <v>61.1013</v>
      </c>
      <c r="HP462">
        <v>22.9688</v>
      </c>
      <c r="HQ462">
        <v>1</v>
      </c>
      <c r="HR462">
        <v>0.155122</v>
      </c>
      <c r="HS462">
        <v>0.506852</v>
      </c>
      <c r="HT462">
        <v>20.278</v>
      </c>
      <c r="HU462">
        <v>5.21115</v>
      </c>
      <c r="HV462">
        <v>11.9798</v>
      </c>
      <c r="HW462">
        <v>4.9635</v>
      </c>
      <c r="HX462">
        <v>3.2743</v>
      </c>
      <c r="HY462">
        <v>9999</v>
      </c>
      <c r="HZ462">
        <v>9999</v>
      </c>
      <c r="IA462">
        <v>9999</v>
      </c>
      <c r="IB462">
        <v>999.9</v>
      </c>
      <c r="IC462">
        <v>1.86395</v>
      </c>
      <c r="ID462">
        <v>1.86016</v>
      </c>
      <c r="IE462">
        <v>1.85845</v>
      </c>
      <c r="IF462">
        <v>1.85976</v>
      </c>
      <c r="IG462">
        <v>1.85989</v>
      </c>
      <c r="IH462">
        <v>1.85838</v>
      </c>
      <c r="II462">
        <v>1.85746</v>
      </c>
      <c r="IJ462">
        <v>1.85242</v>
      </c>
      <c r="IK462">
        <v>0</v>
      </c>
      <c r="IL462">
        <v>0</v>
      </c>
      <c r="IM462">
        <v>0</v>
      </c>
      <c r="IN462">
        <v>0</v>
      </c>
      <c r="IO462" t="s">
        <v>443</v>
      </c>
      <c r="IP462" t="s">
        <v>444</v>
      </c>
      <c r="IQ462" t="s">
        <v>445</v>
      </c>
      <c r="IR462" t="s">
        <v>445</v>
      </c>
      <c r="IS462" t="s">
        <v>445</v>
      </c>
      <c r="IT462" t="s">
        <v>445</v>
      </c>
      <c r="IU462">
        <v>0</v>
      </c>
      <c r="IV462">
        <v>100</v>
      </c>
      <c r="IW462">
        <v>100</v>
      </c>
      <c r="IX462">
        <v>-1.071</v>
      </c>
      <c r="IY462">
        <v>0.2883</v>
      </c>
      <c r="IZ462">
        <v>-1.101190050776656</v>
      </c>
      <c r="JA462">
        <v>-0.0009077452495023094</v>
      </c>
      <c r="JB462">
        <v>1.260287539409167E-06</v>
      </c>
      <c r="JC462">
        <v>-2.747980142854786E-10</v>
      </c>
      <c r="JD462">
        <v>0.01164710740424388</v>
      </c>
      <c r="JE462">
        <v>0.002354074995816399</v>
      </c>
      <c r="JF462">
        <v>0.0004967520844642659</v>
      </c>
      <c r="JG462">
        <v>-1.558376616488758E-06</v>
      </c>
      <c r="JH462">
        <v>1</v>
      </c>
      <c r="JI462">
        <v>1955</v>
      </c>
      <c r="JJ462">
        <v>1</v>
      </c>
      <c r="JK462">
        <v>26</v>
      </c>
      <c r="JL462">
        <v>194364.3</v>
      </c>
      <c r="JM462">
        <v>194364.5</v>
      </c>
      <c r="JN462">
        <v>2.28882</v>
      </c>
      <c r="JO462">
        <v>2.61963</v>
      </c>
      <c r="JP462">
        <v>1.49658</v>
      </c>
      <c r="JQ462">
        <v>2.34619</v>
      </c>
      <c r="JR462">
        <v>1.54907</v>
      </c>
      <c r="JS462">
        <v>2.4585</v>
      </c>
      <c r="JT462">
        <v>36.908</v>
      </c>
      <c r="JU462">
        <v>24.1751</v>
      </c>
      <c r="JV462">
        <v>18</v>
      </c>
      <c r="JW462">
        <v>485.87</v>
      </c>
      <c r="JX462">
        <v>479.563</v>
      </c>
      <c r="JY462">
        <v>27.5382</v>
      </c>
      <c r="JZ462">
        <v>29.2614</v>
      </c>
      <c r="KA462">
        <v>30.0001</v>
      </c>
      <c r="KB462">
        <v>29.4826</v>
      </c>
      <c r="KC462">
        <v>29.4786</v>
      </c>
      <c r="KD462">
        <v>45.9279</v>
      </c>
      <c r="KE462">
        <v>17.0353</v>
      </c>
      <c r="KF462">
        <v>23.6437</v>
      </c>
      <c r="KG462">
        <v>27.5272</v>
      </c>
      <c r="KH462">
        <v>1008.71</v>
      </c>
      <c r="KI462">
        <v>15.9341</v>
      </c>
      <c r="KJ462">
        <v>101.848</v>
      </c>
      <c r="KK462">
        <v>91.5283</v>
      </c>
    </row>
    <row r="463" spans="1:297">
      <c r="A463">
        <v>445</v>
      </c>
      <c r="B463">
        <v>1758651471</v>
      </c>
      <c r="C463">
        <v>9838</v>
      </c>
      <c r="D463" t="s">
        <v>1339</v>
      </c>
      <c r="E463" t="s">
        <v>1340</v>
      </c>
      <c r="F463">
        <v>5</v>
      </c>
      <c r="G463" t="s">
        <v>1220</v>
      </c>
      <c r="H463" t="s">
        <v>438</v>
      </c>
      <c r="I463">
        <v>1758651463.25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(EA463+(U463+2*0.95*5.67E-8*(((EA463+$B$9)+273)^4-(EA463+273)^4)-44100*J463)/(1.84*29.3*R463+8*0.95*5.67E-8*(EA463+273)^3))</f>
        <v>0</v>
      </c>
      <c r="W463">
        <f>($C$9*EB463+$D$9*EC463+$E$9*V463)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2*0.95*5.67E-8*(((EA463+$B$9)+273)^4-(W463+273)^4)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1008.692387852653</v>
      </c>
      <c r="AK463">
        <v>974.6544181818181</v>
      </c>
      <c r="AL463">
        <v>3.433733182674735</v>
      </c>
      <c r="AM463">
        <v>65.18708182641205</v>
      </c>
      <c r="AN463">
        <f>(AP463 - AO463 + DY463*1E3/(8.314*(EA463+273.15)) * AR463/DX463 * AQ463) * DX463/(100*DL463) * 1000/(1000 - AP463)</f>
        <v>0</v>
      </c>
      <c r="AO463">
        <v>15.8126914412457</v>
      </c>
      <c r="AP463">
        <v>22.31455818181818</v>
      </c>
      <c r="AQ463">
        <v>-0.0009409552912665417</v>
      </c>
      <c r="AR463">
        <v>105.4084907912641</v>
      </c>
      <c r="AS463">
        <v>0</v>
      </c>
      <c r="AT463">
        <v>0</v>
      </c>
      <c r="AU463">
        <f>IF(AS463*$H$15&gt;=AW463,1.0,(AW463/(AW463-AS463*$H$15)))</f>
        <v>0</v>
      </c>
      <c r="AV463">
        <f>(AU463-1)*100</f>
        <v>0</v>
      </c>
      <c r="AW463">
        <f>MAX(0,($B$15+$C$15*EF463)/(1+$D$15*EF463)*DY463/(EA463+273)*$E$15)</f>
        <v>0</v>
      </c>
      <c r="AX463" t="s">
        <v>439</v>
      </c>
      <c r="AY463" t="s">
        <v>439</v>
      </c>
      <c r="AZ463">
        <v>0</v>
      </c>
      <c r="BA463">
        <v>0</v>
      </c>
      <c r="BB463">
        <f>1-AZ463/BA463</f>
        <v>0</v>
      </c>
      <c r="BC463">
        <v>0</v>
      </c>
      <c r="BD463" t="s">
        <v>439</v>
      </c>
      <c r="BE463" t="s">
        <v>439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439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$B$13*EG463+$C$13*EH463+$F$13*ES463*(1-EV463)</f>
        <v>0</v>
      </c>
      <c r="DI463">
        <f>DH463*DJ463</f>
        <v>0</v>
      </c>
      <c r="DJ463">
        <f>($B$13*$D$11+$C$13*$D$11+$F$13*((FF463+EX463)/MAX(FF463+EX463+FG463, 0.1)*$I$11+FG463/MAX(FF463+EX463+FG463, 0.1)*$J$11))/($B$13+$C$13+$F$13)</f>
        <v>0</v>
      </c>
      <c r="DK463">
        <f>($B$13*$K$11+$C$13*$K$11+$F$13*((FF463+EX463)/MAX(FF463+EX463+FG463, 0.1)*$P$11+FG463/MAX(FF463+EX463+FG463, 0.1)*$Q$11))/($B$13+$C$13+$F$13)</f>
        <v>0</v>
      </c>
      <c r="DL463">
        <v>5.36</v>
      </c>
      <c r="DM463">
        <v>0.5</v>
      </c>
      <c r="DN463" t="s">
        <v>440</v>
      </c>
      <c r="DO463">
        <v>2</v>
      </c>
      <c r="DP463" t="b">
        <v>1</v>
      </c>
      <c r="DQ463">
        <v>1758651463.25</v>
      </c>
      <c r="DR463">
        <v>928.5292857142858</v>
      </c>
      <c r="DS463">
        <v>976.7861785714288</v>
      </c>
      <c r="DT463">
        <v>22.34521785714286</v>
      </c>
      <c r="DU463">
        <v>15.674625</v>
      </c>
      <c r="DV463">
        <v>929.6057857142856</v>
      </c>
      <c r="DW463">
        <v>22.05669285714285</v>
      </c>
      <c r="DX463">
        <v>499.9871785714286</v>
      </c>
      <c r="DY463">
        <v>90.26333928571431</v>
      </c>
      <c r="DZ463">
        <v>0.06854405</v>
      </c>
      <c r="EA463">
        <v>29.28864642857143</v>
      </c>
      <c r="EB463">
        <v>30.06268214285715</v>
      </c>
      <c r="EC463">
        <v>999.9000000000002</v>
      </c>
      <c r="ED463">
        <v>0</v>
      </c>
      <c r="EE463">
        <v>0</v>
      </c>
      <c r="EF463">
        <v>10002.215</v>
      </c>
      <c r="EG463">
        <v>0</v>
      </c>
      <c r="EH463">
        <v>11.19707857142857</v>
      </c>
      <c r="EI463">
        <v>-48.25676785714285</v>
      </c>
      <c r="EJ463">
        <v>949.7513571428572</v>
      </c>
      <c r="EK463">
        <v>992.3424642857142</v>
      </c>
      <c r="EL463">
        <v>6.670588214285715</v>
      </c>
      <c r="EM463">
        <v>976.7861785714288</v>
      </c>
      <c r="EN463">
        <v>15.674625</v>
      </c>
      <c r="EO463">
        <v>2.016953214285715</v>
      </c>
      <c r="EP463">
        <v>1.414843571428571</v>
      </c>
      <c r="EQ463">
        <v>17.57805</v>
      </c>
      <c r="ER463">
        <v>12.07737857142857</v>
      </c>
      <c r="ES463">
        <v>1999.970714285714</v>
      </c>
      <c r="ET463">
        <v>0.9799963214285714</v>
      </c>
      <c r="EU463">
        <v>0.02000347857142857</v>
      </c>
      <c r="EV463">
        <v>0</v>
      </c>
      <c r="EW463">
        <v>1133.162857142857</v>
      </c>
      <c r="EX463">
        <v>5.00078</v>
      </c>
      <c r="EY463">
        <v>21964.37142857143</v>
      </c>
      <c r="EZ463">
        <v>16379.375</v>
      </c>
      <c r="FA463">
        <v>39.73189285714285</v>
      </c>
      <c r="FB463">
        <v>40.50878571428571</v>
      </c>
      <c r="FC463">
        <v>40.15603571428571</v>
      </c>
      <c r="FD463">
        <v>40.21621428571428</v>
      </c>
      <c r="FE463">
        <v>40.99749999999999</v>
      </c>
      <c r="FF463">
        <v>1955.062142857143</v>
      </c>
      <c r="FG463">
        <v>39.90857142857143</v>
      </c>
      <c r="FH463">
        <v>0</v>
      </c>
      <c r="FI463">
        <v>1758651469.2</v>
      </c>
      <c r="FJ463">
        <v>0</v>
      </c>
      <c r="FK463">
        <v>1133.183461538462</v>
      </c>
      <c r="FL463">
        <v>-2.686153844609117</v>
      </c>
      <c r="FM463">
        <v>-71.77094032610302</v>
      </c>
      <c r="FN463">
        <v>21964.60384615384</v>
      </c>
      <c r="FO463">
        <v>15</v>
      </c>
      <c r="FP463">
        <v>0</v>
      </c>
      <c r="FQ463" t="s">
        <v>441</v>
      </c>
      <c r="FR463">
        <v>1746989605.5</v>
      </c>
      <c r="FS463">
        <v>1746989593.5</v>
      </c>
      <c r="FT463">
        <v>0</v>
      </c>
      <c r="FU463">
        <v>-0.274</v>
      </c>
      <c r="FV463">
        <v>-0.002</v>
      </c>
      <c r="FW463">
        <v>2.549</v>
      </c>
      <c r="FX463">
        <v>0.129</v>
      </c>
      <c r="FY463">
        <v>420</v>
      </c>
      <c r="FZ463">
        <v>17</v>
      </c>
      <c r="GA463">
        <v>0.02</v>
      </c>
      <c r="GB463">
        <v>0.04</v>
      </c>
      <c r="GC463">
        <v>-48.27391</v>
      </c>
      <c r="GD463">
        <v>0.8015257035646869</v>
      </c>
      <c r="GE463">
        <v>0.1114590391130309</v>
      </c>
      <c r="GF463">
        <v>0</v>
      </c>
      <c r="GG463">
        <v>1133.336764705882</v>
      </c>
      <c r="GH463">
        <v>-2.679755538293429</v>
      </c>
      <c r="GI463">
        <v>0.3487432950081663</v>
      </c>
      <c r="GJ463">
        <v>0</v>
      </c>
      <c r="GK463">
        <v>6.767158749999998</v>
      </c>
      <c r="GL463">
        <v>-1.661829455909962</v>
      </c>
      <c r="GM463">
        <v>0.1599512722860856</v>
      </c>
      <c r="GN463">
        <v>0</v>
      </c>
      <c r="GO463">
        <v>0</v>
      </c>
      <c r="GP463">
        <v>3</v>
      </c>
      <c r="GQ463" t="s">
        <v>459</v>
      </c>
      <c r="GR463">
        <v>3.10127</v>
      </c>
      <c r="GS463">
        <v>2.7269</v>
      </c>
      <c r="GT463">
        <v>0.15555</v>
      </c>
      <c r="GU463">
        <v>0.160366</v>
      </c>
      <c r="GV463">
        <v>0.10209</v>
      </c>
      <c r="GW463">
        <v>0.0810563</v>
      </c>
      <c r="GX463">
        <v>22049.4</v>
      </c>
      <c r="GY463">
        <v>19947.8</v>
      </c>
      <c r="GZ463">
        <v>26675.4</v>
      </c>
      <c r="HA463">
        <v>23981.4</v>
      </c>
      <c r="HB463">
        <v>38336.8</v>
      </c>
      <c r="HC463">
        <v>32606.2</v>
      </c>
      <c r="HD463">
        <v>46583.3</v>
      </c>
      <c r="HE463">
        <v>37960.9</v>
      </c>
      <c r="HF463">
        <v>1.87115</v>
      </c>
      <c r="HG463">
        <v>1.83733</v>
      </c>
      <c r="HH463">
        <v>0.142157</v>
      </c>
      <c r="HI463">
        <v>0</v>
      </c>
      <c r="HJ463">
        <v>27.7343</v>
      </c>
      <c r="HK463">
        <v>999.9</v>
      </c>
      <c r="HL463">
        <v>36.5</v>
      </c>
      <c r="HM463">
        <v>32.6</v>
      </c>
      <c r="HN463">
        <v>19.9743</v>
      </c>
      <c r="HO463">
        <v>60.9813</v>
      </c>
      <c r="HP463">
        <v>23.0609</v>
      </c>
      <c r="HQ463">
        <v>1</v>
      </c>
      <c r="HR463">
        <v>0.15531</v>
      </c>
      <c r="HS463">
        <v>0.63281</v>
      </c>
      <c r="HT463">
        <v>20.2774</v>
      </c>
      <c r="HU463">
        <v>5.21115</v>
      </c>
      <c r="HV463">
        <v>11.9797</v>
      </c>
      <c r="HW463">
        <v>4.9634</v>
      </c>
      <c r="HX463">
        <v>3.27448</v>
      </c>
      <c r="HY463">
        <v>9999</v>
      </c>
      <c r="HZ463">
        <v>9999</v>
      </c>
      <c r="IA463">
        <v>9999</v>
      </c>
      <c r="IB463">
        <v>999.9</v>
      </c>
      <c r="IC463">
        <v>1.86396</v>
      </c>
      <c r="ID463">
        <v>1.86017</v>
      </c>
      <c r="IE463">
        <v>1.85844</v>
      </c>
      <c r="IF463">
        <v>1.85975</v>
      </c>
      <c r="IG463">
        <v>1.85989</v>
      </c>
      <c r="IH463">
        <v>1.85837</v>
      </c>
      <c r="II463">
        <v>1.85746</v>
      </c>
      <c r="IJ463">
        <v>1.85242</v>
      </c>
      <c r="IK463">
        <v>0</v>
      </c>
      <c r="IL463">
        <v>0</v>
      </c>
      <c r="IM463">
        <v>0</v>
      </c>
      <c r="IN463">
        <v>0</v>
      </c>
      <c r="IO463" t="s">
        <v>443</v>
      </c>
      <c r="IP463" t="s">
        <v>444</v>
      </c>
      <c r="IQ463" t="s">
        <v>445</v>
      </c>
      <c r="IR463" t="s">
        <v>445</v>
      </c>
      <c r="IS463" t="s">
        <v>445</v>
      </c>
      <c r="IT463" t="s">
        <v>445</v>
      </c>
      <c r="IU463">
        <v>0</v>
      </c>
      <c r="IV463">
        <v>100</v>
      </c>
      <c r="IW463">
        <v>100</v>
      </c>
      <c r="IX463">
        <v>-1.058</v>
      </c>
      <c r="IY463">
        <v>0.2878</v>
      </c>
      <c r="IZ463">
        <v>-1.101190050776656</v>
      </c>
      <c r="JA463">
        <v>-0.0009077452495023094</v>
      </c>
      <c r="JB463">
        <v>1.260287539409167E-06</v>
      </c>
      <c r="JC463">
        <v>-2.747980142854786E-10</v>
      </c>
      <c r="JD463">
        <v>0.01164710740424388</v>
      </c>
      <c r="JE463">
        <v>0.002354074995816399</v>
      </c>
      <c r="JF463">
        <v>0.0004967520844642659</v>
      </c>
      <c r="JG463">
        <v>-1.558376616488758E-06</v>
      </c>
      <c r="JH463">
        <v>1</v>
      </c>
      <c r="JI463">
        <v>1955</v>
      </c>
      <c r="JJ463">
        <v>1</v>
      </c>
      <c r="JK463">
        <v>26</v>
      </c>
      <c r="JL463">
        <v>194364.4</v>
      </c>
      <c r="JM463">
        <v>194364.6</v>
      </c>
      <c r="JN463">
        <v>2.32422</v>
      </c>
      <c r="JO463">
        <v>2.6062</v>
      </c>
      <c r="JP463">
        <v>1.49658</v>
      </c>
      <c r="JQ463">
        <v>2.34497</v>
      </c>
      <c r="JR463">
        <v>1.54907</v>
      </c>
      <c r="JS463">
        <v>2.39136</v>
      </c>
      <c r="JT463">
        <v>36.908</v>
      </c>
      <c r="JU463">
        <v>24.1663</v>
      </c>
      <c r="JV463">
        <v>18</v>
      </c>
      <c r="JW463">
        <v>486.247</v>
      </c>
      <c r="JX463">
        <v>479.32</v>
      </c>
      <c r="JY463">
        <v>27.4727</v>
      </c>
      <c r="JZ463">
        <v>29.2614</v>
      </c>
      <c r="KA463">
        <v>30.0001</v>
      </c>
      <c r="KB463">
        <v>29.4801</v>
      </c>
      <c r="KC463">
        <v>29.4786</v>
      </c>
      <c r="KD463">
        <v>46.6326</v>
      </c>
      <c r="KE463">
        <v>16.1425</v>
      </c>
      <c r="KF463">
        <v>23.6437</v>
      </c>
      <c r="KG463">
        <v>27.4487</v>
      </c>
      <c r="KH463">
        <v>1022.07</v>
      </c>
      <c r="KI463">
        <v>16.0686</v>
      </c>
      <c r="KJ463">
        <v>101.849</v>
      </c>
      <c r="KK463">
        <v>91.5292</v>
      </c>
    </row>
    <row r="464" spans="1:297">
      <c r="A464">
        <v>446</v>
      </c>
      <c r="B464">
        <v>1758651476</v>
      </c>
      <c r="C464">
        <v>9843</v>
      </c>
      <c r="D464" t="s">
        <v>1341</v>
      </c>
      <c r="E464" t="s">
        <v>1342</v>
      </c>
      <c r="F464">
        <v>5</v>
      </c>
      <c r="G464" t="s">
        <v>1220</v>
      </c>
      <c r="H464" t="s">
        <v>438</v>
      </c>
      <c r="I464">
        <v>1758651468.518518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(EA464+(U464+2*0.95*5.67E-8*(((EA464+$B$9)+273)^4-(EA464+273)^4)-44100*J464)/(1.84*29.3*R464+8*0.95*5.67E-8*(EA464+273)^3))</f>
        <v>0</v>
      </c>
      <c r="W464">
        <f>($C$9*EB464+$D$9*EC464+$E$9*V464)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2*0.95*5.67E-8*(((EA464+$B$9)+273)^4-(W464+273)^4)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1025.909683399923</v>
      </c>
      <c r="AK464">
        <v>991.6338424242423</v>
      </c>
      <c r="AL464">
        <v>3.393817925497784</v>
      </c>
      <c r="AM464">
        <v>65.18708182641205</v>
      </c>
      <c r="AN464">
        <f>(AP464 - AO464 + DY464*1E3/(8.314*(EA464+273.15)) * AR464/DX464 * AQ464) * DX464/(100*DL464) * 1000/(1000 - AP464)</f>
        <v>0</v>
      </c>
      <c r="AO464">
        <v>15.92258693967852</v>
      </c>
      <c r="AP464">
        <v>22.29097939393939</v>
      </c>
      <c r="AQ464">
        <v>-0.002238169293359005</v>
      </c>
      <c r="AR464">
        <v>105.4084907912641</v>
      </c>
      <c r="AS464">
        <v>0</v>
      </c>
      <c r="AT464">
        <v>0</v>
      </c>
      <c r="AU464">
        <f>IF(AS464*$H$15&gt;=AW464,1.0,(AW464/(AW464-AS464*$H$15)))</f>
        <v>0</v>
      </c>
      <c r="AV464">
        <f>(AU464-1)*100</f>
        <v>0</v>
      </c>
      <c r="AW464">
        <f>MAX(0,($B$15+$C$15*EF464)/(1+$D$15*EF464)*DY464/(EA464+273)*$E$15)</f>
        <v>0</v>
      </c>
      <c r="AX464" t="s">
        <v>439</v>
      </c>
      <c r="AY464" t="s">
        <v>439</v>
      </c>
      <c r="AZ464">
        <v>0</v>
      </c>
      <c r="BA464">
        <v>0</v>
      </c>
      <c r="BB464">
        <f>1-AZ464/BA464</f>
        <v>0</v>
      </c>
      <c r="BC464">
        <v>0</v>
      </c>
      <c r="BD464" t="s">
        <v>439</v>
      </c>
      <c r="BE464" t="s">
        <v>439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439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$B$13*EG464+$C$13*EH464+$F$13*ES464*(1-EV464)</f>
        <v>0</v>
      </c>
      <c r="DI464">
        <f>DH464*DJ464</f>
        <v>0</v>
      </c>
      <c r="DJ464">
        <f>($B$13*$D$11+$C$13*$D$11+$F$13*((FF464+EX464)/MAX(FF464+EX464+FG464, 0.1)*$I$11+FG464/MAX(FF464+EX464+FG464, 0.1)*$J$11))/($B$13+$C$13+$F$13)</f>
        <v>0</v>
      </c>
      <c r="DK464">
        <f>($B$13*$K$11+$C$13*$K$11+$F$13*((FF464+EX464)/MAX(FF464+EX464+FG464, 0.1)*$P$11+FG464/MAX(FF464+EX464+FG464, 0.1)*$Q$11))/($B$13+$C$13+$F$13)</f>
        <v>0</v>
      </c>
      <c r="DL464">
        <v>5.36</v>
      </c>
      <c r="DM464">
        <v>0.5</v>
      </c>
      <c r="DN464" t="s">
        <v>440</v>
      </c>
      <c r="DO464">
        <v>2</v>
      </c>
      <c r="DP464" t="b">
        <v>1</v>
      </c>
      <c r="DQ464">
        <v>1758651468.518518</v>
      </c>
      <c r="DR464">
        <v>946.2158518518519</v>
      </c>
      <c r="DS464">
        <v>994.4365555555554</v>
      </c>
      <c r="DT464">
        <v>22.32144814814815</v>
      </c>
      <c r="DU464">
        <v>15.79553703703704</v>
      </c>
      <c r="DV464">
        <v>947.2795185185184</v>
      </c>
      <c r="DW464">
        <v>22.03343703703704</v>
      </c>
      <c r="DX464">
        <v>500.0293703703704</v>
      </c>
      <c r="DY464">
        <v>90.26422222222224</v>
      </c>
      <c r="DZ464">
        <v>0.06859869629629628</v>
      </c>
      <c r="EA464">
        <v>29.27061851851852</v>
      </c>
      <c r="EB464">
        <v>30.07308148148148</v>
      </c>
      <c r="EC464">
        <v>999.9000000000001</v>
      </c>
      <c r="ED464">
        <v>0</v>
      </c>
      <c r="EE464">
        <v>0</v>
      </c>
      <c r="EF464">
        <v>9994.001481481482</v>
      </c>
      <c r="EG464">
        <v>0</v>
      </c>
      <c r="EH464">
        <v>11.18426296296296</v>
      </c>
      <c r="EI464">
        <v>-48.2207074074074</v>
      </c>
      <c r="EJ464">
        <v>967.8187037037037</v>
      </c>
      <c r="EK464">
        <v>1010.398259259259</v>
      </c>
      <c r="EL464">
        <v>6.525906666666668</v>
      </c>
      <c r="EM464">
        <v>994.4365555555554</v>
      </c>
      <c r="EN464">
        <v>15.79553703703704</v>
      </c>
      <c r="EO464">
        <v>2.014827777777778</v>
      </c>
      <c r="EP464">
        <v>1.425771111111111</v>
      </c>
      <c r="EQ464">
        <v>17.56134074074074</v>
      </c>
      <c r="ER464">
        <v>12.19429259259259</v>
      </c>
      <c r="ES464">
        <v>1999.956296296297</v>
      </c>
      <c r="ET464">
        <v>0.9799951111111108</v>
      </c>
      <c r="EU464">
        <v>0.02000462962962963</v>
      </c>
      <c r="EV464">
        <v>0</v>
      </c>
      <c r="EW464">
        <v>1132.814814814815</v>
      </c>
      <c r="EX464">
        <v>5.00078</v>
      </c>
      <c r="EY464">
        <v>21957.80370370371</v>
      </c>
      <c r="EZ464">
        <v>16379.24074074074</v>
      </c>
      <c r="FA464">
        <v>39.71037037037036</v>
      </c>
      <c r="FB464">
        <v>40.50444444444445</v>
      </c>
      <c r="FC464">
        <v>40.10855555555555</v>
      </c>
      <c r="FD464">
        <v>40.19877777777778</v>
      </c>
      <c r="FE464">
        <v>40.99507407407406</v>
      </c>
      <c r="FF464">
        <v>1955.045185185185</v>
      </c>
      <c r="FG464">
        <v>39.91111111111112</v>
      </c>
      <c r="FH464">
        <v>0</v>
      </c>
      <c r="FI464">
        <v>1758651474</v>
      </c>
      <c r="FJ464">
        <v>0</v>
      </c>
      <c r="FK464">
        <v>1132.873076923077</v>
      </c>
      <c r="FL464">
        <v>-3.507692306582266</v>
      </c>
      <c r="FM464">
        <v>-78.82051283454821</v>
      </c>
      <c r="FN464">
        <v>21958.71153846154</v>
      </c>
      <c r="FO464">
        <v>15</v>
      </c>
      <c r="FP464">
        <v>0</v>
      </c>
      <c r="FQ464" t="s">
        <v>441</v>
      </c>
      <c r="FR464">
        <v>1746989605.5</v>
      </c>
      <c r="FS464">
        <v>1746989593.5</v>
      </c>
      <c r="FT464">
        <v>0</v>
      </c>
      <c r="FU464">
        <v>-0.274</v>
      </c>
      <c r="FV464">
        <v>-0.002</v>
      </c>
      <c r="FW464">
        <v>2.549</v>
      </c>
      <c r="FX464">
        <v>0.129</v>
      </c>
      <c r="FY464">
        <v>420</v>
      </c>
      <c r="FZ464">
        <v>17</v>
      </c>
      <c r="GA464">
        <v>0.02</v>
      </c>
      <c r="GB464">
        <v>0.04</v>
      </c>
      <c r="GC464">
        <v>-48.2586725</v>
      </c>
      <c r="GD464">
        <v>0.4373234521576492</v>
      </c>
      <c r="GE464">
        <v>0.09861064087485766</v>
      </c>
      <c r="GF464">
        <v>1</v>
      </c>
      <c r="GG464">
        <v>1133.011764705882</v>
      </c>
      <c r="GH464">
        <v>-3.427654697717914</v>
      </c>
      <c r="GI464">
        <v>0.4203183008726283</v>
      </c>
      <c r="GJ464">
        <v>0</v>
      </c>
      <c r="GK464">
        <v>6.602578499999998</v>
      </c>
      <c r="GL464">
        <v>-1.638948067542236</v>
      </c>
      <c r="GM464">
        <v>0.1577286162772945</v>
      </c>
      <c r="GN464">
        <v>0</v>
      </c>
      <c r="GO464">
        <v>1</v>
      </c>
      <c r="GP464">
        <v>3</v>
      </c>
      <c r="GQ464" t="s">
        <v>448</v>
      </c>
      <c r="GR464">
        <v>3.10157</v>
      </c>
      <c r="GS464">
        <v>2.72633</v>
      </c>
      <c r="GT464">
        <v>0.157285</v>
      </c>
      <c r="GU464">
        <v>0.162076</v>
      </c>
      <c r="GV464">
        <v>0.102014</v>
      </c>
      <c r="GW464">
        <v>0.0814766</v>
      </c>
      <c r="GX464">
        <v>22003.8</v>
      </c>
      <c r="GY464">
        <v>19907.1</v>
      </c>
      <c r="GZ464">
        <v>26675</v>
      </c>
      <c r="HA464">
        <v>23981.4</v>
      </c>
      <c r="HB464">
        <v>38340.2</v>
      </c>
      <c r="HC464">
        <v>32591.3</v>
      </c>
      <c r="HD464">
        <v>46583.2</v>
      </c>
      <c r="HE464">
        <v>37960.8</v>
      </c>
      <c r="HF464">
        <v>1.871</v>
      </c>
      <c r="HG464">
        <v>1.83748</v>
      </c>
      <c r="HH464">
        <v>0.14469</v>
      </c>
      <c r="HI464">
        <v>0</v>
      </c>
      <c r="HJ464">
        <v>27.7319</v>
      </c>
      <c r="HK464">
        <v>999.9</v>
      </c>
      <c r="HL464">
        <v>36.4</v>
      </c>
      <c r="HM464">
        <v>32.6</v>
      </c>
      <c r="HN464">
        <v>19.9195</v>
      </c>
      <c r="HO464">
        <v>61.3213</v>
      </c>
      <c r="HP464">
        <v>22.7364</v>
      </c>
      <c r="HQ464">
        <v>1</v>
      </c>
      <c r="HR464">
        <v>0.155053</v>
      </c>
      <c r="HS464">
        <v>0.653922</v>
      </c>
      <c r="HT464">
        <v>20.2775</v>
      </c>
      <c r="HU464">
        <v>5.21115</v>
      </c>
      <c r="HV464">
        <v>11.9797</v>
      </c>
      <c r="HW464">
        <v>4.9632</v>
      </c>
      <c r="HX464">
        <v>3.27428</v>
      </c>
      <c r="HY464">
        <v>9999</v>
      </c>
      <c r="HZ464">
        <v>9999</v>
      </c>
      <c r="IA464">
        <v>9999</v>
      </c>
      <c r="IB464">
        <v>999.9</v>
      </c>
      <c r="IC464">
        <v>1.86396</v>
      </c>
      <c r="ID464">
        <v>1.86014</v>
      </c>
      <c r="IE464">
        <v>1.85842</v>
      </c>
      <c r="IF464">
        <v>1.85975</v>
      </c>
      <c r="IG464">
        <v>1.85989</v>
      </c>
      <c r="IH464">
        <v>1.85837</v>
      </c>
      <c r="II464">
        <v>1.85745</v>
      </c>
      <c r="IJ464">
        <v>1.85242</v>
      </c>
      <c r="IK464">
        <v>0</v>
      </c>
      <c r="IL464">
        <v>0</v>
      </c>
      <c r="IM464">
        <v>0</v>
      </c>
      <c r="IN464">
        <v>0</v>
      </c>
      <c r="IO464" t="s">
        <v>443</v>
      </c>
      <c r="IP464" t="s">
        <v>444</v>
      </c>
      <c r="IQ464" t="s">
        <v>445</v>
      </c>
      <c r="IR464" t="s">
        <v>445</v>
      </c>
      <c r="IS464" t="s">
        <v>445</v>
      </c>
      <c r="IT464" t="s">
        <v>445</v>
      </c>
      <c r="IU464">
        <v>0</v>
      </c>
      <c r="IV464">
        <v>100</v>
      </c>
      <c r="IW464">
        <v>100</v>
      </c>
      <c r="IX464">
        <v>-1.045</v>
      </c>
      <c r="IY464">
        <v>0.2872</v>
      </c>
      <c r="IZ464">
        <v>-1.101190050776656</v>
      </c>
      <c r="JA464">
        <v>-0.0009077452495023094</v>
      </c>
      <c r="JB464">
        <v>1.260287539409167E-06</v>
      </c>
      <c r="JC464">
        <v>-2.747980142854786E-10</v>
      </c>
      <c r="JD464">
        <v>0.01164710740424388</v>
      </c>
      <c r="JE464">
        <v>0.002354074995816399</v>
      </c>
      <c r="JF464">
        <v>0.0004967520844642659</v>
      </c>
      <c r="JG464">
        <v>-1.558376616488758E-06</v>
      </c>
      <c r="JH464">
        <v>1</v>
      </c>
      <c r="JI464">
        <v>1955</v>
      </c>
      <c r="JJ464">
        <v>1</v>
      </c>
      <c r="JK464">
        <v>26</v>
      </c>
      <c r="JL464">
        <v>194364.5</v>
      </c>
      <c r="JM464">
        <v>194364.7</v>
      </c>
      <c r="JN464">
        <v>2.35107</v>
      </c>
      <c r="JO464">
        <v>2.61841</v>
      </c>
      <c r="JP464">
        <v>1.49658</v>
      </c>
      <c r="JQ464">
        <v>2.34497</v>
      </c>
      <c r="JR464">
        <v>1.54907</v>
      </c>
      <c r="JS464">
        <v>2.44995</v>
      </c>
      <c r="JT464">
        <v>36.908</v>
      </c>
      <c r="JU464">
        <v>24.1751</v>
      </c>
      <c r="JV464">
        <v>18</v>
      </c>
      <c r="JW464">
        <v>486.159</v>
      </c>
      <c r="JX464">
        <v>479.418</v>
      </c>
      <c r="JY464">
        <v>27.4024</v>
      </c>
      <c r="JZ464">
        <v>29.2614</v>
      </c>
      <c r="KA464">
        <v>30</v>
      </c>
      <c r="KB464">
        <v>29.4801</v>
      </c>
      <c r="KC464">
        <v>29.4786</v>
      </c>
      <c r="KD464">
        <v>47.289</v>
      </c>
      <c r="KE464">
        <v>15.5511</v>
      </c>
      <c r="KF464">
        <v>23.6437</v>
      </c>
      <c r="KG464">
        <v>27.3864</v>
      </c>
      <c r="KH464">
        <v>1042.11</v>
      </c>
      <c r="KI464">
        <v>16.2048</v>
      </c>
      <c r="KJ464">
        <v>101.848</v>
      </c>
      <c r="KK464">
        <v>91.529</v>
      </c>
    </row>
    <row r="465" spans="1:297">
      <c r="A465">
        <v>447</v>
      </c>
      <c r="B465">
        <v>1758651481</v>
      </c>
      <c r="C465">
        <v>9848</v>
      </c>
      <c r="D465" t="s">
        <v>1343</v>
      </c>
      <c r="E465" t="s">
        <v>1344</v>
      </c>
      <c r="F465">
        <v>5</v>
      </c>
      <c r="G465" t="s">
        <v>1220</v>
      </c>
      <c r="H465" t="s">
        <v>438</v>
      </c>
      <c r="I465">
        <v>1758651473.232143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(EA465+(U465+2*0.95*5.67E-8*(((EA465+$B$9)+273)^4-(EA465+273)^4)-44100*J465)/(1.84*29.3*R465+8*0.95*5.67E-8*(EA465+273)^3))</f>
        <v>0</v>
      </c>
      <c r="W465">
        <f>($C$9*EB465+$D$9*EC465+$E$9*V465)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2*0.95*5.67E-8*(((EA465+$B$9)+273)^4-(W465+273)^4)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1043.016986130271</v>
      </c>
      <c r="AK465">
        <v>1008.835569696969</v>
      </c>
      <c r="AL465">
        <v>3.4488737866462</v>
      </c>
      <c r="AM465">
        <v>65.18708182641205</v>
      </c>
      <c r="AN465">
        <f>(AP465 - AO465 + DY465*1E3/(8.314*(EA465+273.15)) * AR465/DX465 * AQ465) * DX465/(100*DL465) * 1000/(1000 - AP465)</f>
        <v>0</v>
      </c>
      <c r="AO465">
        <v>16.05311593728914</v>
      </c>
      <c r="AP465">
        <v>22.26982060606061</v>
      </c>
      <c r="AQ465">
        <v>-0.001394424311295698</v>
      </c>
      <c r="AR465">
        <v>105.4084907912641</v>
      </c>
      <c r="AS465">
        <v>0</v>
      </c>
      <c r="AT465">
        <v>0</v>
      </c>
      <c r="AU465">
        <f>IF(AS465*$H$15&gt;=AW465,1.0,(AW465/(AW465-AS465*$H$15)))</f>
        <v>0</v>
      </c>
      <c r="AV465">
        <f>(AU465-1)*100</f>
        <v>0</v>
      </c>
      <c r="AW465">
        <f>MAX(0,($B$15+$C$15*EF465)/(1+$D$15*EF465)*DY465/(EA465+273)*$E$15)</f>
        <v>0</v>
      </c>
      <c r="AX465" t="s">
        <v>439</v>
      </c>
      <c r="AY465" t="s">
        <v>439</v>
      </c>
      <c r="AZ465">
        <v>0</v>
      </c>
      <c r="BA465">
        <v>0</v>
      </c>
      <c r="BB465">
        <f>1-AZ465/BA465</f>
        <v>0</v>
      </c>
      <c r="BC465">
        <v>0</v>
      </c>
      <c r="BD465" t="s">
        <v>439</v>
      </c>
      <c r="BE465" t="s">
        <v>439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439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$B$13*EG465+$C$13*EH465+$F$13*ES465*(1-EV465)</f>
        <v>0</v>
      </c>
      <c r="DI465">
        <f>DH465*DJ465</f>
        <v>0</v>
      </c>
      <c r="DJ465">
        <f>($B$13*$D$11+$C$13*$D$11+$F$13*((FF465+EX465)/MAX(FF465+EX465+FG465, 0.1)*$I$11+FG465/MAX(FF465+EX465+FG465, 0.1)*$J$11))/($B$13+$C$13+$F$13)</f>
        <v>0</v>
      </c>
      <c r="DK465">
        <f>($B$13*$K$11+$C$13*$K$11+$F$13*((FF465+EX465)/MAX(FF465+EX465+FG465, 0.1)*$P$11+FG465/MAX(FF465+EX465+FG465, 0.1)*$Q$11))/($B$13+$C$13+$F$13)</f>
        <v>0</v>
      </c>
      <c r="DL465">
        <v>5.36</v>
      </c>
      <c r="DM465">
        <v>0.5</v>
      </c>
      <c r="DN465" t="s">
        <v>440</v>
      </c>
      <c r="DO465">
        <v>2</v>
      </c>
      <c r="DP465" t="b">
        <v>1</v>
      </c>
      <c r="DQ465">
        <v>1758651473.232143</v>
      </c>
      <c r="DR465">
        <v>961.9980714285713</v>
      </c>
      <c r="DS465">
        <v>1010.228285714286</v>
      </c>
      <c r="DT465">
        <v>22.30117142857142</v>
      </c>
      <c r="DU465">
        <v>15.90615</v>
      </c>
      <c r="DV465">
        <v>963.0498214285714</v>
      </c>
      <c r="DW465">
        <v>22.01360357142858</v>
      </c>
      <c r="DX465">
        <v>499.9909642857143</v>
      </c>
      <c r="DY465">
        <v>90.26509642857141</v>
      </c>
      <c r="DZ465">
        <v>0.06859490357142857</v>
      </c>
      <c r="EA465">
        <v>29.25533214285714</v>
      </c>
      <c r="EB465">
        <v>30.07712857142857</v>
      </c>
      <c r="EC465">
        <v>999.9000000000002</v>
      </c>
      <c r="ED465">
        <v>0</v>
      </c>
      <c r="EE465">
        <v>0</v>
      </c>
      <c r="EF465">
        <v>10002.20428571429</v>
      </c>
      <c r="EG465">
        <v>0</v>
      </c>
      <c r="EH465">
        <v>11.18677857142857</v>
      </c>
      <c r="EI465">
        <v>-48.2298</v>
      </c>
      <c r="EJ465">
        <v>983.9407142857143</v>
      </c>
      <c r="EK465">
        <v>1026.558571428571</v>
      </c>
      <c r="EL465">
        <v>6.395018571428571</v>
      </c>
      <c r="EM465">
        <v>1010.228285714286</v>
      </c>
      <c r="EN465">
        <v>15.90615</v>
      </c>
      <c r="EO465">
        <v>2.013017142857143</v>
      </c>
      <c r="EP465">
        <v>1.43577</v>
      </c>
      <c r="EQ465">
        <v>17.54709285714285</v>
      </c>
      <c r="ER465">
        <v>12.30048928571429</v>
      </c>
      <c r="ES465">
        <v>1999.9625</v>
      </c>
      <c r="ET465">
        <v>0.9799944642857144</v>
      </c>
      <c r="EU465">
        <v>0.02000526428571428</v>
      </c>
      <c r="EV465">
        <v>0</v>
      </c>
      <c r="EW465">
        <v>1132.547857142857</v>
      </c>
      <c r="EX465">
        <v>5.00078</v>
      </c>
      <c r="EY465">
        <v>21952.69642857143</v>
      </c>
      <c r="EZ465">
        <v>16379.28571428572</v>
      </c>
      <c r="FA465">
        <v>39.70957142857143</v>
      </c>
      <c r="FB465">
        <v>40.4997857142857</v>
      </c>
      <c r="FC465">
        <v>40.05782142857142</v>
      </c>
      <c r="FD465">
        <v>40.19617857142857</v>
      </c>
      <c r="FE465">
        <v>40.99299999999999</v>
      </c>
      <c r="FF465">
        <v>1955.049642857143</v>
      </c>
      <c r="FG465">
        <v>39.91285714285715</v>
      </c>
      <c r="FH465">
        <v>0</v>
      </c>
      <c r="FI465">
        <v>1758651479.4</v>
      </c>
      <c r="FJ465">
        <v>0</v>
      </c>
      <c r="FK465">
        <v>1132.5216</v>
      </c>
      <c r="FL465">
        <v>-3.853846152823288</v>
      </c>
      <c r="FM465">
        <v>-69.51538459543617</v>
      </c>
      <c r="FN465">
        <v>21952.164</v>
      </c>
      <c r="FO465">
        <v>15</v>
      </c>
      <c r="FP465">
        <v>0</v>
      </c>
      <c r="FQ465" t="s">
        <v>441</v>
      </c>
      <c r="FR465">
        <v>1746989605.5</v>
      </c>
      <c r="FS465">
        <v>1746989593.5</v>
      </c>
      <c r="FT465">
        <v>0</v>
      </c>
      <c r="FU465">
        <v>-0.274</v>
      </c>
      <c r="FV465">
        <v>-0.002</v>
      </c>
      <c r="FW465">
        <v>2.549</v>
      </c>
      <c r="FX465">
        <v>0.129</v>
      </c>
      <c r="FY465">
        <v>420</v>
      </c>
      <c r="FZ465">
        <v>17</v>
      </c>
      <c r="GA465">
        <v>0.02</v>
      </c>
      <c r="GB465">
        <v>0.04</v>
      </c>
      <c r="GC465">
        <v>-48.23522439024391</v>
      </c>
      <c r="GD465">
        <v>-0.1567756097561544</v>
      </c>
      <c r="GE465">
        <v>0.0785693193409578</v>
      </c>
      <c r="GF465">
        <v>1</v>
      </c>
      <c r="GG465">
        <v>1132.782941176471</v>
      </c>
      <c r="GH465">
        <v>-3.540718110773237</v>
      </c>
      <c r="GI465">
        <v>0.4113859602666252</v>
      </c>
      <c r="GJ465">
        <v>0</v>
      </c>
      <c r="GK465">
        <v>6.483439268292683</v>
      </c>
      <c r="GL465">
        <v>-1.6435469686411</v>
      </c>
      <c r="GM465">
        <v>0.1621587440448288</v>
      </c>
      <c r="GN465">
        <v>0</v>
      </c>
      <c r="GO465">
        <v>1</v>
      </c>
      <c r="GP465">
        <v>3</v>
      </c>
      <c r="GQ465" t="s">
        <v>448</v>
      </c>
      <c r="GR465">
        <v>3.10134</v>
      </c>
      <c r="GS465">
        <v>2.72662</v>
      </c>
      <c r="GT465">
        <v>0.159025</v>
      </c>
      <c r="GU465">
        <v>0.163757</v>
      </c>
      <c r="GV465">
        <v>0.101952</v>
      </c>
      <c r="GW465">
        <v>0.082026</v>
      </c>
      <c r="GX465">
        <v>21958.5</v>
      </c>
      <c r="GY465">
        <v>19867</v>
      </c>
      <c r="GZ465">
        <v>26675.2</v>
      </c>
      <c r="HA465">
        <v>23981.2</v>
      </c>
      <c r="HB465">
        <v>38343.3</v>
      </c>
      <c r="HC465">
        <v>32572</v>
      </c>
      <c r="HD465">
        <v>46583.5</v>
      </c>
      <c r="HE465">
        <v>37960.9</v>
      </c>
      <c r="HF465">
        <v>1.8707</v>
      </c>
      <c r="HG465">
        <v>1.83825</v>
      </c>
      <c r="HH465">
        <v>0.143573</v>
      </c>
      <c r="HI465">
        <v>0</v>
      </c>
      <c r="HJ465">
        <v>27.7284</v>
      </c>
      <c r="HK465">
        <v>999.9</v>
      </c>
      <c r="HL465">
        <v>36.4</v>
      </c>
      <c r="HM465">
        <v>32.6</v>
      </c>
      <c r="HN465">
        <v>19.9192</v>
      </c>
      <c r="HO465">
        <v>60.7613</v>
      </c>
      <c r="HP465">
        <v>23.0048</v>
      </c>
      <c r="HQ465">
        <v>1</v>
      </c>
      <c r="HR465">
        <v>0.155175</v>
      </c>
      <c r="HS465">
        <v>0.777135</v>
      </c>
      <c r="HT465">
        <v>20.2767</v>
      </c>
      <c r="HU465">
        <v>5.21085</v>
      </c>
      <c r="HV465">
        <v>11.9797</v>
      </c>
      <c r="HW465">
        <v>4.963</v>
      </c>
      <c r="HX465">
        <v>3.2741</v>
      </c>
      <c r="HY465">
        <v>9999</v>
      </c>
      <c r="HZ465">
        <v>9999</v>
      </c>
      <c r="IA465">
        <v>9999</v>
      </c>
      <c r="IB465">
        <v>999.9</v>
      </c>
      <c r="IC465">
        <v>1.86396</v>
      </c>
      <c r="ID465">
        <v>1.86014</v>
      </c>
      <c r="IE465">
        <v>1.85845</v>
      </c>
      <c r="IF465">
        <v>1.85976</v>
      </c>
      <c r="IG465">
        <v>1.85989</v>
      </c>
      <c r="IH465">
        <v>1.85837</v>
      </c>
      <c r="II465">
        <v>1.85745</v>
      </c>
      <c r="IJ465">
        <v>1.85242</v>
      </c>
      <c r="IK465">
        <v>0</v>
      </c>
      <c r="IL465">
        <v>0</v>
      </c>
      <c r="IM465">
        <v>0</v>
      </c>
      <c r="IN465">
        <v>0</v>
      </c>
      <c r="IO465" t="s">
        <v>443</v>
      </c>
      <c r="IP465" t="s">
        <v>444</v>
      </c>
      <c r="IQ465" t="s">
        <v>445</v>
      </c>
      <c r="IR465" t="s">
        <v>445</v>
      </c>
      <c r="IS465" t="s">
        <v>445</v>
      </c>
      <c r="IT465" t="s">
        <v>445</v>
      </c>
      <c r="IU465">
        <v>0</v>
      </c>
      <c r="IV465">
        <v>100</v>
      </c>
      <c r="IW465">
        <v>100</v>
      </c>
      <c r="IX465">
        <v>-1.032</v>
      </c>
      <c r="IY465">
        <v>0.2869</v>
      </c>
      <c r="IZ465">
        <v>-1.101190050776656</v>
      </c>
      <c r="JA465">
        <v>-0.0009077452495023094</v>
      </c>
      <c r="JB465">
        <v>1.260287539409167E-06</v>
      </c>
      <c r="JC465">
        <v>-2.747980142854786E-10</v>
      </c>
      <c r="JD465">
        <v>0.01164710740424388</v>
      </c>
      <c r="JE465">
        <v>0.002354074995816399</v>
      </c>
      <c r="JF465">
        <v>0.0004967520844642659</v>
      </c>
      <c r="JG465">
        <v>-1.558376616488758E-06</v>
      </c>
      <c r="JH465">
        <v>1</v>
      </c>
      <c r="JI465">
        <v>1955</v>
      </c>
      <c r="JJ465">
        <v>1</v>
      </c>
      <c r="JK465">
        <v>26</v>
      </c>
      <c r="JL465">
        <v>194364.6</v>
      </c>
      <c r="JM465">
        <v>194364.8</v>
      </c>
      <c r="JN465">
        <v>2.38647</v>
      </c>
      <c r="JO465">
        <v>2.62085</v>
      </c>
      <c r="JP465">
        <v>1.49658</v>
      </c>
      <c r="JQ465">
        <v>2.34497</v>
      </c>
      <c r="JR465">
        <v>1.54907</v>
      </c>
      <c r="JS465">
        <v>2.43042</v>
      </c>
      <c r="JT465">
        <v>36.908</v>
      </c>
      <c r="JU465">
        <v>24.1488</v>
      </c>
      <c r="JV465">
        <v>18</v>
      </c>
      <c r="JW465">
        <v>485.983</v>
      </c>
      <c r="JX465">
        <v>479.919</v>
      </c>
      <c r="JY465">
        <v>27.3306</v>
      </c>
      <c r="JZ465">
        <v>29.2614</v>
      </c>
      <c r="KA465">
        <v>30.0001</v>
      </c>
      <c r="KB465">
        <v>29.4801</v>
      </c>
      <c r="KC465">
        <v>29.4786</v>
      </c>
      <c r="KD465">
        <v>47.8808</v>
      </c>
      <c r="KE465">
        <v>14.6054</v>
      </c>
      <c r="KF465">
        <v>23.6437</v>
      </c>
      <c r="KG465">
        <v>27.3033</v>
      </c>
      <c r="KH465">
        <v>1055.46</v>
      </c>
      <c r="KI465">
        <v>16.3399</v>
      </c>
      <c r="KJ465">
        <v>101.849</v>
      </c>
      <c r="KK465">
        <v>91.52889999999999</v>
      </c>
    </row>
    <row r="466" spans="1:297">
      <c r="A466">
        <v>448</v>
      </c>
      <c r="B466">
        <v>1758651486</v>
      </c>
      <c r="C466">
        <v>9853</v>
      </c>
      <c r="D466" t="s">
        <v>1345</v>
      </c>
      <c r="E466" t="s">
        <v>1346</v>
      </c>
      <c r="F466">
        <v>5</v>
      </c>
      <c r="G466" t="s">
        <v>1220</v>
      </c>
      <c r="H466" t="s">
        <v>438</v>
      </c>
      <c r="I466">
        <v>1758651478.5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(EA466+(U466+2*0.95*5.67E-8*(((EA466+$B$9)+273)^4-(EA466+273)^4)-44100*J466)/(1.84*29.3*R466+8*0.95*5.67E-8*(EA466+273)^3))</f>
        <v>0</v>
      </c>
      <c r="W466">
        <f>($C$9*EB466+$D$9*EC466+$E$9*V466)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2*0.95*5.67E-8*(((EA466+$B$9)+273)^4-(W466+273)^4)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1060.06285049534</v>
      </c>
      <c r="AK466">
        <v>1026.028</v>
      </c>
      <c r="AL466">
        <v>3.443687825727353</v>
      </c>
      <c r="AM466">
        <v>65.18708182641205</v>
      </c>
      <c r="AN466">
        <f>(AP466 - AO466 + DY466*1E3/(8.314*(EA466+273.15)) * AR466/DX466 * AQ466) * DX466/(100*DL466) * 1000/(1000 - AP466)</f>
        <v>0</v>
      </c>
      <c r="AO466">
        <v>16.19745804585349</v>
      </c>
      <c r="AP466">
        <v>22.25552242424241</v>
      </c>
      <c r="AQ466">
        <v>-0.0006388824747499662</v>
      </c>
      <c r="AR466">
        <v>105.4084907912641</v>
      </c>
      <c r="AS466">
        <v>0</v>
      </c>
      <c r="AT466">
        <v>0</v>
      </c>
      <c r="AU466">
        <f>IF(AS466*$H$15&gt;=AW466,1.0,(AW466/(AW466-AS466*$H$15)))</f>
        <v>0</v>
      </c>
      <c r="AV466">
        <f>(AU466-1)*100</f>
        <v>0</v>
      </c>
      <c r="AW466">
        <f>MAX(0,($B$15+$C$15*EF466)/(1+$D$15*EF466)*DY466/(EA466+273)*$E$15)</f>
        <v>0</v>
      </c>
      <c r="AX466" t="s">
        <v>439</v>
      </c>
      <c r="AY466" t="s">
        <v>439</v>
      </c>
      <c r="AZ466">
        <v>0</v>
      </c>
      <c r="BA466">
        <v>0</v>
      </c>
      <c r="BB466">
        <f>1-AZ466/BA466</f>
        <v>0</v>
      </c>
      <c r="BC466">
        <v>0</v>
      </c>
      <c r="BD466" t="s">
        <v>439</v>
      </c>
      <c r="BE466" t="s">
        <v>439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439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$B$13*EG466+$C$13*EH466+$F$13*ES466*(1-EV466)</f>
        <v>0</v>
      </c>
      <c r="DI466">
        <f>DH466*DJ466</f>
        <v>0</v>
      </c>
      <c r="DJ466">
        <f>($B$13*$D$11+$C$13*$D$11+$F$13*((FF466+EX466)/MAX(FF466+EX466+FG466, 0.1)*$I$11+FG466/MAX(FF466+EX466+FG466, 0.1)*$J$11))/($B$13+$C$13+$F$13)</f>
        <v>0</v>
      </c>
      <c r="DK466">
        <f>($B$13*$K$11+$C$13*$K$11+$F$13*((FF466+EX466)/MAX(FF466+EX466+FG466, 0.1)*$P$11+FG466/MAX(FF466+EX466+FG466, 0.1)*$Q$11))/($B$13+$C$13+$F$13)</f>
        <v>0</v>
      </c>
      <c r="DL466">
        <v>5.36</v>
      </c>
      <c r="DM466">
        <v>0.5</v>
      </c>
      <c r="DN466" t="s">
        <v>440</v>
      </c>
      <c r="DO466">
        <v>2</v>
      </c>
      <c r="DP466" t="b">
        <v>1</v>
      </c>
      <c r="DQ466">
        <v>1758651478.5</v>
      </c>
      <c r="DR466">
        <v>979.6516666666668</v>
      </c>
      <c r="DS466">
        <v>1027.842592592593</v>
      </c>
      <c r="DT466">
        <v>22.27925925925926</v>
      </c>
      <c r="DU466">
        <v>16.04005555555555</v>
      </c>
      <c r="DV466">
        <v>980.6900740740741</v>
      </c>
      <c r="DW466">
        <v>21.99216666666667</v>
      </c>
      <c r="DX466">
        <v>500.0852962962962</v>
      </c>
      <c r="DY466">
        <v>90.26555555555557</v>
      </c>
      <c r="DZ466">
        <v>0.06835219999999999</v>
      </c>
      <c r="EA466">
        <v>29.23865555555556</v>
      </c>
      <c r="EB466">
        <v>30.07597777777778</v>
      </c>
      <c r="EC466">
        <v>999.9000000000001</v>
      </c>
      <c r="ED466">
        <v>0</v>
      </c>
      <c r="EE466">
        <v>0</v>
      </c>
      <c r="EF466">
        <v>10001.42666666667</v>
      </c>
      <c r="EG466">
        <v>0</v>
      </c>
      <c r="EH466">
        <v>11.18987407407408</v>
      </c>
      <c r="EI466">
        <v>-48.19145555555556</v>
      </c>
      <c r="EJ466">
        <v>1001.974407407408</v>
      </c>
      <c r="EK466">
        <v>1044.600740740741</v>
      </c>
      <c r="EL466">
        <v>6.239202222222222</v>
      </c>
      <c r="EM466">
        <v>1027.842592592593</v>
      </c>
      <c r="EN466">
        <v>16.04005555555555</v>
      </c>
      <c r="EO466">
        <v>2.01105037037037</v>
      </c>
      <c r="EP466">
        <v>1.447864074074074</v>
      </c>
      <c r="EQ466">
        <v>17.5315962962963</v>
      </c>
      <c r="ER466">
        <v>12.42808888888889</v>
      </c>
      <c r="ES466">
        <v>2000.015925925926</v>
      </c>
      <c r="ET466">
        <v>0.9799932592592593</v>
      </c>
      <c r="EU466">
        <v>0.02000638888888889</v>
      </c>
      <c r="EV466">
        <v>0</v>
      </c>
      <c r="EW466">
        <v>1132.161481481482</v>
      </c>
      <c r="EX466">
        <v>5.00078</v>
      </c>
      <c r="EY466">
        <v>21947.64444444444</v>
      </c>
      <c r="EZ466">
        <v>16379.71851851852</v>
      </c>
      <c r="FA466">
        <v>39.70807407407407</v>
      </c>
      <c r="FB466">
        <v>40.49751851851852</v>
      </c>
      <c r="FC466">
        <v>40.02048148148148</v>
      </c>
      <c r="FD466">
        <v>40.18718518518518</v>
      </c>
      <c r="FE466">
        <v>40.98588888888888</v>
      </c>
      <c r="FF466">
        <v>1955.098888888889</v>
      </c>
      <c r="FG466">
        <v>39.91703703703703</v>
      </c>
      <c r="FH466">
        <v>0</v>
      </c>
      <c r="FI466">
        <v>1758651484.2</v>
      </c>
      <c r="FJ466">
        <v>0</v>
      </c>
      <c r="FK466">
        <v>1132.1876</v>
      </c>
      <c r="FL466">
        <v>-3.205384618804743</v>
      </c>
      <c r="FM466">
        <v>-52.73076928275751</v>
      </c>
      <c r="FN466">
        <v>21947.124</v>
      </c>
      <c r="FO466">
        <v>15</v>
      </c>
      <c r="FP466">
        <v>0</v>
      </c>
      <c r="FQ466" t="s">
        <v>441</v>
      </c>
      <c r="FR466">
        <v>1746989605.5</v>
      </c>
      <c r="FS466">
        <v>1746989593.5</v>
      </c>
      <c r="FT466">
        <v>0</v>
      </c>
      <c r="FU466">
        <v>-0.274</v>
      </c>
      <c r="FV466">
        <v>-0.002</v>
      </c>
      <c r="FW466">
        <v>2.549</v>
      </c>
      <c r="FX466">
        <v>0.129</v>
      </c>
      <c r="FY466">
        <v>420</v>
      </c>
      <c r="FZ466">
        <v>17</v>
      </c>
      <c r="GA466">
        <v>0.02</v>
      </c>
      <c r="GB466">
        <v>0.04</v>
      </c>
      <c r="GC466">
        <v>-48.18591</v>
      </c>
      <c r="GD466">
        <v>0.4290799249532434</v>
      </c>
      <c r="GE466">
        <v>0.1096094380060404</v>
      </c>
      <c r="GF466">
        <v>1</v>
      </c>
      <c r="GG466">
        <v>1132.419705882353</v>
      </c>
      <c r="GH466">
        <v>-4.265699009460029</v>
      </c>
      <c r="GI466">
        <v>0.4905248407340249</v>
      </c>
      <c r="GJ466">
        <v>0</v>
      </c>
      <c r="GK466">
        <v>6.318549</v>
      </c>
      <c r="GL466">
        <v>-1.776321726078817</v>
      </c>
      <c r="GM466">
        <v>0.1710494667749655</v>
      </c>
      <c r="GN466">
        <v>0</v>
      </c>
      <c r="GO466">
        <v>1</v>
      </c>
      <c r="GP466">
        <v>3</v>
      </c>
      <c r="GQ466" t="s">
        <v>448</v>
      </c>
      <c r="GR466">
        <v>3.10159</v>
      </c>
      <c r="GS466">
        <v>2.72589</v>
      </c>
      <c r="GT466">
        <v>0.160745</v>
      </c>
      <c r="GU466">
        <v>0.165429</v>
      </c>
      <c r="GV466">
        <v>0.101904</v>
      </c>
      <c r="GW466">
        <v>0.0824989</v>
      </c>
      <c r="GX466">
        <v>21913.8</v>
      </c>
      <c r="GY466">
        <v>19827.3</v>
      </c>
      <c r="GZ466">
        <v>26675.5</v>
      </c>
      <c r="HA466">
        <v>23981.2</v>
      </c>
      <c r="HB466">
        <v>38345.8</v>
      </c>
      <c r="HC466">
        <v>32555.1</v>
      </c>
      <c r="HD466">
        <v>46583.7</v>
      </c>
      <c r="HE466">
        <v>37960.7</v>
      </c>
      <c r="HF466">
        <v>1.87065</v>
      </c>
      <c r="HG466">
        <v>1.8382</v>
      </c>
      <c r="HH466">
        <v>0.144094</v>
      </c>
      <c r="HI466">
        <v>0</v>
      </c>
      <c r="HJ466">
        <v>27.7237</v>
      </c>
      <c r="HK466">
        <v>999.9</v>
      </c>
      <c r="HL466">
        <v>36.4</v>
      </c>
      <c r="HM466">
        <v>32.6</v>
      </c>
      <c r="HN466">
        <v>19.92</v>
      </c>
      <c r="HO466">
        <v>60.7413</v>
      </c>
      <c r="HP466">
        <v>22.7043</v>
      </c>
      <c r="HQ466">
        <v>1</v>
      </c>
      <c r="HR466">
        <v>0.15516</v>
      </c>
      <c r="HS466">
        <v>0.8415899999999999</v>
      </c>
      <c r="HT466">
        <v>20.2761</v>
      </c>
      <c r="HU466">
        <v>5.2092</v>
      </c>
      <c r="HV466">
        <v>11.9791</v>
      </c>
      <c r="HW466">
        <v>4.9629</v>
      </c>
      <c r="HX466">
        <v>3.27393</v>
      </c>
      <c r="HY466">
        <v>9999</v>
      </c>
      <c r="HZ466">
        <v>9999</v>
      </c>
      <c r="IA466">
        <v>9999</v>
      </c>
      <c r="IB466">
        <v>999.9</v>
      </c>
      <c r="IC466">
        <v>1.86393</v>
      </c>
      <c r="ID466">
        <v>1.86014</v>
      </c>
      <c r="IE466">
        <v>1.85843</v>
      </c>
      <c r="IF466">
        <v>1.85975</v>
      </c>
      <c r="IG466">
        <v>1.85989</v>
      </c>
      <c r="IH466">
        <v>1.85838</v>
      </c>
      <c r="II466">
        <v>1.85745</v>
      </c>
      <c r="IJ466">
        <v>1.85242</v>
      </c>
      <c r="IK466">
        <v>0</v>
      </c>
      <c r="IL466">
        <v>0</v>
      </c>
      <c r="IM466">
        <v>0</v>
      </c>
      <c r="IN466">
        <v>0</v>
      </c>
      <c r="IO466" t="s">
        <v>443</v>
      </c>
      <c r="IP466" t="s">
        <v>444</v>
      </c>
      <c r="IQ466" t="s">
        <v>445</v>
      </c>
      <c r="IR466" t="s">
        <v>445</v>
      </c>
      <c r="IS466" t="s">
        <v>445</v>
      </c>
      <c r="IT466" t="s">
        <v>445</v>
      </c>
      <c r="IU466">
        <v>0</v>
      </c>
      <c r="IV466">
        <v>100</v>
      </c>
      <c r="IW466">
        <v>100</v>
      </c>
      <c r="IX466">
        <v>-1.02</v>
      </c>
      <c r="IY466">
        <v>0.2866</v>
      </c>
      <c r="IZ466">
        <v>-1.101190050776656</v>
      </c>
      <c r="JA466">
        <v>-0.0009077452495023094</v>
      </c>
      <c r="JB466">
        <v>1.260287539409167E-06</v>
      </c>
      <c r="JC466">
        <v>-2.747980142854786E-10</v>
      </c>
      <c r="JD466">
        <v>0.01164710740424388</v>
      </c>
      <c r="JE466">
        <v>0.002354074995816399</v>
      </c>
      <c r="JF466">
        <v>0.0004967520844642659</v>
      </c>
      <c r="JG466">
        <v>-1.558376616488758E-06</v>
      </c>
      <c r="JH466">
        <v>1</v>
      </c>
      <c r="JI466">
        <v>1955</v>
      </c>
      <c r="JJ466">
        <v>1</v>
      </c>
      <c r="JK466">
        <v>26</v>
      </c>
      <c r="JL466">
        <v>194364.7</v>
      </c>
      <c r="JM466">
        <v>194364.9</v>
      </c>
      <c r="JN466">
        <v>2.41333</v>
      </c>
      <c r="JO466">
        <v>2.62085</v>
      </c>
      <c r="JP466">
        <v>1.49658</v>
      </c>
      <c r="JQ466">
        <v>2.34497</v>
      </c>
      <c r="JR466">
        <v>1.54907</v>
      </c>
      <c r="JS466">
        <v>2.4353</v>
      </c>
      <c r="JT466">
        <v>36.908</v>
      </c>
      <c r="JU466">
        <v>24.1751</v>
      </c>
      <c r="JV466">
        <v>18</v>
      </c>
      <c r="JW466">
        <v>485.953</v>
      </c>
      <c r="JX466">
        <v>479.878</v>
      </c>
      <c r="JY466">
        <v>27.2503</v>
      </c>
      <c r="JZ466">
        <v>29.2614</v>
      </c>
      <c r="KA466">
        <v>30.0001</v>
      </c>
      <c r="KB466">
        <v>29.4801</v>
      </c>
      <c r="KC466">
        <v>29.4774</v>
      </c>
      <c r="KD466">
        <v>48.532</v>
      </c>
      <c r="KE466">
        <v>14.6054</v>
      </c>
      <c r="KF466">
        <v>23.6437</v>
      </c>
      <c r="KG466">
        <v>27.2229</v>
      </c>
      <c r="KH466">
        <v>1075.51</v>
      </c>
      <c r="KI466">
        <v>16.3616</v>
      </c>
      <c r="KJ466">
        <v>101.85</v>
      </c>
      <c r="KK466">
        <v>91.52849999999999</v>
      </c>
    </row>
    <row r="467" spans="1:297">
      <c r="A467">
        <v>449</v>
      </c>
      <c r="B467">
        <v>1758651491</v>
      </c>
      <c r="C467">
        <v>9858</v>
      </c>
      <c r="D467" t="s">
        <v>1347</v>
      </c>
      <c r="E467" t="s">
        <v>1348</v>
      </c>
      <c r="F467">
        <v>5</v>
      </c>
      <c r="G467" t="s">
        <v>1220</v>
      </c>
      <c r="H467" t="s">
        <v>438</v>
      </c>
      <c r="I467">
        <v>1758651483.214286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(EA467+(U467+2*0.95*5.67E-8*(((EA467+$B$9)+273)^4-(EA467+273)^4)-44100*J467)/(1.84*29.3*R467+8*0.95*5.67E-8*(EA467+273)^3))</f>
        <v>0</v>
      </c>
      <c r="W467">
        <f>($C$9*EB467+$D$9*EC467+$E$9*V467)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2*0.95*5.67E-8*(((EA467+$B$9)+273)^4-(W467+273)^4)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1077.540073928692</v>
      </c>
      <c r="AK467">
        <v>1043.065696969697</v>
      </c>
      <c r="AL467">
        <v>3.398838450128308</v>
      </c>
      <c r="AM467">
        <v>65.18708182641205</v>
      </c>
      <c r="AN467">
        <f>(AP467 - AO467 + DY467*1E3/(8.314*(EA467+273.15)) * AR467/DX467 * AQ467) * DX467/(100*DL467) * 1000/(1000 - AP467)</f>
        <v>0</v>
      </c>
      <c r="AO467">
        <v>16.27855732930624</v>
      </c>
      <c r="AP467">
        <v>22.23722545454545</v>
      </c>
      <c r="AQ467">
        <v>-0.0006561250801002263</v>
      </c>
      <c r="AR467">
        <v>105.4084907912641</v>
      </c>
      <c r="AS467">
        <v>0</v>
      </c>
      <c r="AT467">
        <v>0</v>
      </c>
      <c r="AU467">
        <f>IF(AS467*$H$15&gt;=AW467,1.0,(AW467/(AW467-AS467*$H$15)))</f>
        <v>0</v>
      </c>
      <c r="AV467">
        <f>(AU467-1)*100</f>
        <v>0</v>
      </c>
      <c r="AW467">
        <f>MAX(0,($B$15+$C$15*EF467)/(1+$D$15*EF467)*DY467/(EA467+273)*$E$15)</f>
        <v>0</v>
      </c>
      <c r="AX467" t="s">
        <v>439</v>
      </c>
      <c r="AY467" t="s">
        <v>439</v>
      </c>
      <c r="AZ467">
        <v>0</v>
      </c>
      <c r="BA467">
        <v>0</v>
      </c>
      <c r="BB467">
        <f>1-AZ467/BA467</f>
        <v>0</v>
      </c>
      <c r="BC467">
        <v>0</v>
      </c>
      <c r="BD467" t="s">
        <v>439</v>
      </c>
      <c r="BE467" t="s">
        <v>439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439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$B$13*EG467+$C$13*EH467+$F$13*ES467*(1-EV467)</f>
        <v>0</v>
      </c>
      <c r="DI467">
        <f>DH467*DJ467</f>
        <v>0</v>
      </c>
      <c r="DJ467">
        <f>($B$13*$D$11+$C$13*$D$11+$F$13*((FF467+EX467)/MAX(FF467+EX467+FG467, 0.1)*$I$11+FG467/MAX(FF467+EX467+FG467, 0.1)*$J$11))/($B$13+$C$13+$F$13)</f>
        <v>0</v>
      </c>
      <c r="DK467">
        <f>($B$13*$K$11+$C$13*$K$11+$F$13*((FF467+EX467)/MAX(FF467+EX467+FG467, 0.1)*$P$11+FG467/MAX(FF467+EX467+FG467, 0.1)*$Q$11))/($B$13+$C$13+$F$13)</f>
        <v>0</v>
      </c>
      <c r="DL467">
        <v>5.36</v>
      </c>
      <c r="DM467">
        <v>0.5</v>
      </c>
      <c r="DN467" t="s">
        <v>440</v>
      </c>
      <c r="DO467">
        <v>2</v>
      </c>
      <c r="DP467" t="b">
        <v>1</v>
      </c>
      <c r="DQ467">
        <v>1758651483.214286</v>
      </c>
      <c r="DR467">
        <v>995.4615357142857</v>
      </c>
      <c r="DS467">
        <v>1043.68</v>
      </c>
      <c r="DT467">
        <v>22.26251071428572</v>
      </c>
      <c r="DU467">
        <v>16.154125</v>
      </c>
      <c r="DV467">
        <v>996.4872857142857</v>
      </c>
      <c r="DW467">
        <v>21.97578571428572</v>
      </c>
      <c r="DX467">
        <v>500.0293571428571</v>
      </c>
      <c r="DY467">
        <v>90.26474642857143</v>
      </c>
      <c r="DZ467">
        <v>0.06843704642857143</v>
      </c>
      <c r="EA467">
        <v>29.22307142857142</v>
      </c>
      <c r="EB467">
        <v>30.07945</v>
      </c>
      <c r="EC467">
        <v>999.9000000000002</v>
      </c>
      <c r="ED467">
        <v>0</v>
      </c>
      <c r="EE467">
        <v>0</v>
      </c>
      <c r="EF467">
        <v>9979.998571428572</v>
      </c>
      <c r="EG467">
        <v>0</v>
      </c>
      <c r="EH467">
        <v>11.19690357142857</v>
      </c>
      <c r="EI467">
        <v>-48.21896428571428</v>
      </c>
      <c r="EJ467">
        <v>1018.12725</v>
      </c>
      <c r="EK467">
        <v>1060.818571428571</v>
      </c>
      <c r="EL467">
        <v>6.108389999999999</v>
      </c>
      <c r="EM467">
        <v>1043.68</v>
      </c>
      <c r="EN467">
        <v>16.154125</v>
      </c>
      <c r="EO467">
        <v>2.009521071428572</v>
      </c>
      <c r="EP467">
        <v>1.458148571428571</v>
      </c>
      <c r="EQ467">
        <v>17.51954642857143</v>
      </c>
      <c r="ER467">
        <v>12.53593928571429</v>
      </c>
      <c r="ES467">
        <v>2000.043571428571</v>
      </c>
      <c r="ET467">
        <v>0.9799936071428572</v>
      </c>
      <c r="EU467">
        <v>0.02000603928571429</v>
      </c>
      <c r="EV467">
        <v>0</v>
      </c>
      <c r="EW467">
        <v>1131.867142857143</v>
      </c>
      <c r="EX467">
        <v>5.00078</v>
      </c>
      <c r="EY467">
        <v>21943.11785714286</v>
      </c>
      <c r="EZ467">
        <v>16379.96071428571</v>
      </c>
      <c r="FA467">
        <v>39.72071428571428</v>
      </c>
      <c r="FB467">
        <v>40.48867857142857</v>
      </c>
      <c r="FC467">
        <v>40.05985714285714</v>
      </c>
      <c r="FD467">
        <v>40.18942857142856</v>
      </c>
      <c r="FE467">
        <v>40.98414285714285</v>
      </c>
      <c r="FF467">
        <v>1955.126428571429</v>
      </c>
      <c r="FG467">
        <v>39.91535714285715</v>
      </c>
      <c r="FH467">
        <v>0</v>
      </c>
      <c r="FI467">
        <v>1758651489</v>
      </c>
      <c r="FJ467">
        <v>0</v>
      </c>
      <c r="FK467">
        <v>1131.8748</v>
      </c>
      <c r="FL467">
        <v>-4.492307685431301</v>
      </c>
      <c r="FM467">
        <v>-60.03846146752773</v>
      </c>
      <c r="FN467">
        <v>21942.516</v>
      </c>
      <c r="FO467">
        <v>15</v>
      </c>
      <c r="FP467">
        <v>0</v>
      </c>
      <c r="FQ467" t="s">
        <v>441</v>
      </c>
      <c r="FR467">
        <v>1746989605.5</v>
      </c>
      <c r="FS467">
        <v>1746989593.5</v>
      </c>
      <c r="FT467">
        <v>0</v>
      </c>
      <c r="FU467">
        <v>-0.274</v>
      </c>
      <c r="FV467">
        <v>-0.002</v>
      </c>
      <c r="FW467">
        <v>2.549</v>
      </c>
      <c r="FX467">
        <v>0.129</v>
      </c>
      <c r="FY467">
        <v>420</v>
      </c>
      <c r="FZ467">
        <v>17</v>
      </c>
      <c r="GA467">
        <v>0.02</v>
      </c>
      <c r="GB467">
        <v>0.04</v>
      </c>
      <c r="GC467">
        <v>-48.2265975</v>
      </c>
      <c r="GD467">
        <v>0.05096397748592936</v>
      </c>
      <c r="GE467">
        <v>0.1440738517002655</v>
      </c>
      <c r="GF467">
        <v>1</v>
      </c>
      <c r="GG467">
        <v>1132.045588235294</v>
      </c>
      <c r="GH467">
        <v>-3.98365164262204</v>
      </c>
      <c r="GI467">
        <v>0.4776547558058437</v>
      </c>
      <c r="GJ467">
        <v>0</v>
      </c>
      <c r="GK467">
        <v>6.1796205</v>
      </c>
      <c r="GL467">
        <v>-1.697799849906218</v>
      </c>
      <c r="GM467">
        <v>0.1641401475561358</v>
      </c>
      <c r="GN467">
        <v>0</v>
      </c>
      <c r="GO467">
        <v>1</v>
      </c>
      <c r="GP467">
        <v>3</v>
      </c>
      <c r="GQ467" t="s">
        <v>448</v>
      </c>
      <c r="GR467">
        <v>3.10126</v>
      </c>
      <c r="GS467">
        <v>2.72667</v>
      </c>
      <c r="GT467">
        <v>0.162441</v>
      </c>
      <c r="GU467">
        <v>0.16712</v>
      </c>
      <c r="GV467">
        <v>0.10184</v>
      </c>
      <c r="GW467">
        <v>0.0827109</v>
      </c>
      <c r="GX467">
        <v>21869.5</v>
      </c>
      <c r="GY467">
        <v>19787.1</v>
      </c>
      <c r="GZ467">
        <v>26675.4</v>
      </c>
      <c r="HA467">
        <v>23981.2</v>
      </c>
      <c r="HB467">
        <v>38348.6</v>
      </c>
      <c r="HC467">
        <v>32547.9</v>
      </c>
      <c r="HD467">
        <v>46583.5</v>
      </c>
      <c r="HE467">
        <v>37961</v>
      </c>
      <c r="HF467">
        <v>1.86998</v>
      </c>
      <c r="HG467">
        <v>1.8388</v>
      </c>
      <c r="HH467">
        <v>0.145547</v>
      </c>
      <c r="HI467">
        <v>0</v>
      </c>
      <c r="HJ467">
        <v>27.7184</v>
      </c>
      <c r="HK467">
        <v>999.9</v>
      </c>
      <c r="HL467">
        <v>36.4</v>
      </c>
      <c r="HM467">
        <v>32.6</v>
      </c>
      <c r="HN467">
        <v>19.9194</v>
      </c>
      <c r="HO467">
        <v>60.9013</v>
      </c>
      <c r="HP467">
        <v>22.9087</v>
      </c>
      <c r="HQ467">
        <v>1</v>
      </c>
      <c r="HR467">
        <v>0.155122</v>
      </c>
      <c r="HS467">
        <v>0.8661759999999999</v>
      </c>
      <c r="HT467">
        <v>20.2761</v>
      </c>
      <c r="HU467">
        <v>5.2098</v>
      </c>
      <c r="HV467">
        <v>11.9794</v>
      </c>
      <c r="HW467">
        <v>4.96325</v>
      </c>
      <c r="HX467">
        <v>3.2742</v>
      </c>
      <c r="HY467">
        <v>9999</v>
      </c>
      <c r="HZ467">
        <v>9999</v>
      </c>
      <c r="IA467">
        <v>9999</v>
      </c>
      <c r="IB467">
        <v>999.9</v>
      </c>
      <c r="IC467">
        <v>1.86395</v>
      </c>
      <c r="ID467">
        <v>1.86011</v>
      </c>
      <c r="IE467">
        <v>1.8584</v>
      </c>
      <c r="IF467">
        <v>1.85975</v>
      </c>
      <c r="IG467">
        <v>1.85989</v>
      </c>
      <c r="IH467">
        <v>1.85837</v>
      </c>
      <c r="II467">
        <v>1.85745</v>
      </c>
      <c r="IJ467">
        <v>1.85242</v>
      </c>
      <c r="IK467">
        <v>0</v>
      </c>
      <c r="IL467">
        <v>0</v>
      </c>
      <c r="IM467">
        <v>0</v>
      </c>
      <c r="IN467">
        <v>0</v>
      </c>
      <c r="IO467" t="s">
        <v>443</v>
      </c>
      <c r="IP467" t="s">
        <v>444</v>
      </c>
      <c r="IQ467" t="s">
        <v>445</v>
      </c>
      <c r="IR467" t="s">
        <v>445</v>
      </c>
      <c r="IS467" t="s">
        <v>445</v>
      </c>
      <c r="IT467" t="s">
        <v>445</v>
      </c>
      <c r="IU467">
        <v>0</v>
      </c>
      <c r="IV467">
        <v>100</v>
      </c>
      <c r="IW467">
        <v>100</v>
      </c>
      <c r="IX467">
        <v>-1.01</v>
      </c>
      <c r="IY467">
        <v>0.2862</v>
      </c>
      <c r="IZ467">
        <v>-1.101190050776656</v>
      </c>
      <c r="JA467">
        <v>-0.0009077452495023094</v>
      </c>
      <c r="JB467">
        <v>1.260287539409167E-06</v>
      </c>
      <c r="JC467">
        <v>-2.747980142854786E-10</v>
      </c>
      <c r="JD467">
        <v>0.01164710740424388</v>
      </c>
      <c r="JE467">
        <v>0.002354074995816399</v>
      </c>
      <c r="JF467">
        <v>0.0004967520844642659</v>
      </c>
      <c r="JG467">
        <v>-1.558376616488758E-06</v>
      </c>
      <c r="JH467">
        <v>1</v>
      </c>
      <c r="JI467">
        <v>1955</v>
      </c>
      <c r="JJ467">
        <v>1</v>
      </c>
      <c r="JK467">
        <v>26</v>
      </c>
      <c r="JL467">
        <v>194364.8</v>
      </c>
      <c r="JM467">
        <v>194365</v>
      </c>
      <c r="JN467">
        <v>2.44751</v>
      </c>
      <c r="JO467">
        <v>2.6123</v>
      </c>
      <c r="JP467">
        <v>1.49658</v>
      </c>
      <c r="JQ467">
        <v>2.34497</v>
      </c>
      <c r="JR467">
        <v>1.54785</v>
      </c>
      <c r="JS467">
        <v>2.42676</v>
      </c>
      <c r="JT467">
        <v>36.908</v>
      </c>
      <c r="JU467">
        <v>24.1751</v>
      </c>
      <c r="JV467">
        <v>18</v>
      </c>
      <c r="JW467">
        <v>485.557</v>
      </c>
      <c r="JX467">
        <v>480.256</v>
      </c>
      <c r="JY467">
        <v>27.1701</v>
      </c>
      <c r="JZ467">
        <v>29.2614</v>
      </c>
      <c r="KA467">
        <v>30.0001</v>
      </c>
      <c r="KB467">
        <v>29.4801</v>
      </c>
      <c r="KC467">
        <v>29.476</v>
      </c>
      <c r="KD467">
        <v>49.1144</v>
      </c>
      <c r="KE467">
        <v>13.9865</v>
      </c>
      <c r="KF467">
        <v>23.6437</v>
      </c>
      <c r="KG467">
        <v>27.1538</v>
      </c>
      <c r="KH467">
        <v>1088.86</v>
      </c>
      <c r="KI467">
        <v>16.4791</v>
      </c>
      <c r="KJ467">
        <v>101.849</v>
      </c>
      <c r="KK467">
        <v>91.52889999999999</v>
      </c>
    </row>
    <row r="468" spans="1:297">
      <c r="A468">
        <v>450</v>
      </c>
      <c r="B468">
        <v>1758651496</v>
      </c>
      <c r="C468">
        <v>9863</v>
      </c>
      <c r="D468" t="s">
        <v>1349</v>
      </c>
      <c r="E468" t="s">
        <v>1350</v>
      </c>
      <c r="F468">
        <v>5</v>
      </c>
      <c r="G468" t="s">
        <v>1220</v>
      </c>
      <c r="H468" t="s">
        <v>438</v>
      </c>
      <c r="I468">
        <v>1758651488.5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(EA468+(U468+2*0.95*5.67E-8*(((EA468+$B$9)+273)^4-(EA468+273)^4)-44100*J468)/(1.84*29.3*R468+8*0.95*5.67E-8*(EA468+273)^3))</f>
        <v>0</v>
      </c>
      <c r="W468">
        <f>($C$9*EB468+$D$9*EC468+$E$9*V468)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2*0.95*5.67E-8*(((EA468+$B$9)+273)^4-(W468+273)^4)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1094.596318480739</v>
      </c>
      <c r="AK468">
        <v>1060.278424242424</v>
      </c>
      <c r="AL468">
        <v>3.42980084144934</v>
      </c>
      <c r="AM468">
        <v>65.18708182641205</v>
      </c>
      <c r="AN468">
        <f>(AP468 - AO468 + DY468*1E3/(8.314*(EA468+273.15)) * AR468/DX468 * AQ468) * DX468/(100*DL468) * 1000/(1000 - AP468)</f>
        <v>0</v>
      </c>
      <c r="AO468">
        <v>16.35534722885204</v>
      </c>
      <c r="AP468">
        <v>22.2023103030303</v>
      </c>
      <c r="AQ468">
        <v>-0.007079844537219914</v>
      </c>
      <c r="AR468">
        <v>105.4084907912641</v>
      </c>
      <c r="AS468">
        <v>0</v>
      </c>
      <c r="AT468">
        <v>0</v>
      </c>
      <c r="AU468">
        <f>IF(AS468*$H$15&gt;=AW468,1.0,(AW468/(AW468-AS468*$H$15)))</f>
        <v>0</v>
      </c>
      <c r="AV468">
        <f>(AU468-1)*100</f>
        <v>0</v>
      </c>
      <c r="AW468">
        <f>MAX(0,($B$15+$C$15*EF468)/(1+$D$15*EF468)*DY468/(EA468+273)*$E$15)</f>
        <v>0</v>
      </c>
      <c r="AX468" t="s">
        <v>439</v>
      </c>
      <c r="AY468" t="s">
        <v>439</v>
      </c>
      <c r="AZ468">
        <v>0</v>
      </c>
      <c r="BA468">
        <v>0</v>
      </c>
      <c r="BB468">
        <f>1-AZ468/BA468</f>
        <v>0</v>
      </c>
      <c r="BC468">
        <v>0</v>
      </c>
      <c r="BD468" t="s">
        <v>439</v>
      </c>
      <c r="BE468" t="s">
        <v>439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439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$B$13*EG468+$C$13*EH468+$F$13*ES468*(1-EV468)</f>
        <v>0</v>
      </c>
      <c r="DI468">
        <f>DH468*DJ468</f>
        <v>0</v>
      </c>
      <c r="DJ468">
        <f>($B$13*$D$11+$C$13*$D$11+$F$13*((FF468+EX468)/MAX(FF468+EX468+FG468, 0.1)*$I$11+FG468/MAX(FF468+EX468+FG468, 0.1)*$J$11))/($B$13+$C$13+$F$13)</f>
        <v>0</v>
      </c>
      <c r="DK468">
        <f>($B$13*$K$11+$C$13*$K$11+$F$13*((FF468+EX468)/MAX(FF468+EX468+FG468, 0.1)*$P$11+FG468/MAX(FF468+EX468+FG468, 0.1)*$Q$11))/($B$13+$C$13+$F$13)</f>
        <v>0</v>
      </c>
      <c r="DL468">
        <v>5.36</v>
      </c>
      <c r="DM468">
        <v>0.5</v>
      </c>
      <c r="DN468" t="s">
        <v>440</v>
      </c>
      <c r="DO468">
        <v>2</v>
      </c>
      <c r="DP468" t="b">
        <v>1</v>
      </c>
      <c r="DQ468">
        <v>1758651488.5</v>
      </c>
      <c r="DR468">
        <v>1013.223222222222</v>
      </c>
      <c r="DS468">
        <v>1061.431481481482</v>
      </c>
      <c r="DT468">
        <v>22.24156296296296</v>
      </c>
      <c r="DU468">
        <v>16.26466296296296</v>
      </c>
      <c r="DV468">
        <v>1014.235444444445</v>
      </c>
      <c r="DW468">
        <v>21.95527777777777</v>
      </c>
      <c r="DX468">
        <v>500.018</v>
      </c>
      <c r="DY468">
        <v>90.26379629629631</v>
      </c>
      <c r="DZ468">
        <v>0.06855155185185186</v>
      </c>
      <c r="EA468">
        <v>29.2024962962963</v>
      </c>
      <c r="EB468">
        <v>30.08226296296296</v>
      </c>
      <c r="EC468">
        <v>999.9000000000001</v>
      </c>
      <c r="ED468">
        <v>0</v>
      </c>
      <c r="EE468">
        <v>0</v>
      </c>
      <c r="EF468">
        <v>9970.857777777777</v>
      </c>
      <c r="EG468">
        <v>0</v>
      </c>
      <c r="EH468">
        <v>11.20279259259259</v>
      </c>
      <c r="EI468">
        <v>-48.20876666666666</v>
      </c>
      <c r="EJ468">
        <v>1036.271851851852</v>
      </c>
      <c r="EK468">
        <v>1078.982962962963</v>
      </c>
      <c r="EL468">
        <v>5.976898148148148</v>
      </c>
      <c r="EM468">
        <v>1061.431481481482</v>
      </c>
      <c r="EN468">
        <v>16.26466296296296</v>
      </c>
      <c r="EO468">
        <v>2.007608888888889</v>
      </c>
      <c r="EP468">
        <v>1.468111111111111</v>
      </c>
      <c r="EQ468">
        <v>17.50446296296296</v>
      </c>
      <c r="ER468">
        <v>12.63990740740741</v>
      </c>
      <c r="ES468">
        <v>2000.065185185185</v>
      </c>
      <c r="ET468">
        <v>0.9799927777777777</v>
      </c>
      <c r="EU468">
        <v>0.02000682222222222</v>
      </c>
      <c r="EV468">
        <v>0</v>
      </c>
      <c r="EW468">
        <v>1131.507407407408</v>
      </c>
      <c r="EX468">
        <v>5.00078</v>
      </c>
      <c r="EY468">
        <v>21937.74074074074</v>
      </c>
      <c r="EZ468">
        <v>16380.14074074074</v>
      </c>
      <c r="FA468">
        <v>39.71962962962962</v>
      </c>
      <c r="FB468">
        <v>40.48825925925926</v>
      </c>
      <c r="FC468">
        <v>40.0367037037037</v>
      </c>
      <c r="FD468">
        <v>40.1894074074074</v>
      </c>
      <c r="FE468">
        <v>40.96499999999998</v>
      </c>
      <c r="FF468">
        <v>1955.145185185185</v>
      </c>
      <c r="FG468">
        <v>39.91481481481482</v>
      </c>
      <c r="FH468">
        <v>0</v>
      </c>
      <c r="FI468">
        <v>1758651494.4</v>
      </c>
      <c r="FJ468">
        <v>0</v>
      </c>
      <c r="FK468">
        <v>1131.568461538462</v>
      </c>
      <c r="FL468">
        <v>-3.288888881969683</v>
      </c>
      <c r="FM468">
        <v>-66.81709405234473</v>
      </c>
      <c r="FN468">
        <v>21937.0923076923</v>
      </c>
      <c r="FO468">
        <v>15</v>
      </c>
      <c r="FP468">
        <v>0</v>
      </c>
      <c r="FQ468" t="s">
        <v>441</v>
      </c>
      <c r="FR468">
        <v>1746989605.5</v>
      </c>
      <c r="FS468">
        <v>1746989593.5</v>
      </c>
      <c r="FT468">
        <v>0</v>
      </c>
      <c r="FU468">
        <v>-0.274</v>
      </c>
      <c r="FV468">
        <v>-0.002</v>
      </c>
      <c r="FW468">
        <v>2.549</v>
      </c>
      <c r="FX468">
        <v>0.129</v>
      </c>
      <c r="FY468">
        <v>420</v>
      </c>
      <c r="FZ468">
        <v>17</v>
      </c>
      <c r="GA468">
        <v>0.02</v>
      </c>
      <c r="GB468">
        <v>0.04</v>
      </c>
      <c r="GC468">
        <v>-48.22770487804878</v>
      </c>
      <c r="GD468">
        <v>-0.1487038327526311</v>
      </c>
      <c r="GE468">
        <v>0.1455812721660073</v>
      </c>
      <c r="GF468">
        <v>1</v>
      </c>
      <c r="GG468">
        <v>1131.815</v>
      </c>
      <c r="GH468">
        <v>-4.123605807605414</v>
      </c>
      <c r="GI468">
        <v>0.4857816624054629</v>
      </c>
      <c r="GJ468">
        <v>0</v>
      </c>
      <c r="GK468">
        <v>6.069767560975611</v>
      </c>
      <c r="GL468">
        <v>-1.507396933797919</v>
      </c>
      <c r="GM468">
        <v>0.1500493154344393</v>
      </c>
      <c r="GN468">
        <v>0</v>
      </c>
      <c r="GO468">
        <v>1</v>
      </c>
      <c r="GP468">
        <v>3</v>
      </c>
      <c r="GQ468" t="s">
        <v>448</v>
      </c>
      <c r="GR468">
        <v>3.10116</v>
      </c>
      <c r="GS468">
        <v>2.72718</v>
      </c>
      <c r="GT468">
        <v>0.164135</v>
      </c>
      <c r="GU468">
        <v>0.168753</v>
      </c>
      <c r="GV468">
        <v>0.101725</v>
      </c>
      <c r="GW468">
        <v>0.0830591</v>
      </c>
      <c r="GX468">
        <v>21825.3</v>
      </c>
      <c r="GY468">
        <v>19748.4</v>
      </c>
      <c r="GZ468">
        <v>26675.4</v>
      </c>
      <c r="HA468">
        <v>23981.3</v>
      </c>
      <c r="HB468">
        <v>38353.9</v>
      </c>
      <c r="HC468">
        <v>32535.5</v>
      </c>
      <c r="HD468">
        <v>46583.7</v>
      </c>
      <c r="HE468">
        <v>37960.8</v>
      </c>
      <c r="HF468">
        <v>1.86955</v>
      </c>
      <c r="HG468">
        <v>1.83945</v>
      </c>
      <c r="HH468">
        <v>0.146553</v>
      </c>
      <c r="HI468">
        <v>0</v>
      </c>
      <c r="HJ468">
        <v>27.712</v>
      </c>
      <c r="HK468">
        <v>999.9</v>
      </c>
      <c r="HL468">
        <v>36.4</v>
      </c>
      <c r="HM468">
        <v>32.6</v>
      </c>
      <c r="HN468">
        <v>19.9197</v>
      </c>
      <c r="HO468">
        <v>61.2413</v>
      </c>
      <c r="HP468">
        <v>22.8846</v>
      </c>
      <c r="HQ468">
        <v>1</v>
      </c>
      <c r="HR468">
        <v>0.155099</v>
      </c>
      <c r="HS468">
        <v>0.968352</v>
      </c>
      <c r="HT468">
        <v>20.2754</v>
      </c>
      <c r="HU468">
        <v>5.21055</v>
      </c>
      <c r="HV468">
        <v>11.9796</v>
      </c>
      <c r="HW468">
        <v>4.9632</v>
      </c>
      <c r="HX468">
        <v>3.27438</v>
      </c>
      <c r="HY468">
        <v>9999</v>
      </c>
      <c r="HZ468">
        <v>9999</v>
      </c>
      <c r="IA468">
        <v>9999</v>
      </c>
      <c r="IB468">
        <v>999.9</v>
      </c>
      <c r="IC468">
        <v>1.86394</v>
      </c>
      <c r="ID468">
        <v>1.86012</v>
      </c>
      <c r="IE468">
        <v>1.8584</v>
      </c>
      <c r="IF468">
        <v>1.85976</v>
      </c>
      <c r="IG468">
        <v>1.85989</v>
      </c>
      <c r="IH468">
        <v>1.85839</v>
      </c>
      <c r="II468">
        <v>1.85745</v>
      </c>
      <c r="IJ468">
        <v>1.85242</v>
      </c>
      <c r="IK468">
        <v>0</v>
      </c>
      <c r="IL468">
        <v>0</v>
      </c>
      <c r="IM468">
        <v>0</v>
      </c>
      <c r="IN468">
        <v>0</v>
      </c>
      <c r="IO468" t="s">
        <v>443</v>
      </c>
      <c r="IP468" t="s">
        <v>444</v>
      </c>
      <c r="IQ468" t="s">
        <v>445</v>
      </c>
      <c r="IR468" t="s">
        <v>445</v>
      </c>
      <c r="IS468" t="s">
        <v>445</v>
      </c>
      <c r="IT468" t="s">
        <v>445</v>
      </c>
      <c r="IU468">
        <v>0</v>
      </c>
      <c r="IV468">
        <v>100</v>
      </c>
      <c r="IW468">
        <v>100</v>
      </c>
      <c r="IX468">
        <v>-0.99</v>
      </c>
      <c r="IY468">
        <v>0.2854</v>
      </c>
      <c r="IZ468">
        <v>-1.101190050776656</v>
      </c>
      <c r="JA468">
        <v>-0.0009077452495023094</v>
      </c>
      <c r="JB468">
        <v>1.260287539409167E-06</v>
      </c>
      <c r="JC468">
        <v>-2.747980142854786E-10</v>
      </c>
      <c r="JD468">
        <v>0.01164710740424388</v>
      </c>
      <c r="JE468">
        <v>0.002354074995816399</v>
      </c>
      <c r="JF468">
        <v>0.0004967520844642659</v>
      </c>
      <c r="JG468">
        <v>-1.558376616488758E-06</v>
      </c>
      <c r="JH468">
        <v>1</v>
      </c>
      <c r="JI468">
        <v>1955</v>
      </c>
      <c r="JJ468">
        <v>1</v>
      </c>
      <c r="JK468">
        <v>26</v>
      </c>
      <c r="JL468">
        <v>194364.8</v>
      </c>
      <c r="JM468">
        <v>194365</v>
      </c>
      <c r="JN468">
        <v>2.47437</v>
      </c>
      <c r="JO468">
        <v>2.62207</v>
      </c>
      <c r="JP468">
        <v>1.49658</v>
      </c>
      <c r="JQ468">
        <v>2.34497</v>
      </c>
      <c r="JR468">
        <v>1.54907</v>
      </c>
      <c r="JS468">
        <v>2.41699</v>
      </c>
      <c r="JT468">
        <v>36.908</v>
      </c>
      <c r="JU468">
        <v>24.1663</v>
      </c>
      <c r="JV468">
        <v>18</v>
      </c>
      <c r="JW468">
        <v>485.289</v>
      </c>
      <c r="JX468">
        <v>480.677</v>
      </c>
      <c r="JY468">
        <v>27.0915</v>
      </c>
      <c r="JZ468">
        <v>29.2614</v>
      </c>
      <c r="KA468">
        <v>30.0001</v>
      </c>
      <c r="KB468">
        <v>29.4776</v>
      </c>
      <c r="KC468">
        <v>29.476</v>
      </c>
      <c r="KD468">
        <v>49.6762</v>
      </c>
      <c r="KE468">
        <v>13.3779</v>
      </c>
      <c r="KF468">
        <v>23.6437</v>
      </c>
      <c r="KG468">
        <v>27.0665</v>
      </c>
      <c r="KH468">
        <v>1108.91</v>
      </c>
      <c r="KI468">
        <v>16.6121</v>
      </c>
      <c r="KJ468">
        <v>101.85</v>
      </c>
      <c r="KK468">
        <v>91.5287</v>
      </c>
    </row>
    <row r="469" spans="1:297">
      <c r="A469">
        <v>451</v>
      </c>
      <c r="B469">
        <v>1758651501</v>
      </c>
      <c r="C469">
        <v>9868</v>
      </c>
      <c r="D469" t="s">
        <v>1351</v>
      </c>
      <c r="E469" t="s">
        <v>1352</v>
      </c>
      <c r="F469">
        <v>5</v>
      </c>
      <c r="G469" t="s">
        <v>1220</v>
      </c>
      <c r="H469" t="s">
        <v>438</v>
      </c>
      <c r="I469">
        <v>1758651493.214286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(EA469+(U469+2*0.95*5.67E-8*(((EA469+$B$9)+273)^4-(EA469+273)^4)-44100*J469)/(1.84*29.3*R469+8*0.95*5.67E-8*(EA469+273)^3))</f>
        <v>0</v>
      </c>
      <c r="W469">
        <f>($C$9*EB469+$D$9*EC469+$E$9*V469)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2*0.95*5.67E-8*(((EA469+$B$9)+273)^4-(W469+273)^4)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1111.534276973511</v>
      </c>
      <c r="AK469">
        <v>1077.296545454545</v>
      </c>
      <c r="AL469">
        <v>3.403985056967119</v>
      </c>
      <c r="AM469">
        <v>65.18708182641205</v>
      </c>
      <c r="AN469">
        <f>(AP469 - AO469 + DY469*1E3/(8.314*(EA469+273.15)) * AR469/DX469 * AQ469) * DX469/(100*DL469) * 1000/(1000 - AP469)</f>
        <v>0</v>
      </c>
      <c r="AO469">
        <v>16.48462444326143</v>
      </c>
      <c r="AP469">
        <v>22.17686242424243</v>
      </c>
      <c r="AQ469">
        <v>-0.002274368423026373</v>
      </c>
      <c r="AR469">
        <v>105.4084907912641</v>
      </c>
      <c r="AS469">
        <v>0</v>
      </c>
      <c r="AT469">
        <v>0</v>
      </c>
      <c r="AU469">
        <f>IF(AS469*$H$15&gt;=AW469,1.0,(AW469/(AW469-AS469*$H$15)))</f>
        <v>0</v>
      </c>
      <c r="AV469">
        <f>(AU469-1)*100</f>
        <v>0</v>
      </c>
      <c r="AW469">
        <f>MAX(0,($B$15+$C$15*EF469)/(1+$D$15*EF469)*DY469/(EA469+273)*$E$15)</f>
        <v>0</v>
      </c>
      <c r="AX469" t="s">
        <v>439</v>
      </c>
      <c r="AY469" t="s">
        <v>439</v>
      </c>
      <c r="AZ469">
        <v>0</v>
      </c>
      <c r="BA469">
        <v>0</v>
      </c>
      <c r="BB469">
        <f>1-AZ469/BA469</f>
        <v>0</v>
      </c>
      <c r="BC469">
        <v>0</v>
      </c>
      <c r="BD469" t="s">
        <v>439</v>
      </c>
      <c r="BE469" t="s">
        <v>439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439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$B$13*EG469+$C$13*EH469+$F$13*ES469*(1-EV469)</f>
        <v>0</v>
      </c>
      <c r="DI469">
        <f>DH469*DJ469</f>
        <v>0</v>
      </c>
      <c r="DJ469">
        <f>($B$13*$D$11+$C$13*$D$11+$F$13*((FF469+EX469)/MAX(FF469+EX469+FG469, 0.1)*$I$11+FG469/MAX(FF469+EX469+FG469, 0.1)*$J$11))/($B$13+$C$13+$F$13)</f>
        <v>0</v>
      </c>
      <c r="DK469">
        <f>($B$13*$K$11+$C$13*$K$11+$F$13*((FF469+EX469)/MAX(FF469+EX469+FG469, 0.1)*$P$11+FG469/MAX(FF469+EX469+FG469, 0.1)*$Q$11))/($B$13+$C$13+$F$13)</f>
        <v>0</v>
      </c>
      <c r="DL469">
        <v>5.36</v>
      </c>
      <c r="DM469">
        <v>0.5</v>
      </c>
      <c r="DN469" t="s">
        <v>440</v>
      </c>
      <c r="DO469">
        <v>2</v>
      </c>
      <c r="DP469" t="b">
        <v>1</v>
      </c>
      <c r="DQ469">
        <v>1758651493.214286</v>
      </c>
      <c r="DR469">
        <v>1029.031071428571</v>
      </c>
      <c r="DS469">
        <v>1077.195</v>
      </c>
      <c r="DT469">
        <v>22.217425</v>
      </c>
      <c r="DU469">
        <v>16.35475357142857</v>
      </c>
      <c r="DV469">
        <v>1030.030357142857</v>
      </c>
      <c r="DW469">
        <v>21.93165357142858</v>
      </c>
      <c r="DX469">
        <v>499.9561071428571</v>
      </c>
      <c r="DY469">
        <v>90.26366428571427</v>
      </c>
      <c r="DZ469">
        <v>0.068743125</v>
      </c>
      <c r="EA469">
        <v>29.18037142857143</v>
      </c>
      <c r="EB469">
        <v>30.09030000000001</v>
      </c>
      <c r="EC469">
        <v>999.9000000000002</v>
      </c>
      <c r="ED469">
        <v>0</v>
      </c>
      <c r="EE469">
        <v>0</v>
      </c>
      <c r="EF469">
        <v>9980.738571428572</v>
      </c>
      <c r="EG469">
        <v>0</v>
      </c>
      <c r="EH469">
        <v>11.20585</v>
      </c>
      <c r="EI469">
        <v>-48.16382142857143</v>
      </c>
      <c r="EJ469">
        <v>1052.413571428571</v>
      </c>
      <c r="EK469">
        <v>1095.106785714286</v>
      </c>
      <c r="EL469">
        <v>5.862666428571428</v>
      </c>
      <c r="EM469">
        <v>1077.195</v>
      </c>
      <c r="EN469">
        <v>16.35475357142857</v>
      </c>
      <c r="EO469">
        <v>2.005426428571429</v>
      </c>
      <c r="EP469">
        <v>1.476241071428571</v>
      </c>
      <c r="EQ469">
        <v>17.48724285714286</v>
      </c>
      <c r="ER469">
        <v>12.72409642857143</v>
      </c>
      <c r="ES469">
        <v>2000.056071428572</v>
      </c>
      <c r="ET469">
        <v>0.9799928214285716</v>
      </c>
      <c r="EU469">
        <v>0.02000677857142857</v>
      </c>
      <c r="EV469">
        <v>0</v>
      </c>
      <c r="EW469">
        <v>1131.330357142857</v>
      </c>
      <c r="EX469">
        <v>5.00078</v>
      </c>
      <c r="EY469">
        <v>21932.74642857143</v>
      </c>
      <c r="EZ469">
        <v>16380.06785714286</v>
      </c>
      <c r="FA469">
        <v>39.72292857142856</v>
      </c>
      <c r="FB469">
        <v>40.48639285714285</v>
      </c>
      <c r="FC469">
        <v>40.06224999999999</v>
      </c>
      <c r="FD469">
        <v>40.18264285714285</v>
      </c>
      <c r="FE469">
        <v>40.96621428571428</v>
      </c>
      <c r="FF469">
        <v>1955.136071428571</v>
      </c>
      <c r="FG469">
        <v>39.91178571428571</v>
      </c>
      <c r="FH469">
        <v>0</v>
      </c>
      <c r="FI469">
        <v>1758651499.2</v>
      </c>
      <c r="FJ469">
        <v>0</v>
      </c>
      <c r="FK469">
        <v>1131.343461538461</v>
      </c>
      <c r="FL469">
        <v>-2.780512814418224</v>
      </c>
      <c r="FM469">
        <v>-57.26495727375266</v>
      </c>
      <c r="FN469">
        <v>21932.10769230769</v>
      </c>
      <c r="FO469">
        <v>15</v>
      </c>
      <c r="FP469">
        <v>0</v>
      </c>
      <c r="FQ469" t="s">
        <v>441</v>
      </c>
      <c r="FR469">
        <v>1746989605.5</v>
      </c>
      <c r="FS469">
        <v>1746989593.5</v>
      </c>
      <c r="FT469">
        <v>0</v>
      </c>
      <c r="FU469">
        <v>-0.274</v>
      </c>
      <c r="FV469">
        <v>-0.002</v>
      </c>
      <c r="FW469">
        <v>2.549</v>
      </c>
      <c r="FX469">
        <v>0.129</v>
      </c>
      <c r="FY469">
        <v>420</v>
      </c>
      <c r="FZ469">
        <v>17</v>
      </c>
      <c r="GA469">
        <v>0.02</v>
      </c>
      <c r="GB469">
        <v>0.04</v>
      </c>
      <c r="GC469">
        <v>-48.1405175</v>
      </c>
      <c r="GD469">
        <v>0.5552116322702314</v>
      </c>
      <c r="GE469">
        <v>0.2036841450475471</v>
      </c>
      <c r="GF469">
        <v>0</v>
      </c>
      <c r="GG469">
        <v>1131.496176470588</v>
      </c>
      <c r="GH469">
        <v>-2.691978604491226</v>
      </c>
      <c r="GI469">
        <v>0.3645385052354765</v>
      </c>
      <c r="GJ469">
        <v>0</v>
      </c>
      <c r="GK469">
        <v>5.91956</v>
      </c>
      <c r="GL469">
        <v>-1.419442401500947</v>
      </c>
      <c r="GM469">
        <v>0.1375042453526435</v>
      </c>
      <c r="GN469">
        <v>0</v>
      </c>
      <c r="GO469">
        <v>0</v>
      </c>
      <c r="GP469">
        <v>3</v>
      </c>
      <c r="GQ469" t="s">
        <v>459</v>
      </c>
      <c r="GR469">
        <v>3.10149</v>
      </c>
      <c r="GS469">
        <v>2.72695</v>
      </c>
      <c r="GT469">
        <v>0.165799</v>
      </c>
      <c r="GU469">
        <v>0.170305</v>
      </c>
      <c r="GV469">
        <v>0.101652</v>
      </c>
      <c r="GW469">
        <v>0.08354789999999999</v>
      </c>
      <c r="GX469">
        <v>21782.1</v>
      </c>
      <c r="GY469">
        <v>19711.5</v>
      </c>
      <c r="GZ469">
        <v>26675.7</v>
      </c>
      <c r="HA469">
        <v>23981.2</v>
      </c>
      <c r="HB469">
        <v>38357.5</v>
      </c>
      <c r="HC469">
        <v>32518.2</v>
      </c>
      <c r="HD469">
        <v>46584</v>
      </c>
      <c r="HE469">
        <v>37960.7</v>
      </c>
      <c r="HF469">
        <v>1.87018</v>
      </c>
      <c r="HG469">
        <v>1.839</v>
      </c>
      <c r="HH469">
        <v>0.145808</v>
      </c>
      <c r="HI469">
        <v>0</v>
      </c>
      <c r="HJ469">
        <v>27.7055</v>
      </c>
      <c r="HK469">
        <v>999.9</v>
      </c>
      <c r="HL469">
        <v>36.4</v>
      </c>
      <c r="HM469">
        <v>32.6</v>
      </c>
      <c r="HN469">
        <v>19.9183</v>
      </c>
      <c r="HO469">
        <v>61.1913</v>
      </c>
      <c r="HP469">
        <v>22.9407</v>
      </c>
      <c r="HQ469">
        <v>1</v>
      </c>
      <c r="HR469">
        <v>0.155676</v>
      </c>
      <c r="HS469">
        <v>1.09918</v>
      </c>
      <c r="HT469">
        <v>20.2746</v>
      </c>
      <c r="HU469">
        <v>5.20995</v>
      </c>
      <c r="HV469">
        <v>11.9793</v>
      </c>
      <c r="HW469">
        <v>4.96335</v>
      </c>
      <c r="HX469">
        <v>3.27433</v>
      </c>
      <c r="HY469">
        <v>9999</v>
      </c>
      <c r="HZ469">
        <v>9999</v>
      </c>
      <c r="IA469">
        <v>9999</v>
      </c>
      <c r="IB469">
        <v>999.9</v>
      </c>
      <c r="IC469">
        <v>1.86395</v>
      </c>
      <c r="ID469">
        <v>1.86011</v>
      </c>
      <c r="IE469">
        <v>1.85842</v>
      </c>
      <c r="IF469">
        <v>1.85976</v>
      </c>
      <c r="IG469">
        <v>1.85989</v>
      </c>
      <c r="IH469">
        <v>1.85838</v>
      </c>
      <c r="II469">
        <v>1.85745</v>
      </c>
      <c r="IJ469">
        <v>1.85242</v>
      </c>
      <c r="IK469">
        <v>0</v>
      </c>
      <c r="IL469">
        <v>0</v>
      </c>
      <c r="IM469">
        <v>0</v>
      </c>
      <c r="IN469">
        <v>0</v>
      </c>
      <c r="IO469" t="s">
        <v>443</v>
      </c>
      <c r="IP469" t="s">
        <v>444</v>
      </c>
      <c r="IQ469" t="s">
        <v>445</v>
      </c>
      <c r="IR469" t="s">
        <v>445</v>
      </c>
      <c r="IS469" t="s">
        <v>445</v>
      </c>
      <c r="IT469" t="s">
        <v>445</v>
      </c>
      <c r="IU469">
        <v>0</v>
      </c>
      <c r="IV469">
        <v>100</v>
      </c>
      <c r="IW469">
        <v>100</v>
      </c>
      <c r="IX469">
        <v>-0.98</v>
      </c>
      <c r="IY469">
        <v>0.2849</v>
      </c>
      <c r="IZ469">
        <v>-1.101190050776656</v>
      </c>
      <c r="JA469">
        <v>-0.0009077452495023094</v>
      </c>
      <c r="JB469">
        <v>1.260287539409167E-06</v>
      </c>
      <c r="JC469">
        <v>-2.747980142854786E-10</v>
      </c>
      <c r="JD469">
        <v>0.01164710740424388</v>
      </c>
      <c r="JE469">
        <v>0.002354074995816399</v>
      </c>
      <c r="JF469">
        <v>0.0004967520844642659</v>
      </c>
      <c r="JG469">
        <v>-1.558376616488758E-06</v>
      </c>
      <c r="JH469">
        <v>1</v>
      </c>
      <c r="JI469">
        <v>1955</v>
      </c>
      <c r="JJ469">
        <v>1</v>
      </c>
      <c r="JK469">
        <v>26</v>
      </c>
      <c r="JL469">
        <v>194364.9</v>
      </c>
      <c r="JM469">
        <v>194365.1</v>
      </c>
      <c r="JN469">
        <v>2.5061</v>
      </c>
      <c r="JO469">
        <v>2.61597</v>
      </c>
      <c r="JP469">
        <v>1.49658</v>
      </c>
      <c r="JQ469">
        <v>2.34497</v>
      </c>
      <c r="JR469">
        <v>1.54785</v>
      </c>
      <c r="JS469">
        <v>2.43774</v>
      </c>
      <c r="JT469">
        <v>36.908</v>
      </c>
      <c r="JU469">
        <v>24.1663</v>
      </c>
      <c r="JV469">
        <v>18</v>
      </c>
      <c r="JW469">
        <v>485.656</v>
      </c>
      <c r="JX469">
        <v>480.385</v>
      </c>
      <c r="JY469">
        <v>27</v>
      </c>
      <c r="JZ469">
        <v>29.2601</v>
      </c>
      <c r="KA469">
        <v>30.0002</v>
      </c>
      <c r="KB469">
        <v>29.4776</v>
      </c>
      <c r="KC469">
        <v>29.476</v>
      </c>
      <c r="KD469">
        <v>50.2948</v>
      </c>
      <c r="KE469">
        <v>12.7659</v>
      </c>
      <c r="KF469">
        <v>23.6437</v>
      </c>
      <c r="KG469">
        <v>26.9672</v>
      </c>
      <c r="KH469">
        <v>1122.39</v>
      </c>
      <c r="KI469">
        <v>16.7432</v>
      </c>
      <c r="KJ469">
        <v>101.85</v>
      </c>
      <c r="KK469">
        <v>91.52849999999999</v>
      </c>
    </row>
    <row r="470" spans="1:297">
      <c r="A470">
        <v>452</v>
      </c>
      <c r="B470">
        <v>1758651506</v>
      </c>
      <c r="C470">
        <v>9873</v>
      </c>
      <c r="D470" t="s">
        <v>1353</v>
      </c>
      <c r="E470" t="s">
        <v>1354</v>
      </c>
      <c r="F470">
        <v>5</v>
      </c>
      <c r="G470" t="s">
        <v>1220</v>
      </c>
      <c r="H470" t="s">
        <v>438</v>
      </c>
      <c r="I470">
        <v>1758651498.5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(EA470+(U470+2*0.95*5.67E-8*(((EA470+$B$9)+273)^4-(EA470+273)^4)-44100*J470)/(1.84*29.3*R470+8*0.95*5.67E-8*(EA470+273)^3))</f>
        <v>0</v>
      </c>
      <c r="W470">
        <f>($C$9*EB470+$D$9*EC470+$E$9*V470)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2*0.95*5.67E-8*(((EA470+$B$9)+273)^4-(W470+273)^4)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1127.503413121256</v>
      </c>
      <c r="AK470">
        <v>1093.740969696969</v>
      </c>
      <c r="AL470">
        <v>3.268341558142474</v>
      </c>
      <c r="AM470">
        <v>65.18708182641205</v>
      </c>
      <c r="AN470">
        <f>(AP470 - AO470 + DY470*1E3/(8.314*(EA470+273.15)) * AR470/DX470 * AQ470) * DX470/(100*DL470) * 1000/(1000 - AP470)</f>
        <v>0</v>
      </c>
      <c r="AO470">
        <v>16.57624959637945</v>
      </c>
      <c r="AP470">
        <v>22.15970303030302</v>
      </c>
      <c r="AQ470">
        <v>-0.0008647181176031629</v>
      </c>
      <c r="AR470">
        <v>105.4084907912641</v>
      </c>
      <c r="AS470">
        <v>0</v>
      </c>
      <c r="AT470">
        <v>0</v>
      </c>
      <c r="AU470">
        <f>IF(AS470*$H$15&gt;=AW470,1.0,(AW470/(AW470-AS470*$H$15)))</f>
        <v>0</v>
      </c>
      <c r="AV470">
        <f>(AU470-1)*100</f>
        <v>0</v>
      </c>
      <c r="AW470">
        <f>MAX(0,($B$15+$C$15*EF470)/(1+$D$15*EF470)*DY470/(EA470+273)*$E$15)</f>
        <v>0</v>
      </c>
      <c r="AX470" t="s">
        <v>439</v>
      </c>
      <c r="AY470" t="s">
        <v>439</v>
      </c>
      <c r="AZ470">
        <v>0</v>
      </c>
      <c r="BA470">
        <v>0</v>
      </c>
      <c r="BB470">
        <f>1-AZ470/BA470</f>
        <v>0</v>
      </c>
      <c r="BC470">
        <v>0</v>
      </c>
      <c r="BD470" t="s">
        <v>439</v>
      </c>
      <c r="BE470" t="s">
        <v>439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439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$B$13*EG470+$C$13*EH470+$F$13*ES470*(1-EV470)</f>
        <v>0</v>
      </c>
      <c r="DI470">
        <f>DH470*DJ470</f>
        <v>0</v>
      </c>
      <c r="DJ470">
        <f>($B$13*$D$11+$C$13*$D$11+$F$13*((FF470+EX470)/MAX(FF470+EX470+FG470, 0.1)*$I$11+FG470/MAX(FF470+EX470+FG470, 0.1)*$J$11))/($B$13+$C$13+$F$13)</f>
        <v>0</v>
      </c>
      <c r="DK470">
        <f>($B$13*$K$11+$C$13*$K$11+$F$13*((FF470+EX470)/MAX(FF470+EX470+FG470, 0.1)*$P$11+FG470/MAX(FF470+EX470+FG470, 0.1)*$Q$11))/($B$13+$C$13+$F$13)</f>
        <v>0</v>
      </c>
      <c r="DL470">
        <v>5.36</v>
      </c>
      <c r="DM470">
        <v>0.5</v>
      </c>
      <c r="DN470" t="s">
        <v>440</v>
      </c>
      <c r="DO470">
        <v>2</v>
      </c>
      <c r="DP470" t="b">
        <v>1</v>
      </c>
      <c r="DQ470">
        <v>1758651498.5</v>
      </c>
      <c r="DR470">
        <v>1046.62</v>
      </c>
      <c r="DS470">
        <v>1094.455555555556</v>
      </c>
      <c r="DT470">
        <v>22.18947777777778</v>
      </c>
      <c r="DU470">
        <v>16.45715555555556</v>
      </c>
      <c r="DV470">
        <v>1047.605555555556</v>
      </c>
      <c r="DW470">
        <v>21.9043037037037</v>
      </c>
      <c r="DX470">
        <v>499.9851851851852</v>
      </c>
      <c r="DY470">
        <v>90.26447037037036</v>
      </c>
      <c r="DZ470">
        <v>0.06870322592592594</v>
      </c>
      <c r="EA470">
        <v>29.15346296296296</v>
      </c>
      <c r="EB470">
        <v>30.08874074074074</v>
      </c>
      <c r="EC470">
        <v>999.9000000000001</v>
      </c>
      <c r="ED470">
        <v>0</v>
      </c>
      <c r="EE470">
        <v>0</v>
      </c>
      <c r="EF470">
        <v>10001.34111111111</v>
      </c>
      <c r="EG470">
        <v>0</v>
      </c>
      <c r="EH470">
        <v>11.20403703703704</v>
      </c>
      <c r="EI470">
        <v>-47.83487777777778</v>
      </c>
      <c r="EJ470">
        <v>1070.371481481481</v>
      </c>
      <c r="EK470">
        <v>1112.76962962963</v>
      </c>
      <c r="EL470">
        <v>5.732326666666666</v>
      </c>
      <c r="EM470">
        <v>1094.455555555556</v>
      </c>
      <c r="EN470">
        <v>16.45715555555556</v>
      </c>
      <c r="EO470">
        <v>2.002921481481482</v>
      </c>
      <c r="EP470">
        <v>1.485495925925926</v>
      </c>
      <c r="EQ470">
        <v>17.46745555555556</v>
      </c>
      <c r="ER470">
        <v>12.81946666666667</v>
      </c>
      <c r="ES470">
        <v>2000.032222222222</v>
      </c>
      <c r="ET470">
        <v>0.9799926666666666</v>
      </c>
      <c r="EU470">
        <v>0.02000693333333334</v>
      </c>
      <c r="EV470">
        <v>0</v>
      </c>
      <c r="EW470">
        <v>1131.145185185185</v>
      </c>
      <c r="EX470">
        <v>5.00078</v>
      </c>
      <c r="EY470">
        <v>21927.71111111112</v>
      </c>
      <c r="EZ470">
        <v>16379.86296296296</v>
      </c>
      <c r="FA470">
        <v>39.71503703703704</v>
      </c>
      <c r="FB470">
        <v>40.48822222222222</v>
      </c>
      <c r="FC470">
        <v>40.05537037037037</v>
      </c>
      <c r="FD470">
        <v>40.17788888888889</v>
      </c>
      <c r="FE470">
        <v>40.96959259259259</v>
      </c>
      <c r="FF470">
        <v>1955.112222222222</v>
      </c>
      <c r="FG470">
        <v>39.91</v>
      </c>
      <c r="FH470">
        <v>0</v>
      </c>
      <c r="FI470">
        <v>1758651504</v>
      </c>
      <c r="FJ470">
        <v>0</v>
      </c>
      <c r="FK470">
        <v>1131.152692307692</v>
      </c>
      <c r="FL470">
        <v>-2.368205117855755</v>
      </c>
      <c r="FM470">
        <v>-48.7829059378173</v>
      </c>
      <c r="FN470">
        <v>21927.61153846154</v>
      </c>
      <c r="FO470">
        <v>15</v>
      </c>
      <c r="FP470">
        <v>0</v>
      </c>
      <c r="FQ470" t="s">
        <v>441</v>
      </c>
      <c r="FR470">
        <v>1746989605.5</v>
      </c>
      <c r="FS470">
        <v>1746989593.5</v>
      </c>
      <c r="FT470">
        <v>0</v>
      </c>
      <c r="FU470">
        <v>-0.274</v>
      </c>
      <c r="FV470">
        <v>-0.002</v>
      </c>
      <c r="FW470">
        <v>2.549</v>
      </c>
      <c r="FX470">
        <v>0.129</v>
      </c>
      <c r="FY470">
        <v>420</v>
      </c>
      <c r="FZ470">
        <v>17</v>
      </c>
      <c r="GA470">
        <v>0.02</v>
      </c>
      <c r="GB470">
        <v>0.04</v>
      </c>
      <c r="GC470">
        <v>-47.97446097560975</v>
      </c>
      <c r="GD470">
        <v>3.219572822299642</v>
      </c>
      <c r="GE470">
        <v>0.4010548237433738</v>
      </c>
      <c r="GF470">
        <v>0</v>
      </c>
      <c r="GG470">
        <v>1131.257941176471</v>
      </c>
      <c r="GH470">
        <v>-2.963025203395378</v>
      </c>
      <c r="GI470">
        <v>0.3624003263516746</v>
      </c>
      <c r="GJ470">
        <v>0</v>
      </c>
      <c r="GK470">
        <v>5.816073902439024</v>
      </c>
      <c r="GL470">
        <v>-1.487596097560971</v>
      </c>
      <c r="GM470">
        <v>0.1475813025019958</v>
      </c>
      <c r="GN470">
        <v>0</v>
      </c>
      <c r="GO470">
        <v>0</v>
      </c>
      <c r="GP470">
        <v>3</v>
      </c>
      <c r="GQ470" t="s">
        <v>459</v>
      </c>
      <c r="GR470">
        <v>3.10132</v>
      </c>
      <c r="GS470">
        <v>2.72675</v>
      </c>
      <c r="GT470">
        <v>0.16739</v>
      </c>
      <c r="GU470">
        <v>0.171894</v>
      </c>
      <c r="GV470">
        <v>0.101595</v>
      </c>
      <c r="GW470">
        <v>0.0838647</v>
      </c>
      <c r="GX470">
        <v>21740.3</v>
      </c>
      <c r="GY470">
        <v>19673.7</v>
      </c>
      <c r="GZ470">
        <v>26675.4</v>
      </c>
      <c r="HA470">
        <v>23981.1</v>
      </c>
      <c r="HB470">
        <v>38360</v>
      </c>
      <c r="HC470">
        <v>32506.8</v>
      </c>
      <c r="HD470">
        <v>46583.8</v>
      </c>
      <c r="HE470">
        <v>37960.4</v>
      </c>
      <c r="HF470">
        <v>1.8698</v>
      </c>
      <c r="HG470">
        <v>1.8395</v>
      </c>
      <c r="HH470">
        <v>0.14592</v>
      </c>
      <c r="HI470">
        <v>0</v>
      </c>
      <c r="HJ470">
        <v>27.699</v>
      </c>
      <c r="HK470">
        <v>999.9</v>
      </c>
      <c r="HL470">
        <v>36.3</v>
      </c>
      <c r="HM470">
        <v>32.6</v>
      </c>
      <c r="HN470">
        <v>19.8648</v>
      </c>
      <c r="HO470">
        <v>61.4713</v>
      </c>
      <c r="HP470">
        <v>22.8846</v>
      </c>
      <c r="HQ470">
        <v>1</v>
      </c>
      <c r="HR470">
        <v>0.155422</v>
      </c>
      <c r="HS470">
        <v>1.14194</v>
      </c>
      <c r="HT470">
        <v>20.2739</v>
      </c>
      <c r="HU470">
        <v>5.20845</v>
      </c>
      <c r="HV470">
        <v>11.9794</v>
      </c>
      <c r="HW470">
        <v>4.96315</v>
      </c>
      <c r="HX470">
        <v>3.27418</v>
      </c>
      <c r="HY470">
        <v>9999</v>
      </c>
      <c r="HZ470">
        <v>9999</v>
      </c>
      <c r="IA470">
        <v>9999</v>
      </c>
      <c r="IB470">
        <v>999.9</v>
      </c>
      <c r="IC470">
        <v>1.86395</v>
      </c>
      <c r="ID470">
        <v>1.86012</v>
      </c>
      <c r="IE470">
        <v>1.8584</v>
      </c>
      <c r="IF470">
        <v>1.85974</v>
      </c>
      <c r="IG470">
        <v>1.85989</v>
      </c>
      <c r="IH470">
        <v>1.85839</v>
      </c>
      <c r="II470">
        <v>1.85745</v>
      </c>
      <c r="IJ470">
        <v>1.85242</v>
      </c>
      <c r="IK470">
        <v>0</v>
      </c>
      <c r="IL470">
        <v>0</v>
      </c>
      <c r="IM470">
        <v>0</v>
      </c>
      <c r="IN470">
        <v>0</v>
      </c>
      <c r="IO470" t="s">
        <v>443</v>
      </c>
      <c r="IP470" t="s">
        <v>444</v>
      </c>
      <c r="IQ470" t="s">
        <v>445</v>
      </c>
      <c r="IR470" t="s">
        <v>445</v>
      </c>
      <c r="IS470" t="s">
        <v>445</v>
      </c>
      <c r="IT470" t="s">
        <v>445</v>
      </c>
      <c r="IU470">
        <v>0</v>
      </c>
      <c r="IV470">
        <v>100</v>
      </c>
      <c r="IW470">
        <v>100</v>
      </c>
      <c r="IX470">
        <v>-0.97</v>
      </c>
      <c r="IY470">
        <v>0.2845</v>
      </c>
      <c r="IZ470">
        <v>-1.101190050776656</v>
      </c>
      <c r="JA470">
        <v>-0.0009077452495023094</v>
      </c>
      <c r="JB470">
        <v>1.260287539409167E-06</v>
      </c>
      <c r="JC470">
        <v>-2.747980142854786E-10</v>
      </c>
      <c r="JD470">
        <v>0.01164710740424388</v>
      </c>
      <c r="JE470">
        <v>0.002354074995816399</v>
      </c>
      <c r="JF470">
        <v>0.0004967520844642659</v>
      </c>
      <c r="JG470">
        <v>-1.558376616488758E-06</v>
      </c>
      <c r="JH470">
        <v>1</v>
      </c>
      <c r="JI470">
        <v>1955</v>
      </c>
      <c r="JJ470">
        <v>1</v>
      </c>
      <c r="JK470">
        <v>26</v>
      </c>
      <c r="JL470">
        <v>194365</v>
      </c>
      <c r="JM470">
        <v>194365.2</v>
      </c>
      <c r="JN470">
        <v>2.53296</v>
      </c>
      <c r="JO470">
        <v>2.62085</v>
      </c>
      <c r="JP470">
        <v>1.49658</v>
      </c>
      <c r="JQ470">
        <v>2.34497</v>
      </c>
      <c r="JR470">
        <v>1.54907</v>
      </c>
      <c r="JS470">
        <v>2.41333</v>
      </c>
      <c r="JT470">
        <v>36.908</v>
      </c>
      <c r="JU470">
        <v>24.1663</v>
      </c>
      <c r="JV470">
        <v>18</v>
      </c>
      <c r="JW470">
        <v>485.436</v>
      </c>
      <c r="JX470">
        <v>480.709</v>
      </c>
      <c r="JY470">
        <v>26.904</v>
      </c>
      <c r="JZ470">
        <v>29.2589</v>
      </c>
      <c r="KA470">
        <v>30.0001</v>
      </c>
      <c r="KB470">
        <v>29.4776</v>
      </c>
      <c r="KC470">
        <v>29.476</v>
      </c>
      <c r="KD470">
        <v>50.8652</v>
      </c>
      <c r="KE470">
        <v>11.895</v>
      </c>
      <c r="KF470">
        <v>23.6437</v>
      </c>
      <c r="KG470">
        <v>26.8804</v>
      </c>
      <c r="KH470">
        <v>1142.69</v>
      </c>
      <c r="KI470">
        <v>16.7676</v>
      </c>
      <c r="KJ470">
        <v>101.85</v>
      </c>
      <c r="KK470">
        <v>91.5279</v>
      </c>
    </row>
    <row r="471" spans="1:297">
      <c r="A471">
        <v>453</v>
      </c>
      <c r="B471">
        <v>1758651511</v>
      </c>
      <c r="C471">
        <v>9878</v>
      </c>
      <c r="D471" t="s">
        <v>1355</v>
      </c>
      <c r="E471" t="s">
        <v>1356</v>
      </c>
      <c r="F471">
        <v>5</v>
      </c>
      <c r="G471" t="s">
        <v>1220</v>
      </c>
      <c r="H471" t="s">
        <v>438</v>
      </c>
      <c r="I471">
        <v>1758651503.214286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(EA471+(U471+2*0.95*5.67E-8*(((EA471+$B$9)+273)^4-(EA471+273)^4)-44100*J471)/(1.84*29.3*R471+8*0.95*5.67E-8*(EA471+273)^3))</f>
        <v>0</v>
      </c>
      <c r="W471">
        <f>($C$9*EB471+$D$9*EC471+$E$9*V471)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2*0.95*5.67E-8*(((EA471+$B$9)+273)^4-(W471+273)^4)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1144.735512137579</v>
      </c>
      <c r="AK471">
        <v>1110.612484848484</v>
      </c>
      <c r="AL471">
        <v>3.374964400101952</v>
      </c>
      <c r="AM471">
        <v>65.18708182641205</v>
      </c>
      <c r="AN471">
        <f>(AP471 - AO471 + DY471*1E3/(8.314*(EA471+273.15)) * AR471/DX471 * AQ471) * DX471/(100*DL471) * 1000/(1000 - AP471)</f>
        <v>0</v>
      </c>
      <c r="AO471">
        <v>16.67214391956951</v>
      </c>
      <c r="AP471">
        <v>22.13961757575758</v>
      </c>
      <c r="AQ471">
        <v>-0.0005878263424632231</v>
      </c>
      <c r="AR471">
        <v>105.4084907912641</v>
      </c>
      <c r="AS471">
        <v>0</v>
      </c>
      <c r="AT471">
        <v>0</v>
      </c>
      <c r="AU471">
        <f>IF(AS471*$H$15&gt;=AW471,1.0,(AW471/(AW471-AS471*$H$15)))</f>
        <v>0</v>
      </c>
      <c r="AV471">
        <f>(AU471-1)*100</f>
        <v>0</v>
      </c>
      <c r="AW471">
        <f>MAX(0,($B$15+$C$15*EF471)/(1+$D$15*EF471)*DY471/(EA471+273)*$E$15)</f>
        <v>0</v>
      </c>
      <c r="AX471" t="s">
        <v>439</v>
      </c>
      <c r="AY471" t="s">
        <v>439</v>
      </c>
      <c r="AZ471">
        <v>0</v>
      </c>
      <c r="BA471">
        <v>0</v>
      </c>
      <c r="BB471">
        <f>1-AZ471/BA471</f>
        <v>0</v>
      </c>
      <c r="BC471">
        <v>0</v>
      </c>
      <c r="BD471" t="s">
        <v>439</v>
      </c>
      <c r="BE471" t="s">
        <v>439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439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$B$13*EG471+$C$13*EH471+$F$13*ES471*(1-EV471)</f>
        <v>0</v>
      </c>
      <c r="DI471">
        <f>DH471*DJ471</f>
        <v>0</v>
      </c>
      <c r="DJ471">
        <f>($B$13*$D$11+$C$13*$D$11+$F$13*((FF471+EX471)/MAX(FF471+EX471+FG471, 0.1)*$I$11+FG471/MAX(FF471+EX471+FG471, 0.1)*$J$11))/($B$13+$C$13+$F$13)</f>
        <v>0</v>
      </c>
      <c r="DK471">
        <f>($B$13*$K$11+$C$13*$K$11+$F$13*((FF471+EX471)/MAX(FF471+EX471+FG471, 0.1)*$P$11+FG471/MAX(FF471+EX471+FG471, 0.1)*$Q$11))/($B$13+$C$13+$F$13)</f>
        <v>0</v>
      </c>
      <c r="DL471">
        <v>5.36</v>
      </c>
      <c r="DM471">
        <v>0.5</v>
      </c>
      <c r="DN471" t="s">
        <v>440</v>
      </c>
      <c r="DO471">
        <v>2</v>
      </c>
      <c r="DP471" t="b">
        <v>1</v>
      </c>
      <c r="DQ471">
        <v>1758651503.214286</v>
      </c>
      <c r="DR471">
        <v>1062.144285714286</v>
      </c>
      <c r="DS471">
        <v>1109.857142857143</v>
      </c>
      <c r="DT471">
        <v>22.16779285714285</v>
      </c>
      <c r="DU471">
        <v>16.55592500000001</v>
      </c>
      <c r="DV471">
        <v>1063.116785714286</v>
      </c>
      <c r="DW471">
        <v>21.88308928571428</v>
      </c>
      <c r="DX471">
        <v>499.9740714285714</v>
      </c>
      <c r="DY471">
        <v>90.26454999999997</v>
      </c>
      <c r="DZ471">
        <v>0.06869099642857142</v>
      </c>
      <c r="EA471">
        <v>29.12759285714285</v>
      </c>
      <c r="EB471">
        <v>30.08536428571428</v>
      </c>
      <c r="EC471">
        <v>999.9000000000002</v>
      </c>
      <c r="ED471">
        <v>0</v>
      </c>
      <c r="EE471">
        <v>0</v>
      </c>
      <c r="EF471">
        <v>10018.63571428571</v>
      </c>
      <c r="EG471">
        <v>0</v>
      </c>
      <c r="EH471">
        <v>11.19539642857143</v>
      </c>
      <c r="EI471">
        <v>-47.71207857142856</v>
      </c>
      <c r="EJ471">
        <v>1086.223571428571</v>
      </c>
      <c r="EK471">
        <v>1128.542142857143</v>
      </c>
      <c r="EL471">
        <v>5.611877499999999</v>
      </c>
      <c r="EM471">
        <v>1109.857142857143</v>
      </c>
      <c r="EN471">
        <v>16.55592500000001</v>
      </c>
      <c r="EO471">
        <v>2.000966428571429</v>
      </c>
      <c r="EP471">
        <v>1.4944125</v>
      </c>
      <c r="EQ471">
        <v>17.45198928571428</v>
      </c>
      <c r="ER471">
        <v>12.910925</v>
      </c>
      <c r="ES471">
        <v>2000.024285714286</v>
      </c>
      <c r="ET471">
        <v>0.9799926071428571</v>
      </c>
      <c r="EU471">
        <v>0.02000698571428572</v>
      </c>
      <c r="EV471">
        <v>0</v>
      </c>
      <c r="EW471">
        <v>1130.993214285714</v>
      </c>
      <c r="EX471">
        <v>5.00078</v>
      </c>
      <c r="EY471">
        <v>21924.21428571429</v>
      </c>
      <c r="EZ471">
        <v>16379.78214285715</v>
      </c>
      <c r="FA471">
        <v>39.71635714285714</v>
      </c>
      <c r="FB471">
        <v>40.48421428571428</v>
      </c>
      <c r="FC471">
        <v>40.15153571428571</v>
      </c>
      <c r="FD471">
        <v>40.16710714285714</v>
      </c>
      <c r="FE471">
        <v>40.95728571428571</v>
      </c>
      <c r="FF471">
        <v>1955.104285714286</v>
      </c>
      <c r="FG471">
        <v>39.91</v>
      </c>
      <c r="FH471">
        <v>0</v>
      </c>
      <c r="FI471">
        <v>1758651509.4</v>
      </c>
      <c r="FJ471">
        <v>0</v>
      </c>
      <c r="FK471">
        <v>1130.9668</v>
      </c>
      <c r="FL471">
        <v>-1.609999980526426</v>
      </c>
      <c r="FM471">
        <v>-36.06153832312241</v>
      </c>
      <c r="FN471">
        <v>21923.7</v>
      </c>
      <c r="FO471">
        <v>15</v>
      </c>
      <c r="FP471">
        <v>0</v>
      </c>
      <c r="FQ471" t="s">
        <v>441</v>
      </c>
      <c r="FR471">
        <v>1746989605.5</v>
      </c>
      <c r="FS471">
        <v>1746989593.5</v>
      </c>
      <c r="FT471">
        <v>0</v>
      </c>
      <c r="FU471">
        <v>-0.274</v>
      </c>
      <c r="FV471">
        <v>-0.002</v>
      </c>
      <c r="FW471">
        <v>2.549</v>
      </c>
      <c r="FX471">
        <v>0.129</v>
      </c>
      <c r="FY471">
        <v>420</v>
      </c>
      <c r="FZ471">
        <v>17</v>
      </c>
      <c r="GA471">
        <v>0.02</v>
      </c>
      <c r="GB471">
        <v>0.04</v>
      </c>
      <c r="GC471">
        <v>-47.86109024390244</v>
      </c>
      <c r="GD471">
        <v>2.583361672473894</v>
      </c>
      <c r="GE471">
        <v>0.3660634809700911</v>
      </c>
      <c r="GF471">
        <v>0</v>
      </c>
      <c r="GG471">
        <v>1131.103823529412</v>
      </c>
      <c r="GH471">
        <v>-1.919174939171222</v>
      </c>
      <c r="GI471">
        <v>0.3183044667672931</v>
      </c>
      <c r="GJ471">
        <v>0</v>
      </c>
      <c r="GK471">
        <v>5.696706341463415</v>
      </c>
      <c r="GL471">
        <v>-1.54699630662021</v>
      </c>
      <c r="GM471">
        <v>0.1529752429636437</v>
      </c>
      <c r="GN471">
        <v>0</v>
      </c>
      <c r="GO471">
        <v>0</v>
      </c>
      <c r="GP471">
        <v>3</v>
      </c>
      <c r="GQ471" t="s">
        <v>459</v>
      </c>
      <c r="GR471">
        <v>3.10151</v>
      </c>
      <c r="GS471">
        <v>2.7271</v>
      </c>
      <c r="GT471">
        <v>0.169011</v>
      </c>
      <c r="GU471">
        <v>0.173511</v>
      </c>
      <c r="GV471">
        <v>0.10153</v>
      </c>
      <c r="GW471">
        <v>0.0841562</v>
      </c>
      <c r="GX471">
        <v>21698.2</v>
      </c>
      <c r="GY471">
        <v>19635.3</v>
      </c>
      <c r="GZ471">
        <v>26675.6</v>
      </c>
      <c r="HA471">
        <v>23981.1</v>
      </c>
      <c r="HB471">
        <v>38363.2</v>
      </c>
      <c r="HC471">
        <v>32496.5</v>
      </c>
      <c r="HD471">
        <v>46584</v>
      </c>
      <c r="HE471">
        <v>37960.4</v>
      </c>
      <c r="HF471">
        <v>1.87007</v>
      </c>
      <c r="HG471">
        <v>1.83928</v>
      </c>
      <c r="HH471">
        <v>0.146627</v>
      </c>
      <c r="HI471">
        <v>0</v>
      </c>
      <c r="HJ471">
        <v>27.692</v>
      </c>
      <c r="HK471">
        <v>999.9</v>
      </c>
      <c r="HL471">
        <v>36.3</v>
      </c>
      <c r="HM471">
        <v>32.6</v>
      </c>
      <c r="HN471">
        <v>19.8661</v>
      </c>
      <c r="HO471">
        <v>60.8813</v>
      </c>
      <c r="HP471">
        <v>22.9888</v>
      </c>
      <c r="HQ471">
        <v>1</v>
      </c>
      <c r="HR471">
        <v>0.155307</v>
      </c>
      <c r="HS471">
        <v>1.15631</v>
      </c>
      <c r="HT471">
        <v>20.2742</v>
      </c>
      <c r="HU471">
        <v>5.20995</v>
      </c>
      <c r="HV471">
        <v>11.9773</v>
      </c>
      <c r="HW471">
        <v>4.96325</v>
      </c>
      <c r="HX471">
        <v>3.2743</v>
      </c>
      <c r="HY471">
        <v>9999</v>
      </c>
      <c r="HZ471">
        <v>9999</v>
      </c>
      <c r="IA471">
        <v>9999</v>
      </c>
      <c r="IB471">
        <v>999.9</v>
      </c>
      <c r="IC471">
        <v>1.86395</v>
      </c>
      <c r="ID471">
        <v>1.86011</v>
      </c>
      <c r="IE471">
        <v>1.85844</v>
      </c>
      <c r="IF471">
        <v>1.85976</v>
      </c>
      <c r="IG471">
        <v>1.85989</v>
      </c>
      <c r="IH471">
        <v>1.8584</v>
      </c>
      <c r="II471">
        <v>1.85746</v>
      </c>
      <c r="IJ471">
        <v>1.85242</v>
      </c>
      <c r="IK471">
        <v>0</v>
      </c>
      <c r="IL471">
        <v>0</v>
      </c>
      <c r="IM471">
        <v>0</v>
      </c>
      <c r="IN471">
        <v>0</v>
      </c>
      <c r="IO471" t="s">
        <v>443</v>
      </c>
      <c r="IP471" t="s">
        <v>444</v>
      </c>
      <c r="IQ471" t="s">
        <v>445</v>
      </c>
      <c r="IR471" t="s">
        <v>445</v>
      </c>
      <c r="IS471" t="s">
        <v>445</v>
      </c>
      <c r="IT471" t="s">
        <v>445</v>
      </c>
      <c r="IU471">
        <v>0</v>
      </c>
      <c r="IV471">
        <v>100</v>
      </c>
      <c r="IW471">
        <v>100</v>
      </c>
      <c r="IX471">
        <v>-0.95</v>
      </c>
      <c r="IY471">
        <v>0.2841</v>
      </c>
      <c r="IZ471">
        <v>-1.101190050776656</v>
      </c>
      <c r="JA471">
        <v>-0.0009077452495023094</v>
      </c>
      <c r="JB471">
        <v>1.260287539409167E-06</v>
      </c>
      <c r="JC471">
        <v>-2.747980142854786E-10</v>
      </c>
      <c r="JD471">
        <v>0.01164710740424388</v>
      </c>
      <c r="JE471">
        <v>0.002354074995816399</v>
      </c>
      <c r="JF471">
        <v>0.0004967520844642659</v>
      </c>
      <c r="JG471">
        <v>-1.558376616488758E-06</v>
      </c>
      <c r="JH471">
        <v>1</v>
      </c>
      <c r="JI471">
        <v>1955</v>
      </c>
      <c r="JJ471">
        <v>1</v>
      </c>
      <c r="JK471">
        <v>26</v>
      </c>
      <c r="JL471">
        <v>194365.1</v>
      </c>
      <c r="JM471">
        <v>194365.3</v>
      </c>
      <c r="JN471">
        <v>2.56714</v>
      </c>
      <c r="JO471">
        <v>2.59888</v>
      </c>
      <c r="JP471">
        <v>1.49658</v>
      </c>
      <c r="JQ471">
        <v>2.34497</v>
      </c>
      <c r="JR471">
        <v>1.54785</v>
      </c>
      <c r="JS471">
        <v>2.43774</v>
      </c>
      <c r="JT471">
        <v>36.908</v>
      </c>
      <c r="JU471">
        <v>24.1663</v>
      </c>
      <c r="JV471">
        <v>18</v>
      </c>
      <c r="JW471">
        <v>485.597</v>
      </c>
      <c r="JX471">
        <v>480.543</v>
      </c>
      <c r="JY471">
        <v>26.8183</v>
      </c>
      <c r="JZ471">
        <v>29.2589</v>
      </c>
      <c r="KA471">
        <v>30.0001</v>
      </c>
      <c r="KB471">
        <v>29.4776</v>
      </c>
      <c r="KC471">
        <v>29.4735</v>
      </c>
      <c r="KD471">
        <v>51.5072</v>
      </c>
      <c r="KE471">
        <v>11.5728</v>
      </c>
      <c r="KF471">
        <v>23.6437</v>
      </c>
      <c r="KG471">
        <v>26.8025</v>
      </c>
      <c r="KH471">
        <v>1156.09</v>
      </c>
      <c r="KI471">
        <v>16.8657</v>
      </c>
      <c r="KJ471">
        <v>101.85</v>
      </c>
      <c r="KK471">
        <v>91.5278</v>
      </c>
    </row>
    <row r="472" spans="1:297">
      <c r="A472">
        <v>454</v>
      </c>
      <c r="B472">
        <v>1758651516</v>
      </c>
      <c r="C472">
        <v>9883</v>
      </c>
      <c r="D472" t="s">
        <v>1357</v>
      </c>
      <c r="E472" t="s">
        <v>1358</v>
      </c>
      <c r="F472">
        <v>5</v>
      </c>
      <c r="G472" t="s">
        <v>1220</v>
      </c>
      <c r="H472" t="s">
        <v>438</v>
      </c>
      <c r="I472">
        <v>1758651508.5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(EA472+(U472+2*0.95*5.67E-8*(((EA472+$B$9)+273)^4-(EA472+273)^4)-44100*J472)/(1.84*29.3*R472+8*0.95*5.67E-8*(EA472+273)^3))</f>
        <v>0</v>
      </c>
      <c r="W472">
        <f>($C$9*EB472+$D$9*EC472+$E$9*V472)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2*0.95*5.67E-8*(((EA472+$B$9)+273)^4-(W472+273)^4)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1161.844697421365</v>
      </c>
      <c r="AK472">
        <v>1127.539515151515</v>
      </c>
      <c r="AL472">
        <v>3.375255164216156</v>
      </c>
      <c r="AM472">
        <v>65.18708182641205</v>
      </c>
      <c r="AN472">
        <f>(AP472 - AO472 + DY472*1E3/(8.314*(EA472+273.15)) * AR472/DX472 * AQ472) * DX472/(100*DL472) * 1000/(1000 - AP472)</f>
        <v>0</v>
      </c>
      <c r="AO472">
        <v>16.71508310037263</v>
      </c>
      <c r="AP472">
        <v>22.10985454545454</v>
      </c>
      <c r="AQ472">
        <v>-0.007206734213556934</v>
      </c>
      <c r="AR472">
        <v>105.4084907912641</v>
      </c>
      <c r="AS472">
        <v>0</v>
      </c>
      <c r="AT472">
        <v>0</v>
      </c>
      <c r="AU472">
        <f>IF(AS472*$H$15&gt;=AW472,1.0,(AW472/(AW472-AS472*$H$15)))</f>
        <v>0</v>
      </c>
      <c r="AV472">
        <f>(AU472-1)*100</f>
        <v>0</v>
      </c>
      <c r="AW472">
        <f>MAX(0,($B$15+$C$15*EF472)/(1+$D$15*EF472)*DY472/(EA472+273)*$E$15)</f>
        <v>0</v>
      </c>
      <c r="AX472" t="s">
        <v>439</v>
      </c>
      <c r="AY472" t="s">
        <v>439</v>
      </c>
      <c r="AZ472">
        <v>0</v>
      </c>
      <c r="BA472">
        <v>0</v>
      </c>
      <c r="BB472">
        <f>1-AZ472/BA472</f>
        <v>0</v>
      </c>
      <c r="BC472">
        <v>0</v>
      </c>
      <c r="BD472" t="s">
        <v>439</v>
      </c>
      <c r="BE472" t="s">
        <v>439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439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$B$13*EG472+$C$13*EH472+$F$13*ES472*(1-EV472)</f>
        <v>0</v>
      </c>
      <c r="DI472">
        <f>DH472*DJ472</f>
        <v>0</v>
      </c>
      <c r="DJ472">
        <f>($B$13*$D$11+$C$13*$D$11+$F$13*((FF472+EX472)/MAX(FF472+EX472+FG472, 0.1)*$I$11+FG472/MAX(FF472+EX472+FG472, 0.1)*$J$11))/($B$13+$C$13+$F$13)</f>
        <v>0</v>
      </c>
      <c r="DK472">
        <f>($B$13*$K$11+$C$13*$K$11+$F$13*((FF472+EX472)/MAX(FF472+EX472+FG472, 0.1)*$P$11+FG472/MAX(FF472+EX472+FG472, 0.1)*$Q$11))/($B$13+$C$13+$F$13)</f>
        <v>0</v>
      </c>
      <c r="DL472">
        <v>5.36</v>
      </c>
      <c r="DM472">
        <v>0.5</v>
      </c>
      <c r="DN472" t="s">
        <v>440</v>
      </c>
      <c r="DO472">
        <v>2</v>
      </c>
      <c r="DP472" t="b">
        <v>1</v>
      </c>
      <c r="DQ472">
        <v>1758651508.5</v>
      </c>
      <c r="DR472">
        <v>1079.499629629629</v>
      </c>
      <c r="DS472">
        <v>1127.212592592593</v>
      </c>
      <c r="DT472">
        <v>22.14624074074074</v>
      </c>
      <c r="DU472">
        <v>16.6447962962963</v>
      </c>
      <c r="DV472">
        <v>1080.457407407407</v>
      </c>
      <c r="DW472">
        <v>21.862</v>
      </c>
      <c r="DX472">
        <v>500.032074074074</v>
      </c>
      <c r="DY472">
        <v>90.26438518518522</v>
      </c>
      <c r="DZ472">
        <v>0.06859177407407407</v>
      </c>
      <c r="EA472">
        <v>29.09774444444444</v>
      </c>
      <c r="EB472">
        <v>30.0821037037037</v>
      </c>
      <c r="EC472">
        <v>999.9000000000001</v>
      </c>
      <c r="ED472">
        <v>0</v>
      </c>
      <c r="EE472">
        <v>0</v>
      </c>
      <c r="EF472">
        <v>10021.31814814815</v>
      </c>
      <c r="EG472">
        <v>0</v>
      </c>
      <c r="EH472">
        <v>11.18887037037037</v>
      </c>
      <c r="EI472">
        <v>-47.71177407407408</v>
      </c>
      <c r="EJ472">
        <v>1103.948148148148</v>
      </c>
      <c r="EK472">
        <v>1146.292222222222</v>
      </c>
      <c r="EL472">
        <v>5.501454444444444</v>
      </c>
      <c r="EM472">
        <v>1127.212592592593</v>
      </c>
      <c r="EN472">
        <v>16.6447962962963</v>
      </c>
      <c r="EO472">
        <v>1.999017037037037</v>
      </c>
      <c r="EP472">
        <v>1.502432222222222</v>
      </c>
      <c r="EQ472">
        <v>17.43655185185185</v>
      </c>
      <c r="ER472">
        <v>12.99284444444445</v>
      </c>
      <c r="ES472">
        <v>2000.004444444445</v>
      </c>
      <c r="ET472">
        <v>0.9799924444444444</v>
      </c>
      <c r="EU472">
        <v>0.02000714444444444</v>
      </c>
      <c r="EV472">
        <v>0</v>
      </c>
      <c r="EW472">
        <v>1130.838148148148</v>
      </c>
      <c r="EX472">
        <v>5.00078</v>
      </c>
      <c r="EY472">
        <v>21921.00370370371</v>
      </c>
      <c r="EZ472">
        <v>16379.62962962963</v>
      </c>
      <c r="FA472">
        <v>39.70822222222223</v>
      </c>
      <c r="FB472">
        <v>40.47433333333333</v>
      </c>
      <c r="FC472">
        <v>40.22888888888888</v>
      </c>
      <c r="FD472">
        <v>40.17111111111111</v>
      </c>
      <c r="FE472">
        <v>40.95344444444444</v>
      </c>
      <c r="FF472">
        <v>1955.084444444445</v>
      </c>
      <c r="FG472">
        <v>39.91</v>
      </c>
      <c r="FH472">
        <v>0</v>
      </c>
      <c r="FI472">
        <v>1758651514.2</v>
      </c>
      <c r="FJ472">
        <v>0</v>
      </c>
      <c r="FK472">
        <v>1130.8588</v>
      </c>
      <c r="FL472">
        <v>-0.9207692244143387</v>
      </c>
      <c r="FM472">
        <v>-28.30769218538486</v>
      </c>
      <c r="FN472">
        <v>21920.888</v>
      </c>
      <c r="FO472">
        <v>15</v>
      </c>
      <c r="FP472">
        <v>0</v>
      </c>
      <c r="FQ472" t="s">
        <v>441</v>
      </c>
      <c r="FR472">
        <v>1746989605.5</v>
      </c>
      <c r="FS472">
        <v>1746989593.5</v>
      </c>
      <c r="FT472">
        <v>0</v>
      </c>
      <c r="FU472">
        <v>-0.274</v>
      </c>
      <c r="FV472">
        <v>-0.002</v>
      </c>
      <c r="FW472">
        <v>2.549</v>
      </c>
      <c r="FX472">
        <v>0.129</v>
      </c>
      <c r="FY472">
        <v>420</v>
      </c>
      <c r="FZ472">
        <v>17</v>
      </c>
      <c r="GA472">
        <v>0.02</v>
      </c>
      <c r="GB472">
        <v>0.04</v>
      </c>
      <c r="GC472">
        <v>-47.7657225</v>
      </c>
      <c r="GD472">
        <v>-0.5927020637898508</v>
      </c>
      <c r="GE472">
        <v>0.2777444522285726</v>
      </c>
      <c r="GF472">
        <v>0</v>
      </c>
      <c r="GG472">
        <v>1130.941470588235</v>
      </c>
      <c r="GH472">
        <v>-1.563177995282104</v>
      </c>
      <c r="GI472">
        <v>0.3104563278270899</v>
      </c>
      <c r="GJ472">
        <v>0</v>
      </c>
      <c r="GK472">
        <v>5.562042</v>
      </c>
      <c r="GL472">
        <v>-1.267134934333969</v>
      </c>
      <c r="GM472">
        <v>0.1228328121716669</v>
      </c>
      <c r="GN472">
        <v>0</v>
      </c>
      <c r="GO472">
        <v>0</v>
      </c>
      <c r="GP472">
        <v>3</v>
      </c>
      <c r="GQ472" t="s">
        <v>459</v>
      </c>
      <c r="GR472">
        <v>3.10166</v>
      </c>
      <c r="GS472">
        <v>2.72664</v>
      </c>
      <c r="GT472">
        <v>0.170619</v>
      </c>
      <c r="GU472">
        <v>0.175084</v>
      </c>
      <c r="GV472">
        <v>0.101429</v>
      </c>
      <c r="GW472">
        <v>0.0843647</v>
      </c>
      <c r="GX472">
        <v>21656.2</v>
      </c>
      <c r="GY472">
        <v>19597.8</v>
      </c>
      <c r="GZ472">
        <v>26675.7</v>
      </c>
      <c r="HA472">
        <v>23981</v>
      </c>
      <c r="HB472">
        <v>38367.9</v>
      </c>
      <c r="HC472">
        <v>32489</v>
      </c>
      <c r="HD472">
        <v>46584.2</v>
      </c>
      <c r="HE472">
        <v>37960.1</v>
      </c>
      <c r="HF472">
        <v>1.86992</v>
      </c>
      <c r="HG472">
        <v>1.83945</v>
      </c>
      <c r="HH472">
        <v>0.146925</v>
      </c>
      <c r="HI472">
        <v>0</v>
      </c>
      <c r="HJ472">
        <v>27.6838</v>
      </c>
      <c r="HK472">
        <v>999.9</v>
      </c>
      <c r="HL472">
        <v>36.3</v>
      </c>
      <c r="HM472">
        <v>32.6</v>
      </c>
      <c r="HN472">
        <v>19.8649</v>
      </c>
      <c r="HO472">
        <v>60.2013</v>
      </c>
      <c r="HP472">
        <v>22.8005</v>
      </c>
      <c r="HQ472">
        <v>1</v>
      </c>
      <c r="HR472">
        <v>0.155434</v>
      </c>
      <c r="HS472">
        <v>1.21629</v>
      </c>
      <c r="HT472">
        <v>20.2737</v>
      </c>
      <c r="HU472">
        <v>5.2107</v>
      </c>
      <c r="HV472">
        <v>11.9784</v>
      </c>
      <c r="HW472">
        <v>4.9634</v>
      </c>
      <c r="HX472">
        <v>3.27438</v>
      </c>
      <c r="HY472">
        <v>9999</v>
      </c>
      <c r="HZ472">
        <v>9999</v>
      </c>
      <c r="IA472">
        <v>9999</v>
      </c>
      <c r="IB472">
        <v>999.9</v>
      </c>
      <c r="IC472">
        <v>1.86397</v>
      </c>
      <c r="ID472">
        <v>1.86011</v>
      </c>
      <c r="IE472">
        <v>1.85842</v>
      </c>
      <c r="IF472">
        <v>1.85975</v>
      </c>
      <c r="IG472">
        <v>1.85989</v>
      </c>
      <c r="IH472">
        <v>1.85838</v>
      </c>
      <c r="II472">
        <v>1.85745</v>
      </c>
      <c r="IJ472">
        <v>1.85242</v>
      </c>
      <c r="IK472">
        <v>0</v>
      </c>
      <c r="IL472">
        <v>0</v>
      </c>
      <c r="IM472">
        <v>0</v>
      </c>
      <c r="IN472">
        <v>0</v>
      </c>
      <c r="IO472" t="s">
        <v>443</v>
      </c>
      <c r="IP472" t="s">
        <v>444</v>
      </c>
      <c r="IQ472" t="s">
        <v>445</v>
      </c>
      <c r="IR472" t="s">
        <v>445</v>
      </c>
      <c r="IS472" t="s">
        <v>445</v>
      </c>
      <c r="IT472" t="s">
        <v>445</v>
      </c>
      <c r="IU472">
        <v>0</v>
      </c>
      <c r="IV472">
        <v>100</v>
      </c>
      <c r="IW472">
        <v>100</v>
      </c>
      <c r="IX472">
        <v>-0.9399999999999999</v>
      </c>
      <c r="IY472">
        <v>0.2834</v>
      </c>
      <c r="IZ472">
        <v>-1.101190050776656</v>
      </c>
      <c r="JA472">
        <v>-0.0009077452495023094</v>
      </c>
      <c r="JB472">
        <v>1.260287539409167E-06</v>
      </c>
      <c r="JC472">
        <v>-2.747980142854786E-10</v>
      </c>
      <c r="JD472">
        <v>0.01164710740424388</v>
      </c>
      <c r="JE472">
        <v>0.002354074995816399</v>
      </c>
      <c r="JF472">
        <v>0.0004967520844642659</v>
      </c>
      <c r="JG472">
        <v>-1.558376616488758E-06</v>
      </c>
      <c r="JH472">
        <v>1</v>
      </c>
      <c r="JI472">
        <v>1955</v>
      </c>
      <c r="JJ472">
        <v>1</v>
      </c>
      <c r="JK472">
        <v>26</v>
      </c>
      <c r="JL472">
        <v>194365.2</v>
      </c>
      <c r="JM472">
        <v>194365.4</v>
      </c>
      <c r="JN472">
        <v>2.59521</v>
      </c>
      <c r="JO472">
        <v>2.62451</v>
      </c>
      <c r="JP472">
        <v>1.49658</v>
      </c>
      <c r="JQ472">
        <v>2.34497</v>
      </c>
      <c r="JR472">
        <v>1.54907</v>
      </c>
      <c r="JS472">
        <v>2.41089</v>
      </c>
      <c r="JT472">
        <v>36.908</v>
      </c>
      <c r="JU472">
        <v>24.14</v>
      </c>
      <c r="JV472">
        <v>18</v>
      </c>
      <c r="JW472">
        <v>485.49</v>
      </c>
      <c r="JX472">
        <v>480.657</v>
      </c>
      <c r="JY472">
        <v>26.7367</v>
      </c>
      <c r="JZ472">
        <v>29.2589</v>
      </c>
      <c r="KA472">
        <v>30.0001</v>
      </c>
      <c r="KB472">
        <v>29.4751</v>
      </c>
      <c r="KC472">
        <v>29.4735</v>
      </c>
      <c r="KD472">
        <v>52.0806</v>
      </c>
      <c r="KE472">
        <v>10.6158</v>
      </c>
      <c r="KF472">
        <v>23.6437</v>
      </c>
      <c r="KG472">
        <v>26.7173</v>
      </c>
      <c r="KH472">
        <v>1176.15</v>
      </c>
      <c r="KI472">
        <v>16.9835</v>
      </c>
      <c r="KJ472">
        <v>101.851</v>
      </c>
      <c r="KK472">
        <v>91.52719999999999</v>
      </c>
    </row>
    <row r="473" spans="1:297">
      <c r="A473">
        <v>455</v>
      </c>
      <c r="B473">
        <v>1758651521</v>
      </c>
      <c r="C473">
        <v>9888</v>
      </c>
      <c r="D473" t="s">
        <v>1359</v>
      </c>
      <c r="E473" t="s">
        <v>1360</v>
      </c>
      <c r="F473">
        <v>5</v>
      </c>
      <c r="G473" t="s">
        <v>1220</v>
      </c>
      <c r="H473" t="s">
        <v>438</v>
      </c>
      <c r="I473">
        <v>1758651513.214286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(EA473+(U473+2*0.95*5.67E-8*(((EA473+$B$9)+273)^4-(EA473+273)^4)-44100*J473)/(1.84*29.3*R473+8*0.95*5.67E-8*(EA473+273)^3))</f>
        <v>0</v>
      </c>
      <c r="W473">
        <f>($C$9*EB473+$D$9*EC473+$E$9*V473)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2*0.95*5.67E-8*(((EA473+$B$9)+273)^4-(W473+273)^4)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1178.887187903932</v>
      </c>
      <c r="AK473">
        <v>1144.635333333333</v>
      </c>
      <c r="AL473">
        <v>3.425425943287416</v>
      </c>
      <c r="AM473">
        <v>65.18708182641205</v>
      </c>
      <c r="AN473">
        <f>(AP473 - AO473 + DY473*1E3/(8.314*(EA473+273.15)) * AR473/DX473 * AQ473) * DX473/(100*DL473) * 1000/(1000 - AP473)</f>
        <v>0</v>
      </c>
      <c r="AO473">
        <v>16.8296937985513</v>
      </c>
      <c r="AP473">
        <v>22.08929696969696</v>
      </c>
      <c r="AQ473">
        <v>-0.001366970622353967</v>
      </c>
      <c r="AR473">
        <v>105.4084907912641</v>
      </c>
      <c r="AS473">
        <v>0</v>
      </c>
      <c r="AT473">
        <v>0</v>
      </c>
      <c r="AU473">
        <f>IF(AS473*$H$15&gt;=AW473,1.0,(AW473/(AW473-AS473*$H$15)))</f>
        <v>0</v>
      </c>
      <c r="AV473">
        <f>(AU473-1)*100</f>
        <v>0</v>
      </c>
      <c r="AW473">
        <f>MAX(0,($B$15+$C$15*EF473)/(1+$D$15*EF473)*DY473/(EA473+273)*$E$15)</f>
        <v>0</v>
      </c>
      <c r="AX473" t="s">
        <v>439</v>
      </c>
      <c r="AY473" t="s">
        <v>439</v>
      </c>
      <c r="AZ473">
        <v>0</v>
      </c>
      <c r="BA473">
        <v>0</v>
      </c>
      <c r="BB473">
        <f>1-AZ473/BA473</f>
        <v>0</v>
      </c>
      <c r="BC473">
        <v>0</v>
      </c>
      <c r="BD473" t="s">
        <v>439</v>
      </c>
      <c r="BE473" t="s">
        <v>439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439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$B$13*EG473+$C$13*EH473+$F$13*ES473*(1-EV473)</f>
        <v>0</v>
      </c>
      <c r="DI473">
        <f>DH473*DJ473</f>
        <v>0</v>
      </c>
      <c r="DJ473">
        <f>($B$13*$D$11+$C$13*$D$11+$F$13*((FF473+EX473)/MAX(FF473+EX473+FG473, 0.1)*$I$11+FG473/MAX(FF473+EX473+FG473, 0.1)*$J$11))/($B$13+$C$13+$F$13)</f>
        <v>0</v>
      </c>
      <c r="DK473">
        <f>($B$13*$K$11+$C$13*$K$11+$F$13*((FF473+EX473)/MAX(FF473+EX473+FG473, 0.1)*$P$11+FG473/MAX(FF473+EX473+FG473, 0.1)*$Q$11))/($B$13+$C$13+$F$13)</f>
        <v>0</v>
      </c>
      <c r="DL473">
        <v>5.36</v>
      </c>
      <c r="DM473">
        <v>0.5</v>
      </c>
      <c r="DN473" t="s">
        <v>440</v>
      </c>
      <c r="DO473">
        <v>2</v>
      </c>
      <c r="DP473" t="b">
        <v>1</v>
      </c>
      <c r="DQ473">
        <v>1758651513.214286</v>
      </c>
      <c r="DR473">
        <v>1095.069642857143</v>
      </c>
      <c r="DS473">
        <v>1142.991785714286</v>
      </c>
      <c r="DT473">
        <v>22.12354285714286</v>
      </c>
      <c r="DU473">
        <v>16.72249642857143</v>
      </c>
      <c r="DV473">
        <v>1096.013928571429</v>
      </c>
      <c r="DW473">
        <v>21.83978214285714</v>
      </c>
      <c r="DX473">
        <v>500.05125</v>
      </c>
      <c r="DY473">
        <v>90.26398571428571</v>
      </c>
      <c r="DZ473">
        <v>0.06857355</v>
      </c>
      <c r="EA473">
        <v>29.07055</v>
      </c>
      <c r="EB473">
        <v>30.07875714285714</v>
      </c>
      <c r="EC473">
        <v>999.9000000000002</v>
      </c>
      <c r="ED473">
        <v>0</v>
      </c>
      <c r="EE473">
        <v>0</v>
      </c>
      <c r="EF473">
        <v>10011.72</v>
      </c>
      <c r="EG473">
        <v>0</v>
      </c>
      <c r="EH473">
        <v>11.18407857142857</v>
      </c>
      <c r="EI473">
        <v>-47.92101785714288</v>
      </c>
      <c r="EJ473">
        <v>1119.845</v>
      </c>
      <c r="EK473">
        <v>1162.431071428572</v>
      </c>
      <c r="EL473">
        <v>5.401051428571428</v>
      </c>
      <c r="EM473">
        <v>1142.991785714286</v>
      </c>
      <c r="EN473">
        <v>16.72249642857143</v>
      </c>
      <c r="EO473">
        <v>1.996958928571429</v>
      </c>
      <c r="EP473">
        <v>1.509439642857143</v>
      </c>
      <c r="EQ473">
        <v>17.42024285714286</v>
      </c>
      <c r="ER473">
        <v>13.064</v>
      </c>
      <c r="ES473">
        <v>2000.0025</v>
      </c>
      <c r="ET473">
        <v>0.9799925</v>
      </c>
      <c r="EU473">
        <v>0.02000708571428571</v>
      </c>
      <c r="EV473">
        <v>0</v>
      </c>
      <c r="EW473">
        <v>1130.761785714286</v>
      </c>
      <c r="EX473">
        <v>5.00078</v>
      </c>
      <c r="EY473">
        <v>21918.78928571428</v>
      </c>
      <c r="EZ473">
        <v>16379.61785714286</v>
      </c>
      <c r="FA473">
        <v>39.71857142857142</v>
      </c>
      <c r="FB473">
        <v>40.47525</v>
      </c>
      <c r="FC473">
        <v>40.18717857142857</v>
      </c>
      <c r="FD473">
        <v>40.18728571428571</v>
      </c>
      <c r="FE473">
        <v>40.96410714285714</v>
      </c>
      <c r="FF473">
        <v>1955.0825</v>
      </c>
      <c r="FG473">
        <v>39.91</v>
      </c>
      <c r="FH473">
        <v>0</v>
      </c>
      <c r="FI473">
        <v>1758651519</v>
      </c>
      <c r="FJ473">
        <v>0</v>
      </c>
      <c r="FK473">
        <v>1130.758</v>
      </c>
      <c r="FL473">
        <v>-1.216153847824358</v>
      </c>
      <c r="FM473">
        <v>-28.69999985918098</v>
      </c>
      <c r="FN473">
        <v>21918.72</v>
      </c>
      <c r="FO473">
        <v>15</v>
      </c>
      <c r="FP473">
        <v>0</v>
      </c>
      <c r="FQ473" t="s">
        <v>441</v>
      </c>
      <c r="FR473">
        <v>1746989605.5</v>
      </c>
      <c r="FS473">
        <v>1746989593.5</v>
      </c>
      <c r="FT473">
        <v>0</v>
      </c>
      <c r="FU473">
        <v>-0.274</v>
      </c>
      <c r="FV473">
        <v>-0.002</v>
      </c>
      <c r="FW473">
        <v>2.549</v>
      </c>
      <c r="FX473">
        <v>0.129</v>
      </c>
      <c r="FY473">
        <v>420</v>
      </c>
      <c r="FZ473">
        <v>17</v>
      </c>
      <c r="GA473">
        <v>0.02</v>
      </c>
      <c r="GB473">
        <v>0.04</v>
      </c>
      <c r="GC473">
        <v>-47.76164250000001</v>
      </c>
      <c r="GD473">
        <v>-2.436154221388285</v>
      </c>
      <c r="GE473">
        <v>0.2702989501343832</v>
      </c>
      <c r="GF473">
        <v>0</v>
      </c>
      <c r="GG473">
        <v>1130.810882352941</v>
      </c>
      <c r="GH473">
        <v>-1.225210086340358</v>
      </c>
      <c r="GI473">
        <v>0.3091198858149167</v>
      </c>
      <c r="GJ473">
        <v>0</v>
      </c>
      <c r="GK473">
        <v>5.47366475</v>
      </c>
      <c r="GL473">
        <v>-1.215447692307707</v>
      </c>
      <c r="GM473">
        <v>0.1174543470457245</v>
      </c>
      <c r="GN473">
        <v>0</v>
      </c>
      <c r="GO473">
        <v>0</v>
      </c>
      <c r="GP473">
        <v>3</v>
      </c>
      <c r="GQ473" t="s">
        <v>459</v>
      </c>
      <c r="GR473">
        <v>3.10124</v>
      </c>
      <c r="GS473">
        <v>2.7266</v>
      </c>
      <c r="GT473">
        <v>0.172242</v>
      </c>
      <c r="GU473">
        <v>0.176681</v>
      </c>
      <c r="GV473">
        <v>0.101373</v>
      </c>
      <c r="GW473">
        <v>0.08480989999999999</v>
      </c>
      <c r="GX473">
        <v>21613.9</v>
      </c>
      <c r="GY473">
        <v>19560</v>
      </c>
      <c r="GZ473">
        <v>26675.8</v>
      </c>
      <c r="HA473">
        <v>23981.1</v>
      </c>
      <c r="HB473">
        <v>38370.5</v>
      </c>
      <c r="HC473">
        <v>32473.5</v>
      </c>
      <c r="HD473">
        <v>46584.1</v>
      </c>
      <c r="HE473">
        <v>37960.3</v>
      </c>
      <c r="HF473">
        <v>1.86937</v>
      </c>
      <c r="HG473">
        <v>1.84032</v>
      </c>
      <c r="HH473">
        <v>0.146665</v>
      </c>
      <c r="HI473">
        <v>0</v>
      </c>
      <c r="HJ473">
        <v>27.675</v>
      </c>
      <c r="HK473">
        <v>999.9</v>
      </c>
      <c r="HL473">
        <v>36.3</v>
      </c>
      <c r="HM473">
        <v>32.6</v>
      </c>
      <c r="HN473">
        <v>19.8665</v>
      </c>
      <c r="HO473">
        <v>61.0813</v>
      </c>
      <c r="HP473">
        <v>22.9087</v>
      </c>
      <c r="HQ473">
        <v>1</v>
      </c>
      <c r="HR473">
        <v>0.155343</v>
      </c>
      <c r="HS473">
        <v>1.26615</v>
      </c>
      <c r="HT473">
        <v>20.2734</v>
      </c>
      <c r="HU473">
        <v>5.2101</v>
      </c>
      <c r="HV473">
        <v>11.979</v>
      </c>
      <c r="HW473">
        <v>4.9633</v>
      </c>
      <c r="HX473">
        <v>3.27433</v>
      </c>
      <c r="HY473">
        <v>9999</v>
      </c>
      <c r="HZ473">
        <v>9999</v>
      </c>
      <c r="IA473">
        <v>9999</v>
      </c>
      <c r="IB473">
        <v>999.9</v>
      </c>
      <c r="IC473">
        <v>1.86393</v>
      </c>
      <c r="ID473">
        <v>1.86008</v>
      </c>
      <c r="IE473">
        <v>1.85843</v>
      </c>
      <c r="IF473">
        <v>1.85975</v>
      </c>
      <c r="IG473">
        <v>1.85989</v>
      </c>
      <c r="IH473">
        <v>1.85837</v>
      </c>
      <c r="II473">
        <v>1.85745</v>
      </c>
      <c r="IJ473">
        <v>1.85242</v>
      </c>
      <c r="IK473">
        <v>0</v>
      </c>
      <c r="IL473">
        <v>0</v>
      </c>
      <c r="IM473">
        <v>0</v>
      </c>
      <c r="IN473">
        <v>0</v>
      </c>
      <c r="IO473" t="s">
        <v>443</v>
      </c>
      <c r="IP473" t="s">
        <v>444</v>
      </c>
      <c r="IQ473" t="s">
        <v>445</v>
      </c>
      <c r="IR473" t="s">
        <v>445</v>
      </c>
      <c r="IS473" t="s">
        <v>445</v>
      </c>
      <c r="IT473" t="s">
        <v>445</v>
      </c>
      <c r="IU473">
        <v>0</v>
      </c>
      <c r="IV473">
        <v>100</v>
      </c>
      <c r="IW473">
        <v>100</v>
      </c>
      <c r="IX473">
        <v>-0.92</v>
      </c>
      <c r="IY473">
        <v>0.283</v>
      </c>
      <c r="IZ473">
        <v>-1.101190050776656</v>
      </c>
      <c r="JA473">
        <v>-0.0009077452495023094</v>
      </c>
      <c r="JB473">
        <v>1.260287539409167E-06</v>
      </c>
      <c r="JC473">
        <v>-2.747980142854786E-10</v>
      </c>
      <c r="JD473">
        <v>0.01164710740424388</v>
      </c>
      <c r="JE473">
        <v>0.002354074995816399</v>
      </c>
      <c r="JF473">
        <v>0.0004967520844642659</v>
      </c>
      <c r="JG473">
        <v>-1.558376616488758E-06</v>
      </c>
      <c r="JH473">
        <v>1</v>
      </c>
      <c r="JI473">
        <v>1955</v>
      </c>
      <c r="JJ473">
        <v>1</v>
      </c>
      <c r="JK473">
        <v>26</v>
      </c>
      <c r="JL473">
        <v>194365.3</v>
      </c>
      <c r="JM473">
        <v>194365.5</v>
      </c>
      <c r="JN473">
        <v>2.62451</v>
      </c>
      <c r="JO473">
        <v>2.6062</v>
      </c>
      <c r="JP473">
        <v>1.49658</v>
      </c>
      <c r="JQ473">
        <v>2.34497</v>
      </c>
      <c r="JR473">
        <v>1.54907</v>
      </c>
      <c r="JS473">
        <v>2.4353</v>
      </c>
      <c r="JT473">
        <v>36.908</v>
      </c>
      <c r="JU473">
        <v>24.1751</v>
      </c>
      <c r="JV473">
        <v>18</v>
      </c>
      <c r="JW473">
        <v>485.167</v>
      </c>
      <c r="JX473">
        <v>481.225</v>
      </c>
      <c r="JY473">
        <v>26.6552</v>
      </c>
      <c r="JZ473">
        <v>29.2589</v>
      </c>
      <c r="KA473">
        <v>30</v>
      </c>
      <c r="KB473">
        <v>29.4751</v>
      </c>
      <c r="KC473">
        <v>29.4735</v>
      </c>
      <c r="KD473">
        <v>52.7184</v>
      </c>
      <c r="KE473">
        <v>10.007</v>
      </c>
      <c r="KF473">
        <v>24.0231</v>
      </c>
      <c r="KG473">
        <v>26.6359</v>
      </c>
      <c r="KH473">
        <v>1189.51</v>
      </c>
      <c r="KI473">
        <v>17.094</v>
      </c>
      <c r="KJ473">
        <v>101.851</v>
      </c>
      <c r="KK473">
        <v>91.5277</v>
      </c>
    </row>
    <row r="474" spans="1:297">
      <c r="A474">
        <v>456</v>
      </c>
      <c r="B474">
        <v>1758651526</v>
      </c>
      <c r="C474">
        <v>9893</v>
      </c>
      <c r="D474" t="s">
        <v>1361</v>
      </c>
      <c r="E474" t="s">
        <v>1362</v>
      </c>
      <c r="F474">
        <v>5</v>
      </c>
      <c r="G474" t="s">
        <v>1220</v>
      </c>
      <c r="H474" t="s">
        <v>438</v>
      </c>
      <c r="I474">
        <v>1758651518.5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(EA474+(U474+2*0.95*5.67E-8*(((EA474+$B$9)+273)^4-(EA474+273)^4)-44100*J474)/(1.84*29.3*R474+8*0.95*5.67E-8*(EA474+273)^3))</f>
        <v>0</v>
      </c>
      <c r="W474">
        <f>($C$9*EB474+$D$9*EC474+$E$9*V474)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2*0.95*5.67E-8*(((EA474+$B$9)+273)^4-(W474+273)^4)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1196.24589952483</v>
      </c>
      <c r="AK474">
        <v>1161.752727272727</v>
      </c>
      <c r="AL474">
        <v>3.430277327667395</v>
      </c>
      <c r="AM474">
        <v>65.18708182641205</v>
      </c>
      <c r="AN474">
        <f>(AP474 - AO474 + DY474*1E3/(8.314*(EA474+273.15)) * AR474/DX474 * AQ474) * DX474/(100*DL474) * 1000/(1000 - AP474)</f>
        <v>0</v>
      </c>
      <c r="AO474">
        <v>16.98822759614111</v>
      </c>
      <c r="AP474">
        <v>22.10028242424242</v>
      </c>
      <c r="AQ474">
        <v>0.0009476806885527551</v>
      </c>
      <c r="AR474">
        <v>105.4084907912641</v>
      </c>
      <c r="AS474">
        <v>0</v>
      </c>
      <c r="AT474">
        <v>0</v>
      </c>
      <c r="AU474">
        <f>IF(AS474*$H$15&gt;=AW474,1.0,(AW474/(AW474-AS474*$H$15)))</f>
        <v>0</v>
      </c>
      <c r="AV474">
        <f>(AU474-1)*100</f>
        <v>0</v>
      </c>
      <c r="AW474">
        <f>MAX(0,($B$15+$C$15*EF474)/(1+$D$15*EF474)*DY474/(EA474+273)*$E$15)</f>
        <v>0</v>
      </c>
      <c r="AX474" t="s">
        <v>439</v>
      </c>
      <c r="AY474" t="s">
        <v>439</v>
      </c>
      <c r="AZ474">
        <v>0</v>
      </c>
      <c r="BA474">
        <v>0</v>
      </c>
      <c r="BB474">
        <f>1-AZ474/BA474</f>
        <v>0</v>
      </c>
      <c r="BC474">
        <v>0</v>
      </c>
      <c r="BD474" t="s">
        <v>439</v>
      </c>
      <c r="BE474" t="s">
        <v>439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439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$B$13*EG474+$C$13*EH474+$F$13*ES474*(1-EV474)</f>
        <v>0</v>
      </c>
      <c r="DI474">
        <f>DH474*DJ474</f>
        <v>0</v>
      </c>
      <c r="DJ474">
        <f>($B$13*$D$11+$C$13*$D$11+$F$13*((FF474+EX474)/MAX(FF474+EX474+FG474, 0.1)*$I$11+FG474/MAX(FF474+EX474+FG474, 0.1)*$J$11))/($B$13+$C$13+$F$13)</f>
        <v>0</v>
      </c>
      <c r="DK474">
        <f>($B$13*$K$11+$C$13*$K$11+$F$13*((FF474+EX474)/MAX(FF474+EX474+FG474, 0.1)*$P$11+FG474/MAX(FF474+EX474+FG474, 0.1)*$Q$11))/($B$13+$C$13+$F$13)</f>
        <v>0</v>
      </c>
      <c r="DL474">
        <v>5.36</v>
      </c>
      <c r="DM474">
        <v>0.5</v>
      </c>
      <c r="DN474" t="s">
        <v>440</v>
      </c>
      <c r="DO474">
        <v>2</v>
      </c>
      <c r="DP474" t="b">
        <v>1</v>
      </c>
      <c r="DQ474">
        <v>1758651518.5</v>
      </c>
      <c r="DR474">
        <v>1112.667777777778</v>
      </c>
      <c r="DS474">
        <v>1160.69037037037</v>
      </c>
      <c r="DT474">
        <v>22.10368888888889</v>
      </c>
      <c r="DU474">
        <v>16.82756296296296</v>
      </c>
      <c r="DV474">
        <v>1113.596666666667</v>
      </c>
      <c r="DW474">
        <v>21.82034814814815</v>
      </c>
      <c r="DX474">
        <v>500.0274444444444</v>
      </c>
      <c r="DY474">
        <v>90.26415925925927</v>
      </c>
      <c r="DZ474">
        <v>0.0686294925925926</v>
      </c>
      <c r="EA474">
        <v>29.03936296296297</v>
      </c>
      <c r="EB474">
        <v>30.06528518518519</v>
      </c>
      <c r="EC474">
        <v>999.9000000000001</v>
      </c>
      <c r="ED474">
        <v>0</v>
      </c>
      <c r="EE474">
        <v>0</v>
      </c>
      <c r="EF474">
        <v>9996.02037037037</v>
      </c>
      <c r="EG474">
        <v>0</v>
      </c>
      <c r="EH474">
        <v>11.18607777777778</v>
      </c>
      <c r="EI474">
        <v>-48.02271111111111</v>
      </c>
      <c r="EJ474">
        <v>1137.817407407407</v>
      </c>
      <c r="EK474">
        <v>1180.557777777778</v>
      </c>
      <c r="EL474">
        <v>5.276129629629629</v>
      </c>
      <c r="EM474">
        <v>1160.69037037037</v>
      </c>
      <c r="EN474">
        <v>16.82756296296296</v>
      </c>
      <c r="EO474">
        <v>1.99517037037037</v>
      </c>
      <c r="EP474">
        <v>1.518925555555556</v>
      </c>
      <c r="EQ474">
        <v>17.40606296296296</v>
      </c>
      <c r="ER474">
        <v>13.15974074074074</v>
      </c>
      <c r="ES474">
        <v>1999.996666666666</v>
      </c>
      <c r="ET474">
        <v>0.9799925555555556</v>
      </c>
      <c r="EU474">
        <v>0.02000702962962963</v>
      </c>
      <c r="EV474">
        <v>0</v>
      </c>
      <c r="EW474">
        <v>1130.695185185185</v>
      </c>
      <c r="EX474">
        <v>5.00078</v>
      </c>
      <c r="EY474">
        <v>21917.38888888889</v>
      </c>
      <c r="EZ474">
        <v>16379.57407407407</v>
      </c>
      <c r="FA474">
        <v>39.70107407407407</v>
      </c>
      <c r="FB474">
        <v>40.46733333333333</v>
      </c>
      <c r="FC474">
        <v>40.23811111111112</v>
      </c>
      <c r="FD474">
        <v>40.17811111111111</v>
      </c>
      <c r="FE474">
        <v>40.99744444444444</v>
      </c>
      <c r="FF474">
        <v>1955.077407407407</v>
      </c>
      <c r="FG474">
        <v>39.91</v>
      </c>
      <c r="FH474">
        <v>0</v>
      </c>
      <c r="FI474">
        <v>1758651524.4</v>
      </c>
      <c r="FJ474">
        <v>0</v>
      </c>
      <c r="FK474">
        <v>1130.711538461538</v>
      </c>
      <c r="FL474">
        <v>-0.6256410273981183</v>
      </c>
      <c r="FM474">
        <v>-12.84444451084476</v>
      </c>
      <c r="FN474">
        <v>21917.31153846154</v>
      </c>
      <c r="FO474">
        <v>15</v>
      </c>
      <c r="FP474">
        <v>0</v>
      </c>
      <c r="FQ474" t="s">
        <v>441</v>
      </c>
      <c r="FR474">
        <v>1746989605.5</v>
      </c>
      <c r="FS474">
        <v>1746989593.5</v>
      </c>
      <c r="FT474">
        <v>0</v>
      </c>
      <c r="FU474">
        <v>-0.274</v>
      </c>
      <c r="FV474">
        <v>-0.002</v>
      </c>
      <c r="FW474">
        <v>2.549</v>
      </c>
      <c r="FX474">
        <v>0.129</v>
      </c>
      <c r="FY474">
        <v>420</v>
      </c>
      <c r="FZ474">
        <v>17</v>
      </c>
      <c r="GA474">
        <v>0.02</v>
      </c>
      <c r="GB474">
        <v>0.04</v>
      </c>
      <c r="GC474">
        <v>-47.9472243902439</v>
      </c>
      <c r="GD474">
        <v>-1.281121254355327</v>
      </c>
      <c r="GE474">
        <v>0.1483402676783081</v>
      </c>
      <c r="GF474">
        <v>0</v>
      </c>
      <c r="GG474">
        <v>1130.775588235294</v>
      </c>
      <c r="GH474">
        <v>-1.191902214225301</v>
      </c>
      <c r="GI474">
        <v>0.3221361712114428</v>
      </c>
      <c r="GJ474">
        <v>0</v>
      </c>
      <c r="GK474">
        <v>5.353230243902439</v>
      </c>
      <c r="GL474">
        <v>-1.399967456445991</v>
      </c>
      <c r="GM474">
        <v>0.1395821345841311</v>
      </c>
      <c r="GN474">
        <v>0</v>
      </c>
      <c r="GO474">
        <v>0</v>
      </c>
      <c r="GP474">
        <v>3</v>
      </c>
      <c r="GQ474" t="s">
        <v>459</v>
      </c>
      <c r="GR474">
        <v>3.10134</v>
      </c>
      <c r="GS474">
        <v>2.72697</v>
      </c>
      <c r="GT474">
        <v>0.173837</v>
      </c>
      <c r="GU474">
        <v>0.178234</v>
      </c>
      <c r="GV474">
        <v>0.101416</v>
      </c>
      <c r="GW474">
        <v>0.08541459999999999</v>
      </c>
      <c r="GX474">
        <v>21572</v>
      </c>
      <c r="GY474">
        <v>19523.1</v>
      </c>
      <c r="GZ474">
        <v>26675.5</v>
      </c>
      <c r="HA474">
        <v>23981</v>
      </c>
      <c r="HB474">
        <v>38368.7</v>
      </c>
      <c r="HC474">
        <v>32451.9</v>
      </c>
      <c r="HD474">
        <v>46584.1</v>
      </c>
      <c r="HE474">
        <v>37960.1</v>
      </c>
      <c r="HF474">
        <v>1.86965</v>
      </c>
      <c r="HG474">
        <v>1.84022</v>
      </c>
      <c r="HH474">
        <v>0.144251</v>
      </c>
      <c r="HI474">
        <v>0</v>
      </c>
      <c r="HJ474">
        <v>27.6656</v>
      </c>
      <c r="HK474">
        <v>999.9</v>
      </c>
      <c r="HL474">
        <v>36.3</v>
      </c>
      <c r="HM474">
        <v>32.6</v>
      </c>
      <c r="HN474">
        <v>19.8644</v>
      </c>
      <c r="HO474">
        <v>60.8813</v>
      </c>
      <c r="HP474">
        <v>23.0449</v>
      </c>
      <c r="HQ474">
        <v>1</v>
      </c>
      <c r="HR474">
        <v>0.155351</v>
      </c>
      <c r="HS474">
        <v>1.24614</v>
      </c>
      <c r="HT474">
        <v>20.2733</v>
      </c>
      <c r="HU474">
        <v>5.2083</v>
      </c>
      <c r="HV474">
        <v>11.9797</v>
      </c>
      <c r="HW474">
        <v>4.9631</v>
      </c>
      <c r="HX474">
        <v>3.27408</v>
      </c>
      <c r="HY474">
        <v>9999</v>
      </c>
      <c r="HZ474">
        <v>9999</v>
      </c>
      <c r="IA474">
        <v>9999</v>
      </c>
      <c r="IB474">
        <v>999.9</v>
      </c>
      <c r="IC474">
        <v>1.86395</v>
      </c>
      <c r="ID474">
        <v>1.86009</v>
      </c>
      <c r="IE474">
        <v>1.85842</v>
      </c>
      <c r="IF474">
        <v>1.85975</v>
      </c>
      <c r="IG474">
        <v>1.85989</v>
      </c>
      <c r="IH474">
        <v>1.85838</v>
      </c>
      <c r="II474">
        <v>1.85745</v>
      </c>
      <c r="IJ474">
        <v>1.85242</v>
      </c>
      <c r="IK474">
        <v>0</v>
      </c>
      <c r="IL474">
        <v>0</v>
      </c>
      <c r="IM474">
        <v>0</v>
      </c>
      <c r="IN474">
        <v>0</v>
      </c>
      <c r="IO474" t="s">
        <v>443</v>
      </c>
      <c r="IP474" t="s">
        <v>444</v>
      </c>
      <c r="IQ474" t="s">
        <v>445</v>
      </c>
      <c r="IR474" t="s">
        <v>445</v>
      </c>
      <c r="IS474" t="s">
        <v>445</v>
      </c>
      <c r="IT474" t="s">
        <v>445</v>
      </c>
      <c r="IU474">
        <v>0</v>
      </c>
      <c r="IV474">
        <v>100</v>
      </c>
      <c r="IW474">
        <v>100</v>
      </c>
      <c r="IX474">
        <v>-0.9</v>
      </c>
      <c r="IY474">
        <v>0.2833</v>
      </c>
      <c r="IZ474">
        <v>-1.101190050776656</v>
      </c>
      <c r="JA474">
        <v>-0.0009077452495023094</v>
      </c>
      <c r="JB474">
        <v>1.260287539409167E-06</v>
      </c>
      <c r="JC474">
        <v>-2.747980142854786E-10</v>
      </c>
      <c r="JD474">
        <v>0.01164710740424388</v>
      </c>
      <c r="JE474">
        <v>0.002354074995816399</v>
      </c>
      <c r="JF474">
        <v>0.0004967520844642659</v>
      </c>
      <c r="JG474">
        <v>-1.558376616488758E-06</v>
      </c>
      <c r="JH474">
        <v>1</v>
      </c>
      <c r="JI474">
        <v>1955</v>
      </c>
      <c r="JJ474">
        <v>1</v>
      </c>
      <c r="JK474">
        <v>26</v>
      </c>
      <c r="JL474">
        <v>194365.3</v>
      </c>
      <c r="JM474">
        <v>194365.5</v>
      </c>
      <c r="JN474">
        <v>2.65503</v>
      </c>
      <c r="JO474">
        <v>2.6123</v>
      </c>
      <c r="JP474">
        <v>1.49658</v>
      </c>
      <c r="JQ474">
        <v>2.34497</v>
      </c>
      <c r="JR474">
        <v>1.54907</v>
      </c>
      <c r="JS474">
        <v>2.40112</v>
      </c>
      <c r="JT474">
        <v>36.908</v>
      </c>
      <c r="JU474">
        <v>24.1663</v>
      </c>
      <c r="JV474">
        <v>18</v>
      </c>
      <c r="JW474">
        <v>485.329</v>
      </c>
      <c r="JX474">
        <v>481.16</v>
      </c>
      <c r="JY474">
        <v>26.5848</v>
      </c>
      <c r="JZ474">
        <v>29.2589</v>
      </c>
      <c r="KA474">
        <v>30.0001</v>
      </c>
      <c r="KB474">
        <v>29.4751</v>
      </c>
      <c r="KC474">
        <v>29.4735</v>
      </c>
      <c r="KD474">
        <v>53.2897</v>
      </c>
      <c r="KE474">
        <v>10.007</v>
      </c>
      <c r="KF474">
        <v>24.0231</v>
      </c>
      <c r="KG474">
        <v>26.5714</v>
      </c>
      <c r="KH474">
        <v>1209.57</v>
      </c>
      <c r="KI474">
        <v>17.0353</v>
      </c>
      <c r="KJ474">
        <v>101.85</v>
      </c>
      <c r="KK474">
        <v>91.52719999999999</v>
      </c>
    </row>
    <row r="475" spans="1:297">
      <c r="A475">
        <v>457</v>
      </c>
      <c r="B475">
        <v>1758651531</v>
      </c>
      <c r="C475">
        <v>9898</v>
      </c>
      <c r="D475" t="s">
        <v>1363</v>
      </c>
      <c r="E475" t="s">
        <v>1364</v>
      </c>
      <c r="F475">
        <v>5</v>
      </c>
      <c r="G475" t="s">
        <v>1220</v>
      </c>
      <c r="H475" t="s">
        <v>438</v>
      </c>
      <c r="I475">
        <v>1758651523.214286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(EA475+(U475+2*0.95*5.67E-8*(((EA475+$B$9)+273)^4-(EA475+273)^4)-44100*J475)/(1.84*29.3*R475+8*0.95*5.67E-8*(EA475+273)^3))</f>
        <v>0</v>
      </c>
      <c r="W475">
        <f>($C$9*EB475+$D$9*EC475+$E$9*V475)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2*0.95*5.67E-8*(((EA475+$B$9)+273)^4-(W475+273)^4)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1213.381840966209</v>
      </c>
      <c r="AK475">
        <v>1179.014727272727</v>
      </c>
      <c r="AL475">
        <v>3.469761536499652</v>
      </c>
      <c r="AM475">
        <v>65.18708182641205</v>
      </c>
      <c r="AN475">
        <f>(AP475 - AO475 + DY475*1E3/(8.314*(EA475+273.15)) * AR475/DX475 * AQ475) * DX475/(100*DL475) * 1000/(1000 - AP475)</f>
        <v>0</v>
      </c>
      <c r="AO475">
        <v>17.05697224378012</v>
      </c>
      <c r="AP475">
        <v>22.11389636363636</v>
      </c>
      <c r="AQ475">
        <v>0.0001918411293642135</v>
      </c>
      <c r="AR475">
        <v>105.4084907912641</v>
      </c>
      <c r="AS475">
        <v>0</v>
      </c>
      <c r="AT475">
        <v>0</v>
      </c>
      <c r="AU475">
        <f>IF(AS475*$H$15&gt;=AW475,1.0,(AW475/(AW475-AS475*$H$15)))</f>
        <v>0</v>
      </c>
      <c r="AV475">
        <f>(AU475-1)*100</f>
        <v>0</v>
      </c>
      <c r="AW475">
        <f>MAX(0,($B$15+$C$15*EF475)/(1+$D$15*EF475)*DY475/(EA475+273)*$E$15)</f>
        <v>0</v>
      </c>
      <c r="AX475" t="s">
        <v>439</v>
      </c>
      <c r="AY475" t="s">
        <v>439</v>
      </c>
      <c r="AZ475">
        <v>0</v>
      </c>
      <c r="BA475">
        <v>0</v>
      </c>
      <c r="BB475">
        <f>1-AZ475/BA475</f>
        <v>0</v>
      </c>
      <c r="BC475">
        <v>0</v>
      </c>
      <c r="BD475" t="s">
        <v>439</v>
      </c>
      <c r="BE475" t="s">
        <v>439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439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$B$13*EG475+$C$13*EH475+$F$13*ES475*(1-EV475)</f>
        <v>0</v>
      </c>
      <c r="DI475">
        <f>DH475*DJ475</f>
        <v>0</v>
      </c>
      <c r="DJ475">
        <f>($B$13*$D$11+$C$13*$D$11+$F$13*((FF475+EX475)/MAX(FF475+EX475+FG475, 0.1)*$I$11+FG475/MAX(FF475+EX475+FG475, 0.1)*$J$11))/($B$13+$C$13+$F$13)</f>
        <v>0</v>
      </c>
      <c r="DK475">
        <f>($B$13*$K$11+$C$13*$K$11+$F$13*((FF475+EX475)/MAX(FF475+EX475+FG475, 0.1)*$P$11+FG475/MAX(FF475+EX475+FG475, 0.1)*$Q$11))/($B$13+$C$13+$F$13)</f>
        <v>0</v>
      </c>
      <c r="DL475">
        <v>5.36</v>
      </c>
      <c r="DM475">
        <v>0.5</v>
      </c>
      <c r="DN475" t="s">
        <v>440</v>
      </c>
      <c r="DO475">
        <v>2</v>
      </c>
      <c r="DP475" t="b">
        <v>1</v>
      </c>
      <c r="DQ475">
        <v>1758651523.214286</v>
      </c>
      <c r="DR475">
        <v>1128.420357142857</v>
      </c>
      <c r="DS475">
        <v>1176.512857142857</v>
      </c>
      <c r="DT475">
        <v>22.10027142857142</v>
      </c>
      <c r="DU475">
        <v>16.93460357142857</v>
      </c>
      <c r="DV475">
        <v>1129.335714285714</v>
      </c>
      <c r="DW475">
        <v>21.81699642857143</v>
      </c>
      <c r="DX475">
        <v>500.0236071428572</v>
      </c>
      <c r="DY475">
        <v>90.26393928571427</v>
      </c>
      <c r="DZ475">
        <v>0.06872856071428572</v>
      </c>
      <c r="EA475">
        <v>29.01183571428572</v>
      </c>
      <c r="EB475">
        <v>30.041825</v>
      </c>
      <c r="EC475">
        <v>999.9000000000002</v>
      </c>
      <c r="ED475">
        <v>0</v>
      </c>
      <c r="EE475">
        <v>0</v>
      </c>
      <c r="EF475">
        <v>9987.541428571431</v>
      </c>
      <c r="EG475">
        <v>0</v>
      </c>
      <c r="EH475">
        <v>11.18230357142857</v>
      </c>
      <c r="EI475">
        <v>-48.09286785714286</v>
      </c>
      <c r="EJ475">
        <v>1153.9225</v>
      </c>
      <c r="EK475">
        <v>1196.782142857143</v>
      </c>
      <c r="EL475">
        <v>5.165672142857143</v>
      </c>
      <c r="EM475">
        <v>1176.512857142857</v>
      </c>
      <c r="EN475">
        <v>16.93460357142857</v>
      </c>
      <c r="EO475">
        <v>1.9948575</v>
      </c>
      <c r="EP475">
        <v>1.528583928571429</v>
      </c>
      <c r="EQ475">
        <v>17.403575</v>
      </c>
      <c r="ER475">
        <v>13.25682857142857</v>
      </c>
      <c r="ES475">
        <v>1999.993928571429</v>
      </c>
      <c r="ET475">
        <v>0.9799927142857144</v>
      </c>
      <c r="EU475">
        <v>0.02000687857142857</v>
      </c>
      <c r="EV475">
        <v>0</v>
      </c>
      <c r="EW475">
        <v>1130.681428571429</v>
      </c>
      <c r="EX475">
        <v>5.00078</v>
      </c>
      <c r="EY475">
        <v>21916.83928571429</v>
      </c>
      <c r="EZ475">
        <v>16379.55357142857</v>
      </c>
      <c r="FA475">
        <v>39.70053571428571</v>
      </c>
      <c r="FB475">
        <v>40.46849999999999</v>
      </c>
      <c r="FC475">
        <v>40.20735714285714</v>
      </c>
      <c r="FD475">
        <v>40.18060714285713</v>
      </c>
      <c r="FE475">
        <v>41.00646428571429</v>
      </c>
      <c r="FF475">
        <v>1955.077857142857</v>
      </c>
      <c r="FG475">
        <v>39.91</v>
      </c>
      <c r="FH475">
        <v>0</v>
      </c>
      <c r="FI475">
        <v>1758651529.2</v>
      </c>
      <c r="FJ475">
        <v>0</v>
      </c>
      <c r="FK475">
        <v>1130.685</v>
      </c>
      <c r="FL475">
        <v>0.4796581129471266</v>
      </c>
      <c r="FM475">
        <v>0.950427257930704</v>
      </c>
      <c r="FN475">
        <v>21916.86153846154</v>
      </c>
      <c r="FO475">
        <v>15</v>
      </c>
      <c r="FP475">
        <v>0</v>
      </c>
      <c r="FQ475" t="s">
        <v>441</v>
      </c>
      <c r="FR475">
        <v>1746989605.5</v>
      </c>
      <c r="FS475">
        <v>1746989593.5</v>
      </c>
      <c r="FT475">
        <v>0</v>
      </c>
      <c r="FU475">
        <v>-0.274</v>
      </c>
      <c r="FV475">
        <v>-0.002</v>
      </c>
      <c r="FW475">
        <v>2.549</v>
      </c>
      <c r="FX475">
        <v>0.129</v>
      </c>
      <c r="FY475">
        <v>420</v>
      </c>
      <c r="FZ475">
        <v>17</v>
      </c>
      <c r="GA475">
        <v>0.02</v>
      </c>
      <c r="GB475">
        <v>0.04</v>
      </c>
      <c r="GC475">
        <v>-48.04309268292683</v>
      </c>
      <c r="GD475">
        <v>-0.7644794425086742</v>
      </c>
      <c r="GE475">
        <v>0.1242347726159966</v>
      </c>
      <c r="GF475">
        <v>0</v>
      </c>
      <c r="GG475">
        <v>1130.706176470588</v>
      </c>
      <c r="GH475">
        <v>-0.0001527920933812229</v>
      </c>
      <c r="GI475">
        <v>0.2693894480867572</v>
      </c>
      <c r="GJ475">
        <v>1</v>
      </c>
      <c r="GK475">
        <v>5.242278536585367</v>
      </c>
      <c r="GL475">
        <v>-1.45680606271777</v>
      </c>
      <c r="GM475">
        <v>0.1454094164354645</v>
      </c>
      <c r="GN475">
        <v>0</v>
      </c>
      <c r="GO475">
        <v>1</v>
      </c>
      <c r="GP475">
        <v>3</v>
      </c>
      <c r="GQ475" t="s">
        <v>448</v>
      </c>
      <c r="GR475">
        <v>3.10168</v>
      </c>
      <c r="GS475">
        <v>2.72665</v>
      </c>
      <c r="GT475">
        <v>0.175437</v>
      </c>
      <c r="GU475">
        <v>0.179839</v>
      </c>
      <c r="GV475">
        <v>0.101448</v>
      </c>
      <c r="GW475">
        <v>0.085497</v>
      </c>
      <c r="GX475">
        <v>21530.5</v>
      </c>
      <c r="GY475">
        <v>19485</v>
      </c>
      <c r="GZ475">
        <v>26675.7</v>
      </c>
      <c r="HA475">
        <v>23981.1</v>
      </c>
      <c r="HB475">
        <v>38367.6</v>
      </c>
      <c r="HC475">
        <v>32449.4</v>
      </c>
      <c r="HD475">
        <v>46584.1</v>
      </c>
      <c r="HE475">
        <v>37960.4</v>
      </c>
      <c r="HF475">
        <v>1.86995</v>
      </c>
      <c r="HG475">
        <v>1.83995</v>
      </c>
      <c r="HH475">
        <v>0.145361</v>
      </c>
      <c r="HI475">
        <v>0</v>
      </c>
      <c r="HJ475">
        <v>27.6533</v>
      </c>
      <c r="HK475">
        <v>999.9</v>
      </c>
      <c r="HL475">
        <v>36.3</v>
      </c>
      <c r="HM475">
        <v>32.6</v>
      </c>
      <c r="HN475">
        <v>19.8658</v>
      </c>
      <c r="HO475">
        <v>61.0113</v>
      </c>
      <c r="HP475">
        <v>22.8365</v>
      </c>
      <c r="HQ475">
        <v>1</v>
      </c>
      <c r="HR475">
        <v>0.155041</v>
      </c>
      <c r="HS475">
        <v>1.13744</v>
      </c>
      <c r="HT475">
        <v>20.2745</v>
      </c>
      <c r="HU475">
        <v>5.2107</v>
      </c>
      <c r="HV475">
        <v>11.9796</v>
      </c>
      <c r="HW475">
        <v>4.96355</v>
      </c>
      <c r="HX475">
        <v>3.27455</v>
      </c>
      <c r="HY475">
        <v>9999</v>
      </c>
      <c r="HZ475">
        <v>9999</v>
      </c>
      <c r="IA475">
        <v>9999</v>
      </c>
      <c r="IB475">
        <v>999.9</v>
      </c>
      <c r="IC475">
        <v>1.86394</v>
      </c>
      <c r="ID475">
        <v>1.8601</v>
      </c>
      <c r="IE475">
        <v>1.85839</v>
      </c>
      <c r="IF475">
        <v>1.85974</v>
      </c>
      <c r="IG475">
        <v>1.85989</v>
      </c>
      <c r="IH475">
        <v>1.85838</v>
      </c>
      <c r="II475">
        <v>1.85745</v>
      </c>
      <c r="IJ475">
        <v>1.85242</v>
      </c>
      <c r="IK475">
        <v>0</v>
      </c>
      <c r="IL475">
        <v>0</v>
      </c>
      <c r="IM475">
        <v>0</v>
      </c>
      <c r="IN475">
        <v>0</v>
      </c>
      <c r="IO475" t="s">
        <v>443</v>
      </c>
      <c r="IP475" t="s">
        <v>444</v>
      </c>
      <c r="IQ475" t="s">
        <v>445</v>
      </c>
      <c r="IR475" t="s">
        <v>445</v>
      </c>
      <c r="IS475" t="s">
        <v>445</v>
      </c>
      <c r="IT475" t="s">
        <v>445</v>
      </c>
      <c r="IU475">
        <v>0</v>
      </c>
      <c r="IV475">
        <v>100</v>
      </c>
      <c r="IW475">
        <v>100</v>
      </c>
      <c r="IX475">
        <v>-0.89</v>
      </c>
      <c r="IY475">
        <v>0.2835</v>
      </c>
      <c r="IZ475">
        <v>-1.101190050776656</v>
      </c>
      <c r="JA475">
        <v>-0.0009077452495023094</v>
      </c>
      <c r="JB475">
        <v>1.260287539409167E-06</v>
      </c>
      <c r="JC475">
        <v>-2.747980142854786E-10</v>
      </c>
      <c r="JD475">
        <v>0.01164710740424388</v>
      </c>
      <c r="JE475">
        <v>0.002354074995816399</v>
      </c>
      <c r="JF475">
        <v>0.0004967520844642659</v>
      </c>
      <c r="JG475">
        <v>-1.558376616488758E-06</v>
      </c>
      <c r="JH475">
        <v>1</v>
      </c>
      <c r="JI475">
        <v>1955</v>
      </c>
      <c r="JJ475">
        <v>1</v>
      </c>
      <c r="JK475">
        <v>26</v>
      </c>
      <c r="JL475">
        <v>194365.4</v>
      </c>
      <c r="JM475">
        <v>194365.6</v>
      </c>
      <c r="JN475">
        <v>2.68677</v>
      </c>
      <c r="JO475">
        <v>2.60132</v>
      </c>
      <c r="JP475">
        <v>1.49658</v>
      </c>
      <c r="JQ475">
        <v>2.34497</v>
      </c>
      <c r="JR475">
        <v>1.54907</v>
      </c>
      <c r="JS475">
        <v>2.45361</v>
      </c>
      <c r="JT475">
        <v>36.908</v>
      </c>
      <c r="JU475">
        <v>24.1751</v>
      </c>
      <c r="JV475">
        <v>18</v>
      </c>
      <c r="JW475">
        <v>485.504</v>
      </c>
      <c r="JX475">
        <v>480.962</v>
      </c>
      <c r="JY475">
        <v>26.5308</v>
      </c>
      <c r="JZ475">
        <v>29.2589</v>
      </c>
      <c r="KA475">
        <v>30</v>
      </c>
      <c r="KB475">
        <v>29.4751</v>
      </c>
      <c r="KC475">
        <v>29.4711</v>
      </c>
      <c r="KD475">
        <v>53.9146</v>
      </c>
      <c r="KE475">
        <v>10.007</v>
      </c>
      <c r="KF475">
        <v>24.0231</v>
      </c>
      <c r="KG475">
        <v>26.5393</v>
      </c>
      <c r="KH475">
        <v>1223.05</v>
      </c>
      <c r="KI475">
        <v>17.0843</v>
      </c>
      <c r="KJ475">
        <v>101.851</v>
      </c>
      <c r="KK475">
        <v>91.5279</v>
      </c>
    </row>
    <row r="476" spans="1:297">
      <c r="A476">
        <v>458</v>
      </c>
      <c r="B476">
        <v>1758651535.5</v>
      </c>
      <c r="C476">
        <v>9902.5</v>
      </c>
      <c r="D476" t="s">
        <v>1365</v>
      </c>
      <c r="E476" t="s">
        <v>1366</v>
      </c>
      <c r="F476">
        <v>5</v>
      </c>
      <c r="G476" t="s">
        <v>1220</v>
      </c>
      <c r="H476" t="s">
        <v>438</v>
      </c>
      <c r="I476">
        <v>1758651527.660714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(EA476+(U476+2*0.95*5.67E-8*(((EA476+$B$9)+273)^4-(EA476+273)^4)-44100*J476)/(1.84*29.3*R476+8*0.95*5.67E-8*(EA476+273)^3))</f>
        <v>0</v>
      </c>
      <c r="W476">
        <f>($C$9*EB476+$D$9*EC476+$E$9*V476)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2*0.95*5.67E-8*(((EA476+$B$9)+273)^4-(W476+273)^4)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1228.967313261798</v>
      </c>
      <c r="AK476">
        <v>1194.481757575757</v>
      </c>
      <c r="AL476">
        <v>3.428552144358669</v>
      </c>
      <c r="AM476">
        <v>65.18708182641205</v>
      </c>
      <c r="AN476">
        <f>(AP476 - AO476 + DY476*1E3/(8.314*(EA476+273.15)) * AR476/DX476 * AQ476) * DX476/(100*DL476) * 1000/(1000 - AP476)</f>
        <v>0</v>
      </c>
      <c r="AO476">
        <v>17.0633391777064</v>
      </c>
      <c r="AP476">
        <v>22.1007696969697</v>
      </c>
      <c r="AQ476">
        <v>-0.0008551864958296899</v>
      </c>
      <c r="AR476">
        <v>105.4084907912641</v>
      </c>
      <c r="AS476">
        <v>0</v>
      </c>
      <c r="AT476">
        <v>0</v>
      </c>
      <c r="AU476">
        <f>IF(AS476*$H$15&gt;=AW476,1.0,(AW476/(AW476-AS476*$H$15)))</f>
        <v>0</v>
      </c>
      <c r="AV476">
        <f>(AU476-1)*100</f>
        <v>0</v>
      </c>
      <c r="AW476">
        <f>MAX(0,($B$15+$C$15*EF476)/(1+$D$15*EF476)*DY476/(EA476+273)*$E$15)</f>
        <v>0</v>
      </c>
      <c r="AX476" t="s">
        <v>439</v>
      </c>
      <c r="AY476" t="s">
        <v>439</v>
      </c>
      <c r="AZ476">
        <v>0</v>
      </c>
      <c r="BA476">
        <v>0</v>
      </c>
      <c r="BB476">
        <f>1-AZ476/BA476</f>
        <v>0</v>
      </c>
      <c r="BC476">
        <v>0</v>
      </c>
      <c r="BD476" t="s">
        <v>439</v>
      </c>
      <c r="BE476" t="s">
        <v>439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439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$B$13*EG476+$C$13*EH476+$F$13*ES476*(1-EV476)</f>
        <v>0</v>
      </c>
      <c r="DI476">
        <f>DH476*DJ476</f>
        <v>0</v>
      </c>
      <c r="DJ476">
        <f>($B$13*$D$11+$C$13*$D$11+$F$13*((FF476+EX476)/MAX(FF476+EX476+FG476, 0.1)*$I$11+FG476/MAX(FF476+EX476+FG476, 0.1)*$J$11))/($B$13+$C$13+$F$13)</f>
        <v>0</v>
      </c>
      <c r="DK476">
        <f>($B$13*$K$11+$C$13*$K$11+$F$13*((FF476+EX476)/MAX(FF476+EX476+FG476, 0.1)*$P$11+FG476/MAX(FF476+EX476+FG476, 0.1)*$Q$11))/($B$13+$C$13+$F$13)</f>
        <v>0</v>
      </c>
      <c r="DL476">
        <v>5.36</v>
      </c>
      <c r="DM476">
        <v>0.5</v>
      </c>
      <c r="DN476" t="s">
        <v>440</v>
      </c>
      <c r="DO476">
        <v>2</v>
      </c>
      <c r="DP476" t="b">
        <v>1</v>
      </c>
      <c r="DQ476">
        <v>1758651527.660714</v>
      </c>
      <c r="DR476">
        <v>1143.365357142857</v>
      </c>
      <c r="DS476">
        <v>1191.514285714286</v>
      </c>
      <c r="DT476">
        <v>22.10301071428571</v>
      </c>
      <c r="DU476">
        <v>17.01180357142858</v>
      </c>
      <c r="DV476">
        <v>1144.268214285714</v>
      </c>
      <c r="DW476">
        <v>21.81967500000001</v>
      </c>
      <c r="DX476">
        <v>499.9774642857143</v>
      </c>
      <c r="DY476">
        <v>90.263525</v>
      </c>
      <c r="DZ476">
        <v>0.06885135357142858</v>
      </c>
      <c r="EA476">
        <v>28.98239285714286</v>
      </c>
      <c r="EB476">
        <v>30.02441071428571</v>
      </c>
      <c r="EC476">
        <v>999.9000000000002</v>
      </c>
      <c r="ED476">
        <v>0</v>
      </c>
      <c r="EE476">
        <v>0</v>
      </c>
      <c r="EF476">
        <v>9981.444642857143</v>
      </c>
      <c r="EG476">
        <v>0</v>
      </c>
      <c r="EH476">
        <v>11.17910357142857</v>
      </c>
      <c r="EI476">
        <v>-48.14918928571428</v>
      </c>
      <c r="EJ476">
        <v>1169.208571428572</v>
      </c>
      <c r="EK476">
        <v>1212.136428571428</v>
      </c>
      <c r="EL476">
        <v>5.091210000000001</v>
      </c>
      <c r="EM476">
        <v>1191.514285714286</v>
      </c>
      <c r="EN476">
        <v>17.01180357142858</v>
      </c>
      <c r="EO476">
        <v>1.995095</v>
      </c>
      <c r="EP476">
        <v>1.535545</v>
      </c>
      <c r="EQ476">
        <v>17.40546071428571</v>
      </c>
      <c r="ER476">
        <v>13.32665</v>
      </c>
      <c r="ES476">
        <v>1999.985714285714</v>
      </c>
      <c r="ET476">
        <v>0.9799928214285716</v>
      </c>
      <c r="EU476">
        <v>0.02000676785714285</v>
      </c>
      <c r="EV476">
        <v>0</v>
      </c>
      <c r="EW476">
        <v>1130.676428571428</v>
      </c>
      <c r="EX476">
        <v>5.00078</v>
      </c>
      <c r="EY476">
        <v>21917.06785714286</v>
      </c>
      <c r="EZ476">
        <v>16379.48928571429</v>
      </c>
      <c r="FA476">
        <v>39.69832142857143</v>
      </c>
      <c r="FB476">
        <v>40.473</v>
      </c>
      <c r="FC476">
        <v>40.27435714285713</v>
      </c>
      <c r="FD476">
        <v>40.165</v>
      </c>
      <c r="FE476">
        <v>40.99971428571428</v>
      </c>
      <c r="FF476">
        <v>1955.0725</v>
      </c>
      <c r="FG476">
        <v>39.91</v>
      </c>
      <c r="FH476">
        <v>0</v>
      </c>
      <c r="FI476">
        <v>1758651534</v>
      </c>
      <c r="FJ476">
        <v>0</v>
      </c>
      <c r="FK476">
        <v>1130.675769230769</v>
      </c>
      <c r="FL476">
        <v>-0.1357265025821166</v>
      </c>
      <c r="FM476">
        <v>6.46837602532659</v>
      </c>
      <c r="FN476">
        <v>21917.23846153846</v>
      </c>
      <c r="FO476">
        <v>15</v>
      </c>
      <c r="FP476">
        <v>0</v>
      </c>
      <c r="FQ476" t="s">
        <v>441</v>
      </c>
      <c r="FR476">
        <v>1746989605.5</v>
      </c>
      <c r="FS476">
        <v>1746989593.5</v>
      </c>
      <c r="FT476">
        <v>0</v>
      </c>
      <c r="FU476">
        <v>-0.274</v>
      </c>
      <c r="FV476">
        <v>-0.002</v>
      </c>
      <c r="FW476">
        <v>2.549</v>
      </c>
      <c r="FX476">
        <v>0.129</v>
      </c>
      <c r="FY476">
        <v>420</v>
      </c>
      <c r="FZ476">
        <v>17</v>
      </c>
      <c r="GA476">
        <v>0.02</v>
      </c>
      <c r="GB476">
        <v>0.04</v>
      </c>
      <c r="GC476">
        <v>-48.09091707317073</v>
      </c>
      <c r="GD476">
        <v>-0.9415505226481032</v>
      </c>
      <c r="GE476">
        <v>0.1374728033457036</v>
      </c>
      <c r="GF476">
        <v>0</v>
      </c>
      <c r="GG476">
        <v>1130.653235294118</v>
      </c>
      <c r="GH476">
        <v>-0.1899159709993408</v>
      </c>
      <c r="GI476">
        <v>0.2529440834306361</v>
      </c>
      <c r="GJ476">
        <v>1</v>
      </c>
      <c r="GK476">
        <v>5.166066829268292</v>
      </c>
      <c r="GL476">
        <v>-1.181027456445989</v>
      </c>
      <c r="GM476">
        <v>0.1227141514974999</v>
      </c>
      <c r="GN476">
        <v>0</v>
      </c>
      <c r="GO476">
        <v>1</v>
      </c>
      <c r="GP476">
        <v>3</v>
      </c>
      <c r="GQ476" t="s">
        <v>448</v>
      </c>
      <c r="GR476">
        <v>3.1015</v>
      </c>
      <c r="GS476">
        <v>2.72704</v>
      </c>
      <c r="GT476">
        <v>0.176867</v>
      </c>
      <c r="GU476">
        <v>0.181233</v>
      </c>
      <c r="GV476">
        <v>0.101399</v>
      </c>
      <c r="GW476">
        <v>0.0855112</v>
      </c>
      <c r="GX476">
        <v>21493.2</v>
      </c>
      <c r="GY476">
        <v>19451.9</v>
      </c>
      <c r="GZ476">
        <v>26675.8</v>
      </c>
      <c r="HA476">
        <v>23981.2</v>
      </c>
      <c r="HB476">
        <v>38370</v>
      </c>
      <c r="HC476">
        <v>32449</v>
      </c>
      <c r="HD476">
        <v>46584.2</v>
      </c>
      <c r="HE476">
        <v>37960.4</v>
      </c>
      <c r="HF476">
        <v>1.86955</v>
      </c>
      <c r="HG476">
        <v>1.84015</v>
      </c>
      <c r="HH476">
        <v>0.144001</v>
      </c>
      <c r="HI476">
        <v>0</v>
      </c>
      <c r="HJ476">
        <v>27.6427</v>
      </c>
      <c r="HK476">
        <v>999.9</v>
      </c>
      <c r="HL476">
        <v>36.3</v>
      </c>
      <c r="HM476">
        <v>32.6</v>
      </c>
      <c r="HN476">
        <v>19.8658</v>
      </c>
      <c r="HO476">
        <v>61.0913</v>
      </c>
      <c r="HP476">
        <v>22.8646</v>
      </c>
      <c r="HQ476">
        <v>1</v>
      </c>
      <c r="HR476">
        <v>0.154901</v>
      </c>
      <c r="HS476">
        <v>1.03253</v>
      </c>
      <c r="HT476">
        <v>20.2755</v>
      </c>
      <c r="HU476">
        <v>5.21085</v>
      </c>
      <c r="HV476">
        <v>11.9798</v>
      </c>
      <c r="HW476">
        <v>4.9636</v>
      </c>
      <c r="HX476">
        <v>3.27453</v>
      </c>
      <c r="HY476">
        <v>9999</v>
      </c>
      <c r="HZ476">
        <v>9999</v>
      </c>
      <c r="IA476">
        <v>9999</v>
      </c>
      <c r="IB476">
        <v>999.9</v>
      </c>
      <c r="IC476">
        <v>1.86394</v>
      </c>
      <c r="ID476">
        <v>1.86006</v>
      </c>
      <c r="IE476">
        <v>1.8584</v>
      </c>
      <c r="IF476">
        <v>1.85974</v>
      </c>
      <c r="IG476">
        <v>1.85989</v>
      </c>
      <c r="IH476">
        <v>1.85837</v>
      </c>
      <c r="II476">
        <v>1.85745</v>
      </c>
      <c r="IJ476">
        <v>1.85242</v>
      </c>
      <c r="IK476">
        <v>0</v>
      </c>
      <c r="IL476">
        <v>0</v>
      </c>
      <c r="IM476">
        <v>0</v>
      </c>
      <c r="IN476">
        <v>0</v>
      </c>
      <c r="IO476" t="s">
        <v>443</v>
      </c>
      <c r="IP476" t="s">
        <v>444</v>
      </c>
      <c r="IQ476" t="s">
        <v>445</v>
      </c>
      <c r="IR476" t="s">
        <v>445</v>
      </c>
      <c r="IS476" t="s">
        <v>445</v>
      </c>
      <c r="IT476" t="s">
        <v>445</v>
      </c>
      <c r="IU476">
        <v>0</v>
      </c>
      <c r="IV476">
        <v>100</v>
      </c>
      <c r="IW476">
        <v>100</v>
      </c>
      <c r="IX476">
        <v>-0.88</v>
      </c>
      <c r="IY476">
        <v>0.2832</v>
      </c>
      <c r="IZ476">
        <v>-1.101190050776656</v>
      </c>
      <c r="JA476">
        <v>-0.0009077452495023094</v>
      </c>
      <c r="JB476">
        <v>1.260287539409167E-06</v>
      </c>
      <c r="JC476">
        <v>-2.747980142854786E-10</v>
      </c>
      <c r="JD476">
        <v>0.01164710740424388</v>
      </c>
      <c r="JE476">
        <v>0.002354074995816399</v>
      </c>
      <c r="JF476">
        <v>0.0004967520844642659</v>
      </c>
      <c r="JG476">
        <v>-1.558376616488758E-06</v>
      </c>
      <c r="JH476">
        <v>1</v>
      </c>
      <c r="JI476">
        <v>1955</v>
      </c>
      <c r="JJ476">
        <v>1</v>
      </c>
      <c r="JK476">
        <v>26</v>
      </c>
      <c r="JL476">
        <v>194365.5</v>
      </c>
      <c r="JM476">
        <v>194365.7</v>
      </c>
      <c r="JN476">
        <v>2.7124</v>
      </c>
      <c r="JO476">
        <v>2.6001</v>
      </c>
      <c r="JP476">
        <v>1.49658</v>
      </c>
      <c r="JQ476">
        <v>2.34497</v>
      </c>
      <c r="JR476">
        <v>1.54907</v>
      </c>
      <c r="JS476">
        <v>2.44019</v>
      </c>
      <c r="JT476">
        <v>36.908</v>
      </c>
      <c r="JU476">
        <v>24.1751</v>
      </c>
      <c r="JV476">
        <v>18</v>
      </c>
      <c r="JW476">
        <v>485.268</v>
      </c>
      <c r="JX476">
        <v>481.091</v>
      </c>
      <c r="JY476">
        <v>26.5122</v>
      </c>
      <c r="JZ476">
        <v>29.2589</v>
      </c>
      <c r="KA476">
        <v>29.9999</v>
      </c>
      <c r="KB476">
        <v>29.4747</v>
      </c>
      <c r="KC476">
        <v>29.471</v>
      </c>
      <c r="KD476">
        <v>54.428</v>
      </c>
      <c r="KE476">
        <v>10.007</v>
      </c>
      <c r="KF476">
        <v>24.3952</v>
      </c>
      <c r="KG476">
        <v>26.5269</v>
      </c>
      <c r="KH476">
        <v>1236.41</v>
      </c>
      <c r="KI476">
        <v>17.1425</v>
      </c>
      <c r="KJ476">
        <v>101.851</v>
      </c>
      <c r="KK476">
        <v>91.5279</v>
      </c>
    </row>
    <row r="477" spans="1:297">
      <c r="A477">
        <v>459</v>
      </c>
      <c r="B477">
        <v>1758651540.5</v>
      </c>
      <c r="C477">
        <v>9907.5</v>
      </c>
      <c r="D477" t="s">
        <v>1367</v>
      </c>
      <c r="E477" t="s">
        <v>1368</v>
      </c>
      <c r="F477">
        <v>5</v>
      </c>
      <c r="G477" t="s">
        <v>1220</v>
      </c>
      <c r="H477" t="s">
        <v>438</v>
      </c>
      <c r="I477">
        <v>1758651532.962963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(EA477+(U477+2*0.95*5.67E-8*(((EA477+$B$9)+273)^4-(EA477+273)^4)-44100*J477)/(1.84*29.3*R477+8*0.95*5.67E-8*(EA477+273)^3))</f>
        <v>0</v>
      </c>
      <c r="W477">
        <f>($C$9*EB477+$D$9*EC477+$E$9*V477)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2*0.95*5.67E-8*(((EA477+$B$9)+273)^4-(W477+273)^4)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1246.196122154387</v>
      </c>
      <c r="AK477">
        <v>1211.786121212121</v>
      </c>
      <c r="AL477">
        <v>3.449282037109575</v>
      </c>
      <c r="AM477">
        <v>65.18708182641205</v>
      </c>
      <c r="AN477">
        <f>(AP477 - AO477 + DY477*1E3/(8.314*(EA477+273.15)) * AR477/DX477 * AQ477) * DX477/(100*DL477) * 1000/(1000 - AP477)</f>
        <v>0</v>
      </c>
      <c r="AO477">
        <v>17.09088518505131</v>
      </c>
      <c r="AP477">
        <v>22.07005818181817</v>
      </c>
      <c r="AQ477">
        <v>-0.005695139915711513</v>
      </c>
      <c r="AR477">
        <v>105.4084907912641</v>
      </c>
      <c r="AS477">
        <v>0</v>
      </c>
      <c r="AT477">
        <v>0</v>
      </c>
      <c r="AU477">
        <f>IF(AS477*$H$15&gt;=AW477,1.0,(AW477/(AW477-AS477*$H$15)))</f>
        <v>0</v>
      </c>
      <c r="AV477">
        <f>(AU477-1)*100</f>
        <v>0</v>
      </c>
      <c r="AW477">
        <f>MAX(0,($B$15+$C$15*EF477)/(1+$D$15*EF477)*DY477/(EA477+273)*$E$15)</f>
        <v>0</v>
      </c>
      <c r="AX477" t="s">
        <v>439</v>
      </c>
      <c r="AY477" t="s">
        <v>439</v>
      </c>
      <c r="AZ477">
        <v>0</v>
      </c>
      <c r="BA477">
        <v>0</v>
      </c>
      <c r="BB477">
        <f>1-AZ477/BA477</f>
        <v>0</v>
      </c>
      <c r="BC477">
        <v>0</v>
      </c>
      <c r="BD477" t="s">
        <v>439</v>
      </c>
      <c r="BE477" t="s">
        <v>439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439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$B$13*EG477+$C$13*EH477+$F$13*ES477*(1-EV477)</f>
        <v>0</v>
      </c>
      <c r="DI477">
        <f>DH477*DJ477</f>
        <v>0</v>
      </c>
      <c r="DJ477">
        <f>($B$13*$D$11+$C$13*$D$11+$F$13*((FF477+EX477)/MAX(FF477+EX477+FG477, 0.1)*$I$11+FG477/MAX(FF477+EX477+FG477, 0.1)*$J$11))/($B$13+$C$13+$F$13)</f>
        <v>0</v>
      </c>
      <c r="DK477">
        <f>($B$13*$K$11+$C$13*$K$11+$F$13*((FF477+EX477)/MAX(FF477+EX477+FG477, 0.1)*$P$11+FG477/MAX(FF477+EX477+FG477, 0.1)*$Q$11))/($B$13+$C$13+$F$13)</f>
        <v>0</v>
      </c>
      <c r="DL477">
        <v>5.36</v>
      </c>
      <c r="DM477">
        <v>0.5</v>
      </c>
      <c r="DN477" t="s">
        <v>440</v>
      </c>
      <c r="DO477">
        <v>2</v>
      </c>
      <c r="DP477" t="b">
        <v>1</v>
      </c>
      <c r="DQ477">
        <v>1758651532.962963</v>
      </c>
      <c r="DR477">
        <v>1161.247037037037</v>
      </c>
      <c r="DS477">
        <v>1209.356666666667</v>
      </c>
      <c r="DT477">
        <v>22.1003925925926</v>
      </c>
      <c r="DU477">
        <v>17.06554074074074</v>
      </c>
      <c r="DV477">
        <v>1162.132962962963</v>
      </c>
      <c r="DW477">
        <v>21.81711481481481</v>
      </c>
      <c r="DX477">
        <v>499.9787037037037</v>
      </c>
      <c r="DY477">
        <v>90.26294444444446</v>
      </c>
      <c r="DZ477">
        <v>0.06889185555555556</v>
      </c>
      <c r="EA477">
        <v>28.94763703703704</v>
      </c>
      <c r="EB477">
        <v>30.00024074074074</v>
      </c>
      <c r="EC477">
        <v>999.9000000000001</v>
      </c>
      <c r="ED477">
        <v>0</v>
      </c>
      <c r="EE477">
        <v>0</v>
      </c>
      <c r="EF477">
        <v>9997.907777777778</v>
      </c>
      <c r="EG477">
        <v>0</v>
      </c>
      <c r="EH477">
        <v>11.17747407407407</v>
      </c>
      <c r="EI477">
        <v>-48.10901481481481</v>
      </c>
      <c r="EJ477">
        <v>1187.491851851852</v>
      </c>
      <c r="EK477">
        <v>1230.352592592593</v>
      </c>
      <c r="EL477">
        <v>5.034864074074074</v>
      </c>
      <c r="EM477">
        <v>1209.356666666667</v>
      </c>
      <c r="EN477">
        <v>17.06554074074074</v>
      </c>
      <c r="EO477">
        <v>1.994846666666666</v>
      </c>
      <c r="EP477">
        <v>1.540385555555555</v>
      </c>
      <c r="EQ477">
        <v>17.40348518518519</v>
      </c>
      <c r="ER477">
        <v>13.37501851851852</v>
      </c>
      <c r="ES477">
        <v>1999.975185185185</v>
      </c>
      <c r="ET477">
        <v>0.979992888888889</v>
      </c>
      <c r="EU477">
        <v>0.0200067037037037</v>
      </c>
      <c r="EV477">
        <v>0</v>
      </c>
      <c r="EW477">
        <v>1130.621851851852</v>
      </c>
      <c r="EX477">
        <v>5.00078</v>
      </c>
      <c r="EY477">
        <v>21917.4037037037</v>
      </c>
      <c r="EZ477">
        <v>16379.41111111111</v>
      </c>
      <c r="FA477">
        <v>39.69885185185185</v>
      </c>
      <c r="FB477">
        <v>40.47433333333333</v>
      </c>
      <c r="FC477">
        <v>40.29837037037037</v>
      </c>
      <c r="FD477">
        <v>40.17103703703702</v>
      </c>
      <c r="FE477">
        <v>40.97199999999999</v>
      </c>
      <c r="FF477">
        <v>1955.064814814815</v>
      </c>
      <c r="FG477">
        <v>39.91</v>
      </c>
      <c r="FH477">
        <v>0</v>
      </c>
      <c r="FI477">
        <v>1758651538.8</v>
      </c>
      <c r="FJ477">
        <v>0</v>
      </c>
      <c r="FK477">
        <v>1130.635384615385</v>
      </c>
      <c r="FL477">
        <v>-0.6564102710765487</v>
      </c>
      <c r="FM477">
        <v>11.56239327513721</v>
      </c>
      <c r="FN477">
        <v>21917.57692307692</v>
      </c>
      <c r="FO477">
        <v>15</v>
      </c>
      <c r="FP477">
        <v>0</v>
      </c>
      <c r="FQ477" t="s">
        <v>441</v>
      </c>
      <c r="FR477">
        <v>1746989605.5</v>
      </c>
      <c r="FS477">
        <v>1746989593.5</v>
      </c>
      <c r="FT477">
        <v>0</v>
      </c>
      <c r="FU477">
        <v>-0.274</v>
      </c>
      <c r="FV477">
        <v>-0.002</v>
      </c>
      <c r="FW477">
        <v>2.549</v>
      </c>
      <c r="FX477">
        <v>0.129</v>
      </c>
      <c r="FY477">
        <v>420</v>
      </c>
      <c r="FZ477">
        <v>17</v>
      </c>
      <c r="GA477">
        <v>0.02</v>
      </c>
      <c r="GB477">
        <v>0.04</v>
      </c>
      <c r="GC477">
        <v>-48.12464</v>
      </c>
      <c r="GD477">
        <v>-0.04813958724200217</v>
      </c>
      <c r="GE477">
        <v>0.1789317227324434</v>
      </c>
      <c r="GF477">
        <v>1</v>
      </c>
      <c r="GG477">
        <v>1130.664705882353</v>
      </c>
      <c r="GH477">
        <v>-0.3749427056346109</v>
      </c>
      <c r="GI477">
        <v>0.2896979694351015</v>
      </c>
      <c r="GJ477">
        <v>1</v>
      </c>
      <c r="GK477">
        <v>5.07358275</v>
      </c>
      <c r="GL477">
        <v>-0.6242200750469109</v>
      </c>
      <c r="GM477">
        <v>0.06674068182104148</v>
      </c>
      <c r="GN477">
        <v>0</v>
      </c>
      <c r="GO477">
        <v>2</v>
      </c>
      <c r="GP477">
        <v>3</v>
      </c>
      <c r="GQ477" t="s">
        <v>442</v>
      </c>
      <c r="GR477">
        <v>3.10159</v>
      </c>
      <c r="GS477">
        <v>2.72729</v>
      </c>
      <c r="GT477">
        <v>0.178446</v>
      </c>
      <c r="GU477">
        <v>0.182687</v>
      </c>
      <c r="GV477">
        <v>0.101307</v>
      </c>
      <c r="GW477">
        <v>0.0857189</v>
      </c>
      <c r="GX477">
        <v>21451.9</v>
      </c>
      <c r="GY477">
        <v>19417.4</v>
      </c>
      <c r="GZ477">
        <v>26675.7</v>
      </c>
      <c r="HA477">
        <v>23981.1</v>
      </c>
      <c r="HB477">
        <v>38374.2</v>
      </c>
      <c r="HC477">
        <v>32441.8</v>
      </c>
      <c r="HD477">
        <v>46584.3</v>
      </c>
      <c r="HE477">
        <v>37960.4</v>
      </c>
      <c r="HF477">
        <v>1.86992</v>
      </c>
      <c r="HG477">
        <v>1.84028</v>
      </c>
      <c r="HH477">
        <v>0.142604</v>
      </c>
      <c r="HI477">
        <v>0</v>
      </c>
      <c r="HJ477">
        <v>27.6296</v>
      </c>
      <c r="HK477">
        <v>999.9</v>
      </c>
      <c r="HL477">
        <v>36.3</v>
      </c>
      <c r="HM477">
        <v>32.6</v>
      </c>
      <c r="HN477">
        <v>19.8636</v>
      </c>
      <c r="HO477">
        <v>61.2513</v>
      </c>
      <c r="HP477">
        <v>22.9046</v>
      </c>
      <c r="HQ477">
        <v>1</v>
      </c>
      <c r="HR477">
        <v>0.154873</v>
      </c>
      <c r="HS477">
        <v>-1.84334</v>
      </c>
      <c r="HT477">
        <v>20.2595</v>
      </c>
      <c r="HU477">
        <v>5.20905</v>
      </c>
      <c r="HV477">
        <v>11.9797</v>
      </c>
      <c r="HW477">
        <v>4.96305</v>
      </c>
      <c r="HX477">
        <v>3.27418</v>
      </c>
      <c r="HY477">
        <v>9999</v>
      </c>
      <c r="HZ477">
        <v>9999</v>
      </c>
      <c r="IA477">
        <v>9999</v>
      </c>
      <c r="IB477">
        <v>999.9</v>
      </c>
      <c r="IC477">
        <v>1.86393</v>
      </c>
      <c r="ID477">
        <v>1.86008</v>
      </c>
      <c r="IE477">
        <v>1.85842</v>
      </c>
      <c r="IF477">
        <v>1.85974</v>
      </c>
      <c r="IG477">
        <v>1.85989</v>
      </c>
      <c r="IH477">
        <v>1.85837</v>
      </c>
      <c r="II477">
        <v>1.85746</v>
      </c>
      <c r="IJ477">
        <v>1.85242</v>
      </c>
      <c r="IK477">
        <v>0</v>
      </c>
      <c r="IL477">
        <v>0</v>
      </c>
      <c r="IM477">
        <v>0</v>
      </c>
      <c r="IN477">
        <v>0</v>
      </c>
      <c r="IO477" t="s">
        <v>443</v>
      </c>
      <c r="IP477" t="s">
        <v>444</v>
      </c>
      <c r="IQ477" t="s">
        <v>445</v>
      </c>
      <c r="IR477" t="s">
        <v>445</v>
      </c>
      <c r="IS477" t="s">
        <v>445</v>
      </c>
      <c r="IT477" t="s">
        <v>445</v>
      </c>
      <c r="IU477">
        <v>0</v>
      </c>
      <c r="IV477">
        <v>100</v>
      </c>
      <c r="IW477">
        <v>100</v>
      </c>
      <c r="IX477">
        <v>-0.86</v>
      </c>
      <c r="IY477">
        <v>0.2826</v>
      </c>
      <c r="IZ477">
        <v>-1.101190050776656</v>
      </c>
      <c r="JA477">
        <v>-0.0009077452495023094</v>
      </c>
      <c r="JB477">
        <v>1.260287539409167E-06</v>
      </c>
      <c r="JC477">
        <v>-2.747980142854786E-10</v>
      </c>
      <c r="JD477">
        <v>0.01164710740424388</v>
      </c>
      <c r="JE477">
        <v>0.002354074995816399</v>
      </c>
      <c r="JF477">
        <v>0.0004967520844642659</v>
      </c>
      <c r="JG477">
        <v>-1.558376616488758E-06</v>
      </c>
      <c r="JH477">
        <v>1</v>
      </c>
      <c r="JI477">
        <v>1955</v>
      </c>
      <c r="JJ477">
        <v>1</v>
      </c>
      <c r="JK477">
        <v>26</v>
      </c>
      <c r="JL477">
        <v>194365.6</v>
      </c>
      <c r="JM477">
        <v>194365.8</v>
      </c>
      <c r="JN477">
        <v>2.73804</v>
      </c>
      <c r="JO477">
        <v>2.61719</v>
      </c>
      <c r="JP477">
        <v>1.49658</v>
      </c>
      <c r="JQ477">
        <v>2.34497</v>
      </c>
      <c r="JR477">
        <v>1.54907</v>
      </c>
      <c r="JS477">
        <v>2.35718</v>
      </c>
      <c r="JT477">
        <v>36.908</v>
      </c>
      <c r="JU477">
        <v>24.1663</v>
      </c>
      <c r="JV477">
        <v>18</v>
      </c>
      <c r="JW477">
        <v>485.471</v>
      </c>
      <c r="JX477">
        <v>481.172</v>
      </c>
      <c r="JY477">
        <v>26.776</v>
      </c>
      <c r="JZ477">
        <v>29.2589</v>
      </c>
      <c r="KA477">
        <v>29.9999</v>
      </c>
      <c r="KB477">
        <v>29.4725</v>
      </c>
      <c r="KC477">
        <v>29.471</v>
      </c>
      <c r="KD477">
        <v>55.0482</v>
      </c>
      <c r="KE477">
        <v>10.007</v>
      </c>
      <c r="KF477">
        <v>24.3952</v>
      </c>
      <c r="KG477">
        <v>27.3112</v>
      </c>
      <c r="KH477">
        <v>1256.45</v>
      </c>
      <c r="KI477">
        <v>17.1069</v>
      </c>
      <c r="KJ477">
        <v>101.851</v>
      </c>
      <c r="KK477">
        <v>91.52800000000001</v>
      </c>
    </row>
    <row r="478" spans="1:297">
      <c r="A478">
        <v>460</v>
      </c>
      <c r="B478">
        <v>1758651545.5</v>
      </c>
      <c r="C478">
        <v>9912.5</v>
      </c>
      <c r="D478" t="s">
        <v>1369</v>
      </c>
      <c r="E478" t="s">
        <v>1370</v>
      </c>
      <c r="F478">
        <v>5</v>
      </c>
      <c r="G478" t="s">
        <v>1220</v>
      </c>
      <c r="H478" t="s">
        <v>438</v>
      </c>
      <c r="I478">
        <v>1758651537.981482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(EA478+(U478+2*0.95*5.67E-8*(((EA478+$B$9)+273)^4-(EA478+273)^4)-44100*J478)/(1.84*29.3*R478+8*0.95*5.67E-8*(EA478+273)^3))</f>
        <v>0</v>
      </c>
      <c r="W478">
        <f>($C$9*EB478+$D$9*EC478+$E$9*V478)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2*0.95*5.67E-8*(((EA478+$B$9)+273)^4-(W478+273)^4)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1262.371334052658</v>
      </c>
      <c r="AK478">
        <v>1228.501575757575</v>
      </c>
      <c r="AL478">
        <v>3.349675393671086</v>
      </c>
      <c r="AM478">
        <v>65.18708182641205</v>
      </c>
      <c r="AN478">
        <f>(AP478 - AO478 + DY478*1E3/(8.314*(EA478+273.15)) * AR478/DX478 * AQ478) * DX478/(100*DL478) * 1000/(1000 - AP478)</f>
        <v>0</v>
      </c>
      <c r="AO478">
        <v>17.13669257434317</v>
      </c>
      <c r="AP478">
        <v>22.06496787878789</v>
      </c>
      <c r="AQ478">
        <v>5.62370633494113E-06</v>
      </c>
      <c r="AR478">
        <v>105.4084907912641</v>
      </c>
      <c r="AS478">
        <v>0</v>
      </c>
      <c r="AT478">
        <v>0</v>
      </c>
      <c r="AU478">
        <f>IF(AS478*$H$15&gt;=AW478,1.0,(AW478/(AW478-AS478*$H$15)))</f>
        <v>0</v>
      </c>
      <c r="AV478">
        <f>(AU478-1)*100</f>
        <v>0</v>
      </c>
      <c r="AW478">
        <f>MAX(0,($B$15+$C$15*EF478)/(1+$D$15*EF478)*DY478/(EA478+273)*$E$15)</f>
        <v>0</v>
      </c>
      <c r="AX478" t="s">
        <v>439</v>
      </c>
      <c r="AY478" t="s">
        <v>439</v>
      </c>
      <c r="AZ478">
        <v>0</v>
      </c>
      <c r="BA478">
        <v>0</v>
      </c>
      <c r="BB478">
        <f>1-AZ478/BA478</f>
        <v>0</v>
      </c>
      <c r="BC478">
        <v>0</v>
      </c>
      <c r="BD478" t="s">
        <v>439</v>
      </c>
      <c r="BE478" t="s">
        <v>439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439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$B$13*EG478+$C$13*EH478+$F$13*ES478*(1-EV478)</f>
        <v>0</v>
      </c>
      <c r="DI478">
        <f>DH478*DJ478</f>
        <v>0</v>
      </c>
      <c r="DJ478">
        <f>($B$13*$D$11+$C$13*$D$11+$F$13*((FF478+EX478)/MAX(FF478+EX478+FG478, 0.1)*$I$11+FG478/MAX(FF478+EX478+FG478, 0.1)*$J$11))/($B$13+$C$13+$F$13)</f>
        <v>0</v>
      </c>
      <c r="DK478">
        <f>($B$13*$K$11+$C$13*$K$11+$F$13*((FF478+EX478)/MAX(FF478+EX478+FG478, 0.1)*$P$11+FG478/MAX(FF478+EX478+FG478, 0.1)*$Q$11))/($B$13+$C$13+$F$13)</f>
        <v>0</v>
      </c>
      <c r="DL478">
        <v>5.36</v>
      </c>
      <c r="DM478">
        <v>0.5</v>
      </c>
      <c r="DN478" t="s">
        <v>440</v>
      </c>
      <c r="DO478">
        <v>2</v>
      </c>
      <c r="DP478" t="b">
        <v>1</v>
      </c>
      <c r="DQ478">
        <v>1758651537.981482</v>
      </c>
      <c r="DR478">
        <v>1178.105185185186</v>
      </c>
      <c r="DS478">
        <v>1226.032592592592</v>
      </c>
      <c r="DT478">
        <v>22.08498888888889</v>
      </c>
      <c r="DU478">
        <v>17.09347407407407</v>
      </c>
      <c r="DV478">
        <v>1178.975925925926</v>
      </c>
      <c r="DW478">
        <v>21.80203703703704</v>
      </c>
      <c r="DX478">
        <v>499.9904074074074</v>
      </c>
      <c r="DY478">
        <v>90.26389999999999</v>
      </c>
      <c r="DZ478">
        <v>0.06880787407407407</v>
      </c>
      <c r="EA478">
        <v>28.91754814814815</v>
      </c>
      <c r="EB478">
        <v>29.97829259259259</v>
      </c>
      <c r="EC478">
        <v>999.9000000000001</v>
      </c>
      <c r="ED478">
        <v>0</v>
      </c>
      <c r="EE478">
        <v>0</v>
      </c>
      <c r="EF478">
        <v>10006.17111111111</v>
      </c>
      <c r="EG478">
        <v>0</v>
      </c>
      <c r="EH478">
        <v>11.17922222222222</v>
      </c>
      <c r="EI478">
        <v>-47.92709629629629</v>
      </c>
      <c r="EJ478">
        <v>1204.711481481482</v>
      </c>
      <c r="EK478">
        <v>1247.354444444444</v>
      </c>
      <c r="EL478">
        <v>4.991518888888889</v>
      </c>
      <c r="EM478">
        <v>1226.032592592592</v>
      </c>
      <c r="EN478">
        <v>17.09347407407407</v>
      </c>
      <c r="EO478">
        <v>1.993476666666667</v>
      </c>
      <c r="EP478">
        <v>1.542922962962963</v>
      </c>
      <c r="EQ478">
        <v>17.39261481481482</v>
      </c>
      <c r="ER478">
        <v>13.40025925925926</v>
      </c>
      <c r="ES478">
        <v>1999.967777777778</v>
      </c>
      <c r="ET478">
        <v>0.9799928888888888</v>
      </c>
      <c r="EU478">
        <v>0.02000669629629629</v>
      </c>
      <c r="EV478">
        <v>0</v>
      </c>
      <c r="EW478">
        <v>1130.701851851852</v>
      </c>
      <c r="EX478">
        <v>5.00078</v>
      </c>
      <c r="EY478">
        <v>21916.92962962963</v>
      </c>
      <c r="EZ478">
        <v>16379.34074074074</v>
      </c>
      <c r="FA478">
        <v>39.7127037037037</v>
      </c>
      <c r="FB478">
        <v>40.47666666666666</v>
      </c>
      <c r="FC478">
        <v>40.32603703703703</v>
      </c>
      <c r="FD478">
        <v>40.17333333333332</v>
      </c>
      <c r="FE478">
        <v>40.99051851851851</v>
      </c>
      <c r="FF478">
        <v>1955.057777777778</v>
      </c>
      <c r="FG478">
        <v>39.91</v>
      </c>
      <c r="FH478">
        <v>0</v>
      </c>
      <c r="FI478">
        <v>1758651543.6</v>
      </c>
      <c r="FJ478">
        <v>0</v>
      </c>
      <c r="FK478">
        <v>1130.659230769231</v>
      </c>
      <c r="FL478">
        <v>0.4041025601226177</v>
      </c>
      <c r="FM478">
        <v>-13.60341867295522</v>
      </c>
      <c r="FN478">
        <v>21917.25769230769</v>
      </c>
      <c r="FO478">
        <v>15</v>
      </c>
      <c r="FP478">
        <v>0</v>
      </c>
      <c r="FQ478" t="s">
        <v>441</v>
      </c>
      <c r="FR478">
        <v>1746989605.5</v>
      </c>
      <c r="FS478">
        <v>1746989593.5</v>
      </c>
      <c r="FT478">
        <v>0</v>
      </c>
      <c r="FU478">
        <v>-0.274</v>
      </c>
      <c r="FV478">
        <v>-0.002</v>
      </c>
      <c r="FW478">
        <v>2.549</v>
      </c>
      <c r="FX478">
        <v>0.129</v>
      </c>
      <c r="FY478">
        <v>420</v>
      </c>
      <c r="FZ478">
        <v>17</v>
      </c>
      <c r="GA478">
        <v>0.02</v>
      </c>
      <c r="GB478">
        <v>0.04</v>
      </c>
      <c r="GC478">
        <v>-47.9727925</v>
      </c>
      <c r="GD478">
        <v>2.063006003752494</v>
      </c>
      <c r="GE478">
        <v>0.3583464241397559</v>
      </c>
      <c r="GF478">
        <v>0</v>
      </c>
      <c r="GG478">
        <v>1130.676764705882</v>
      </c>
      <c r="GH478">
        <v>0.4245989240159281</v>
      </c>
      <c r="GI478">
        <v>0.2845607615073215</v>
      </c>
      <c r="GJ478">
        <v>1</v>
      </c>
      <c r="GK478">
        <v>5.01437625</v>
      </c>
      <c r="GL478">
        <v>-0.5049783489681132</v>
      </c>
      <c r="GM478">
        <v>0.05133242877010104</v>
      </c>
      <c r="GN478">
        <v>0</v>
      </c>
      <c r="GO478">
        <v>1</v>
      </c>
      <c r="GP478">
        <v>3</v>
      </c>
      <c r="GQ478" t="s">
        <v>448</v>
      </c>
      <c r="GR478">
        <v>3.1016</v>
      </c>
      <c r="GS478">
        <v>2.72681</v>
      </c>
      <c r="GT478">
        <v>0.179964</v>
      </c>
      <c r="GU478">
        <v>0.184252</v>
      </c>
      <c r="GV478">
        <v>0.101294</v>
      </c>
      <c r="GW478">
        <v>0.0857779</v>
      </c>
      <c r="GX478">
        <v>21412.3</v>
      </c>
      <c r="GY478">
        <v>19380.2</v>
      </c>
      <c r="GZ478">
        <v>26675.7</v>
      </c>
      <c r="HA478">
        <v>23981.1</v>
      </c>
      <c r="HB478">
        <v>38375.3</v>
      </c>
      <c r="HC478">
        <v>32439.7</v>
      </c>
      <c r="HD478">
        <v>46584.7</v>
      </c>
      <c r="HE478">
        <v>37960.2</v>
      </c>
      <c r="HF478">
        <v>1.86987</v>
      </c>
      <c r="HG478">
        <v>1.84065</v>
      </c>
      <c r="HH478">
        <v>0.143703</v>
      </c>
      <c r="HI478">
        <v>0</v>
      </c>
      <c r="HJ478">
        <v>27.6167</v>
      </c>
      <c r="HK478">
        <v>999.9</v>
      </c>
      <c r="HL478">
        <v>36.3</v>
      </c>
      <c r="HM478">
        <v>32.6</v>
      </c>
      <c r="HN478">
        <v>19.8637</v>
      </c>
      <c r="HO478">
        <v>60.8713</v>
      </c>
      <c r="HP478">
        <v>22.8365</v>
      </c>
      <c r="HQ478">
        <v>1</v>
      </c>
      <c r="HR478">
        <v>0.15378</v>
      </c>
      <c r="HS478">
        <v>-0.726024</v>
      </c>
      <c r="HT478">
        <v>20.2766</v>
      </c>
      <c r="HU478">
        <v>5.20965</v>
      </c>
      <c r="HV478">
        <v>11.9798</v>
      </c>
      <c r="HW478">
        <v>4.9632</v>
      </c>
      <c r="HX478">
        <v>3.2744</v>
      </c>
      <c r="HY478">
        <v>9999</v>
      </c>
      <c r="HZ478">
        <v>9999</v>
      </c>
      <c r="IA478">
        <v>9999</v>
      </c>
      <c r="IB478">
        <v>999.9</v>
      </c>
      <c r="IC478">
        <v>1.8639</v>
      </c>
      <c r="ID478">
        <v>1.86006</v>
      </c>
      <c r="IE478">
        <v>1.8584</v>
      </c>
      <c r="IF478">
        <v>1.85974</v>
      </c>
      <c r="IG478">
        <v>1.85989</v>
      </c>
      <c r="IH478">
        <v>1.85837</v>
      </c>
      <c r="II478">
        <v>1.85746</v>
      </c>
      <c r="IJ478">
        <v>1.85242</v>
      </c>
      <c r="IK478">
        <v>0</v>
      </c>
      <c r="IL478">
        <v>0</v>
      </c>
      <c r="IM478">
        <v>0</v>
      </c>
      <c r="IN478">
        <v>0</v>
      </c>
      <c r="IO478" t="s">
        <v>443</v>
      </c>
      <c r="IP478" t="s">
        <v>444</v>
      </c>
      <c r="IQ478" t="s">
        <v>445</v>
      </c>
      <c r="IR478" t="s">
        <v>445</v>
      </c>
      <c r="IS478" t="s">
        <v>445</v>
      </c>
      <c r="IT478" t="s">
        <v>445</v>
      </c>
      <c r="IU478">
        <v>0</v>
      </c>
      <c r="IV478">
        <v>100</v>
      </c>
      <c r="IW478">
        <v>100</v>
      </c>
      <c r="IX478">
        <v>-0.84</v>
      </c>
      <c r="IY478">
        <v>0.2825</v>
      </c>
      <c r="IZ478">
        <v>-1.101190050776656</v>
      </c>
      <c r="JA478">
        <v>-0.0009077452495023094</v>
      </c>
      <c r="JB478">
        <v>1.260287539409167E-06</v>
      </c>
      <c r="JC478">
        <v>-2.747980142854786E-10</v>
      </c>
      <c r="JD478">
        <v>0.01164710740424388</v>
      </c>
      <c r="JE478">
        <v>0.002354074995816399</v>
      </c>
      <c r="JF478">
        <v>0.0004967520844642659</v>
      </c>
      <c r="JG478">
        <v>-1.558376616488758E-06</v>
      </c>
      <c r="JH478">
        <v>1</v>
      </c>
      <c r="JI478">
        <v>1955</v>
      </c>
      <c r="JJ478">
        <v>1</v>
      </c>
      <c r="JK478">
        <v>26</v>
      </c>
      <c r="JL478">
        <v>194365.7</v>
      </c>
      <c r="JM478">
        <v>194365.9</v>
      </c>
      <c r="JN478">
        <v>2.771</v>
      </c>
      <c r="JO478">
        <v>2.61475</v>
      </c>
      <c r="JP478">
        <v>1.49658</v>
      </c>
      <c r="JQ478">
        <v>2.34497</v>
      </c>
      <c r="JR478">
        <v>1.54907</v>
      </c>
      <c r="JS478">
        <v>2.4585</v>
      </c>
      <c r="JT478">
        <v>36.908</v>
      </c>
      <c r="JU478">
        <v>24.1751</v>
      </c>
      <c r="JV478">
        <v>18</v>
      </c>
      <c r="JW478">
        <v>485.441</v>
      </c>
      <c r="JX478">
        <v>481.409</v>
      </c>
      <c r="JY478">
        <v>27.3244</v>
      </c>
      <c r="JZ478">
        <v>29.2589</v>
      </c>
      <c r="KA478">
        <v>29.9993</v>
      </c>
      <c r="KB478">
        <v>29.4725</v>
      </c>
      <c r="KC478">
        <v>29.4702</v>
      </c>
      <c r="KD478">
        <v>55.6155</v>
      </c>
      <c r="KE478">
        <v>10.007</v>
      </c>
      <c r="KF478">
        <v>24.3952</v>
      </c>
      <c r="KG478">
        <v>27.3358</v>
      </c>
      <c r="KH478">
        <v>1269.81</v>
      </c>
      <c r="KI478">
        <v>17.1367</v>
      </c>
      <c r="KJ478">
        <v>101.851</v>
      </c>
      <c r="KK478">
        <v>91.5277</v>
      </c>
    </row>
    <row r="479" spans="1:297">
      <c r="A479">
        <v>461</v>
      </c>
      <c r="B479">
        <v>1758651550.5</v>
      </c>
      <c r="C479">
        <v>9917.5</v>
      </c>
      <c r="D479" t="s">
        <v>1371</v>
      </c>
      <c r="E479" t="s">
        <v>1372</v>
      </c>
      <c r="F479">
        <v>5</v>
      </c>
      <c r="G479" t="s">
        <v>1220</v>
      </c>
      <c r="H479" t="s">
        <v>438</v>
      </c>
      <c r="I479">
        <v>1758651543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(EA479+(U479+2*0.95*5.67E-8*(((EA479+$B$9)+273)^4-(EA479+273)^4)-44100*J479)/(1.84*29.3*R479+8*0.95*5.67E-8*(EA479+273)^3))</f>
        <v>0</v>
      </c>
      <c r="W479">
        <f>($C$9*EB479+$D$9*EC479+$E$9*V479)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2*0.95*5.67E-8*(((EA479+$B$9)+273)^4-(W479+273)^4)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1279.951580576627</v>
      </c>
      <c r="AK479">
        <v>1245.687454545454</v>
      </c>
      <c r="AL479">
        <v>3.438588999744745</v>
      </c>
      <c r="AM479">
        <v>65.18708182641205</v>
      </c>
      <c r="AN479">
        <f>(AP479 - AO479 + DY479*1E3/(8.314*(EA479+273.15)) * AR479/DX479 * AQ479) * DX479/(100*DL479) * 1000/(1000 - AP479)</f>
        <v>0</v>
      </c>
      <c r="AO479">
        <v>17.13610784702977</v>
      </c>
      <c r="AP479">
        <v>22.05385333333333</v>
      </c>
      <c r="AQ479">
        <v>-0.0004351072389656896</v>
      </c>
      <c r="AR479">
        <v>105.4084907912641</v>
      </c>
      <c r="AS479">
        <v>0</v>
      </c>
      <c r="AT479">
        <v>0</v>
      </c>
      <c r="AU479">
        <f>IF(AS479*$H$15&gt;=AW479,1.0,(AW479/(AW479-AS479*$H$15)))</f>
        <v>0</v>
      </c>
      <c r="AV479">
        <f>(AU479-1)*100</f>
        <v>0</v>
      </c>
      <c r="AW479">
        <f>MAX(0,($B$15+$C$15*EF479)/(1+$D$15*EF479)*DY479/(EA479+273)*$E$15)</f>
        <v>0</v>
      </c>
      <c r="AX479" t="s">
        <v>439</v>
      </c>
      <c r="AY479" t="s">
        <v>439</v>
      </c>
      <c r="AZ479">
        <v>0</v>
      </c>
      <c r="BA479">
        <v>0</v>
      </c>
      <c r="BB479">
        <f>1-AZ479/BA479</f>
        <v>0</v>
      </c>
      <c r="BC479">
        <v>0</v>
      </c>
      <c r="BD479" t="s">
        <v>439</v>
      </c>
      <c r="BE479" t="s">
        <v>439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439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$B$13*EG479+$C$13*EH479+$F$13*ES479*(1-EV479)</f>
        <v>0</v>
      </c>
      <c r="DI479">
        <f>DH479*DJ479</f>
        <v>0</v>
      </c>
      <c r="DJ479">
        <f>($B$13*$D$11+$C$13*$D$11+$F$13*((FF479+EX479)/MAX(FF479+EX479+FG479, 0.1)*$I$11+FG479/MAX(FF479+EX479+FG479, 0.1)*$J$11))/($B$13+$C$13+$F$13)</f>
        <v>0</v>
      </c>
      <c r="DK479">
        <f>($B$13*$K$11+$C$13*$K$11+$F$13*((FF479+EX479)/MAX(FF479+EX479+FG479, 0.1)*$P$11+FG479/MAX(FF479+EX479+FG479, 0.1)*$Q$11))/($B$13+$C$13+$F$13)</f>
        <v>0</v>
      </c>
      <c r="DL479">
        <v>5.36</v>
      </c>
      <c r="DM479">
        <v>0.5</v>
      </c>
      <c r="DN479" t="s">
        <v>440</v>
      </c>
      <c r="DO479">
        <v>2</v>
      </c>
      <c r="DP479" t="b">
        <v>1</v>
      </c>
      <c r="DQ479">
        <v>1758651543</v>
      </c>
      <c r="DR479">
        <v>1194.867037037037</v>
      </c>
      <c r="DS479">
        <v>1242.765185185185</v>
      </c>
      <c r="DT479">
        <v>22.06844814814815</v>
      </c>
      <c r="DU479">
        <v>17.11814444444445</v>
      </c>
      <c r="DV479">
        <v>1195.722222222222</v>
      </c>
      <c r="DW479">
        <v>21.78585925925926</v>
      </c>
      <c r="DX479">
        <v>500.0523333333334</v>
      </c>
      <c r="DY479">
        <v>90.26463703703705</v>
      </c>
      <c r="DZ479">
        <v>0.06858079259259259</v>
      </c>
      <c r="EA479">
        <v>28.90192962962963</v>
      </c>
      <c r="EB479">
        <v>29.96668888888889</v>
      </c>
      <c r="EC479">
        <v>999.9000000000001</v>
      </c>
      <c r="ED479">
        <v>0</v>
      </c>
      <c r="EE479">
        <v>0</v>
      </c>
      <c r="EF479">
        <v>10026.47703703704</v>
      </c>
      <c r="EG479">
        <v>0</v>
      </c>
      <c r="EH479">
        <v>11.18231481481481</v>
      </c>
      <c r="EI479">
        <v>-47.89806296296297</v>
      </c>
      <c r="EJ479">
        <v>1221.831851851852</v>
      </c>
      <c r="EK479">
        <v>1264.41</v>
      </c>
      <c r="EL479">
        <v>4.950316666666667</v>
      </c>
      <c r="EM479">
        <v>1242.765185185185</v>
      </c>
      <c r="EN479">
        <v>17.11814444444445</v>
      </c>
      <c r="EO479">
        <v>1.992001481481482</v>
      </c>
      <c r="EP479">
        <v>1.545161481481482</v>
      </c>
      <c r="EQ479">
        <v>17.3808962962963</v>
      </c>
      <c r="ER479">
        <v>13.42251851851852</v>
      </c>
      <c r="ES479">
        <v>1999.977407407407</v>
      </c>
      <c r="ET479">
        <v>0.9799930000000002</v>
      </c>
      <c r="EU479">
        <v>0.02000659259259259</v>
      </c>
      <c r="EV479">
        <v>0</v>
      </c>
      <c r="EW479">
        <v>1130.663703703704</v>
      </c>
      <c r="EX479">
        <v>5.00078</v>
      </c>
      <c r="EY479">
        <v>21915.42592592593</v>
      </c>
      <c r="EZ479">
        <v>16379.41111111111</v>
      </c>
      <c r="FA479">
        <v>39.7011111111111</v>
      </c>
      <c r="FB479">
        <v>40.46966666666666</v>
      </c>
      <c r="FC479">
        <v>40.3677037037037</v>
      </c>
      <c r="FD479">
        <v>40.17796296296296</v>
      </c>
      <c r="FE479">
        <v>40.96962962962962</v>
      </c>
      <c r="FF479">
        <v>1955.067407407407</v>
      </c>
      <c r="FG479">
        <v>39.91</v>
      </c>
      <c r="FH479">
        <v>0</v>
      </c>
      <c r="FI479">
        <v>1758651549</v>
      </c>
      <c r="FJ479">
        <v>0</v>
      </c>
      <c r="FK479">
        <v>1130.6136</v>
      </c>
      <c r="FL479">
        <v>-0.6653846096257995</v>
      </c>
      <c r="FM479">
        <v>-30.63846134226443</v>
      </c>
      <c r="FN479">
        <v>21915.512</v>
      </c>
      <c r="FO479">
        <v>15</v>
      </c>
      <c r="FP479">
        <v>0</v>
      </c>
      <c r="FQ479" t="s">
        <v>441</v>
      </c>
      <c r="FR479">
        <v>1746989605.5</v>
      </c>
      <c r="FS479">
        <v>1746989593.5</v>
      </c>
      <c r="FT479">
        <v>0</v>
      </c>
      <c r="FU479">
        <v>-0.274</v>
      </c>
      <c r="FV479">
        <v>-0.002</v>
      </c>
      <c r="FW479">
        <v>2.549</v>
      </c>
      <c r="FX479">
        <v>0.129</v>
      </c>
      <c r="FY479">
        <v>420</v>
      </c>
      <c r="FZ479">
        <v>17</v>
      </c>
      <c r="GA479">
        <v>0.02</v>
      </c>
      <c r="GB479">
        <v>0.04</v>
      </c>
      <c r="GC479">
        <v>-47.9790475</v>
      </c>
      <c r="GD479">
        <v>1.103586866791816</v>
      </c>
      <c r="GE479">
        <v>0.3502634130104796</v>
      </c>
      <c r="GF479">
        <v>0</v>
      </c>
      <c r="GG479">
        <v>1130.634411764706</v>
      </c>
      <c r="GH479">
        <v>-0.3158135990675767</v>
      </c>
      <c r="GI479">
        <v>0.282969455600379</v>
      </c>
      <c r="GJ479">
        <v>1</v>
      </c>
      <c r="GK479">
        <v>4.979286249999999</v>
      </c>
      <c r="GL479">
        <v>-0.5285060037523687</v>
      </c>
      <c r="GM479">
        <v>0.05315675176717912</v>
      </c>
      <c r="GN479">
        <v>0</v>
      </c>
      <c r="GO479">
        <v>1</v>
      </c>
      <c r="GP479">
        <v>3</v>
      </c>
      <c r="GQ479" t="s">
        <v>448</v>
      </c>
      <c r="GR479">
        <v>3.10169</v>
      </c>
      <c r="GS479">
        <v>2.72625</v>
      </c>
      <c r="GT479">
        <v>0.181512</v>
      </c>
      <c r="GU479">
        <v>0.185781</v>
      </c>
      <c r="GV479">
        <v>0.10125</v>
      </c>
      <c r="GW479">
        <v>0.08577559999999999</v>
      </c>
      <c r="GX479">
        <v>21372</v>
      </c>
      <c r="GY479">
        <v>19344</v>
      </c>
      <c r="GZ479">
        <v>26675.9</v>
      </c>
      <c r="HA479">
        <v>23981.3</v>
      </c>
      <c r="HB479">
        <v>38377.4</v>
      </c>
      <c r="HC479">
        <v>32440.1</v>
      </c>
      <c r="HD479">
        <v>46584.8</v>
      </c>
      <c r="HE479">
        <v>37960.4</v>
      </c>
      <c r="HF479">
        <v>1.87022</v>
      </c>
      <c r="HG479">
        <v>1.84045</v>
      </c>
      <c r="HH479">
        <v>0.146069</v>
      </c>
      <c r="HI479">
        <v>0</v>
      </c>
      <c r="HJ479">
        <v>27.603</v>
      </c>
      <c r="HK479">
        <v>999.9</v>
      </c>
      <c r="HL479">
        <v>36.3</v>
      </c>
      <c r="HM479">
        <v>32.6</v>
      </c>
      <c r="HN479">
        <v>19.8655</v>
      </c>
      <c r="HO479">
        <v>61.2713</v>
      </c>
      <c r="HP479">
        <v>22.8325</v>
      </c>
      <c r="HQ479">
        <v>1</v>
      </c>
      <c r="HR479">
        <v>0.153204</v>
      </c>
      <c r="HS479">
        <v>-0.224444</v>
      </c>
      <c r="HT479">
        <v>20.279</v>
      </c>
      <c r="HU479">
        <v>5.2101</v>
      </c>
      <c r="HV479">
        <v>11.9796</v>
      </c>
      <c r="HW479">
        <v>4.96295</v>
      </c>
      <c r="HX479">
        <v>3.27425</v>
      </c>
      <c r="HY479">
        <v>9999</v>
      </c>
      <c r="HZ479">
        <v>9999</v>
      </c>
      <c r="IA479">
        <v>9999</v>
      </c>
      <c r="IB479">
        <v>999.9</v>
      </c>
      <c r="IC479">
        <v>1.86397</v>
      </c>
      <c r="ID479">
        <v>1.86008</v>
      </c>
      <c r="IE479">
        <v>1.85839</v>
      </c>
      <c r="IF479">
        <v>1.85974</v>
      </c>
      <c r="IG479">
        <v>1.85989</v>
      </c>
      <c r="IH479">
        <v>1.85838</v>
      </c>
      <c r="II479">
        <v>1.85745</v>
      </c>
      <c r="IJ479">
        <v>1.85242</v>
      </c>
      <c r="IK479">
        <v>0</v>
      </c>
      <c r="IL479">
        <v>0</v>
      </c>
      <c r="IM479">
        <v>0</v>
      </c>
      <c r="IN479">
        <v>0</v>
      </c>
      <c r="IO479" t="s">
        <v>443</v>
      </c>
      <c r="IP479" t="s">
        <v>444</v>
      </c>
      <c r="IQ479" t="s">
        <v>445</v>
      </c>
      <c r="IR479" t="s">
        <v>445</v>
      </c>
      <c r="IS479" t="s">
        <v>445</v>
      </c>
      <c r="IT479" t="s">
        <v>445</v>
      </c>
      <c r="IU479">
        <v>0</v>
      </c>
      <c r="IV479">
        <v>100</v>
      </c>
      <c r="IW479">
        <v>100</v>
      </c>
      <c r="IX479">
        <v>-0.83</v>
      </c>
      <c r="IY479">
        <v>0.2823</v>
      </c>
      <c r="IZ479">
        <v>-1.101190050776656</v>
      </c>
      <c r="JA479">
        <v>-0.0009077452495023094</v>
      </c>
      <c r="JB479">
        <v>1.260287539409167E-06</v>
      </c>
      <c r="JC479">
        <v>-2.747980142854786E-10</v>
      </c>
      <c r="JD479">
        <v>0.01164710740424388</v>
      </c>
      <c r="JE479">
        <v>0.002354074995816399</v>
      </c>
      <c r="JF479">
        <v>0.0004967520844642659</v>
      </c>
      <c r="JG479">
        <v>-1.558376616488758E-06</v>
      </c>
      <c r="JH479">
        <v>1</v>
      </c>
      <c r="JI479">
        <v>1955</v>
      </c>
      <c r="JJ479">
        <v>1</v>
      </c>
      <c r="JK479">
        <v>26</v>
      </c>
      <c r="JL479">
        <v>194365.8</v>
      </c>
      <c r="JM479">
        <v>194366</v>
      </c>
      <c r="JN479">
        <v>2.79785</v>
      </c>
      <c r="JO479">
        <v>2.62085</v>
      </c>
      <c r="JP479">
        <v>1.49658</v>
      </c>
      <c r="JQ479">
        <v>2.34497</v>
      </c>
      <c r="JR479">
        <v>1.54907</v>
      </c>
      <c r="JS479">
        <v>2.36816</v>
      </c>
      <c r="JT479">
        <v>36.8842</v>
      </c>
      <c r="JU479">
        <v>24.1663</v>
      </c>
      <c r="JV479">
        <v>18</v>
      </c>
      <c r="JW479">
        <v>485.647</v>
      </c>
      <c r="JX479">
        <v>481.265</v>
      </c>
      <c r="JY479">
        <v>27.4255</v>
      </c>
      <c r="JZ479">
        <v>29.2589</v>
      </c>
      <c r="KA479">
        <v>29.9995</v>
      </c>
      <c r="KB479">
        <v>29.4725</v>
      </c>
      <c r="KC479">
        <v>29.4685</v>
      </c>
      <c r="KD479">
        <v>56.2324</v>
      </c>
      <c r="KE479">
        <v>10.007</v>
      </c>
      <c r="KF479">
        <v>24.3952</v>
      </c>
      <c r="KG479">
        <v>27.3686</v>
      </c>
      <c r="KH479">
        <v>1289.85</v>
      </c>
      <c r="KI479">
        <v>17.177</v>
      </c>
      <c r="KJ479">
        <v>101.852</v>
      </c>
      <c r="KK479">
        <v>91.5282</v>
      </c>
    </row>
    <row r="480" spans="1:297">
      <c r="A480">
        <v>462</v>
      </c>
      <c r="B480">
        <v>1758651555.5</v>
      </c>
      <c r="C480">
        <v>9922.5</v>
      </c>
      <c r="D480" t="s">
        <v>1373</v>
      </c>
      <c r="E480" t="s">
        <v>1374</v>
      </c>
      <c r="F480">
        <v>5</v>
      </c>
      <c r="G480" t="s">
        <v>1220</v>
      </c>
      <c r="H480" t="s">
        <v>438</v>
      </c>
      <c r="I480">
        <v>1758651547.714286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(EA480+(U480+2*0.95*5.67E-8*(((EA480+$B$9)+273)^4-(EA480+273)^4)-44100*J480)/(1.84*29.3*R480+8*0.95*5.67E-8*(EA480+273)^3))</f>
        <v>0</v>
      </c>
      <c r="W480">
        <f>($C$9*EB480+$D$9*EC480+$E$9*V480)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2*0.95*5.67E-8*(((EA480+$B$9)+273)^4-(W480+273)^4)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1297.261120697764</v>
      </c>
      <c r="AK480">
        <v>1262.955939393939</v>
      </c>
      <c r="AL480">
        <v>3.44296339571124</v>
      </c>
      <c r="AM480">
        <v>65.18708182641205</v>
      </c>
      <c r="AN480">
        <f>(AP480 - AO480 + DY480*1E3/(8.314*(EA480+273.15)) * AR480/DX480 * AQ480) * DX480/(100*DL480) * 1000/(1000 - AP480)</f>
        <v>0</v>
      </c>
      <c r="AO480">
        <v>17.14530501446281</v>
      </c>
      <c r="AP480">
        <v>22.03378242424244</v>
      </c>
      <c r="AQ480">
        <v>-0.0004017864069052734</v>
      </c>
      <c r="AR480">
        <v>105.4084907912641</v>
      </c>
      <c r="AS480">
        <v>0</v>
      </c>
      <c r="AT480">
        <v>0</v>
      </c>
      <c r="AU480">
        <f>IF(AS480*$H$15&gt;=AW480,1.0,(AW480/(AW480-AS480*$H$15)))</f>
        <v>0</v>
      </c>
      <c r="AV480">
        <f>(AU480-1)*100</f>
        <v>0</v>
      </c>
      <c r="AW480">
        <f>MAX(0,($B$15+$C$15*EF480)/(1+$D$15*EF480)*DY480/(EA480+273)*$E$15)</f>
        <v>0</v>
      </c>
      <c r="AX480" t="s">
        <v>439</v>
      </c>
      <c r="AY480" t="s">
        <v>439</v>
      </c>
      <c r="AZ480">
        <v>0</v>
      </c>
      <c r="BA480">
        <v>0</v>
      </c>
      <c r="BB480">
        <f>1-AZ480/BA480</f>
        <v>0</v>
      </c>
      <c r="BC480">
        <v>0</v>
      </c>
      <c r="BD480" t="s">
        <v>439</v>
      </c>
      <c r="BE480" t="s">
        <v>439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439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$B$13*EG480+$C$13*EH480+$F$13*ES480*(1-EV480)</f>
        <v>0</v>
      </c>
      <c r="DI480">
        <f>DH480*DJ480</f>
        <v>0</v>
      </c>
      <c r="DJ480">
        <f>($B$13*$D$11+$C$13*$D$11+$F$13*((FF480+EX480)/MAX(FF480+EX480+FG480, 0.1)*$I$11+FG480/MAX(FF480+EX480+FG480, 0.1)*$J$11))/($B$13+$C$13+$F$13)</f>
        <v>0</v>
      </c>
      <c r="DK480">
        <f>($B$13*$K$11+$C$13*$K$11+$F$13*((FF480+EX480)/MAX(FF480+EX480+FG480, 0.1)*$P$11+FG480/MAX(FF480+EX480+FG480, 0.1)*$Q$11))/($B$13+$C$13+$F$13)</f>
        <v>0</v>
      </c>
      <c r="DL480">
        <v>5.36</v>
      </c>
      <c r="DM480">
        <v>0.5</v>
      </c>
      <c r="DN480" t="s">
        <v>440</v>
      </c>
      <c r="DO480">
        <v>2</v>
      </c>
      <c r="DP480" t="b">
        <v>1</v>
      </c>
      <c r="DQ480">
        <v>1758651547.714286</v>
      </c>
      <c r="DR480">
        <v>1210.618214285714</v>
      </c>
      <c r="DS480">
        <v>1258.5725</v>
      </c>
      <c r="DT480">
        <v>22.05533928571429</v>
      </c>
      <c r="DU480">
        <v>17.13723571428572</v>
      </c>
      <c r="DV480">
        <v>1211.459285714285</v>
      </c>
      <c r="DW480">
        <v>21.77302142857143</v>
      </c>
      <c r="DX480">
        <v>500.0760714285715</v>
      </c>
      <c r="DY480">
        <v>90.26450000000001</v>
      </c>
      <c r="DZ480">
        <v>0.06841500357142857</v>
      </c>
      <c r="EA480">
        <v>28.90071428571429</v>
      </c>
      <c r="EB480">
        <v>29.96985</v>
      </c>
      <c r="EC480">
        <v>999.9000000000002</v>
      </c>
      <c r="ED480">
        <v>0</v>
      </c>
      <c r="EE480">
        <v>0</v>
      </c>
      <c r="EF480">
        <v>10020.95678571429</v>
      </c>
      <c r="EG480">
        <v>0</v>
      </c>
      <c r="EH480">
        <v>11.18089285714286</v>
      </c>
      <c r="EI480">
        <v>-47.95431428571429</v>
      </c>
      <c r="EJ480">
        <v>1237.921428571428</v>
      </c>
      <c r="EK480">
        <v>1280.518214285714</v>
      </c>
      <c r="EL480">
        <v>4.9181075</v>
      </c>
      <c r="EM480">
        <v>1258.5725</v>
      </c>
      <c r="EN480">
        <v>17.13723571428572</v>
      </c>
      <c r="EO480">
        <v>1.990814285714286</v>
      </c>
      <c r="EP480">
        <v>1.546882142857143</v>
      </c>
      <c r="EQ480">
        <v>17.37147142857143</v>
      </c>
      <c r="ER480">
        <v>13.43961428571429</v>
      </c>
      <c r="ES480">
        <v>1999.98</v>
      </c>
      <c r="ET480">
        <v>0.9799930357142855</v>
      </c>
      <c r="EU480">
        <v>0.02000655357142857</v>
      </c>
      <c r="EV480">
        <v>0</v>
      </c>
      <c r="EW480">
        <v>1130.561785714286</v>
      </c>
      <c r="EX480">
        <v>5.00078</v>
      </c>
      <c r="EY480">
        <v>21912.23214285714</v>
      </c>
      <c r="EZ480">
        <v>16379.43214285714</v>
      </c>
      <c r="FA480">
        <v>39.70949999999999</v>
      </c>
      <c r="FB480">
        <v>40.473</v>
      </c>
      <c r="FC480">
        <v>40.35910714285713</v>
      </c>
      <c r="FD480">
        <v>40.1805357142857</v>
      </c>
      <c r="FE480">
        <v>40.97739285714285</v>
      </c>
      <c r="FF480">
        <v>1955.07</v>
      </c>
      <c r="FG480">
        <v>39.91</v>
      </c>
      <c r="FH480">
        <v>0</v>
      </c>
      <c r="FI480">
        <v>1758651553.8</v>
      </c>
      <c r="FJ480">
        <v>0</v>
      </c>
      <c r="FK480">
        <v>1130.4972</v>
      </c>
      <c r="FL480">
        <v>-3.083846160701242</v>
      </c>
      <c r="FM480">
        <v>-48.00769221775543</v>
      </c>
      <c r="FN480">
        <v>21911.98</v>
      </c>
      <c r="FO480">
        <v>15</v>
      </c>
      <c r="FP480">
        <v>0</v>
      </c>
      <c r="FQ480" t="s">
        <v>441</v>
      </c>
      <c r="FR480">
        <v>1746989605.5</v>
      </c>
      <c r="FS480">
        <v>1746989593.5</v>
      </c>
      <c r="FT480">
        <v>0</v>
      </c>
      <c r="FU480">
        <v>-0.274</v>
      </c>
      <c r="FV480">
        <v>-0.002</v>
      </c>
      <c r="FW480">
        <v>2.549</v>
      </c>
      <c r="FX480">
        <v>0.129</v>
      </c>
      <c r="FY480">
        <v>420</v>
      </c>
      <c r="FZ480">
        <v>17</v>
      </c>
      <c r="GA480">
        <v>0.02</v>
      </c>
      <c r="GB480">
        <v>0.04</v>
      </c>
      <c r="GC480">
        <v>-47.97542195121951</v>
      </c>
      <c r="GD480">
        <v>-1.162994425087247</v>
      </c>
      <c r="GE480">
        <v>0.3398669930028186</v>
      </c>
      <c r="GF480">
        <v>0</v>
      </c>
      <c r="GG480">
        <v>1130.54</v>
      </c>
      <c r="GH480">
        <v>-1.484186404696397</v>
      </c>
      <c r="GI480">
        <v>0.3232736957331093</v>
      </c>
      <c r="GJ480">
        <v>0</v>
      </c>
      <c r="GK480">
        <v>4.941123170731706</v>
      </c>
      <c r="GL480">
        <v>-0.401928292682921</v>
      </c>
      <c r="GM480">
        <v>0.04315984806586343</v>
      </c>
      <c r="GN480">
        <v>0</v>
      </c>
      <c r="GO480">
        <v>0</v>
      </c>
      <c r="GP480">
        <v>3</v>
      </c>
      <c r="GQ480" t="s">
        <v>459</v>
      </c>
      <c r="GR480">
        <v>3.10148</v>
      </c>
      <c r="GS480">
        <v>2.7267</v>
      </c>
      <c r="GT480">
        <v>0.18305</v>
      </c>
      <c r="GU480">
        <v>0.1873</v>
      </c>
      <c r="GV480">
        <v>0.101187</v>
      </c>
      <c r="GW480">
        <v>0.0858906</v>
      </c>
      <c r="GX480">
        <v>21332</v>
      </c>
      <c r="GY480">
        <v>19307.9</v>
      </c>
      <c r="GZ480">
        <v>26676.1</v>
      </c>
      <c r="HA480">
        <v>23981.3</v>
      </c>
      <c r="HB480">
        <v>38380.7</v>
      </c>
      <c r="HC480">
        <v>32436.1</v>
      </c>
      <c r="HD480">
        <v>46585.2</v>
      </c>
      <c r="HE480">
        <v>37960.3</v>
      </c>
      <c r="HF480">
        <v>1.86975</v>
      </c>
      <c r="HG480">
        <v>1.84083</v>
      </c>
      <c r="HH480">
        <v>0.147447</v>
      </c>
      <c r="HI480">
        <v>0</v>
      </c>
      <c r="HJ480">
        <v>27.5934</v>
      </c>
      <c r="HK480">
        <v>999.9</v>
      </c>
      <c r="HL480">
        <v>36.3</v>
      </c>
      <c r="HM480">
        <v>32.6</v>
      </c>
      <c r="HN480">
        <v>19.8665</v>
      </c>
      <c r="HO480">
        <v>61.5213</v>
      </c>
      <c r="HP480">
        <v>22.8245</v>
      </c>
      <c r="HQ480">
        <v>1</v>
      </c>
      <c r="HR480">
        <v>0.152901</v>
      </c>
      <c r="HS480">
        <v>0.087244</v>
      </c>
      <c r="HT480">
        <v>20.2797</v>
      </c>
      <c r="HU480">
        <v>5.20965</v>
      </c>
      <c r="HV480">
        <v>11.9798</v>
      </c>
      <c r="HW480">
        <v>4.9627</v>
      </c>
      <c r="HX480">
        <v>3.2743</v>
      </c>
      <c r="HY480">
        <v>9999</v>
      </c>
      <c r="HZ480">
        <v>9999</v>
      </c>
      <c r="IA480">
        <v>9999</v>
      </c>
      <c r="IB480">
        <v>999.9</v>
      </c>
      <c r="IC480">
        <v>1.86393</v>
      </c>
      <c r="ID480">
        <v>1.86006</v>
      </c>
      <c r="IE480">
        <v>1.8584</v>
      </c>
      <c r="IF480">
        <v>1.85975</v>
      </c>
      <c r="IG480">
        <v>1.85989</v>
      </c>
      <c r="IH480">
        <v>1.85837</v>
      </c>
      <c r="II480">
        <v>1.85745</v>
      </c>
      <c r="IJ480">
        <v>1.85242</v>
      </c>
      <c r="IK480">
        <v>0</v>
      </c>
      <c r="IL480">
        <v>0</v>
      </c>
      <c r="IM480">
        <v>0</v>
      </c>
      <c r="IN480">
        <v>0</v>
      </c>
      <c r="IO480" t="s">
        <v>443</v>
      </c>
      <c r="IP480" t="s">
        <v>444</v>
      </c>
      <c r="IQ480" t="s">
        <v>445</v>
      </c>
      <c r="IR480" t="s">
        <v>445</v>
      </c>
      <c r="IS480" t="s">
        <v>445</v>
      </c>
      <c r="IT480" t="s">
        <v>445</v>
      </c>
      <c r="IU480">
        <v>0</v>
      </c>
      <c r="IV480">
        <v>100</v>
      </c>
      <c r="IW480">
        <v>100</v>
      </c>
      <c r="IX480">
        <v>-0.8100000000000001</v>
      </c>
      <c r="IY480">
        <v>0.2818</v>
      </c>
      <c r="IZ480">
        <v>-1.101190050776656</v>
      </c>
      <c r="JA480">
        <v>-0.0009077452495023094</v>
      </c>
      <c r="JB480">
        <v>1.260287539409167E-06</v>
      </c>
      <c r="JC480">
        <v>-2.747980142854786E-10</v>
      </c>
      <c r="JD480">
        <v>0.01164710740424388</v>
      </c>
      <c r="JE480">
        <v>0.002354074995816399</v>
      </c>
      <c r="JF480">
        <v>0.0004967520844642659</v>
      </c>
      <c r="JG480">
        <v>-1.558376616488758E-06</v>
      </c>
      <c r="JH480">
        <v>1</v>
      </c>
      <c r="JI480">
        <v>1955</v>
      </c>
      <c r="JJ480">
        <v>1</v>
      </c>
      <c r="JK480">
        <v>26</v>
      </c>
      <c r="JL480">
        <v>194365.8</v>
      </c>
      <c r="JM480">
        <v>194366</v>
      </c>
      <c r="JN480">
        <v>2.82959</v>
      </c>
      <c r="JO480">
        <v>2.6123</v>
      </c>
      <c r="JP480">
        <v>1.49658</v>
      </c>
      <c r="JQ480">
        <v>2.34497</v>
      </c>
      <c r="JR480">
        <v>1.54785</v>
      </c>
      <c r="JS480">
        <v>2.45239</v>
      </c>
      <c r="JT480">
        <v>36.908</v>
      </c>
      <c r="JU480">
        <v>24.1751</v>
      </c>
      <c r="JV480">
        <v>18</v>
      </c>
      <c r="JW480">
        <v>485.368</v>
      </c>
      <c r="JX480">
        <v>481.509</v>
      </c>
      <c r="JY480">
        <v>27.441</v>
      </c>
      <c r="JZ480">
        <v>29.2589</v>
      </c>
      <c r="KA480">
        <v>29.9997</v>
      </c>
      <c r="KB480">
        <v>29.4725</v>
      </c>
      <c r="KC480">
        <v>29.4685</v>
      </c>
      <c r="KD480">
        <v>56.7848</v>
      </c>
      <c r="KE480">
        <v>10.007</v>
      </c>
      <c r="KF480">
        <v>24.7766</v>
      </c>
      <c r="KG480">
        <v>27.3815</v>
      </c>
      <c r="KH480">
        <v>1303.24</v>
      </c>
      <c r="KI480">
        <v>17.2216</v>
      </c>
      <c r="KJ480">
        <v>101.852</v>
      </c>
      <c r="KK480">
        <v>91.52800000000001</v>
      </c>
    </row>
    <row r="481" spans="1:297">
      <c r="A481">
        <v>463</v>
      </c>
      <c r="B481">
        <v>1758651560.5</v>
      </c>
      <c r="C481">
        <v>9927.5</v>
      </c>
      <c r="D481" t="s">
        <v>1375</v>
      </c>
      <c r="E481" t="s">
        <v>1376</v>
      </c>
      <c r="F481">
        <v>5</v>
      </c>
      <c r="G481" t="s">
        <v>1220</v>
      </c>
      <c r="H481" t="s">
        <v>438</v>
      </c>
      <c r="I481">
        <v>1758651553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(EA481+(U481+2*0.95*5.67E-8*(((EA481+$B$9)+273)^4-(EA481+273)^4)-44100*J481)/(1.84*29.3*R481+8*0.95*5.67E-8*(EA481+273)^3))</f>
        <v>0</v>
      </c>
      <c r="W481">
        <f>($C$9*EB481+$D$9*EC481+$E$9*V481)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2*0.95*5.67E-8*(((EA481+$B$9)+273)^4-(W481+273)^4)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1314.362650928377</v>
      </c>
      <c r="AK481">
        <v>1280.069393939393</v>
      </c>
      <c r="AL481">
        <v>3.418404282031403</v>
      </c>
      <c r="AM481">
        <v>65.18708182641205</v>
      </c>
      <c r="AN481">
        <f>(AP481 - AO481 + DY481*1E3/(8.314*(EA481+273.15)) * AR481/DX481 * AQ481) * DX481/(100*DL481) * 1000/(1000 - AP481)</f>
        <v>0</v>
      </c>
      <c r="AO481">
        <v>17.20608805451844</v>
      </c>
      <c r="AP481">
        <v>22.03474848484848</v>
      </c>
      <c r="AQ481">
        <v>0.0001527620986078383</v>
      </c>
      <c r="AR481">
        <v>105.4084907912641</v>
      </c>
      <c r="AS481">
        <v>0</v>
      </c>
      <c r="AT481">
        <v>0</v>
      </c>
      <c r="AU481">
        <f>IF(AS481*$H$15&gt;=AW481,1.0,(AW481/(AW481-AS481*$H$15)))</f>
        <v>0</v>
      </c>
      <c r="AV481">
        <f>(AU481-1)*100</f>
        <v>0</v>
      </c>
      <c r="AW481">
        <f>MAX(0,($B$15+$C$15*EF481)/(1+$D$15*EF481)*DY481/(EA481+273)*$E$15)</f>
        <v>0</v>
      </c>
      <c r="AX481" t="s">
        <v>439</v>
      </c>
      <c r="AY481" t="s">
        <v>439</v>
      </c>
      <c r="AZ481">
        <v>0</v>
      </c>
      <c r="BA481">
        <v>0</v>
      </c>
      <c r="BB481">
        <f>1-AZ481/BA481</f>
        <v>0</v>
      </c>
      <c r="BC481">
        <v>0</v>
      </c>
      <c r="BD481" t="s">
        <v>439</v>
      </c>
      <c r="BE481" t="s">
        <v>439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439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$B$13*EG481+$C$13*EH481+$F$13*ES481*(1-EV481)</f>
        <v>0</v>
      </c>
      <c r="DI481">
        <f>DH481*DJ481</f>
        <v>0</v>
      </c>
      <c r="DJ481">
        <f>($B$13*$D$11+$C$13*$D$11+$F$13*((FF481+EX481)/MAX(FF481+EX481+FG481, 0.1)*$I$11+FG481/MAX(FF481+EX481+FG481, 0.1)*$J$11))/($B$13+$C$13+$F$13)</f>
        <v>0</v>
      </c>
      <c r="DK481">
        <f>($B$13*$K$11+$C$13*$K$11+$F$13*((FF481+EX481)/MAX(FF481+EX481+FG481, 0.1)*$P$11+FG481/MAX(FF481+EX481+FG481, 0.1)*$Q$11))/($B$13+$C$13+$F$13)</f>
        <v>0</v>
      </c>
      <c r="DL481">
        <v>5.36</v>
      </c>
      <c r="DM481">
        <v>0.5</v>
      </c>
      <c r="DN481" t="s">
        <v>440</v>
      </c>
      <c r="DO481">
        <v>2</v>
      </c>
      <c r="DP481" t="b">
        <v>1</v>
      </c>
      <c r="DQ481">
        <v>1758651553</v>
      </c>
      <c r="DR481">
        <v>1228.353703703704</v>
      </c>
      <c r="DS481">
        <v>1276.505185185185</v>
      </c>
      <c r="DT481">
        <v>22.04363703703704</v>
      </c>
      <c r="DU481">
        <v>17.15955185185185</v>
      </c>
      <c r="DV481">
        <v>1229.177407407407</v>
      </c>
      <c r="DW481">
        <v>21.76157777777778</v>
      </c>
      <c r="DX481">
        <v>499.983925925926</v>
      </c>
      <c r="DY481">
        <v>90.26335925925925</v>
      </c>
      <c r="DZ481">
        <v>0.06845738148148149</v>
      </c>
      <c r="EA481">
        <v>28.90704074074074</v>
      </c>
      <c r="EB481">
        <v>29.9941</v>
      </c>
      <c r="EC481">
        <v>999.9000000000001</v>
      </c>
      <c r="ED481">
        <v>0</v>
      </c>
      <c r="EE481">
        <v>0</v>
      </c>
      <c r="EF481">
        <v>10017.73407407407</v>
      </c>
      <c r="EG481">
        <v>0</v>
      </c>
      <c r="EH481">
        <v>11.17561481481481</v>
      </c>
      <c r="EI481">
        <v>-48.15185555555557</v>
      </c>
      <c r="EJ481">
        <v>1256.041111111111</v>
      </c>
      <c r="EK481">
        <v>1298.792592592593</v>
      </c>
      <c r="EL481">
        <v>4.88408925925926</v>
      </c>
      <c r="EM481">
        <v>1276.505185185185</v>
      </c>
      <c r="EN481">
        <v>17.15955185185185</v>
      </c>
      <c r="EO481">
        <v>1.989733703703704</v>
      </c>
      <c r="EP481">
        <v>1.548877777777778</v>
      </c>
      <c r="EQ481">
        <v>17.36287407407407</v>
      </c>
      <c r="ER481">
        <v>13.45938518518519</v>
      </c>
      <c r="ES481">
        <v>1999.998148148148</v>
      </c>
      <c r="ET481">
        <v>0.9799932222222224</v>
      </c>
      <c r="EU481">
        <v>0.02000637407407407</v>
      </c>
      <c r="EV481">
        <v>0</v>
      </c>
      <c r="EW481">
        <v>1130.331111111111</v>
      </c>
      <c r="EX481">
        <v>5.00078</v>
      </c>
      <c r="EY481">
        <v>21908.38518518519</v>
      </c>
      <c r="EZ481">
        <v>16379.59259259259</v>
      </c>
      <c r="FA481">
        <v>39.70577777777778</v>
      </c>
      <c r="FB481">
        <v>40.47433333333333</v>
      </c>
      <c r="FC481">
        <v>40.36092592592592</v>
      </c>
      <c r="FD481">
        <v>40.18262962962963</v>
      </c>
      <c r="FE481">
        <v>40.93951851851851</v>
      </c>
      <c r="FF481">
        <v>1955.088148148148</v>
      </c>
      <c r="FG481">
        <v>39.91</v>
      </c>
      <c r="FH481">
        <v>0</v>
      </c>
      <c r="FI481">
        <v>1758651558.6</v>
      </c>
      <c r="FJ481">
        <v>0</v>
      </c>
      <c r="FK481">
        <v>1130.2932</v>
      </c>
      <c r="FL481">
        <v>-2.196153852498842</v>
      </c>
      <c r="FM481">
        <v>-52.90769230368304</v>
      </c>
      <c r="FN481">
        <v>21908.54</v>
      </c>
      <c r="FO481">
        <v>15</v>
      </c>
      <c r="FP481">
        <v>0</v>
      </c>
      <c r="FQ481" t="s">
        <v>441</v>
      </c>
      <c r="FR481">
        <v>1746989605.5</v>
      </c>
      <c r="FS481">
        <v>1746989593.5</v>
      </c>
      <c r="FT481">
        <v>0</v>
      </c>
      <c r="FU481">
        <v>-0.274</v>
      </c>
      <c r="FV481">
        <v>-0.002</v>
      </c>
      <c r="FW481">
        <v>2.549</v>
      </c>
      <c r="FX481">
        <v>0.129</v>
      </c>
      <c r="FY481">
        <v>420</v>
      </c>
      <c r="FZ481">
        <v>17</v>
      </c>
      <c r="GA481">
        <v>0.02</v>
      </c>
      <c r="GB481">
        <v>0.04</v>
      </c>
      <c r="GC481">
        <v>-47.99245609756098</v>
      </c>
      <c r="GD481">
        <v>-2.371940069686436</v>
      </c>
      <c r="GE481">
        <v>0.3240567588411398</v>
      </c>
      <c r="GF481">
        <v>0</v>
      </c>
      <c r="GG481">
        <v>1130.417941176471</v>
      </c>
      <c r="GH481">
        <v>-2.528495034783673</v>
      </c>
      <c r="GI481">
        <v>0.33320881468959</v>
      </c>
      <c r="GJ481">
        <v>0</v>
      </c>
      <c r="GK481">
        <v>4.899019024390244</v>
      </c>
      <c r="GL481">
        <v>-0.3721352613240425</v>
      </c>
      <c r="GM481">
        <v>0.03931118414711244</v>
      </c>
      <c r="GN481">
        <v>0</v>
      </c>
      <c r="GO481">
        <v>0</v>
      </c>
      <c r="GP481">
        <v>3</v>
      </c>
      <c r="GQ481" t="s">
        <v>459</v>
      </c>
      <c r="GR481">
        <v>3.10178</v>
      </c>
      <c r="GS481">
        <v>2.72698</v>
      </c>
      <c r="GT481">
        <v>0.184566</v>
      </c>
      <c r="GU481">
        <v>0.188766</v>
      </c>
      <c r="GV481">
        <v>0.101195</v>
      </c>
      <c r="GW481">
        <v>0.08602949999999999</v>
      </c>
      <c r="GX481">
        <v>21292.5</v>
      </c>
      <c r="GY481">
        <v>19273.1</v>
      </c>
      <c r="GZ481">
        <v>26676.2</v>
      </c>
      <c r="HA481">
        <v>23981.3</v>
      </c>
      <c r="HB481">
        <v>38380.6</v>
      </c>
      <c r="HC481">
        <v>32431.2</v>
      </c>
      <c r="HD481">
        <v>46585.3</v>
      </c>
      <c r="HE481">
        <v>37960.3</v>
      </c>
      <c r="HF481">
        <v>1.86992</v>
      </c>
      <c r="HG481">
        <v>1.84048</v>
      </c>
      <c r="HH481">
        <v>0.150278</v>
      </c>
      <c r="HI481">
        <v>0</v>
      </c>
      <c r="HJ481">
        <v>27.5848</v>
      </c>
      <c r="HK481">
        <v>999.9</v>
      </c>
      <c r="HL481">
        <v>36.4</v>
      </c>
      <c r="HM481">
        <v>32.6</v>
      </c>
      <c r="HN481">
        <v>19.9184</v>
      </c>
      <c r="HO481">
        <v>61.0513</v>
      </c>
      <c r="HP481">
        <v>22.9046</v>
      </c>
      <c r="HQ481">
        <v>1</v>
      </c>
      <c r="HR481">
        <v>0.153133</v>
      </c>
      <c r="HS481">
        <v>0.226721</v>
      </c>
      <c r="HT481">
        <v>20.2797</v>
      </c>
      <c r="HU481">
        <v>5.2101</v>
      </c>
      <c r="HV481">
        <v>11.98</v>
      </c>
      <c r="HW481">
        <v>4.9627</v>
      </c>
      <c r="HX481">
        <v>3.2743</v>
      </c>
      <c r="HY481">
        <v>9999</v>
      </c>
      <c r="HZ481">
        <v>9999</v>
      </c>
      <c r="IA481">
        <v>9999</v>
      </c>
      <c r="IB481">
        <v>999.9</v>
      </c>
      <c r="IC481">
        <v>1.86398</v>
      </c>
      <c r="ID481">
        <v>1.86008</v>
      </c>
      <c r="IE481">
        <v>1.85841</v>
      </c>
      <c r="IF481">
        <v>1.85974</v>
      </c>
      <c r="IG481">
        <v>1.85989</v>
      </c>
      <c r="IH481">
        <v>1.85838</v>
      </c>
      <c r="II481">
        <v>1.85745</v>
      </c>
      <c r="IJ481">
        <v>1.85242</v>
      </c>
      <c r="IK481">
        <v>0</v>
      </c>
      <c r="IL481">
        <v>0</v>
      </c>
      <c r="IM481">
        <v>0</v>
      </c>
      <c r="IN481">
        <v>0</v>
      </c>
      <c r="IO481" t="s">
        <v>443</v>
      </c>
      <c r="IP481" t="s">
        <v>444</v>
      </c>
      <c r="IQ481" t="s">
        <v>445</v>
      </c>
      <c r="IR481" t="s">
        <v>445</v>
      </c>
      <c r="IS481" t="s">
        <v>445</v>
      </c>
      <c r="IT481" t="s">
        <v>445</v>
      </c>
      <c r="IU481">
        <v>0</v>
      </c>
      <c r="IV481">
        <v>100</v>
      </c>
      <c r="IW481">
        <v>100</v>
      </c>
      <c r="IX481">
        <v>-0.8</v>
      </c>
      <c r="IY481">
        <v>0.2818</v>
      </c>
      <c r="IZ481">
        <v>-1.101190050776656</v>
      </c>
      <c r="JA481">
        <v>-0.0009077452495023094</v>
      </c>
      <c r="JB481">
        <v>1.260287539409167E-06</v>
      </c>
      <c r="JC481">
        <v>-2.747980142854786E-10</v>
      </c>
      <c r="JD481">
        <v>0.01164710740424388</v>
      </c>
      <c r="JE481">
        <v>0.002354074995816399</v>
      </c>
      <c r="JF481">
        <v>0.0004967520844642659</v>
      </c>
      <c r="JG481">
        <v>-1.558376616488758E-06</v>
      </c>
      <c r="JH481">
        <v>1</v>
      </c>
      <c r="JI481">
        <v>1955</v>
      </c>
      <c r="JJ481">
        <v>1</v>
      </c>
      <c r="JK481">
        <v>26</v>
      </c>
      <c r="JL481">
        <v>194365.9</v>
      </c>
      <c r="JM481">
        <v>194366.1</v>
      </c>
      <c r="JN481">
        <v>2.85522</v>
      </c>
      <c r="JO481">
        <v>2.62085</v>
      </c>
      <c r="JP481">
        <v>1.49658</v>
      </c>
      <c r="JQ481">
        <v>2.34497</v>
      </c>
      <c r="JR481">
        <v>1.54907</v>
      </c>
      <c r="JS481">
        <v>2.36816</v>
      </c>
      <c r="JT481">
        <v>36.908</v>
      </c>
      <c r="JU481">
        <v>24.1663</v>
      </c>
      <c r="JV481">
        <v>18</v>
      </c>
      <c r="JW481">
        <v>485.459</v>
      </c>
      <c r="JX481">
        <v>481.281</v>
      </c>
      <c r="JY481">
        <v>27.4237</v>
      </c>
      <c r="JZ481">
        <v>29.2589</v>
      </c>
      <c r="KA481">
        <v>30</v>
      </c>
      <c r="KB481">
        <v>29.4709</v>
      </c>
      <c r="KC481">
        <v>29.4685</v>
      </c>
      <c r="KD481">
        <v>57.4015</v>
      </c>
      <c r="KE481">
        <v>10.007</v>
      </c>
      <c r="KF481">
        <v>24.7766</v>
      </c>
      <c r="KG481">
        <v>27.3838</v>
      </c>
      <c r="KH481">
        <v>1323.29</v>
      </c>
      <c r="KI481">
        <v>17.2525</v>
      </c>
      <c r="KJ481">
        <v>101.853</v>
      </c>
      <c r="KK481">
        <v>91.5279</v>
      </c>
    </row>
    <row r="482" spans="1:297">
      <c r="A482">
        <v>464</v>
      </c>
      <c r="B482">
        <v>1758651565.5</v>
      </c>
      <c r="C482">
        <v>9932.5</v>
      </c>
      <c r="D482" t="s">
        <v>1377</v>
      </c>
      <c r="E482" t="s">
        <v>1378</v>
      </c>
      <c r="F482">
        <v>5</v>
      </c>
      <c r="G482" t="s">
        <v>1220</v>
      </c>
      <c r="H482" t="s">
        <v>438</v>
      </c>
      <c r="I482">
        <v>1758651557.714286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(EA482+(U482+2*0.95*5.67E-8*(((EA482+$B$9)+273)^4-(EA482+273)^4)-44100*J482)/(1.84*29.3*R482+8*0.95*5.67E-8*(EA482+273)^3))</f>
        <v>0</v>
      </c>
      <c r="W482">
        <f>($C$9*EB482+$D$9*EC482+$E$9*V482)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2*0.95*5.67E-8*(((EA482+$B$9)+273)^4-(W482+273)^4)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1331.435822300661</v>
      </c>
      <c r="AK482">
        <v>1297.184484848485</v>
      </c>
      <c r="AL482">
        <v>3.426170779071261</v>
      </c>
      <c r="AM482">
        <v>65.18708182641205</v>
      </c>
      <c r="AN482">
        <f>(AP482 - AO482 + DY482*1E3/(8.314*(EA482+273.15)) * AR482/DX482 * AQ482) * DX482/(100*DL482) * 1000/(1000 - AP482)</f>
        <v>0</v>
      </c>
      <c r="AO482">
        <v>17.20854416492235</v>
      </c>
      <c r="AP482">
        <v>22.02491939393939</v>
      </c>
      <c r="AQ482">
        <v>-0.0002057145516147786</v>
      </c>
      <c r="AR482">
        <v>105.4084907912641</v>
      </c>
      <c r="AS482">
        <v>0</v>
      </c>
      <c r="AT482">
        <v>0</v>
      </c>
      <c r="AU482">
        <f>IF(AS482*$H$15&gt;=AW482,1.0,(AW482/(AW482-AS482*$H$15)))</f>
        <v>0</v>
      </c>
      <c r="AV482">
        <f>(AU482-1)*100</f>
        <v>0</v>
      </c>
      <c r="AW482">
        <f>MAX(0,($B$15+$C$15*EF482)/(1+$D$15*EF482)*DY482/(EA482+273)*$E$15)</f>
        <v>0</v>
      </c>
      <c r="AX482" t="s">
        <v>439</v>
      </c>
      <c r="AY482" t="s">
        <v>439</v>
      </c>
      <c r="AZ482">
        <v>0</v>
      </c>
      <c r="BA482">
        <v>0</v>
      </c>
      <c r="BB482">
        <f>1-AZ482/BA482</f>
        <v>0</v>
      </c>
      <c r="BC482">
        <v>0</v>
      </c>
      <c r="BD482" t="s">
        <v>439</v>
      </c>
      <c r="BE482" t="s">
        <v>439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439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$B$13*EG482+$C$13*EH482+$F$13*ES482*(1-EV482)</f>
        <v>0</v>
      </c>
      <c r="DI482">
        <f>DH482*DJ482</f>
        <v>0</v>
      </c>
      <c r="DJ482">
        <f>($B$13*$D$11+$C$13*$D$11+$F$13*((FF482+EX482)/MAX(FF482+EX482+FG482, 0.1)*$I$11+FG482/MAX(FF482+EX482+FG482, 0.1)*$J$11))/($B$13+$C$13+$F$13)</f>
        <v>0</v>
      </c>
      <c r="DK482">
        <f>($B$13*$K$11+$C$13*$K$11+$F$13*((FF482+EX482)/MAX(FF482+EX482+FG482, 0.1)*$P$11+FG482/MAX(FF482+EX482+FG482, 0.1)*$Q$11))/($B$13+$C$13+$F$13)</f>
        <v>0</v>
      </c>
      <c r="DL482">
        <v>5.36</v>
      </c>
      <c r="DM482">
        <v>0.5</v>
      </c>
      <c r="DN482" t="s">
        <v>440</v>
      </c>
      <c r="DO482">
        <v>2</v>
      </c>
      <c r="DP482" t="b">
        <v>1</v>
      </c>
      <c r="DQ482">
        <v>1758651557.714286</v>
      </c>
      <c r="DR482">
        <v>1244.198571428571</v>
      </c>
      <c r="DS482">
        <v>1292.366071428571</v>
      </c>
      <c r="DT482">
        <v>22.03483214285714</v>
      </c>
      <c r="DU482">
        <v>17.181825</v>
      </c>
      <c r="DV482">
        <v>1245.006428571429</v>
      </c>
      <c r="DW482">
        <v>21.75295714285715</v>
      </c>
      <c r="DX482">
        <v>499.9586071428572</v>
      </c>
      <c r="DY482">
        <v>90.26289285714287</v>
      </c>
      <c r="DZ482">
        <v>0.06853419642857142</v>
      </c>
      <c r="EA482">
        <v>28.91227499999999</v>
      </c>
      <c r="EB482">
        <v>30.01293571428571</v>
      </c>
      <c r="EC482">
        <v>999.9000000000002</v>
      </c>
      <c r="ED482">
        <v>0</v>
      </c>
      <c r="EE482">
        <v>0</v>
      </c>
      <c r="EF482">
        <v>10016.67642857143</v>
      </c>
      <c r="EG482">
        <v>0</v>
      </c>
      <c r="EH482">
        <v>11.173025</v>
      </c>
      <c r="EI482">
        <v>-48.16848928571428</v>
      </c>
      <c r="EJ482">
        <v>1272.230714285714</v>
      </c>
      <c r="EK482">
        <v>1314.960357142857</v>
      </c>
      <c r="EL482">
        <v>4.853007857142856</v>
      </c>
      <c r="EM482">
        <v>1292.366071428571</v>
      </c>
      <c r="EN482">
        <v>17.181825</v>
      </c>
      <c r="EO482">
        <v>1.9889275</v>
      </c>
      <c r="EP482">
        <v>1.550881428571429</v>
      </c>
      <c r="EQ482">
        <v>17.35646785714286</v>
      </c>
      <c r="ER482">
        <v>13.47921785714286</v>
      </c>
      <c r="ES482">
        <v>1999.988571428571</v>
      </c>
      <c r="ET482">
        <v>0.9799931428571428</v>
      </c>
      <c r="EU482">
        <v>0.02000645</v>
      </c>
      <c r="EV482">
        <v>0</v>
      </c>
      <c r="EW482">
        <v>1130.080714285714</v>
      </c>
      <c r="EX482">
        <v>5.00078</v>
      </c>
      <c r="EY482">
        <v>21905.13571428571</v>
      </c>
      <c r="EZ482">
        <v>16379.52142857143</v>
      </c>
      <c r="FA482">
        <v>39.69839285714285</v>
      </c>
      <c r="FB482">
        <v>40.47525</v>
      </c>
      <c r="FC482">
        <v>40.3122857142857</v>
      </c>
      <c r="FD482">
        <v>40.17385714285714</v>
      </c>
      <c r="FE482">
        <v>40.94614285714285</v>
      </c>
      <c r="FF482">
        <v>1955.078571428572</v>
      </c>
      <c r="FG482">
        <v>39.91</v>
      </c>
      <c r="FH482">
        <v>0</v>
      </c>
      <c r="FI482">
        <v>1758651564</v>
      </c>
      <c r="FJ482">
        <v>0</v>
      </c>
      <c r="FK482">
        <v>1130.063846153846</v>
      </c>
      <c r="FL482">
        <v>-2.330940174222096</v>
      </c>
      <c r="FM482">
        <v>-32.29743583296696</v>
      </c>
      <c r="FN482">
        <v>21904.89615384615</v>
      </c>
      <c r="FO482">
        <v>15</v>
      </c>
      <c r="FP482">
        <v>0</v>
      </c>
      <c r="FQ482" t="s">
        <v>441</v>
      </c>
      <c r="FR482">
        <v>1746989605.5</v>
      </c>
      <c r="FS482">
        <v>1746989593.5</v>
      </c>
      <c r="FT482">
        <v>0</v>
      </c>
      <c r="FU482">
        <v>-0.274</v>
      </c>
      <c r="FV482">
        <v>-0.002</v>
      </c>
      <c r="FW482">
        <v>2.549</v>
      </c>
      <c r="FX482">
        <v>0.129</v>
      </c>
      <c r="FY482">
        <v>420</v>
      </c>
      <c r="FZ482">
        <v>17</v>
      </c>
      <c r="GA482">
        <v>0.02</v>
      </c>
      <c r="GB482">
        <v>0.04</v>
      </c>
      <c r="GC482">
        <v>-48.14606585365853</v>
      </c>
      <c r="GD482">
        <v>-0.2726236933797357</v>
      </c>
      <c r="GE482">
        <v>0.07928040267721605</v>
      </c>
      <c r="GF482">
        <v>1</v>
      </c>
      <c r="GG482">
        <v>1130.225</v>
      </c>
      <c r="GH482">
        <v>-3.033613448262147</v>
      </c>
      <c r="GI482">
        <v>0.3810453886813057</v>
      </c>
      <c r="GJ482">
        <v>0</v>
      </c>
      <c r="GK482">
        <v>4.876818780487805</v>
      </c>
      <c r="GL482">
        <v>-0.4181084320557504</v>
      </c>
      <c r="GM482">
        <v>0.04291955471066267</v>
      </c>
      <c r="GN482">
        <v>0</v>
      </c>
      <c r="GO482">
        <v>1</v>
      </c>
      <c r="GP482">
        <v>3</v>
      </c>
      <c r="GQ482" t="s">
        <v>448</v>
      </c>
      <c r="GR482">
        <v>3.10164</v>
      </c>
      <c r="GS482">
        <v>2.72687</v>
      </c>
      <c r="GT482">
        <v>0.186072</v>
      </c>
      <c r="GU482">
        <v>0.190242</v>
      </c>
      <c r="GV482">
        <v>0.101159</v>
      </c>
      <c r="GW482">
        <v>0.08603959999999999</v>
      </c>
      <c r="GX482">
        <v>21253.2</v>
      </c>
      <c r="GY482">
        <v>19238</v>
      </c>
      <c r="GZ482">
        <v>26676.2</v>
      </c>
      <c r="HA482">
        <v>23981.2</v>
      </c>
      <c r="HB482">
        <v>38381.9</v>
      </c>
      <c r="HC482">
        <v>32431.1</v>
      </c>
      <c r="HD482">
        <v>46584.8</v>
      </c>
      <c r="HE482">
        <v>37960.3</v>
      </c>
      <c r="HF482">
        <v>1.8698</v>
      </c>
      <c r="HG482">
        <v>1.84083</v>
      </c>
      <c r="HH482">
        <v>0.150464</v>
      </c>
      <c r="HI482">
        <v>0</v>
      </c>
      <c r="HJ482">
        <v>27.5773</v>
      </c>
      <c r="HK482">
        <v>999.9</v>
      </c>
      <c r="HL482">
        <v>36.4</v>
      </c>
      <c r="HM482">
        <v>32.6</v>
      </c>
      <c r="HN482">
        <v>19.9218</v>
      </c>
      <c r="HO482">
        <v>60.8813</v>
      </c>
      <c r="HP482">
        <v>22.7925</v>
      </c>
      <c r="HQ482">
        <v>1</v>
      </c>
      <c r="HR482">
        <v>0.15357</v>
      </c>
      <c r="HS482">
        <v>0.33238</v>
      </c>
      <c r="HT482">
        <v>20.2795</v>
      </c>
      <c r="HU482">
        <v>5.20995</v>
      </c>
      <c r="HV482">
        <v>11.98</v>
      </c>
      <c r="HW482">
        <v>4.9628</v>
      </c>
      <c r="HX482">
        <v>3.27433</v>
      </c>
      <c r="HY482">
        <v>9999</v>
      </c>
      <c r="HZ482">
        <v>9999</v>
      </c>
      <c r="IA482">
        <v>9999</v>
      </c>
      <c r="IB482">
        <v>999.9</v>
      </c>
      <c r="IC482">
        <v>1.86395</v>
      </c>
      <c r="ID482">
        <v>1.86008</v>
      </c>
      <c r="IE482">
        <v>1.85846</v>
      </c>
      <c r="IF482">
        <v>1.85974</v>
      </c>
      <c r="IG482">
        <v>1.85988</v>
      </c>
      <c r="IH482">
        <v>1.85838</v>
      </c>
      <c r="II482">
        <v>1.85745</v>
      </c>
      <c r="IJ482">
        <v>1.85242</v>
      </c>
      <c r="IK482">
        <v>0</v>
      </c>
      <c r="IL482">
        <v>0</v>
      </c>
      <c r="IM482">
        <v>0</v>
      </c>
      <c r="IN482">
        <v>0</v>
      </c>
      <c r="IO482" t="s">
        <v>443</v>
      </c>
      <c r="IP482" t="s">
        <v>444</v>
      </c>
      <c r="IQ482" t="s">
        <v>445</v>
      </c>
      <c r="IR482" t="s">
        <v>445</v>
      </c>
      <c r="IS482" t="s">
        <v>445</v>
      </c>
      <c r="IT482" t="s">
        <v>445</v>
      </c>
      <c r="IU482">
        <v>0</v>
      </c>
      <c r="IV482">
        <v>100</v>
      </c>
      <c r="IW482">
        <v>100</v>
      </c>
      <c r="IX482">
        <v>-0.79</v>
      </c>
      <c r="IY482">
        <v>0.2816</v>
      </c>
      <c r="IZ482">
        <v>-1.101190050776656</v>
      </c>
      <c r="JA482">
        <v>-0.0009077452495023094</v>
      </c>
      <c r="JB482">
        <v>1.260287539409167E-06</v>
      </c>
      <c r="JC482">
        <v>-2.747980142854786E-10</v>
      </c>
      <c r="JD482">
        <v>0.01164710740424388</v>
      </c>
      <c r="JE482">
        <v>0.002354074995816399</v>
      </c>
      <c r="JF482">
        <v>0.0004967520844642659</v>
      </c>
      <c r="JG482">
        <v>-1.558376616488758E-06</v>
      </c>
      <c r="JH482">
        <v>1</v>
      </c>
      <c r="JI482">
        <v>1955</v>
      </c>
      <c r="JJ482">
        <v>1</v>
      </c>
      <c r="JK482">
        <v>26</v>
      </c>
      <c r="JL482">
        <v>194366</v>
      </c>
      <c r="JM482">
        <v>194366.2</v>
      </c>
      <c r="JN482">
        <v>2.88818</v>
      </c>
      <c r="JO482">
        <v>2.60254</v>
      </c>
      <c r="JP482">
        <v>1.49658</v>
      </c>
      <c r="JQ482">
        <v>2.34497</v>
      </c>
      <c r="JR482">
        <v>1.54907</v>
      </c>
      <c r="JS482">
        <v>2.4707</v>
      </c>
      <c r="JT482">
        <v>36.8842</v>
      </c>
      <c r="JU482">
        <v>24.1751</v>
      </c>
      <c r="JV482">
        <v>18</v>
      </c>
      <c r="JW482">
        <v>485.378</v>
      </c>
      <c r="JX482">
        <v>481.508</v>
      </c>
      <c r="JY482">
        <v>27.397</v>
      </c>
      <c r="JZ482">
        <v>29.2589</v>
      </c>
      <c r="KA482">
        <v>30.0004</v>
      </c>
      <c r="KB482">
        <v>29.47</v>
      </c>
      <c r="KC482">
        <v>29.4683</v>
      </c>
      <c r="KD482">
        <v>57.9526</v>
      </c>
      <c r="KE482">
        <v>10.007</v>
      </c>
      <c r="KF482">
        <v>25.1602</v>
      </c>
      <c r="KG482">
        <v>27.3646</v>
      </c>
      <c r="KH482">
        <v>1336.65</v>
      </c>
      <c r="KI482">
        <v>17.3002</v>
      </c>
      <c r="KJ482">
        <v>101.852</v>
      </c>
      <c r="KK482">
        <v>91.5279</v>
      </c>
    </row>
    <row r="483" spans="1:297">
      <c r="A483">
        <v>465</v>
      </c>
      <c r="B483">
        <v>1758651570.5</v>
      </c>
      <c r="C483">
        <v>9937.5</v>
      </c>
      <c r="D483" t="s">
        <v>1379</v>
      </c>
      <c r="E483" t="s">
        <v>1380</v>
      </c>
      <c r="F483">
        <v>5</v>
      </c>
      <c r="G483" t="s">
        <v>1220</v>
      </c>
      <c r="H483" t="s">
        <v>438</v>
      </c>
      <c r="I483">
        <v>1758651563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(EA483+(U483+2*0.95*5.67E-8*(((EA483+$B$9)+273)^4-(EA483+273)^4)-44100*J483)/(1.84*29.3*R483+8*0.95*5.67E-8*(EA483+273)^3))</f>
        <v>0</v>
      </c>
      <c r="W483">
        <f>($C$9*EB483+$D$9*EC483+$E$9*V483)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2*0.95*5.67E-8*(((EA483+$B$9)+273)^4-(W483+273)^4)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1348.452407536156</v>
      </c>
      <c r="AK483">
        <v>1314.210363636364</v>
      </c>
      <c r="AL483">
        <v>3.397118729554793</v>
      </c>
      <c r="AM483">
        <v>65.18708182641205</v>
      </c>
      <c r="AN483">
        <f>(AP483 - AO483 + DY483*1E3/(8.314*(EA483+273.15)) * AR483/DX483 * AQ483) * DX483/(100*DL483) * 1000/(1000 - AP483)</f>
        <v>0</v>
      </c>
      <c r="AO483">
        <v>17.24822689631017</v>
      </c>
      <c r="AP483">
        <v>22.01531515151515</v>
      </c>
      <c r="AQ483">
        <v>-5.799091553145702E-05</v>
      </c>
      <c r="AR483">
        <v>105.4084907912641</v>
      </c>
      <c r="AS483">
        <v>0</v>
      </c>
      <c r="AT483">
        <v>0</v>
      </c>
      <c r="AU483">
        <f>IF(AS483*$H$15&gt;=AW483,1.0,(AW483/(AW483-AS483*$H$15)))</f>
        <v>0</v>
      </c>
      <c r="AV483">
        <f>(AU483-1)*100</f>
        <v>0</v>
      </c>
      <c r="AW483">
        <f>MAX(0,($B$15+$C$15*EF483)/(1+$D$15*EF483)*DY483/(EA483+273)*$E$15)</f>
        <v>0</v>
      </c>
      <c r="AX483" t="s">
        <v>439</v>
      </c>
      <c r="AY483" t="s">
        <v>439</v>
      </c>
      <c r="AZ483">
        <v>0</v>
      </c>
      <c r="BA483">
        <v>0</v>
      </c>
      <c r="BB483">
        <f>1-AZ483/BA483</f>
        <v>0</v>
      </c>
      <c r="BC483">
        <v>0</v>
      </c>
      <c r="BD483" t="s">
        <v>439</v>
      </c>
      <c r="BE483" t="s">
        <v>439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439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$B$13*EG483+$C$13*EH483+$F$13*ES483*(1-EV483)</f>
        <v>0</v>
      </c>
      <c r="DI483">
        <f>DH483*DJ483</f>
        <v>0</v>
      </c>
      <c r="DJ483">
        <f>($B$13*$D$11+$C$13*$D$11+$F$13*((FF483+EX483)/MAX(FF483+EX483+FG483, 0.1)*$I$11+FG483/MAX(FF483+EX483+FG483, 0.1)*$J$11))/($B$13+$C$13+$F$13)</f>
        <v>0</v>
      </c>
      <c r="DK483">
        <f>($B$13*$K$11+$C$13*$K$11+$F$13*((FF483+EX483)/MAX(FF483+EX483+FG483, 0.1)*$P$11+FG483/MAX(FF483+EX483+FG483, 0.1)*$Q$11))/($B$13+$C$13+$F$13)</f>
        <v>0</v>
      </c>
      <c r="DL483">
        <v>5.36</v>
      </c>
      <c r="DM483">
        <v>0.5</v>
      </c>
      <c r="DN483" t="s">
        <v>440</v>
      </c>
      <c r="DO483">
        <v>2</v>
      </c>
      <c r="DP483" t="b">
        <v>1</v>
      </c>
      <c r="DQ483">
        <v>1758651563</v>
      </c>
      <c r="DR483">
        <v>1261.911851851852</v>
      </c>
      <c r="DS483">
        <v>1310.057777777778</v>
      </c>
      <c r="DT483">
        <v>22.0263925925926</v>
      </c>
      <c r="DU483">
        <v>17.21504444444445</v>
      </c>
      <c r="DV483">
        <v>1262.702592592593</v>
      </c>
      <c r="DW483">
        <v>21.74471481481481</v>
      </c>
      <c r="DX483">
        <v>500.0315185185185</v>
      </c>
      <c r="DY483">
        <v>90.26289259259259</v>
      </c>
      <c r="DZ483">
        <v>0.06842302592592592</v>
      </c>
      <c r="EA483">
        <v>28.91411481481482</v>
      </c>
      <c r="EB483">
        <v>30.02584074074074</v>
      </c>
      <c r="EC483">
        <v>999.9000000000001</v>
      </c>
      <c r="ED483">
        <v>0</v>
      </c>
      <c r="EE483">
        <v>0</v>
      </c>
      <c r="EF483">
        <v>10027.15814814815</v>
      </c>
      <c r="EG483">
        <v>0</v>
      </c>
      <c r="EH483">
        <v>11.1714</v>
      </c>
      <c r="EI483">
        <v>-48.1467925925926</v>
      </c>
      <c r="EJ483">
        <v>1290.332592592592</v>
      </c>
      <c r="EK483">
        <v>1333.006296296296</v>
      </c>
      <c r="EL483">
        <v>4.811357037037038</v>
      </c>
      <c r="EM483">
        <v>1310.057777777778</v>
      </c>
      <c r="EN483">
        <v>17.21504444444445</v>
      </c>
      <c r="EO483">
        <v>1.988165925925926</v>
      </c>
      <c r="EP483">
        <v>1.553880370370371</v>
      </c>
      <c r="EQ483">
        <v>17.35040740740741</v>
      </c>
      <c r="ER483">
        <v>13.50888148148148</v>
      </c>
      <c r="ES483">
        <v>2000.012592592592</v>
      </c>
      <c r="ET483">
        <v>0.9799934444444446</v>
      </c>
      <c r="EU483">
        <v>0.02000615185185185</v>
      </c>
      <c r="EV483">
        <v>0</v>
      </c>
      <c r="EW483">
        <v>1129.956296296296</v>
      </c>
      <c r="EX483">
        <v>5.00078</v>
      </c>
      <c r="EY483">
        <v>21902.98518518519</v>
      </c>
      <c r="EZ483">
        <v>16379.71111111111</v>
      </c>
      <c r="FA483">
        <v>39.68025925925926</v>
      </c>
      <c r="FB483">
        <v>40.46966666666666</v>
      </c>
      <c r="FC483">
        <v>40.24970370370369</v>
      </c>
      <c r="FD483">
        <v>40.15718518518518</v>
      </c>
      <c r="FE483">
        <v>40.91403703703704</v>
      </c>
      <c r="FF483">
        <v>1955.102592592593</v>
      </c>
      <c r="FG483">
        <v>39.91</v>
      </c>
      <c r="FH483">
        <v>0</v>
      </c>
      <c r="FI483">
        <v>1758651568.8</v>
      </c>
      <c r="FJ483">
        <v>0</v>
      </c>
      <c r="FK483">
        <v>1129.954230769231</v>
      </c>
      <c r="FL483">
        <v>-1.1141880336171</v>
      </c>
      <c r="FM483">
        <v>-19.21025651645897</v>
      </c>
      <c r="FN483">
        <v>21902.96538461539</v>
      </c>
      <c r="FO483">
        <v>15</v>
      </c>
      <c r="FP483">
        <v>0</v>
      </c>
      <c r="FQ483" t="s">
        <v>441</v>
      </c>
      <c r="FR483">
        <v>1746989605.5</v>
      </c>
      <c r="FS483">
        <v>1746989593.5</v>
      </c>
      <c r="FT483">
        <v>0</v>
      </c>
      <c r="FU483">
        <v>-0.274</v>
      </c>
      <c r="FV483">
        <v>-0.002</v>
      </c>
      <c r="FW483">
        <v>2.549</v>
      </c>
      <c r="FX483">
        <v>0.129</v>
      </c>
      <c r="FY483">
        <v>420</v>
      </c>
      <c r="FZ483">
        <v>17</v>
      </c>
      <c r="GA483">
        <v>0.02</v>
      </c>
      <c r="GB483">
        <v>0.04</v>
      </c>
      <c r="GC483">
        <v>-48.1614175</v>
      </c>
      <c r="GD483">
        <v>0.2405054409006018</v>
      </c>
      <c r="GE483">
        <v>0.06755890721252121</v>
      </c>
      <c r="GF483">
        <v>1</v>
      </c>
      <c r="GG483">
        <v>1130.078823529412</v>
      </c>
      <c r="GH483">
        <v>-1.439266619247118</v>
      </c>
      <c r="GI483">
        <v>0.3124266003765213</v>
      </c>
      <c r="GJ483">
        <v>0</v>
      </c>
      <c r="GK483">
        <v>4.8390745</v>
      </c>
      <c r="GL483">
        <v>-0.435778761726091</v>
      </c>
      <c r="GM483">
        <v>0.0437074068637113</v>
      </c>
      <c r="GN483">
        <v>0</v>
      </c>
      <c r="GO483">
        <v>1</v>
      </c>
      <c r="GP483">
        <v>3</v>
      </c>
      <c r="GQ483" t="s">
        <v>448</v>
      </c>
      <c r="GR483">
        <v>3.10164</v>
      </c>
      <c r="GS483">
        <v>2.72609</v>
      </c>
      <c r="GT483">
        <v>0.187556</v>
      </c>
      <c r="GU483">
        <v>0.191706</v>
      </c>
      <c r="GV483">
        <v>0.101135</v>
      </c>
      <c r="GW483">
        <v>0.0862735</v>
      </c>
      <c r="GX483">
        <v>21214.3</v>
      </c>
      <c r="GY483">
        <v>19203.2</v>
      </c>
      <c r="GZ483">
        <v>26676</v>
      </c>
      <c r="HA483">
        <v>23981.2</v>
      </c>
      <c r="HB483">
        <v>38383.4</v>
      </c>
      <c r="HC483">
        <v>32422.5</v>
      </c>
      <c r="HD483">
        <v>46585</v>
      </c>
      <c r="HE483">
        <v>37959.9</v>
      </c>
      <c r="HF483">
        <v>1.86995</v>
      </c>
      <c r="HG483">
        <v>1.84092</v>
      </c>
      <c r="HH483">
        <v>0.151061</v>
      </c>
      <c r="HI483">
        <v>0</v>
      </c>
      <c r="HJ483">
        <v>27.5703</v>
      </c>
      <c r="HK483">
        <v>999.9</v>
      </c>
      <c r="HL483">
        <v>36.4</v>
      </c>
      <c r="HM483">
        <v>32.6</v>
      </c>
      <c r="HN483">
        <v>19.9208</v>
      </c>
      <c r="HO483">
        <v>61.1013</v>
      </c>
      <c r="HP483">
        <v>22.8486</v>
      </c>
      <c r="HQ483">
        <v>1</v>
      </c>
      <c r="HR483">
        <v>0.153918</v>
      </c>
      <c r="HS483">
        <v>0.409907</v>
      </c>
      <c r="HT483">
        <v>20.2792</v>
      </c>
      <c r="HU483">
        <v>5.21145</v>
      </c>
      <c r="HV483">
        <v>11.98</v>
      </c>
      <c r="HW483">
        <v>4.96295</v>
      </c>
      <c r="HX483">
        <v>3.2745</v>
      </c>
      <c r="HY483">
        <v>9999</v>
      </c>
      <c r="HZ483">
        <v>9999</v>
      </c>
      <c r="IA483">
        <v>9999</v>
      </c>
      <c r="IB483">
        <v>999.9</v>
      </c>
      <c r="IC483">
        <v>1.86392</v>
      </c>
      <c r="ID483">
        <v>1.86006</v>
      </c>
      <c r="IE483">
        <v>1.85842</v>
      </c>
      <c r="IF483">
        <v>1.85974</v>
      </c>
      <c r="IG483">
        <v>1.85989</v>
      </c>
      <c r="IH483">
        <v>1.85837</v>
      </c>
      <c r="II483">
        <v>1.85745</v>
      </c>
      <c r="IJ483">
        <v>1.85242</v>
      </c>
      <c r="IK483">
        <v>0</v>
      </c>
      <c r="IL483">
        <v>0</v>
      </c>
      <c r="IM483">
        <v>0</v>
      </c>
      <c r="IN483">
        <v>0</v>
      </c>
      <c r="IO483" t="s">
        <v>443</v>
      </c>
      <c r="IP483" t="s">
        <v>444</v>
      </c>
      <c r="IQ483" t="s">
        <v>445</v>
      </c>
      <c r="IR483" t="s">
        <v>445</v>
      </c>
      <c r="IS483" t="s">
        <v>445</v>
      </c>
      <c r="IT483" t="s">
        <v>445</v>
      </c>
      <c r="IU483">
        <v>0</v>
      </c>
      <c r="IV483">
        <v>100</v>
      </c>
      <c r="IW483">
        <v>100</v>
      </c>
      <c r="IX483">
        <v>-0.77</v>
      </c>
      <c r="IY483">
        <v>0.2814</v>
      </c>
      <c r="IZ483">
        <v>-1.101190050776656</v>
      </c>
      <c r="JA483">
        <v>-0.0009077452495023094</v>
      </c>
      <c r="JB483">
        <v>1.260287539409167E-06</v>
      </c>
      <c r="JC483">
        <v>-2.747980142854786E-10</v>
      </c>
      <c r="JD483">
        <v>0.01164710740424388</v>
      </c>
      <c r="JE483">
        <v>0.002354074995816399</v>
      </c>
      <c r="JF483">
        <v>0.0004967520844642659</v>
      </c>
      <c r="JG483">
        <v>-1.558376616488758E-06</v>
      </c>
      <c r="JH483">
        <v>1</v>
      </c>
      <c r="JI483">
        <v>1955</v>
      </c>
      <c r="JJ483">
        <v>1</v>
      </c>
      <c r="JK483">
        <v>26</v>
      </c>
      <c r="JL483">
        <v>194366.1</v>
      </c>
      <c r="JM483">
        <v>194366.3</v>
      </c>
      <c r="JN483">
        <v>2.91382</v>
      </c>
      <c r="JO483">
        <v>2.61963</v>
      </c>
      <c r="JP483">
        <v>1.49658</v>
      </c>
      <c r="JQ483">
        <v>2.34497</v>
      </c>
      <c r="JR483">
        <v>1.54907</v>
      </c>
      <c r="JS483">
        <v>2.37061</v>
      </c>
      <c r="JT483">
        <v>36.8842</v>
      </c>
      <c r="JU483">
        <v>24.1751</v>
      </c>
      <c r="JV483">
        <v>18</v>
      </c>
      <c r="JW483">
        <v>485.467</v>
      </c>
      <c r="JX483">
        <v>481.558</v>
      </c>
      <c r="JY483">
        <v>27.3597</v>
      </c>
      <c r="JZ483">
        <v>29.2589</v>
      </c>
      <c r="KA483">
        <v>30.0003</v>
      </c>
      <c r="KB483">
        <v>29.47</v>
      </c>
      <c r="KC483">
        <v>29.4664</v>
      </c>
      <c r="KD483">
        <v>58.5674</v>
      </c>
      <c r="KE483">
        <v>10.007</v>
      </c>
      <c r="KF483">
        <v>25.1602</v>
      </c>
      <c r="KG483">
        <v>27.333</v>
      </c>
      <c r="KH483">
        <v>1356.68</v>
      </c>
      <c r="KI483">
        <v>17.3396</v>
      </c>
      <c r="KJ483">
        <v>101.852</v>
      </c>
      <c r="KK483">
        <v>91.5273</v>
      </c>
    </row>
    <row r="484" spans="1:297">
      <c r="A484">
        <v>466</v>
      </c>
      <c r="B484">
        <v>1758651575.5</v>
      </c>
      <c r="C484">
        <v>9942.5</v>
      </c>
      <c r="D484" t="s">
        <v>1381</v>
      </c>
      <c r="E484" t="s">
        <v>1382</v>
      </c>
      <c r="F484">
        <v>5</v>
      </c>
      <c r="G484" t="s">
        <v>1220</v>
      </c>
      <c r="H484" t="s">
        <v>438</v>
      </c>
      <c r="I484">
        <v>1758651567.714286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(EA484+(U484+2*0.95*5.67E-8*(((EA484+$B$9)+273)^4-(EA484+273)^4)-44100*J484)/(1.84*29.3*R484+8*0.95*5.67E-8*(EA484+273)^3))</f>
        <v>0</v>
      </c>
      <c r="W484">
        <f>($C$9*EB484+$D$9*EC484+$E$9*V484)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2*0.95*5.67E-8*(((EA484+$B$9)+273)^4-(W484+273)^4)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1365.491203597827</v>
      </c>
      <c r="AK484">
        <v>1331.280666666666</v>
      </c>
      <c r="AL484">
        <v>3.422724932211183</v>
      </c>
      <c r="AM484">
        <v>65.18708182641205</v>
      </c>
      <c r="AN484">
        <f>(AP484 - AO484 + DY484*1E3/(8.314*(EA484+273.15)) * AR484/DX484 * AQ484) * DX484/(100*DL484) * 1000/(1000 - AP484)</f>
        <v>0</v>
      </c>
      <c r="AO484">
        <v>17.28610771042574</v>
      </c>
      <c r="AP484">
        <v>22.03110727272727</v>
      </c>
      <c r="AQ484">
        <v>0.0001653539069354854</v>
      </c>
      <c r="AR484">
        <v>105.4084907912641</v>
      </c>
      <c r="AS484">
        <v>0</v>
      </c>
      <c r="AT484">
        <v>0</v>
      </c>
      <c r="AU484">
        <f>IF(AS484*$H$15&gt;=AW484,1.0,(AW484/(AW484-AS484*$H$15)))</f>
        <v>0</v>
      </c>
      <c r="AV484">
        <f>(AU484-1)*100</f>
        <v>0</v>
      </c>
      <c r="AW484">
        <f>MAX(0,($B$15+$C$15*EF484)/(1+$D$15*EF484)*DY484/(EA484+273)*$E$15)</f>
        <v>0</v>
      </c>
      <c r="AX484" t="s">
        <v>439</v>
      </c>
      <c r="AY484" t="s">
        <v>439</v>
      </c>
      <c r="AZ484">
        <v>0</v>
      </c>
      <c r="BA484">
        <v>0</v>
      </c>
      <c r="BB484">
        <f>1-AZ484/BA484</f>
        <v>0</v>
      </c>
      <c r="BC484">
        <v>0</v>
      </c>
      <c r="BD484" t="s">
        <v>439</v>
      </c>
      <c r="BE484" t="s">
        <v>439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439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$B$13*EG484+$C$13*EH484+$F$13*ES484*(1-EV484)</f>
        <v>0</v>
      </c>
      <c r="DI484">
        <f>DH484*DJ484</f>
        <v>0</v>
      </c>
      <c r="DJ484">
        <f>($B$13*$D$11+$C$13*$D$11+$F$13*((FF484+EX484)/MAX(FF484+EX484+FG484, 0.1)*$I$11+FG484/MAX(FF484+EX484+FG484, 0.1)*$J$11))/($B$13+$C$13+$F$13)</f>
        <v>0</v>
      </c>
      <c r="DK484">
        <f>($B$13*$K$11+$C$13*$K$11+$F$13*((FF484+EX484)/MAX(FF484+EX484+FG484, 0.1)*$P$11+FG484/MAX(FF484+EX484+FG484, 0.1)*$Q$11))/($B$13+$C$13+$F$13)</f>
        <v>0</v>
      </c>
      <c r="DL484">
        <v>5.36</v>
      </c>
      <c r="DM484">
        <v>0.5</v>
      </c>
      <c r="DN484" t="s">
        <v>440</v>
      </c>
      <c r="DO484">
        <v>2</v>
      </c>
      <c r="DP484" t="b">
        <v>1</v>
      </c>
      <c r="DQ484">
        <v>1758651567.714286</v>
      </c>
      <c r="DR484">
        <v>1277.643928571428</v>
      </c>
      <c r="DS484">
        <v>1325.8275</v>
      </c>
      <c r="DT484">
        <v>22.02455714285714</v>
      </c>
      <c r="DU484">
        <v>17.24247857142857</v>
      </c>
      <c r="DV484">
        <v>1278.419642857143</v>
      </c>
      <c r="DW484">
        <v>21.742925</v>
      </c>
      <c r="DX484">
        <v>500.0726071428571</v>
      </c>
      <c r="DY484">
        <v>90.26346785714286</v>
      </c>
      <c r="DZ484">
        <v>0.06819493571428573</v>
      </c>
      <c r="EA484">
        <v>28.91375357142857</v>
      </c>
      <c r="EB484">
        <v>30.03552857142857</v>
      </c>
      <c r="EC484">
        <v>999.9000000000002</v>
      </c>
      <c r="ED484">
        <v>0</v>
      </c>
      <c r="EE484">
        <v>0</v>
      </c>
      <c r="EF484">
        <v>10027.96785714286</v>
      </c>
      <c r="EG484">
        <v>0</v>
      </c>
      <c r="EH484">
        <v>11.1714</v>
      </c>
      <c r="EI484">
        <v>-48.18405357142858</v>
      </c>
      <c r="EJ484">
        <v>1306.417142857143</v>
      </c>
      <c r="EK484">
        <v>1349.090357142857</v>
      </c>
      <c r="EL484">
        <v>4.782100000000001</v>
      </c>
      <c r="EM484">
        <v>1325.8275</v>
      </c>
      <c r="EN484">
        <v>17.24247857142857</v>
      </c>
      <c r="EO484">
        <v>1.988012857142857</v>
      </c>
      <c r="EP484">
        <v>1.556365357142857</v>
      </c>
      <c r="EQ484">
        <v>17.34918571428571</v>
      </c>
      <c r="ER484">
        <v>13.53341071428571</v>
      </c>
      <c r="ES484">
        <v>1999.998571428572</v>
      </c>
      <c r="ET484">
        <v>0.9799933571428573</v>
      </c>
      <c r="EU484">
        <v>0.02000623928571428</v>
      </c>
      <c r="EV484">
        <v>0</v>
      </c>
      <c r="EW484">
        <v>1129.934285714286</v>
      </c>
      <c r="EX484">
        <v>5.00078</v>
      </c>
      <c r="EY484">
        <v>21901.49642857143</v>
      </c>
      <c r="EZ484">
        <v>16379.58928571429</v>
      </c>
      <c r="FA484">
        <v>39.68939285714286</v>
      </c>
      <c r="FB484">
        <v>40.4685</v>
      </c>
      <c r="FC484">
        <v>40.28092857142856</v>
      </c>
      <c r="FD484">
        <v>40.15832142857143</v>
      </c>
      <c r="FE484">
        <v>40.92378571428571</v>
      </c>
      <c r="FF484">
        <v>1955.088571428572</v>
      </c>
      <c r="FG484">
        <v>39.91</v>
      </c>
      <c r="FH484">
        <v>0</v>
      </c>
      <c r="FI484">
        <v>1758651573.6</v>
      </c>
      <c r="FJ484">
        <v>0</v>
      </c>
      <c r="FK484">
        <v>1129.941153846154</v>
      </c>
      <c r="FL484">
        <v>1.207863240859877</v>
      </c>
      <c r="FM484">
        <v>-12.60854703879088</v>
      </c>
      <c r="FN484">
        <v>21901.57692307693</v>
      </c>
      <c r="FO484">
        <v>15</v>
      </c>
      <c r="FP484">
        <v>0</v>
      </c>
      <c r="FQ484" t="s">
        <v>441</v>
      </c>
      <c r="FR484">
        <v>1746989605.5</v>
      </c>
      <c r="FS484">
        <v>1746989593.5</v>
      </c>
      <c r="FT484">
        <v>0</v>
      </c>
      <c r="FU484">
        <v>-0.274</v>
      </c>
      <c r="FV484">
        <v>-0.002</v>
      </c>
      <c r="FW484">
        <v>2.549</v>
      </c>
      <c r="FX484">
        <v>0.129</v>
      </c>
      <c r="FY484">
        <v>420</v>
      </c>
      <c r="FZ484">
        <v>17</v>
      </c>
      <c r="GA484">
        <v>0.02</v>
      </c>
      <c r="GB484">
        <v>0.04</v>
      </c>
      <c r="GC484">
        <v>-48.1758756097561</v>
      </c>
      <c r="GD484">
        <v>-0.2692954703833598</v>
      </c>
      <c r="GE484">
        <v>0.08350330731141949</v>
      </c>
      <c r="GF484">
        <v>1</v>
      </c>
      <c r="GG484">
        <v>1129.975882352941</v>
      </c>
      <c r="GH484">
        <v>-0.3935828858825235</v>
      </c>
      <c r="GI484">
        <v>0.2969364919924977</v>
      </c>
      <c r="GJ484">
        <v>1</v>
      </c>
      <c r="GK484">
        <v>4.797287804878049</v>
      </c>
      <c r="GL484">
        <v>-0.3960888501742045</v>
      </c>
      <c r="GM484">
        <v>0.040893580956846</v>
      </c>
      <c r="GN484">
        <v>0</v>
      </c>
      <c r="GO484">
        <v>2</v>
      </c>
      <c r="GP484">
        <v>3</v>
      </c>
      <c r="GQ484" t="s">
        <v>442</v>
      </c>
      <c r="GR484">
        <v>3.1017</v>
      </c>
      <c r="GS484">
        <v>2.72633</v>
      </c>
      <c r="GT484">
        <v>0.189047</v>
      </c>
      <c r="GU484">
        <v>0.193194</v>
      </c>
      <c r="GV484">
        <v>0.101195</v>
      </c>
      <c r="GW484">
        <v>0.0863279</v>
      </c>
      <c r="GX484">
        <v>21175.3</v>
      </c>
      <c r="GY484">
        <v>19167.6</v>
      </c>
      <c r="GZ484">
        <v>26675.9</v>
      </c>
      <c r="HA484">
        <v>23980.9</v>
      </c>
      <c r="HB484">
        <v>38381.1</v>
      </c>
      <c r="HC484">
        <v>32420.5</v>
      </c>
      <c r="HD484">
        <v>46585.2</v>
      </c>
      <c r="HE484">
        <v>37959.7</v>
      </c>
      <c r="HF484">
        <v>1.86978</v>
      </c>
      <c r="HG484">
        <v>1.84098</v>
      </c>
      <c r="HH484">
        <v>0.152215</v>
      </c>
      <c r="HI484">
        <v>0</v>
      </c>
      <c r="HJ484">
        <v>27.5644</v>
      </c>
      <c r="HK484">
        <v>999.9</v>
      </c>
      <c r="HL484">
        <v>36.4</v>
      </c>
      <c r="HM484">
        <v>32.6</v>
      </c>
      <c r="HN484">
        <v>19.9155</v>
      </c>
      <c r="HO484">
        <v>60.7813</v>
      </c>
      <c r="HP484">
        <v>22.6963</v>
      </c>
      <c r="HQ484">
        <v>1</v>
      </c>
      <c r="HR484">
        <v>0.154004</v>
      </c>
      <c r="HS484">
        <v>0.434439</v>
      </c>
      <c r="HT484">
        <v>20.279</v>
      </c>
      <c r="HU484">
        <v>5.21115</v>
      </c>
      <c r="HV484">
        <v>11.9798</v>
      </c>
      <c r="HW484">
        <v>4.963</v>
      </c>
      <c r="HX484">
        <v>3.27448</v>
      </c>
      <c r="HY484">
        <v>9999</v>
      </c>
      <c r="HZ484">
        <v>9999</v>
      </c>
      <c r="IA484">
        <v>9999</v>
      </c>
      <c r="IB484">
        <v>999.9</v>
      </c>
      <c r="IC484">
        <v>1.86394</v>
      </c>
      <c r="ID484">
        <v>1.86006</v>
      </c>
      <c r="IE484">
        <v>1.85842</v>
      </c>
      <c r="IF484">
        <v>1.85975</v>
      </c>
      <c r="IG484">
        <v>1.85989</v>
      </c>
      <c r="IH484">
        <v>1.85838</v>
      </c>
      <c r="II484">
        <v>1.85745</v>
      </c>
      <c r="IJ484">
        <v>1.85242</v>
      </c>
      <c r="IK484">
        <v>0</v>
      </c>
      <c r="IL484">
        <v>0</v>
      </c>
      <c r="IM484">
        <v>0</v>
      </c>
      <c r="IN484">
        <v>0</v>
      </c>
      <c r="IO484" t="s">
        <v>443</v>
      </c>
      <c r="IP484" t="s">
        <v>444</v>
      </c>
      <c r="IQ484" t="s">
        <v>445</v>
      </c>
      <c r="IR484" t="s">
        <v>445</v>
      </c>
      <c r="IS484" t="s">
        <v>445</v>
      </c>
      <c r="IT484" t="s">
        <v>445</v>
      </c>
      <c r="IU484">
        <v>0</v>
      </c>
      <c r="IV484">
        <v>100</v>
      </c>
      <c r="IW484">
        <v>100</v>
      </c>
      <c r="IX484">
        <v>-0.75</v>
      </c>
      <c r="IY484">
        <v>0.2818</v>
      </c>
      <c r="IZ484">
        <v>-1.101190050776656</v>
      </c>
      <c r="JA484">
        <v>-0.0009077452495023094</v>
      </c>
      <c r="JB484">
        <v>1.260287539409167E-06</v>
      </c>
      <c r="JC484">
        <v>-2.747980142854786E-10</v>
      </c>
      <c r="JD484">
        <v>0.01164710740424388</v>
      </c>
      <c r="JE484">
        <v>0.002354074995816399</v>
      </c>
      <c r="JF484">
        <v>0.0004967520844642659</v>
      </c>
      <c r="JG484">
        <v>-1.558376616488758E-06</v>
      </c>
      <c r="JH484">
        <v>1</v>
      </c>
      <c r="JI484">
        <v>1955</v>
      </c>
      <c r="JJ484">
        <v>1</v>
      </c>
      <c r="JK484">
        <v>26</v>
      </c>
      <c r="JL484">
        <v>194366.2</v>
      </c>
      <c r="JM484">
        <v>194366.4</v>
      </c>
      <c r="JN484">
        <v>2.94434</v>
      </c>
      <c r="JO484">
        <v>2.60742</v>
      </c>
      <c r="JP484">
        <v>1.49658</v>
      </c>
      <c r="JQ484">
        <v>2.34497</v>
      </c>
      <c r="JR484">
        <v>1.54907</v>
      </c>
      <c r="JS484">
        <v>2.46704</v>
      </c>
      <c r="JT484">
        <v>36.8842</v>
      </c>
      <c r="JU484">
        <v>24.1751</v>
      </c>
      <c r="JV484">
        <v>18</v>
      </c>
      <c r="JW484">
        <v>485.364</v>
      </c>
      <c r="JX484">
        <v>481.586</v>
      </c>
      <c r="JY484">
        <v>27.3207</v>
      </c>
      <c r="JZ484">
        <v>29.2582</v>
      </c>
      <c r="KA484">
        <v>30.0003</v>
      </c>
      <c r="KB484">
        <v>29.47</v>
      </c>
      <c r="KC484">
        <v>29.466</v>
      </c>
      <c r="KD484">
        <v>59.1079</v>
      </c>
      <c r="KE484">
        <v>9.72648</v>
      </c>
      <c r="KF484">
        <v>25.5399</v>
      </c>
      <c r="KG484">
        <v>27.3022</v>
      </c>
      <c r="KH484">
        <v>1370.04</v>
      </c>
      <c r="KI484">
        <v>17.3717</v>
      </c>
      <c r="KJ484">
        <v>101.852</v>
      </c>
      <c r="KK484">
        <v>91.5264</v>
      </c>
    </row>
    <row r="485" spans="1:297">
      <c r="A485">
        <v>467</v>
      </c>
      <c r="B485">
        <v>1758651580.5</v>
      </c>
      <c r="C485">
        <v>9947.5</v>
      </c>
      <c r="D485" t="s">
        <v>1383</v>
      </c>
      <c r="E485" t="s">
        <v>1384</v>
      </c>
      <c r="F485">
        <v>5</v>
      </c>
      <c r="G485" t="s">
        <v>1220</v>
      </c>
      <c r="H485" t="s">
        <v>438</v>
      </c>
      <c r="I485">
        <v>1758651573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(EA485+(U485+2*0.95*5.67E-8*(((EA485+$B$9)+273)^4-(EA485+273)^4)-44100*J485)/(1.84*29.3*R485+8*0.95*5.67E-8*(EA485+273)^3))</f>
        <v>0</v>
      </c>
      <c r="W485">
        <f>($C$9*EB485+$D$9*EC485+$E$9*V485)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2*0.95*5.67E-8*(((EA485+$B$9)+273)^4-(W485+273)^4)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1382.703019960582</v>
      </c>
      <c r="AK485">
        <v>1348.326969696969</v>
      </c>
      <c r="AL485">
        <v>3.409574307809911</v>
      </c>
      <c r="AM485">
        <v>65.18708182641205</v>
      </c>
      <c r="AN485">
        <f>(AP485 - AO485 + DY485*1E3/(8.314*(EA485+273.15)) * AR485/DX485 * AQ485) * DX485/(100*DL485) * 1000/(1000 - AP485)</f>
        <v>0</v>
      </c>
      <c r="AO485">
        <v>17.32533607142994</v>
      </c>
      <c r="AP485">
        <v>22.03130969696969</v>
      </c>
      <c r="AQ485">
        <v>4.033084418007414E-05</v>
      </c>
      <c r="AR485">
        <v>105.4084907912641</v>
      </c>
      <c r="AS485">
        <v>0</v>
      </c>
      <c r="AT485">
        <v>0</v>
      </c>
      <c r="AU485">
        <f>IF(AS485*$H$15&gt;=AW485,1.0,(AW485/(AW485-AS485*$H$15)))</f>
        <v>0</v>
      </c>
      <c r="AV485">
        <f>(AU485-1)*100</f>
        <v>0</v>
      </c>
      <c r="AW485">
        <f>MAX(0,($B$15+$C$15*EF485)/(1+$D$15*EF485)*DY485/(EA485+273)*$E$15)</f>
        <v>0</v>
      </c>
      <c r="AX485" t="s">
        <v>439</v>
      </c>
      <c r="AY485" t="s">
        <v>439</v>
      </c>
      <c r="AZ485">
        <v>0</v>
      </c>
      <c r="BA485">
        <v>0</v>
      </c>
      <c r="BB485">
        <f>1-AZ485/BA485</f>
        <v>0</v>
      </c>
      <c r="BC485">
        <v>0</v>
      </c>
      <c r="BD485" t="s">
        <v>439</v>
      </c>
      <c r="BE485" t="s">
        <v>439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439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$B$13*EG485+$C$13*EH485+$F$13*ES485*(1-EV485)</f>
        <v>0</v>
      </c>
      <c r="DI485">
        <f>DH485*DJ485</f>
        <v>0</v>
      </c>
      <c r="DJ485">
        <f>($B$13*$D$11+$C$13*$D$11+$F$13*((FF485+EX485)/MAX(FF485+EX485+FG485, 0.1)*$I$11+FG485/MAX(FF485+EX485+FG485, 0.1)*$J$11))/($B$13+$C$13+$F$13)</f>
        <v>0</v>
      </c>
      <c r="DK485">
        <f>($B$13*$K$11+$C$13*$K$11+$F$13*((FF485+EX485)/MAX(FF485+EX485+FG485, 0.1)*$P$11+FG485/MAX(FF485+EX485+FG485, 0.1)*$Q$11))/($B$13+$C$13+$F$13)</f>
        <v>0</v>
      </c>
      <c r="DL485">
        <v>5.36</v>
      </c>
      <c r="DM485">
        <v>0.5</v>
      </c>
      <c r="DN485" t="s">
        <v>440</v>
      </c>
      <c r="DO485">
        <v>2</v>
      </c>
      <c r="DP485" t="b">
        <v>1</v>
      </c>
      <c r="DQ485">
        <v>1758651573</v>
      </c>
      <c r="DR485">
        <v>1295.284814814815</v>
      </c>
      <c r="DS485">
        <v>1343.532962962963</v>
      </c>
      <c r="DT485">
        <v>22.02401481481482</v>
      </c>
      <c r="DU485">
        <v>17.27967407407408</v>
      </c>
      <c r="DV485">
        <v>1296.043703703704</v>
      </c>
      <c r="DW485">
        <v>21.74239259259259</v>
      </c>
      <c r="DX485">
        <v>500.0431851851852</v>
      </c>
      <c r="DY485">
        <v>90.26583333333332</v>
      </c>
      <c r="DZ485">
        <v>0.0680891962962963</v>
      </c>
      <c r="EA485">
        <v>28.9125925925926</v>
      </c>
      <c r="EB485">
        <v>30.03497407407407</v>
      </c>
      <c r="EC485">
        <v>999.9000000000001</v>
      </c>
      <c r="ED485">
        <v>0</v>
      </c>
      <c r="EE485">
        <v>0</v>
      </c>
      <c r="EF485">
        <v>10014.16481481482</v>
      </c>
      <c r="EG485">
        <v>0</v>
      </c>
      <c r="EH485">
        <v>11.1714</v>
      </c>
      <c r="EI485">
        <v>-48.24771851851852</v>
      </c>
      <c r="EJ485">
        <v>1324.455185185185</v>
      </c>
      <c r="EK485">
        <v>1367.157407407407</v>
      </c>
      <c r="EL485">
        <v>4.744354444444444</v>
      </c>
      <c r="EM485">
        <v>1343.532962962963</v>
      </c>
      <c r="EN485">
        <v>17.27967407407408</v>
      </c>
      <c r="EO485">
        <v>1.988015925925926</v>
      </c>
      <c r="EP485">
        <v>1.559763333333334</v>
      </c>
      <c r="EQ485">
        <v>17.3492037037037</v>
      </c>
      <c r="ER485">
        <v>13.56691481481481</v>
      </c>
      <c r="ES485">
        <v>1999.984814814814</v>
      </c>
      <c r="ET485">
        <v>0.9799933333333335</v>
      </c>
      <c r="EU485">
        <v>0.02000626296296296</v>
      </c>
      <c r="EV485">
        <v>0</v>
      </c>
      <c r="EW485">
        <v>1129.946296296296</v>
      </c>
      <c r="EX485">
        <v>5.00078</v>
      </c>
      <c r="EY485">
        <v>21900.11481481481</v>
      </c>
      <c r="EZ485">
        <v>16379.47407407407</v>
      </c>
      <c r="FA485">
        <v>39.69644444444445</v>
      </c>
      <c r="FB485">
        <v>40.46733333333332</v>
      </c>
      <c r="FC485">
        <v>40.27518518518518</v>
      </c>
      <c r="FD485">
        <v>40.16651851851852</v>
      </c>
      <c r="FE485">
        <v>40.91637037037036</v>
      </c>
      <c r="FF485">
        <v>1955.074814814815</v>
      </c>
      <c r="FG485">
        <v>39.91</v>
      </c>
      <c r="FH485">
        <v>0</v>
      </c>
      <c r="FI485">
        <v>1758651579</v>
      </c>
      <c r="FJ485">
        <v>0</v>
      </c>
      <c r="FK485">
        <v>1129.9548</v>
      </c>
      <c r="FL485">
        <v>-0.4292307750115891</v>
      </c>
      <c r="FM485">
        <v>-15.86923077462126</v>
      </c>
      <c r="FN485">
        <v>21900.116</v>
      </c>
      <c r="FO485">
        <v>15</v>
      </c>
      <c r="FP485">
        <v>0</v>
      </c>
      <c r="FQ485" t="s">
        <v>441</v>
      </c>
      <c r="FR485">
        <v>1746989605.5</v>
      </c>
      <c r="FS485">
        <v>1746989593.5</v>
      </c>
      <c r="FT485">
        <v>0</v>
      </c>
      <c r="FU485">
        <v>-0.274</v>
      </c>
      <c r="FV485">
        <v>-0.002</v>
      </c>
      <c r="FW485">
        <v>2.549</v>
      </c>
      <c r="FX485">
        <v>0.129</v>
      </c>
      <c r="FY485">
        <v>420</v>
      </c>
      <c r="FZ485">
        <v>17</v>
      </c>
      <c r="GA485">
        <v>0.02</v>
      </c>
      <c r="GB485">
        <v>0.04</v>
      </c>
      <c r="GC485">
        <v>-48.22061463414634</v>
      </c>
      <c r="GD485">
        <v>-0.847588850174247</v>
      </c>
      <c r="GE485">
        <v>0.1091038139794676</v>
      </c>
      <c r="GF485">
        <v>0</v>
      </c>
      <c r="GG485">
        <v>1129.910588235294</v>
      </c>
      <c r="GH485">
        <v>0.049503431729129</v>
      </c>
      <c r="GI485">
        <v>0.305141637088623</v>
      </c>
      <c r="GJ485">
        <v>1</v>
      </c>
      <c r="GK485">
        <v>4.766978048780487</v>
      </c>
      <c r="GL485">
        <v>-0.4297381881533083</v>
      </c>
      <c r="GM485">
        <v>0.04421193687282201</v>
      </c>
      <c r="GN485">
        <v>0</v>
      </c>
      <c r="GO485">
        <v>1</v>
      </c>
      <c r="GP485">
        <v>3</v>
      </c>
      <c r="GQ485" t="s">
        <v>448</v>
      </c>
      <c r="GR485">
        <v>3.10151</v>
      </c>
      <c r="GS485">
        <v>2.7263</v>
      </c>
      <c r="GT485">
        <v>0.190496</v>
      </c>
      <c r="GU485">
        <v>0.194601</v>
      </c>
      <c r="GV485">
        <v>0.101194</v>
      </c>
      <c r="GW485">
        <v>0.08661140000000001</v>
      </c>
      <c r="GX485">
        <v>21137.5</v>
      </c>
      <c r="GY485">
        <v>19134</v>
      </c>
      <c r="GZ485">
        <v>26675.9</v>
      </c>
      <c r="HA485">
        <v>23980.6</v>
      </c>
      <c r="HB485">
        <v>38381.3</v>
      </c>
      <c r="HC485">
        <v>32410.2</v>
      </c>
      <c r="HD485">
        <v>46585.3</v>
      </c>
      <c r="HE485">
        <v>37959.3</v>
      </c>
      <c r="HF485">
        <v>1.86985</v>
      </c>
      <c r="HG485">
        <v>1.8414</v>
      </c>
      <c r="HH485">
        <v>0.152122</v>
      </c>
      <c r="HI485">
        <v>0</v>
      </c>
      <c r="HJ485">
        <v>27.5594</v>
      </c>
      <c r="HK485">
        <v>999.9</v>
      </c>
      <c r="HL485">
        <v>36.5</v>
      </c>
      <c r="HM485">
        <v>32.6</v>
      </c>
      <c r="HN485">
        <v>19.9764</v>
      </c>
      <c r="HO485">
        <v>60.5213</v>
      </c>
      <c r="HP485">
        <v>22.8726</v>
      </c>
      <c r="HQ485">
        <v>1</v>
      </c>
      <c r="HR485">
        <v>0.153971</v>
      </c>
      <c r="HS485">
        <v>0.506865</v>
      </c>
      <c r="HT485">
        <v>20.2787</v>
      </c>
      <c r="HU485">
        <v>5.211</v>
      </c>
      <c r="HV485">
        <v>11.9796</v>
      </c>
      <c r="HW485">
        <v>4.96295</v>
      </c>
      <c r="HX485">
        <v>3.27438</v>
      </c>
      <c r="HY485">
        <v>9999</v>
      </c>
      <c r="HZ485">
        <v>9999</v>
      </c>
      <c r="IA485">
        <v>9999</v>
      </c>
      <c r="IB485">
        <v>999.9</v>
      </c>
      <c r="IC485">
        <v>1.86393</v>
      </c>
      <c r="ID485">
        <v>1.86009</v>
      </c>
      <c r="IE485">
        <v>1.85839</v>
      </c>
      <c r="IF485">
        <v>1.85974</v>
      </c>
      <c r="IG485">
        <v>1.85989</v>
      </c>
      <c r="IH485">
        <v>1.85837</v>
      </c>
      <c r="II485">
        <v>1.85745</v>
      </c>
      <c r="IJ485">
        <v>1.85242</v>
      </c>
      <c r="IK485">
        <v>0</v>
      </c>
      <c r="IL485">
        <v>0</v>
      </c>
      <c r="IM485">
        <v>0</v>
      </c>
      <c r="IN485">
        <v>0</v>
      </c>
      <c r="IO485" t="s">
        <v>443</v>
      </c>
      <c r="IP485" t="s">
        <v>444</v>
      </c>
      <c r="IQ485" t="s">
        <v>445</v>
      </c>
      <c r="IR485" t="s">
        <v>445</v>
      </c>
      <c r="IS485" t="s">
        <v>445</v>
      </c>
      <c r="IT485" t="s">
        <v>445</v>
      </c>
      <c r="IU485">
        <v>0</v>
      </c>
      <c r="IV485">
        <v>100</v>
      </c>
      <c r="IW485">
        <v>100</v>
      </c>
      <c r="IX485">
        <v>-0.73</v>
      </c>
      <c r="IY485">
        <v>0.2819</v>
      </c>
      <c r="IZ485">
        <v>-1.101190050776656</v>
      </c>
      <c r="JA485">
        <v>-0.0009077452495023094</v>
      </c>
      <c r="JB485">
        <v>1.260287539409167E-06</v>
      </c>
      <c r="JC485">
        <v>-2.747980142854786E-10</v>
      </c>
      <c r="JD485">
        <v>0.01164710740424388</v>
      </c>
      <c r="JE485">
        <v>0.002354074995816399</v>
      </c>
      <c r="JF485">
        <v>0.0004967520844642659</v>
      </c>
      <c r="JG485">
        <v>-1.558376616488758E-06</v>
      </c>
      <c r="JH485">
        <v>1</v>
      </c>
      <c r="JI485">
        <v>1955</v>
      </c>
      <c r="JJ485">
        <v>1</v>
      </c>
      <c r="JK485">
        <v>26</v>
      </c>
      <c r="JL485">
        <v>194366.2</v>
      </c>
      <c r="JM485">
        <v>194366.5</v>
      </c>
      <c r="JN485">
        <v>2.97119</v>
      </c>
      <c r="JO485">
        <v>2.61963</v>
      </c>
      <c r="JP485">
        <v>1.49658</v>
      </c>
      <c r="JQ485">
        <v>2.34497</v>
      </c>
      <c r="JR485">
        <v>1.54907</v>
      </c>
      <c r="JS485">
        <v>2.32788</v>
      </c>
      <c r="JT485">
        <v>36.8842</v>
      </c>
      <c r="JU485">
        <v>24.1663</v>
      </c>
      <c r="JV485">
        <v>18</v>
      </c>
      <c r="JW485">
        <v>485.408</v>
      </c>
      <c r="JX485">
        <v>481.862</v>
      </c>
      <c r="JY485">
        <v>27.2798</v>
      </c>
      <c r="JZ485">
        <v>29.2563</v>
      </c>
      <c r="KA485">
        <v>30.0002</v>
      </c>
      <c r="KB485">
        <v>29.47</v>
      </c>
      <c r="KC485">
        <v>29.466</v>
      </c>
      <c r="KD485">
        <v>59.7209</v>
      </c>
      <c r="KE485">
        <v>9.72648</v>
      </c>
      <c r="KF485">
        <v>25.5399</v>
      </c>
      <c r="KG485">
        <v>27.2571</v>
      </c>
      <c r="KH485">
        <v>1390.07</v>
      </c>
      <c r="KI485">
        <v>17.3942</v>
      </c>
      <c r="KJ485">
        <v>101.852</v>
      </c>
      <c r="KK485">
        <v>91.52549999999999</v>
      </c>
    </row>
    <row r="486" spans="1:297">
      <c r="A486">
        <v>468</v>
      </c>
      <c r="B486">
        <v>1758651585.5</v>
      </c>
      <c r="C486">
        <v>9952.5</v>
      </c>
      <c r="D486" t="s">
        <v>1385</v>
      </c>
      <c r="E486" t="s">
        <v>1386</v>
      </c>
      <c r="F486">
        <v>5</v>
      </c>
      <c r="G486" t="s">
        <v>1220</v>
      </c>
      <c r="H486" t="s">
        <v>438</v>
      </c>
      <c r="I486">
        <v>1758651577.714286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(EA486+(U486+2*0.95*5.67E-8*(((EA486+$B$9)+273)^4-(EA486+273)^4)-44100*J486)/(1.84*29.3*R486+8*0.95*5.67E-8*(EA486+273)^3))</f>
        <v>0</v>
      </c>
      <c r="W486">
        <f>($C$9*EB486+$D$9*EC486+$E$9*V486)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2*0.95*5.67E-8*(((EA486+$B$9)+273)^4-(W486+273)^4)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1399.843190362597</v>
      </c>
      <c r="AK486">
        <v>1365.593696969696</v>
      </c>
      <c r="AL486">
        <v>3.455084385144913</v>
      </c>
      <c r="AM486">
        <v>65.18708182641205</v>
      </c>
      <c r="AN486">
        <f>(AP486 - AO486 + DY486*1E3/(8.314*(EA486+273.15)) * AR486/DX486 * AQ486) * DX486/(100*DL486) * 1000/(1000 - AP486)</f>
        <v>0</v>
      </c>
      <c r="AO486">
        <v>17.39357122268711</v>
      </c>
      <c r="AP486">
        <v>22.05675515151515</v>
      </c>
      <c r="AQ486">
        <v>0.003956520209601985</v>
      </c>
      <c r="AR486">
        <v>105.4084907912641</v>
      </c>
      <c r="AS486">
        <v>0</v>
      </c>
      <c r="AT486">
        <v>0</v>
      </c>
      <c r="AU486">
        <f>IF(AS486*$H$15&gt;=AW486,1.0,(AW486/(AW486-AS486*$H$15)))</f>
        <v>0</v>
      </c>
      <c r="AV486">
        <f>(AU486-1)*100</f>
        <v>0</v>
      </c>
      <c r="AW486">
        <f>MAX(0,($B$15+$C$15*EF486)/(1+$D$15*EF486)*DY486/(EA486+273)*$E$15)</f>
        <v>0</v>
      </c>
      <c r="AX486" t="s">
        <v>439</v>
      </c>
      <c r="AY486" t="s">
        <v>439</v>
      </c>
      <c r="AZ486">
        <v>0</v>
      </c>
      <c r="BA486">
        <v>0</v>
      </c>
      <c r="BB486">
        <f>1-AZ486/BA486</f>
        <v>0</v>
      </c>
      <c r="BC486">
        <v>0</v>
      </c>
      <c r="BD486" t="s">
        <v>439</v>
      </c>
      <c r="BE486" t="s">
        <v>439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439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$B$13*EG486+$C$13*EH486+$F$13*ES486*(1-EV486)</f>
        <v>0</v>
      </c>
      <c r="DI486">
        <f>DH486*DJ486</f>
        <v>0</v>
      </c>
      <c r="DJ486">
        <f>($B$13*$D$11+$C$13*$D$11+$F$13*((FF486+EX486)/MAX(FF486+EX486+FG486, 0.1)*$I$11+FG486/MAX(FF486+EX486+FG486, 0.1)*$J$11))/($B$13+$C$13+$F$13)</f>
        <v>0</v>
      </c>
      <c r="DK486">
        <f>($B$13*$K$11+$C$13*$K$11+$F$13*((FF486+EX486)/MAX(FF486+EX486+FG486, 0.1)*$P$11+FG486/MAX(FF486+EX486+FG486, 0.1)*$Q$11))/($B$13+$C$13+$F$13)</f>
        <v>0</v>
      </c>
      <c r="DL486">
        <v>5.36</v>
      </c>
      <c r="DM486">
        <v>0.5</v>
      </c>
      <c r="DN486" t="s">
        <v>440</v>
      </c>
      <c r="DO486">
        <v>2</v>
      </c>
      <c r="DP486" t="b">
        <v>1</v>
      </c>
      <c r="DQ486">
        <v>1758651577.714286</v>
      </c>
      <c r="DR486">
        <v>1311.025714285715</v>
      </c>
      <c r="DS486">
        <v>1359.335714285714</v>
      </c>
      <c r="DT486">
        <v>22.03319285714286</v>
      </c>
      <c r="DU486">
        <v>17.32776071428571</v>
      </c>
      <c r="DV486">
        <v>1311.769642857143</v>
      </c>
      <c r="DW486">
        <v>21.75136071428571</v>
      </c>
      <c r="DX486">
        <v>500.0278928571428</v>
      </c>
      <c r="DY486">
        <v>90.26551428571429</v>
      </c>
      <c r="DZ486">
        <v>0.06806377500000001</v>
      </c>
      <c r="EA486">
        <v>28.91050714285715</v>
      </c>
      <c r="EB486">
        <v>30.04010357142857</v>
      </c>
      <c r="EC486">
        <v>999.9000000000002</v>
      </c>
      <c r="ED486">
        <v>0</v>
      </c>
      <c r="EE486">
        <v>0</v>
      </c>
      <c r="EF486">
        <v>10004.68142857143</v>
      </c>
      <c r="EG486">
        <v>0</v>
      </c>
      <c r="EH486">
        <v>11.1714</v>
      </c>
      <c r="EI486">
        <v>-48.30932499999999</v>
      </c>
      <c r="EJ486">
        <v>1340.563214285714</v>
      </c>
      <c r="EK486">
        <v>1383.305714285714</v>
      </c>
      <c r="EL486">
        <v>4.705441428571429</v>
      </c>
      <c r="EM486">
        <v>1359.335714285714</v>
      </c>
      <c r="EN486">
        <v>17.32776071428571</v>
      </c>
      <c r="EO486">
        <v>1.9888375</v>
      </c>
      <c r="EP486">
        <v>1.5640975</v>
      </c>
      <c r="EQ486">
        <v>17.35573214285714</v>
      </c>
      <c r="ER486">
        <v>13.60953571428572</v>
      </c>
      <c r="ES486">
        <v>1999.988571428571</v>
      </c>
      <c r="ET486">
        <v>0.9799934642857144</v>
      </c>
      <c r="EU486">
        <v>0.02000613214285714</v>
      </c>
      <c r="EV486">
        <v>0</v>
      </c>
      <c r="EW486">
        <v>1129.893214285714</v>
      </c>
      <c r="EX486">
        <v>5.00078</v>
      </c>
      <c r="EY486">
        <v>21899.92142857143</v>
      </c>
      <c r="EZ486">
        <v>16379.51785714286</v>
      </c>
      <c r="FA486">
        <v>39.69835714285714</v>
      </c>
      <c r="FB486">
        <v>40.4685</v>
      </c>
      <c r="FC486">
        <v>40.33678571428571</v>
      </c>
      <c r="FD486">
        <v>40.17614285714286</v>
      </c>
      <c r="FE486">
        <v>40.93274999999999</v>
      </c>
      <c r="FF486">
        <v>1955.078571428572</v>
      </c>
      <c r="FG486">
        <v>39.91</v>
      </c>
      <c r="FH486">
        <v>0</v>
      </c>
      <c r="FI486">
        <v>1758651583.8</v>
      </c>
      <c r="FJ486">
        <v>0</v>
      </c>
      <c r="FK486">
        <v>1129.8988</v>
      </c>
      <c r="FL486">
        <v>-1.657692325535153</v>
      </c>
      <c r="FM486">
        <v>4.384615420640786</v>
      </c>
      <c r="FN486">
        <v>21899.916</v>
      </c>
      <c r="FO486">
        <v>15</v>
      </c>
      <c r="FP486">
        <v>0</v>
      </c>
      <c r="FQ486" t="s">
        <v>441</v>
      </c>
      <c r="FR486">
        <v>1746989605.5</v>
      </c>
      <c r="FS486">
        <v>1746989593.5</v>
      </c>
      <c r="FT486">
        <v>0</v>
      </c>
      <c r="FU486">
        <v>-0.274</v>
      </c>
      <c r="FV486">
        <v>-0.002</v>
      </c>
      <c r="FW486">
        <v>2.549</v>
      </c>
      <c r="FX486">
        <v>0.129</v>
      </c>
      <c r="FY486">
        <v>420</v>
      </c>
      <c r="FZ486">
        <v>17</v>
      </c>
      <c r="GA486">
        <v>0.02</v>
      </c>
      <c r="GB486">
        <v>0.04</v>
      </c>
      <c r="GC486">
        <v>-48.25401951219511</v>
      </c>
      <c r="GD486">
        <v>-0.7922801393728407</v>
      </c>
      <c r="GE486">
        <v>0.1068405244654613</v>
      </c>
      <c r="GF486">
        <v>0</v>
      </c>
      <c r="GG486">
        <v>1129.930882352941</v>
      </c>
      <c r="GH486">
        <v>-0.6837280393630487</v>
      </c>
      <c r="GI486">
        <v>0.3029595939575757</v>
      </c>
      <c r="GJ486">
        <v>1</v>
      </c>
      <c r="GK486">
        <v>4.734330243902439</v>
      </c>
      <c r="GL486">
        <v>-0.4938232055749085</v>
      </c>
      <c r="GM486">
        <v>0.05069193920082864</v>
      </c>
      <c r="GN486">
        <v>0</v>
      </c>
      <c r="GO486">
        <v>1</v>
      </c>
      <c r="GP486">
        <v>3</v>
      </c>
      <c r="GQ486" t="s">
        <v>448</v>
      </c>
      <c r="GR486">
        <v>3.1016</v>
      </c>
      <c r="GS486">
        <v>2.7261</v>
      </c>
      <c r="GT486">
        <v>0.191967</v>
      </c>
      <c r="GU486">
        <v>0.196051</v>
      </c>
      <c r="GV486">
        <v>0.101275</v>
      </c>
      <c r="GW486">
        <v>0.0867092</v>
      </c>
      <c r="GX486">
        <v>21099.1</v>
      </c>
      <c r="GY486">
        <v>19099.4</v>
      </c>
      <c r="GZ486">
        <v>26675.9</v>
      </c>
      <c r="HA486">
        <v>23980.5</v>
      </c>
      <c r="HB486">
        <v>38377.9</v>
      </c>
      <c r="HC486">
        <v>32407</v>
      </c>
      <c r="HD486">
        <v>46585.1</v>
      </c>
      <c r="HE486">
        <v>37959.4</v>
      </c>
      <c r="HF486">
        <v>1.86957</v>
      </c>
      <c r="HG486">
        <v>1.84125</v>
      </c>
      <c r="HH486">
        <v>0.150483</v>
      </c>
      <c r="HI486">
        <v>0</v>
      </c>
      <c r="HJ486">
        <v>27.5541</v>
      </c>
      <c r="HK486">
        <v>999.9</v>
      </c>
      <c r="HL486">
        <v>36.5</v>
      </c>
      <c r="HM486">
        <v>32.6</v>
      </c>
      <c r="HN486">
        <v>19.9738</v>
      </c>
      <c r="HO486">
        <v>61.0713</v>
      </c>
      <c r="HP486">
        <v>22.6923</v>
      </c>
      <c r="HQ486">
        <v>1</v>
      </c>
      <c r="HR486">
        <v>0.153956</v>
      </c>
      <c r="HS486">
        <v>0.516174</v>
      </c>
      <c r="HT486">
        <v>20.2785</v>
      </c>
      <c r="HU486">
        <v>5.2107</v>
      </c>
      <c r="HV486">
        <v>11.9796</v>
      </c>
      <c r="HW486">
        <v>4.96275</v>
      </c>
      <c r="HX486">
        <v>3.27448</v>
      </c>
      <c r="HY486">
        <v>9999</v>
      </c>
      <c r="HZ486">
        <v>9999</v>
      </c>
      <c r="IA486">
        <v>9999</v>
      </c>
      <c r="IB486">
        <v>999.9</v>
      </c>
      <c r="IC486">
        <v>1.86391</v>
      </c>
      <c r="ID486">
        <v>1.8601</v>
      </c>
      <c r="IE486">
        <v>1.85839</v>
      </c>
      <c r="IF486">
        <v>1.85974</v>
      </c>
      <c r="IG486">
        <v>1.85989</v>
      </c>
      <c r="IH486">
        <v>1.85837</v>
      </c>
      <c r="II486">
        <v>1.85745</v>
      </c>
      <c r="IJ486">
        <v>1.85242</v>
      </c>
      <c r="IK486">
        <v>0</v>
      </c>
      <c r="IL486">
        <v>0</v>
      </c>
      <c r="IM486">
        <v>0</v>
      </c>
      <c r="IN486">
        <v>0</v>
      </c>
      <c r="IO486" t="s">
        <v>443</v>
      </c>
      <c r="IP486" t="s">
        <v>444</v>
      </c>
      <c r="IQ486" t="s">
        <v>445</v>
      </c>
      <c r="IR486" t="s">
        <v>445</v>
      </c>
      <c r="IS486" t="s">
        <v>445</v>
      </c>
      <c r="IT486" t="s">
        <v>445</v>
      </c>
      <c r="IU486">
        <v>0</v>
      </c>
      <c r="IV486">
        <v>100</v>
      </c>
      <c r="IW486">
        <v>100</v>
      </c>
      <c r="IX486">
        <v>-0.72</v>
      </c>
      <c r="IY486">
        <v>0.2824</v>
      </c>
      <c r="IZ486">
        <v>-1.101190050776656</v>
      </c>
      <c r="JA486">
        <v>-0.0009077452495023094</v>
      </c>
      <c r="JB486">
        <v>1.260287539409167E-06</v>
      </c>
      <c r="JC486">
        <v>-2.747980142854786E-10</v>
      </c>
      <c r="JD486">
        <v>0.01164710740424388</v>
      </c>
      <c r="JE486">
        <v>0.002354074995816399</v>
      </c>
      <c r="JF486">
        <v>0.0004967520844642659</v>
      </c>
      <c r="JG486">
        <v>-1.558376616488758E-06</v>
      </c>
      <c r="JH486">
        <v>1</v>
      </c>
      <c r="JI486">
        <v>1955</v>
      </c>
      <c r="JJ486">
        <v>1</v>
      </c>
      <c r="JK486">
        <v>26</v>
      </c>
      <c r="JL486">
        <v>194366.3</v>
      </c>
      <c r="JM486">
        <v>194366.5</v>
      </c>
      <c r="JN486">
        <v>3.00415</v>
      </c>
      <c r="JO486">
        <v>2.60986</v>
      </c>
      <c r="JP486">
        <v>1.49658</v>
      </c>
      <c r="JQ486">
        <v>2.34497</v>
      </c>
      <c r="JR486">
        <v>1.54907</v>
      </c>
      <c r="JS486">
        <v>2.45972</v>
      </c>
      <c r="JT486">
        <v>36.8842</v>
      </c>
      <c r="JU486">
        <v>24.1751</v>
      </c>
      <c r="JV486">
        <v>18</v>
      </c>
      <c r="JW486">
        <v>485.235</v>
      </c>
      <c r="JX486">
        <v>481.765</v>
      </c>
      <c r="JY486">
        <v>27.2364</v>
      </c>
      <c r="JZ486">
        <v>29.2563</v>
      </c>
      <c r="KA486">
        <v>30.0001</v>
      </c>
      <c r="KB486">
        <v>29.4684</v>
      </c>
      <c r="KC486">
        <v>29.466</v>
      </c>
      <c r="KD486">
        <v>60.2564</v>
      </c>
      <c r="KE486">
        <v>9.72648</v>
      </c>
      <c r="KF486">
        <v>25.5399</v>
      </c>
      <c r="KG486">
        <v>27.2207</v>
      </c>
      <c r="KH486">
        <v>1403.43</v>
      </c>
      <c r="KI486">
        <v>17.4111</v>
      </c>
      <c r="KJ486">
        <v>101.852</v>
      </c>
      <c r="KK486">
        <v>91.52549999999999</v>
      </c>
    </row>
    <row r="487" spans="1:297">
      <c r="A487">
        <v>469</v>
      </c>
      <c r="B487">
        <v>1758651590.5</v>
      </c>
      <c r="C487">
        <v>9957.5</v>
      </c>
      <c r="D487" t="s">
        <v>1387</v>
      </c>
      <c r="E487" t="s">
        <v>1388</v>
      </c>
      <c r="F487">
        <v>5</v>
      </c>
      <c r="G487" t="s">
        <v>1220</v>
      </c>
      <c r="H487" t="s">
        <v>438</v>
      </c>
      <c r="I487">
        <v>1758651583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(EA487+(U487+2*0.95*5.67E-8*(((EA487+$B$9)+273)^4-(EA487+273)^4)-44100*J487)/(1.84*29.3*R487+8*0.95*5.67E-8*(EA487+273)^3))</f>
        <v>0</v>
      </c>
      <c r="W487">
        <f>($C$9*EB487+$D$9*EC487+$E$9*V487)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2*0.95*5.67E-8*(((EA487+$B$9)+273)^4-(W487+273)^4)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1416.972167928386</v>
      </c>
      <c r="AK487">
        <v>1382.820909090908</v>
      </c>
      <c r="AL487">
        <v>3.456950461459726</v>
      </c>
      <c r="AM487">
        <v>65.18708182641205</v>
      </c>
      <c r="AN487">
        <f>(AP487 - AO487 + DY487*1E3/(8.314*(EA487+273.15)) * AR487/DX487 * AQ487) * DX487/(100*DL487) * 1000/(1000 - AP487)</f>
        <v>0</v>
      </c>
      <c r="AO487">
        <v>17.39942575651498</v>
      </c>
      <c r="AP487">
        <v>22.06099272727273</v>
      </c>
      <c r="AQ487">
        <v>-4.845316483443147E-05</v>
      </c>
      <c r="AR487">
        <v>105.4084907912641</v>
      </c>
      <c r="AS487">
        <v>0</v>
      </c>
      <c r="AT487">
        <v>0</v>
      </c>
      <c r="AU487">
        <f>IF(AS487*$H$15&gt;=AW487,1.0,(AW487/(AW487-AS487*$H$15)))</f>
        <v>0</v>
      </c>
      <c r="AV487">
        <f>(AU487-1)*100</f>
        <v>0</v>
      </c>
      <c r="AW487">
        <f>MAX(0,($B$15+$C$15*EF487)/(1+$D$15*EF487)*DY487/(EA487+273)*$E$15)</f>
        <v>0</v>
      </c>
      <c r="AX487" t="s">
        <v>439</v>
      </c>
      <c r="AY487" t="s">
        <v>439</v>
      </c>
      <c r="AZ487">
        <v>0</v>
      </c>
      <c r="BA487">
        <v>0</v>
      </c>
      <c r="BB487">
        <f>1-AZ487/BA487</f>
        <v>0</v>
      </c>
      <c r="BC487">
        <v>0</v>
      </c>
      <c r="BD487" t="s">
        <v>439</v>
      </c>
      <c r="BE487" t="s">
        <v>439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439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$B$13*EG487+$C$13*EH487+$F$13*ES487*(1-EV487)</f>
        <v>0</v>
      </c>
      <c r="DI487">
        <f>DH487*DJ487</f>
        <v>0</v>
      </c>
      <c r="DJ487">
        <f>($B$13*$D$11+$C$13*$D$11+$F$13*((FF487+EX487)/MAX(FF487+EX487+FG487, 0.1)*$I$11+FG487/MAX(FF487+EX487+FG487, 0.1)*$J$11))/($B$13+$C$13+$F$13)</f>
        <v>0</v>
      </c>
      <c r="DK487">
        <f>($B$13*$K$11+$C$13*$K$11+$F$13*((FF487+EX487)/MAX(FF487+EX487+FG487, 0.1)*$P$11+FG487/MAX(FF487+EX487+FG487, 0.1)*$Q$11))/($B$13+$C$13+$F$13)</f>
        <v>0</v>
      </c>
      <c r="DL487">
        <v>5.36</v>
      </c>
      <c r="DM487">
        <v>0.5</v>
      </c>
      <c r="DN487" t="s">
        <v>440</v>
      </c>
      <c r="DO487">
        <v>2</v>
      </c>
      <c r="DP487" t="b">
        <v>1</v>
      </c>
      <c r="DQ487">
        <v>1758651583</v>
      </c>
      <c r="DR487">
        <v>1328.748518518519</v>
      </c>
      <c r="DS487">
        <v>1377.092222222222</v>
      </c>
      <c r="DT487">
        <v>22.04594444444444</v>
      </c>
      <c r="DU487">
        <v>17.36807037037037</v>
      </c>
      <c r="DV487">
        <v>1329.475185185185</v>
      </c>
      <c r="DW487">
        <v>21.76383333333333</v>
      </c>
      <c r="DX487">
        <v>500.0597407407407</v>
      </c>
      <c r="DY487">
        <v>90.26547777777778</v>
      </c>
      <c r="DZ487">
        <v>0.06800077777777777</v>
      </c>
      <c r="EA487">
        <v>28.90738148148148</v>
      </c>
      <c r="EB487">
        <v>30.02288148148148</v>
      </c>
      <c r="EC487">
        <v>999.9000000000001</v>
      </c>
      <c r="ED487">
        <v>0</v>
      </c>
      <c r="EE487">
        <v>0</v>
      </c>
      <c r="EF487">
        <v>10005.34296296296</v>
      </c>
      <c r="EG487">
        <v>0</v>
      </c>
      <c r="EH487">
        <v>11.17572962962963</v>
      </c>
      <c r="EI487">
        <v>-48.34371481481482</v>
      </c>
      <c r="EJ487">
        <v>1358.702962962963</v>
      </c>
      <c r="EK487">
        <v>1401.432962962963</v>
      </c>
      <c r="EL487">
        <v>4.677881851851851</v>
      </c>
      <c r="EM487">
        <v>1377.092222222222</v>
      </c>
      <c r="EN487">
        <v>17.36807037037037</v>
      </c>
      <c r="EO487">
        <v>1.989987777777778</v>
      </c>
      <c r="EP487">
        <v>1.567735925925926</v>
      </c>
      <c r="EQ487">
        <v>17.36489259259259</v>
      </c>
      <c r="ER487">
        <v>13.64525185185185</v>
      </c>
      <c r="ES487">
        <v>1999.991481481482</v>
      </c>
      <c r="ET487">
        <v>0.9799935555555556</v>
      </c>
      <c r="EU487">
        <v>0.02000604074074074</v>
      </c>
      <c r="EV487">
        <v>0</v>
      </c>
      <c r="EW487">
        <v>1129.868148148148</v>
      </c>
      <c r="EX487">
        <v>5.00078</v>
      </c>
      <c r="EY487">
        <v>21899.6</v>
      </c>
      <c r="EZ487">
        <v>16379.54074074074</v>
      </c>
      <c r="FA487">
        <v>39.69637037037037</v>
      </c>
      <c r="FB487">
        <v>40.46733333333332</v>
      </c>
      <c r="FC487">
        <v>40.25674074074074</v>
      </c>
      <c r="FD487">
        <v>40.17803703703703</v>
      </c>
      <c r="FE487">
        <v>40.95107407407407</v>
      </c>
      <c r="FF487">
        <v>1955.081481481482</v>
      </c>
      <c r="FG487">
        <v>39.91</v>
      </c>
      <c r="FH487">
        <v>0</v>
      </c>
      <c r="FI487">
        <v>1758651588.6</v>
      </c>
      <c r="FJ487">
        <v>0</v>
      </c>
      <c r="FK487">
        <v>1129.8584</v>
      </c>
      <c r="FL487">
        <v>0.263846148908827</v>
      </c>
      <c r="FM487">
        <v>4.030769222352569</v>
      </c>
      <c r="FN487">
        <v>21899.508</v>
      </c>
      <c r="FO487">
        <v>15</v>
      </c>
      <c r="FP487">
        <v>0</v>
      </c>
      <c r="FQ487" t="s">
        <v>441</v>
      </c>
      <c r="FR487">
        <v>1746989605.5</v>
      </c>
      <c r="FS487">
        <v>1746989593.5</v>
      </c>
      <c r="FT487">
        <v>0</v>
      </c>
      <c r="FU487">
        <v>-0.274</v>
      </c>
      <c r="FV487">
        <v>-0.002</v>
      </c>
      <c r="FW487">
        <v>2.549</v>
      </c>
      <c r="FX487">
        <v>0.129</v>
      </c>
      <c r="FY487">
        <v>420</v>
      </c>
      <c r="FZ487">
        <v>17</v>
      </c>
      <c r="GA487">
        <v>0.02</v>
      </c>
      <c r="GB487">
        <v>0.04</v>
      </c>
      <c r="GC487">
        <v>-48.3183525</v>
      </c>
      <c r="GD487">
        <v>-0.402347842401486</v>
      </c>
      <c r="GE487">
        <v>0.07730031043760452</v>
      </c>
      <c r="GF487">
        <v>1</v>
      </c>
      <c r="GG487">
        <v>1129.885882352941</v>
      </c>
      <c r="GH487">
        <v>-0.3468296434013399</v>
      </c>
      <c r="GI487">
        <v>0.3017996769095498</v>
      </c>
      <c r="GJ487">
        <v>1</v>
      </c>
      <c r="GK487">
        <v>4.69673075</v>
      </c>
      <c r="GL487">
        <v>-0.3503987617260914</v>
      </c>
      <c r="GM487">
        <v>0.03769042440643913</v>
      </c>
      <c r="GN487">
        <v>0</v>
      </c>
      <c r="GO487">
        <v>2</v>
      </c>
      <c r="GP487">
        <v>3</v>
      </c>
      <c r="GQ487" t="s">
        <v>442</v>
      </c>
      <c r="GR487">
        <v>3.10199</v>
      </c>
      <c r="GS487">
        <v>2.72571</v>
      </c>
      <c r="GT487">
        <v>0.193429</v>
      </c>
      <c r="GU487">
        <v>0.197481</v>
      </c>
      <c r="GV487">
        <v>0.101285</v>
      </c>
      <c r="GW487">
        <v>0.0867546</v>
      </c>
      <c r="GX487">
        <v>21060.9</v>
      </c>
      <c r="GY487">
        <v>19065.6</v>
      </c>
      <c r="GZ487">
        <v>26676</v>
      </c>
      <c r="HA487">
        <v>23980.6</v>
      </c>
      <c r="HB487">
        <v>38377.6</v>
      </c>
      <c r="HC487">
        <v>32405.4</v>
      </c>
      <c r="HD487">
        <v>46585</v>
      </c>
      <c r="HE487">
        <v>37959.2</v>
      </c>
      <c r="HF487">
        <v>1.87013</v>
      </c>
      <c r="HG487">
        <v>1.8408</v>
      </c>
      <c r="HH487">
        <v>0.151265</v>
      </c>
      <c r="HI487">
        <v>0</v>
      </c>
      <c r="HJ487">
        <v>27.5494</v>
      </c>
      <c r="HK487">
        <v>999.9</v>
      </c>
      <c r="HL487">
        <v>36.5</v>
      </c>
      <c r="HM487">
        <v>32.6</v>
      </c>
      <c r="HN487">
        <v>19.9749</v>
      </c>
      <c r="HO487">
        <v>60.8113</v>
      </c>
      <c r="HP487">
        <v>22.7364</v>
      </c>
      <c r="HQ487">
        <v>1</v>
      </c>
      <c r="HR487">
        <v>0.153956</v>
      </c>
      <c r="HS487">
        <v>0.484853</v>
      </c>
      <c r="HT487">
        <v>20.2787</v>
      </c>
      <c r="HU487">
        <v>5.21025</v>
      </c>
      <c r="HV487">
        <v>11.9798</v>
      </c>
      <c r="HW487">
        <v>4.96245</v>
      </c>
      <c r="HX487">
        <v>3.27445</v>
      </c>
      <c r="HY487">
        <v>9999</v>
      </c>
      <c r="HZ487">
        <v>9999</v>
      </c>
      <c r="IA487">
        <v>9999</v>
      </c>
      <c r="IB487">
        <v>999.9</v>
      </c>
      <c r="IC487">
        <v>1.86394</v>
      </c>
      <c r="ID487">
        <v>1.86013</v>
      </c>
      <c r="IE487">
        <v>1.8584</v>
      </c>
      <c r="IF487">
        <v>1.85974</v>
      </c>
      <c r="IG487">
        <v>1.85989</v>
      </c>
      <c r="IH487">
        <v>1.85837</v>
      </c>
      <c r="II487">
        <v>1.85745</v>
      </c>
      <c r="IJ487">
        <v>1.85242</v>
      </c>
      <c r="IK487">
        <v>0</v>
      </c>
      <c r="IL487">
        <v>0</v>
      </c>
      <c r="IM487">
        <v>0</v>
      </c>
      <c r="IN487">
        <v>0</v>
      </c>
      <c r="IO487" t="s">
        <v>443</v>
      </c>
      <c r="IP487" t="s">
        <v>444</v>
      </c>
      <c r="IQ487" t="s">
        <v>445</v>
      </c>
      <c r="IR487" t="s">
        <v>445</v>
      </c>
      <c r="IS487" t="s">
        <v>445</v>
      </c>
      <c r="IT487" t="s">
        <v>445</v>
      </c>
      <c r="IU487">
        <v>0</v>
      </c>
      <c r="IV487">
        <v>100</v>
      </c>
      <c r="IW487">
        <v>100</v>
      </c>
      <c r="IX487">
        <v>-0.7</v>
      </c>
      <c r="IY487">
        <v>0.2825</v>
      </c>
      <c r="IZ487">
        <v>-1.101190050776656</v>
      </c>
      <c r="JA487">
        <v>-0.0009077452495023094</v>
      </c>
      <c r="JB487">
        <v>1.260287539409167E-06</v>
      </c>
      <c r="JC487">
        <v>-2.747980142854786E-10</v>
      </c>
      <c r="JD487">
        <v>0.01164710740424388</v>
      </c>
      <c r="JE487">
        <v>0.002354074995816399</v>
      </c>
      <c r="JF487">
        <v>0.0004967520844642659</v>
      </c>
      <c r="JG487">
        <v>-1.558376616488758E-06</v>
      </c>
      <c r="JH487">
        <v>1</v>
      </c>
      <c r="JI487">
        <v>1955</v>
      </c>
      <c r="JJ487">
        <v>1</v>
      </c>
      <c r="JK487">
        <v>26</v>
      </c>
      <c r="JL487">
        <v>194366.4</v>
      </c>
      <c r="JM487">
        <v>194366.6</v>
      </c>
      <c r="JN487">
        <v>3.02734</v>
      </c>
      <c r="JO487">
        <v>2.61841</v>
      </c>
      <c r="JP487">
        <v>1.49658</v>
      </c>
      <c r="JQ487">
        <v>2.34497</v>
      </c>
      <c r="JR487">
        <v>1.54907</v>
      </c>
      <c r="JS487">
        <v>2.34985</v>
      </c>
      <c r="JT487">
        <v>36.8842</v>
      </c>
      <c r="JU487">
        <v>24.1751</v>
      </c>
      <c r="JV487">
        <v>18</v>
      </c>
      <c r="JW487">
        <v>485.55</v>
      </c>
      <c r="JX487">
        <v>481.452</v>
      </c>
      <c r="JY487">
        <v>27.2014</v>
      </c>
      <c r="JZ487">
        <v>29.2563</v>
      </c>
      <c r="KA487">
        <v>30.0001</v>
      </c>
      <c r="KB487">
        <v>29.4675</v>
      </c>
      <c r="KC487">
        <v>29.4635</v>
      </c>
      <c r="KD487">
        <v>60.859</v>
      </c>
      <c r="KE487">
        <v>9.72648</v>
      </c>
      <c r="KF487">
        <v>25.9188</v>
      </c>
      <c r="KG487">
        <v>27.1983</v>
      </c>
      <c r="KH487">
        <v>1423.5</v>
      </c>
      <c r="KI487">
        <v>17.4383</v>
      </c>
      <c r="KJ487">
        <v>101.852</v>
      </c>
      <c r="KK487">
        <v>91.5254</v>
      </c>
    </row>
    <row r="488" spans="1:297">
      <c r="A488">
        <v>470</v>
      </c>
      <c r="B488">
        <v>1758651595.5</v>
      </c>
      <c r="C488">
        <v>9962.5</v>
      </c>
      <c r="D488" t="s">
        <v>1389</v>
      </c>
      <c r="E488" t="s">
        <v>1390</v>
      </c>
      <c r="F488">
        <v>5</v>
      </c>
      <c r="G488" t="s">
        <v>1220</v>
      </c>
      <c r="H488" t="s">
        <v>438</v>
      </c>
      <c r="I488">
        <v>1758651587.714286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(EA488+(U488+2*0.95*5.67E-8*(((EA488+$B$9)+273)^4-(EA488+273)^4)-44100*J488)/(1.84*29.3*R488+8*0.95*5.67E-8*(EA488+273)^3))</f>
        <v>0</v>
      </c>
      <c r="W488">
        <f>($C$9*EB488+$D$9*EC488+$E$9*V488)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2*0.95*5.67E-8*(((EA488+$B$9)+273)^4-(W488+273)^4)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1433.80228343102</v>
      </c>
      <c r="AK488">
        <v>1399.787151515151</v>
      </c>
      <c r="AL488">
        <v>3.379850631086778</v>
      </c>
      <c r="AM488">
        <v>65.18708182641205</v>
      </c>
      <c r="AN488">
        <f>(AP488 - AO488 + DY488*1E3/(8.314*(EA488+273.15)) * AR488/DX488 * AQ488) * DX488/(100*DL488) * 1000/(1000 - AP488)</f>
        <v>0</v>
      </c>
      <c r="AO488">
        <v>17.45489326540268</v>
      </c>
      <c r="AP488">
        <v>22.07248787878787</v>
      </c>
      <c r="AQ488">
        <v>0.0006090440229823742</v>
      </c>
      <c r="AR488">
        <v>105.4084907912641</v>
      </c>
      <c r="AS488">
        <v>0</v>
      </c>
      <c r="AT488">
        <v>0</v>
      </c>
      <c r="AU488">
        <f>IF(AS488*$H$15&gt;=AW488,1.0,(AW488/(AW488-AS488*$H$15)))</f>
        <v>0</v>
      </c>
      <c r="AV488">
        <f>(AU488-1)*100</f>
        <v>0</v>
      </c>
      <c r="AW488">
        <f>MAX(0,($B$15+$C$15*EF488)/(1+$D$15*EF488)*DY488/(EA488+273)*$E$15)</f>
        <v>0</v>
      </c>
      <c r="AX488" t="s">
        <v>439</v>
      </c>
      <c r="AY488" t="s">
        <v>439</v>
      </c>
      <c r="AZ488">
        <v>0</v>
      </c>
      <c r="BA488">
        <v>0</v>
      </c>
      <c r="BB488">
        <f>1-AZ488/BA488</f>
        <v>0</v>
      </c>
      <c r="BC488">
        <v>0</v>
      </c>
      <c r="BD488" t="s">
        <v>439</v>
      </c>
      <c r="BE488" t="s">
        <v>439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439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$B$13*EG488+$C$13*EH488+$F$13*ES488*(1-EV488)</f>
        <v>0</v>
      </c>
      <c r="DI488">
        <f>DH488*DJ488</f>
        <v>0</v>
      </c>
      <c r="DJ488">
        <f>($B$13*$D$11+$C$13*$D$11+$F$13*((FF488+EX488)/MAX(FF488+EX488+FG488, 0.1)*$I$11+FG488/MAX(FF488+EX488+FG488, 0.1)*$J$11))/($B$13+$C$13+$F$13)</f>
        <v>0</v>
      </c>
      <c r="DK488">
        <f>($B$13*$K$11+$C$13*$K$11+$F$13*((FF488+EX488)/MAX(FF488+EX488+FG488, 0.1)*$P$11+FG488/MAX(FF488+EX488+FG488, 0.1)*$Q$11))/($B$13+$C$13+$F$13)</f>
        <v>0</v>
      </c>
      <c r="DL488">
        <v>5.36</v>
      </c>
      <c r="DM488">
        <v>0.5</v>
      </c>
      <c r="DN488" t="s">
        <v>440</v>
      </c>
      <c r="DO488">
        <v>2</v>
      </c>
      <c r="DP488" t="b">
        <v>1</v>
      </c>
      <c r="DQ488">
        <v>1758651587.714286</v>
      </c>
      <c r="DR488">
        <v>1344.567142857143</v>
      </c>
      <c r="DS488">
        <v>1392.821785714286</v>
      </c>
      <c r="DT488">
        <v>22.05678928571429</v>
      </c>
      <c r="DU488">
        <v>17.4087</v>
      </c>
      <c r="DV488">
        <v>1345.278214285715</v>
      </c>
      <c r="DW488">
        <v>21.77445</v>
      </c>
      <c r="DX488">
        <v>500.0227857142858</v>
      </c>
      <c r="DY488">
        <v>90.26324285714286</v>
      </c>
      <c r="DZ488">
        <v>0.06803192142857142</v>
      </c>
      <c r="EA488">
        <v>28.9008</v>
      </c>
      <c r="EB488">
        <v>30.02043214285714</v>
      </c>
      <c r="EC488">
        <v>999.9000000000002</v>
      </c>
      <c r="ED488">
        <v>0</v>
      </c>
      <c r="EE488">
        <v>0</v>
      </c>
      <c r="EF488">
        <v>9995.712142857143</v>
      </c>
      <c r="EG488">
        <v>0</v>
      </c>
      <c r="EH488">
        <v>11.175575</v>
      </c>
      <c r="EI488">
        <v>-48.255075</v>
      </c>
      <c r="EJ488">
        <v>1374.893571428571</v>
      </c>
      <c r="EK488">
        <v>1417.499285714286</v>
      </c>
      <c r="EL488">
        <v>4.648105</v>
      </c>
      <c r="EM488">
        <v>1392.821785714286</v>
      </c>
      <c r="EN488">
        <v>17.4087</v>
      </c>
      <c r="EO488">
        <v>1.990918214285714</v>
      </c>
      <c r="EP488">
        <v>1.571364642857143</v>
      </c>
      <c r="EQ488">
        <v>17.37229285714286</v>
      </c>
      <c r="ER488">
        <v>13.68081071428571</v>
      </c>
      <c r="ES488">
        <v>2000.018571428572</v>
      </c>
      <c r="ET488">
        <v>0.9799937857142857</v>
      </c>
      <c r="EU488">
        <v>0.02000581428571428</v>
      </c>
      <c r="EV488">
        <v>0</v>
      </c>
      <c r="EW488">
        <v>1129.909642857143</v>
      </c>
      <c r="EX488">
        <v>5.00078</v>
      </c>
      <c r="EY488">
        <v>21899.72142857143</v>
      </c>
      <c r="EZ488">
        <v>16379.75714285714</v>
      </c>
      <c r="FA488">
        <v>39.70274999999999</v>
      </c>
      <c r="FB488">
        <v>40.4685</v>
      </c>
      <c r="FC488">
        <v>40.16496428571428</v>
      </c>
      <c r="FD488">
        <v>40.17835714285714</v>
      </c>
      <c r="FE488">
        <v>40.95724999999999</v>
      </c>
      <c r="FF488">
        <v>1955.108571428571</v>
      </c>
      <c r="FG488">
        <v>39.91</v>
      </c>
      <c r="FH488">
        <v>0</v>
      </c>
      <c r="FI488">
        <v>1758651594</v>
      </c>
      <c r="FJ488">
        <v>0</v>
      </c>
      <c r="FK488">
        <v>1129.938076923077</v>
      </c>
      <c r="FL488">
        <v>0.9883760759596592</v>
      </c>
      <c r="FM488">
        <v>-10.8512820222673</v>
      </c>
      <c r="FN488">
        <v>21899.56923076923</v>
      </c>
      <c r="FO488">
        <v>15</v>
      </c>
      <c r="FP488">
        <v>0</v>
      </c>
      <c r="FQ488" t="s">
        <v>441</v>
      </c>
      <c r="FR488">
        <v>1746989605.5</v>
      </c>
      <c r="FS488">
        <v>1746989593.5</v>
      </c>
      <c r="FT488">
        <v>0</v>
      </c>
      <c r="FU488">
        <v>-0.274</v>
      </c>
      <c r="FV488">
        <v>-0.002</v>
      </c>
      <c r="FW488">
        <v>2.549</v>
      </c>
      <c r="FX488">
        <v>0.129</v>
      </c>
      <c r="FY488">
        <v>420</v>
      </c>
      <c r="FZ488">
        <v>17</v>
      </c>
      <c r="GA488">
        <v>0.02</v>
      </c>
      <c r="GB488">
        <v>0.04</v>
      </c>
      <c r="GC488">
        <v>-48.28710243902439</v>
      </c>
      <c r="GD488">
        <v>0.8860013937281443</v>
      </c>
      <c r="GE488">
        <v>0.1278754223945616</v>
      </c>
      <c r="GF488">
        <v>0</v>
      </c>
      <c r="GG488">
        <v>1129.91</v>
      </c>
      <c r="GH488">
        <v>0.2988540861930299</v>
      </c>
      <c r="GI488">
        <v>0.291456787231897</v>
      </c>
      <c r="GJ488">
        <v>1</v>
      </c>
      <c r="GK488">
        <v>4.66742731707317</v>
      </c>
      <c r="GL488">
        <v>-0.3410602787456366</v>
      </c>
      <c r="GM488">
        <v>0.03766659793661987</v>
      </c>
      <c r="GN488">
        <v>0</v>
      </c>
      <c r="GO488">
        <v>1</v>
      </c>
      <c r="GP488">
        <v>3</v>
      </c>
      <c r="GQ488" t="s">
        <v>448</v>
      </c>
      <c r="GR488">
        <v>3.10163</v>
      </c>
      <c r="GS488">
        <v>2.72625</v>
      </c>
      <c r="GT488">
        <v>0.194853</v>
      </c>
      <c r="GU488">
        <v>0.198875</v>
      </c>
      <c r="GV488">
        <v>0.101328</v>
      </c>
      <c r="GW488">
        <v>0.0869653</v>
      </c>
      <c r="GX488">
        <v>21023.8</v>
      </c>
      <c r="GY488">
        <v>19032.7</v>
      </c>
      <c r="GZ488">
        <v>26676</v>
      </c>
      <c r="HA488">
        <v>23980.9</v>
      </c>
      <c r="HB488">
        <v>38375.9</v>
      </c>
      <c r="HC488">
        <v>32398.3</v>
      </c>
      <c r="HD488">
        <v>46585</v>
      </c>
      <c r="HE488">
        <v>37959.5</v>
      </c>
      <c r="HF488">
        <v>1.86957</v>
      </c>
      <c r="HG488">
        <v>1.84153</v>
      </c>
      <c r="HH488">
        <v>0.151731</v>
      </c>
      <c r="HI488">
        <v>0</v>
      </c>
      <c r="HJ488">
        <v>27.5447</v>
      </c>
      <c r="HK488">
        <v>999.9</v>
      </c>
      <c r="HL488">
        <v>36.5</v>
      </c>
      <c r="HM488">
        <v>32.7</v>
      </c>
      <c r="HN488">
        <v>20.0867</v>
      </c>
      <c r="HO488">
        <v>60.7313</v>
      </c>
      <c r="HP488">
        <v>22.6883</v>
      </c>
      <c r="HQ488">
        <v>1</v>
      </c>
      <c r="HR488">
        <v>0.15391</v>
      </c>
      <c r="HS488">
        <v>0.417018</v>
      </c>
      <c r="HT488">
        <v>20.2788</v>
      </c>
      <c r="HU488">
        <v>5.20995</v>
      </c>
      <c r="HV488">
        <v>11.9797</v>
      </c>
      <c r="HW488">
        <v>4.9627</v>
      </c>
      <c r="HX488">
        <v>3.27445</v>
      </c>
      <c r="HY488">
        <v>9999</v>
      </c>
      <c r="HZ488">
        <v>9999</v>
      </c>
      <c r="IA488">
        <v>9999</v>
      </c>
      <c r="IB488">
        <v>999.9</v>
      </c>
      <c r="IC488">
        <v>1.86397</v>
      </c>
      <c r="ID488">
        <v>1.86008</v>
      </c>
      <c r="IE488">
        <v>1.85839</v>
      </c>
      <c r="IF488">
        <v>1.85974</v>
      </c>
      <c r="IG488">
        <v>1.85989</v>
      </c>
      <c r="IH488">
        <v>1.85838</v>
      </c>
      <c r="II488">
        <v>1.85745</v>
      </c>
      <c r="IJ488">
        <v>1.85242</v>
      </c>
      <c r="IK488">
        <v>0</v>
      </c>
      <c r="IL488">
        <v>0</v>
      </c>
      <c r="IM488">
        <v>0</v>
      </c>
      <c r="IN488">
        <v>0</v>
      </c>
      <c r="IO488" t="s">
        <v>443</v>
      </c>
      <c r="IP488" t="s">
        <v>444</v>
      </c>
      <c r="IQ488" t="s">
        <v>445</v>
      </c>
      <c r="IR488" t="s">
        <v>445</v>
      </c>
      <c r="IS488" t="s">
        <v>445</v>
      </c>
      <c r="IT488" t="s">
        <v>445</v>
      </c>
      <c r="IU488">
        <v>0</v>
      </c>
      <c r="IV488">
        <v>100</v>
      </c>
      <c r="IW488">
        <v>100</v>
      </c>
      <c r="IX488">
        <v>-0.6899999999999999</v>
      </c>
      <c r="IY488">
        <v>0.2827</v>
      </c>
      <c r="IZ488">
        <v>-1.101190050776656</v>
      </c>
      <c r="JA488">
        <v>-0.0009077452495023094</v>
      </c>
      <c r="JB488">
        <v>1.260287539409167E-06</v>
      </c>
      <c r="JC488">
        <v>-2.747980142854786E-10</v>
      </c>
      <c r="JD488">
        <v>0.01164710740424388</v>
      </c>
      <c r="JE488">
        <v>0.002354074995816399</v>
      </c>
      <c r="JF488">
        <v>0.0004967520844642659</v>
      </c>
      <c r="JG488">
        <v>-1.558376616488758E-06</v>
      </c>
      <c r="JH488">
        <v>1</v>
      </c>
      <c r="JI488">
        <v>1955</v>
      </c>
      <c r="JJ488">
        <v>1</v>
      </c>
      <c r="JK488">
        <v>26</v>
      </c>
      <c r="JL488">
        <v>194366.5</v>
      </c>
      <c r="JM488">
        <v>194366.7</v>
      </c>
      <c r="JN488">
        <v>3.0603</v>
      </c>
      <c r="JO488">
        <v>2.60986</v>
      </c>
      <c r="JP488">
        <v>1.49658</v>
      </c>
      <c r="JQ488">
        <v>2.34497</v>
      </c>
      <c r="JR488">
        <v>1.54907</v>
      </c>
      <c r="JS488">
        <v>2.48413</v>
      </c>
      <c r="JT488">
        <v>36.8842</v>
      </c>
      <c r="JU488">
        <v>24.1751</v>
      </c>
      <c r="JV488">
        <v>18</v>
      </c>
      <c r="JW488">
        <v>485.227</v>
      </c>
      <c r="JX488">
        <v>481.923</v>
      </c>
      <c r="JY488">
        <v>27.1851</v>
      </c>
      <c r="JZ488">
        <v>29.2563</v>
      </c>
      <c r="KA488">
        <v>30.0001</v>
      </c>
      <c r="KB488">
        <v>29.4675</v>
      </c>
      <c r="KC488">
        <v>29.4635</v>
      </c>
      <c r="KD488">
        <v>61.4</v>
      </c>
      <c r="KE488">
        <v>9.72648</v>
      </c>
      <c r="KF488">
        <v>25.9188</v>
      </c>
      <c r="KG488">
        <v>27.1929</v>
      </c>
      <c r="KH488">
        <v>1436.85</v>
      </c>
      <c r="KI488">
        <v>17.4462</v>
      </c>
      <c r="KJ488">
        <v>101.852</v>
      </c>
      <c r="KK488">
        <v>91.5264</v>
      </c>
    </row>
    <row r="489" spans="1:297">
      <c r="A489">
        <v>471</v>
      </c>
      <c r="B489">
        <v>1758651600.5</v>
      </c>
      <c r="C489">
        <v>9967.5</v>
      </c>
      <c r="D489" t="s">
        <v>1391</v>
      </c>
      <c r="E489" t="s">
        <v>1392</v>
      </c>
      <c r="F489">
        <v>5</v>
      </c>
      <c r="G489" t="s">
        <v>1220</v>
      </c>
      <c r="H489" t="s">
        <v>438</v>
      </c>
      <c r="I489">
        <v>1758651593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(EA489+(U489+2*0.95*5.67E-8*(((EA489+$B$9)+273)^4-(EA489+273)^4)-44100*J489)/(1.84*29.3*R489+8*0.95*5.67E-8*(EA489+273)^3))</f>
        <v>0</v>
      </c>
      <c r="W489">
        <f>($C$9*EB489+$D$9*EC489+$E$9*V489)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2*0.95*5.67E-8*(((EA489+$B$9)+273)^4-(W489+273)^4)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1451.301498809963</v>
      </c>
      <c r="AK489">
        <v>1416.871757575757</v>
      </c>
      <c r="AL489">
        <v>3.428753311690321</v>
      </c>
      <c r="AM489">
        <v>65.18708182641205</v>
      </c>
      <c r="AN489">
        <f>(AP489 - AO489 + DY489*1E3/(8.314*(EA489+273.15)) * AR489/DX489 * AQ489) * DX489/(100*DL489) * 1000/(1000 - AP489)</f>
        <v>0</v>
      </c>
      <c r="AO489">
        <v>17.47126435379977</v>
      </c>
      <c r="AP489">
        <v>22.08302121212121</v>
      </c>
      <c r="AQ489">
        <v>9.724811210263418E-05</v>
      </c>
      <c r="AR489">
        <v>105.4084907912641</v>
      </c>
      <c r="AS489">
        <v>0</v>
      </c>
      <c r="AT489">
        <v>0</v>
      </c>
      <c r="AU489">
        <f>IF(AS489*$H$15&gt;=AW489,1.0,(AW489/(AW489-AS489*$H$15)))</f>
        <v>0</v>
      </c>
      <c r="AV489">
        <f>(AU489-1)*100</f>
        <v>0</v>
      </c>
      <c r="AW489">
        <f>MAX(0,($B$15+$C$15*EF489)/(1+$D$15*EF489)*DY489/(EA489+273)*$E$15)</f>
        <v>0</v>
      </c>
      <c r="AX489" t="s">
        <v>439</v>
      </c>
      <c r="AY489" t="s">
        <v>439</v>
      </c>
      <c r="AZ489">
        <v>0</v>
      </c>
      <c r="BA489">
        <v>0</v>
      </c>
      <c r="BB489">
        <f>1-AZ489/BA489</f>
        <v>0</v>
      </c>
      <c r="BC489">
        <v>0</v>
      </c>
      <c r="BD489" t="s">
        <v>439</v>
      </c>
      <c r="BE489" t="s">
        <v>439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439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$B$13*EG489+$C$13*EH489+$F$13*ES489*(1-EV489)</f>
        <v>0</v>
      </c>
      <c r="DI489">
        <f>DH489*DJ489</f>
        <v>0</v>
      </c>
      <c r="DJ489">
        <f>($B$13*$D$11+$C$13*$D$11+$F$13*((FF489+EX489)/MAX(FF489+EX489+FG489, 0.1)*$I$11+FG489/MAX(FF489+EX489+FG489, 0.1)*$J$11))/($B$13+$C$13+$F$13)</f>
        <v>0</v>
      </c>
      <c r="DK489">
        <f>($B$13*$K$11+$C$13*$K$11+$F$13*((FF489+EX489)/MAX(FF489+EX489+FG489, 0.1)*$P$11+FG489/MAX(FF489+EX489+FG489, 0.1)*$Q$11))/($B$13+$C$13+$F$13)</f>
        <v>0</v>
      </c>
      <c r="DL489">
        <v>5.36</v>
      </c>
      <c r="DM489">
        <v>0.5</v>
      </c>
      <c r="DN489" t="s">
        <v>440</v>
      </c>
      <c r="DO489">
        <v>2</v>
      </c>
      <c r="DP489" t="b">
        <v>1</v>
      </c>
      <c r="DQ489">
        <v>1758651593</v>
      </c>
      <c r="DR489">
        <v>1362.235185185185</v>
      </c>
      <c r="DS489">
        <v>1410.567037037037</v>
      </c>
      <c r="DT489">
        <v>22.06917037037037</v>
      </c>
      <c r="DU489">
        <v>17.43758148148148</v>
      </c>
      <c r="DV489">
        <v>1362.929259259259</v>
      </c>
      <c r="DW489">
        <v>21.78656296296296</v>
      </c>
      <c r="DX489">
        <v>499.9886296296296</v>
      </c>
      <c r="DY489">
        <v>90.2636851851852</v>
      </c>
      <c r="DZ489">
        <v>0.0681517037037037</v>
      </c>
      <c r="EA489">
        <v>28.89392962962962</v>
      </c>
      <c r="EB489">
        <v>30.00852962962963</v>
      </c>
      <c r="EC489">
        <v>999.9000000000001</v>
      </c>
      <c r="ED489">
        <v>0</v>
      </c>
      <c r="EE489">
        <v>0</v>
      </c>
      <c r="EF489">
        <v>9985.440000000001</v>
      </c>
      <c r="EG489">
        <v>0</v>
      </c>
      <c r="EH489">
        <v>11.17572962962963</v>
      </c>
      <c r="EI489">
        <v>-48.33213333333335</v>
      </c>
      <c r="EJ489">
        <v>1392.977407407407</v>
      </c>
      <c r="EK489">
        <v>1435.601481481481</v>
      </c>
      <c r="EL489">
        <v>4.631603703703704</v>
      </c>
      <c r="EM489">
        <v>1410.567037037037</v>
      </c>
      <c r="EN489">
        <v>17.43758148148148</v>
      </c>
      <c r="EO489">
        <v>1.992044444444444</v>
      </c>
      <c r="EP489">
        <v>1.57398</v>
      </c>
      <c r="EQ489">
        <v>17.38125925925926</v>
      </c>
      <c r="ER489">
        <v>13.70637037037037</v>
      </c>
      <c r="ES489">
        <v>2000.015925925926</v>
      </c>
      <c r="ET489">
        <v>0.9799936666666667</v>
      </c>
      <c r="EU489">
        <v>0.02000593333333333</v>
      </c>
      <c r="EV489">
        <v>0</v>
      </c>
      <c r="EW489">
        <v>1129.869259259259</v>
      </c>
      <c r="EX489">
        <v>5.00078</v>
      </c>
      <c r="EY489">
        <v>21898.73333333333</v>
      </c>
      <c r="EZ489">
        <v>16379.72222222222</v>
      </c>
      <c r="FA489">
        <v>39.7057037037037</v>
      </c>
      <c r="FB489">
        <v>40.46966666666666</v>
      </c>
      <c r="FC489">
        <v>40.14107407407408</v>
      </c>
      <c r="FD489">
        <v>40.17581481481481</v>
      </c>
      <c r="FE489">
        <v>40.95796296296295</v>
      </c>
      <c r="FF489">
        <v>1955.105925925926</v>
      </c>
      <c r="FG489">
        <v>39.91</v>
      </c>
      <c r="FH489">
        <v>0</v>
      </c>
      <c r="FI489">
        <v>1758651598.8</v>
      </c>
      <c r="FJ489">
        <v>0</v>
      </c>
      <c r="FK489">
        <v>1129.920769230769</v>
      </c>
      <c r="FL489">
        <v>-0.4827350243710944</v>
      </c>
      <c r="FM489">
        <v>-13.2512820367741</v>
      </c>
      <c r="FN489">
        <v>21898.58461538462</v>
      </c>
      <c r="FO489">
        <v>15</v>
      </c>
      <c r="FP489">
        <v>0</v>
      </c>
      <c r="FQ489" t="s">
        <v>441</v>
      </c>
      <c r="FR489">
        <v>1746989605.5</v>
      </c>
      <c r="FS489">
        <v>1746989593.5</v>
      </c>
      <c r="FT489">
        <v>0</v>
      </c>
      <c r="FU489">
        <v>-0.274</v>
      </c>
      <c r="FV489">
        <v>-0.002</v>
      </c>
      <c r="FW489">
        <v>2.549</v>
      </c>
      <c r="FX489">
        <v>0.129</v>
      </c>
      <c r="FY489">
        <v>420</v>
      </c>
      <c r="FZ489">
        <v>17</v>
      </c>
      <c r="GA489">
        <v>0.02</v>
      </c>
      <c r="GB489">
        <v>0.04</v>
      </c>
      <c r="GC489">
        <v>-48.32710243902439</v>
      </c>
      <c r="GD489">
        <v>-0.4281679442509227</v>
      </c>
      <c r="GE489">
        <v>0.1789433191193951</v>
      </c>
      <c r="GF489">
        <v>1</v>
      </c>
      <c r="GG489">
        <v>1129.899411764706</v>
      </c>
      <c r="GH489">
        <v>0.01925134405835413</v>
      </c>
      <c r="GI489">
        <v>0.3033435363380384</v>
      </c>
      <c r="GJ489">
        <v>1</v>
      </c>
      <c r="GK489">
        <v>4.63985</v>
      </c>
      <c r="GL489">
        <v>-0.2134760278745538</v>
      </c>
      <c r="GM489">
        <v>0.02394442905827636</v>
      </c>
      <c r="GN489">
        <v>0</v>
      </c>
      <c r="GO489">
        <v>2</v>
      </c>
      <c r="GP489">
        <v>3</v>
      </c>
      <c r="GQ489" t="s">
        <v>442</v>
      </c>
      <c r="GR489">
        <v>3.10162</v>
      </c>
      <c r="GS489">
        <v>2.72626</v>
      </c>
      <c r="GT489">
        <v>0.196281</v>
      </c>
      <c r="GU489">
        <v>0.200286</v>
      </c>
      <c r="GV489">
        <v>0.101356</v>
      </c>
      <c r="GW489">
        <v>0.0869878</v>
      </c>
      <c r="GX489">
        <v>20986.6</v>
      </c>
      <c r="GY489">
        <v>18999.2</v>
      </c>
      <c r="GZ489">
        <v>26676.1</v>
      </c>
      <c r="HA489">
        <v>23980.9</v>
      </c>
      <c r="HB489">
        <v>38374.7</v>
      </c>
      <c r="HC489">
        <v>32397.6</v>
      </c>
      <c r="HD489">
        <v>46584.8</v>
      </c>
      <c r="HE489">
        <v>37959.5</v>
      </c>
      <c r="HF489">
        <v>1.8694</v>
      </c>
      <c r="HG489">
        <v>1.8418</v>
      </c>
      <c r="HH489">
        <v>0.151135</v>
      </c>
      <c r="HI489">
        <v>0</v>
      </c>
      <c r="HJ489">
        <v>27.54</v>
      </c>
      <c r="HK489">
        <v>999.9</v>
      </c>
      <c r="HL489">
        <v>36.6</v>
      </c>
      <c r="HM489">
        <v>32.7</v>
      </c>
      <c r="HN489">
        <v>20.1426</v>
      </c>
      <c r="HO489">
        <v>60.8913</v>
      </c>
      <c r="HP489">
        <v>22.8165</v>
      </c>
      <c r="HQ489">
        <v>1</v>
      </c>
      <c r="HR489">
        <v>0.153819</v>
      </c>
      <c r="HS489">
        <v>0.437642</v>
      </c>
      <c r="HT489">
        <v>20.2788</v>
      </c>
      <c r="HU489">
        <v>5.2104</v>
      </c>
      <c r="HV489">
        <v>11.9798</v>
      </c>
      <c r="HW489">
        <v>4.9627</v>
      </c>
      <c r="HX489">
        <v>3.2744</v>
      </c>
      <c r="HY489">
        <v>9999</v>
      </c>
      <c r="HZ489">
        <v>9999</v>
      </c>
      <c r="IA489">
        <v>9999</v>
      </c>
      <c r="IB489">
        <v>999.9</v>
      </c>
      <c r="IC489">
        <v>1.86392</v>
      </c>
      <c r="ID489">
        <v>1.86008</v>
      </c>
      <c r="IE489">
        <v>1.85843</v>
      </c>
      <c r="IF489">
        <v>1.85974</v>
      </c>
      <c r="IG489">
        <v>1.85989</v>
      </c>
      <c r="IH489">
        <v>1.85837</v>
      </c>
      <c r="II489">
        <v>1.85745</v>
      </c>
      <c r="IJ489">
        <v>1.85242</v>
      </c>
      <c r="IK489">
        <v>0</v>
      </c>
      <c r="IL489">
        <v>0</v>
      </c>
      <c r="IM489">
        <v>0</v>
      </c>
      <c r="IN489">
        <v>0</v>
      </c>
      <c r="IO489" t="s">
        <v>443</v>
      </c>
      <c r="IP489" t="s">
        <v>444</v>
      </c>
      <c r="IQ489" t="s">
        <v>445</v>
      </c>
      <c r="IR489" t="s">
        <v>445</v>
      </c>
      <c r="IS489" t="s">
        <v>445</v>
      </c>
      <c r="IT489" t="s">
        <v>445</v>
      </c>
      <c r="IU489">
        <v>0</v>
      </c>
      <c r="IV489">
        <v>100</v>
      </c>
      <c r="IW489">
        <v>100</v>
      </c>
      <c r="IX489">
        <v>-0.67</v>
      </c>
      <c r="IY489">
        <v>0.2829</v>
      </c>
      <c r="IZ489">
        <v>-1.101190050776656</v>
      </c>
      <c r="JA489">
        <v>-0.0009077452495023094</v>
      </c>
      <c r="JB489">
        <v>1.260287539409167E-06</v>
      </c>
      <c r="JC489">
        <v>-2.747980142854786E-10</v>
      </c>
      <c r="JD489">
        <v>0.01164710740424388</v>
      </c>
      <c r="JE489">
        <v>0.002354074995816399</v>
      </c>
      <c r="JF489">
        <v>0.0004967520844642659</v>
      </c>
      <c r="JG489">
        <v>-1.558376616488758E-06</v>
      </c>
      <c r="JH489">
        <v>1</v>
      </c>
      <c r="JI489">
        <v>1955</v>
      </c>
      <c r="JJ489">
        <v>1</v>
      </c>
      <c r="JK489">
        <v>26</v>
      </c>
      <c r="JL489">
        <v>194366.6</v>
      </c>
      <c r="JM489">
        <v>194366.8</v>
      </c>
      <c r="JN489">
        <v>3.08472</v>
      </c>
      <c r="JO489">
        <v>2.61719</v>
      </c>
      <c r="JP489">
        <v>1.49658</v>
      </c>
      <c r="JQ489">
        <v>2.34497</v>
      </c>
      <c r="JR489">
        <v>1.54907</v>
      </c>
      <c r="JS489">
        <v>2.34863</v>
      </c>
      <c r="JT489">
        <v>36.8842</v>
      </c>
      <c r="JU489">
        <v>24.1663</v>
      </c>
      <c r="JV489">
        <v>18</v>
      </c>
      <c r="JW489">
        <v>485.125</v>
      </c>
      <c r="JX489">
        <v>482.102</v>
      </c>
      <c r="JY489">
        <v>27.1761</v>
      </c>
      <c r="JZ489">
        <v>29.2563</v>
      </c>
      <c r="KA489">
        <v>30</v>
      </c>
      <c r="KB489">
        <v>29.4675</v>
      </c>
      <c r="KC489">
        <v>29.4635</v>
      </c>
      <c r="KD489">
        <v>61.9968</v>
      </c>
      <c r="KE489">
        <v>9.72648</v>
      </c>
      <c r="KF489">
        <v>25.9188</v>
      </c>
      <c r="KG489">
        <v>27.1726</v>
      </c>
      <c r="KH489">
        <v>1456.89</v>
      </c>
      <c r="KI489">
        <v>17.4605</v>
      </c>
      <c r="KJ489">
        <v>101.852</v>
      </c>
      <c r="KK489">
        <v>91.5262</v>
      </c>
    </row>
    <row r="490" spans="1:297">
      <c r="A490">
        <v>472</v>
      </c>
      <c r="B490">
        <v>1758651605.5</v>
      </c>
      <c r="C490">
        <v>9972.5</v>
      </c>
      <c r="D490" t="s">
        <v>1393</v>
      </c>
      <c r="E490" t="s">
        <v>1394</v>
      </c>
      <c r="F490">
        <v>5</v>
      </c>
      <c r="G490" t="s">
        <v>1220</v>
      </c>
      <c r="H490" t="s">
        <v>438</v>
      </c>
      <c r="I490">
        <v>1758651597.714286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(EA490+(U490+2*0.95*5.67E-8*(((EA490+$B$9)+273)^4-(EA490+273)^4)-44100*J490)/(1.84*29.3*R490+8*0.95*5.67E-8*(EA490+273)^3))</f>
        <v>0</v>
      </c>
      <c r="W490">
        <f>($C$9*EB490+$D$9*EC490+$E$9*V490)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2*0.95*5.67E-8*(((EA490+$B$9)+273)^4-(W490+273)^4)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1467.94257340224</v>
      </c>
      <c r="AK490">
        <v>1433.940606060606</v>
      </c>
      <c r="AL490">
        <v>3.388423683408744</v>
      </c>
      <c r="AM490">
        <v>65.18708182641205</v>
      </c>
      <c r="AN490">
        <f>(AP490 - AO490 + DY490*1E3/(8.314*(EA490+273.15)) * AR490/DX490 * AQ490) * DX490/(100*DL490) * 1000/(1000 - AP490)</f>
        <v>0</v>
      </c>
      <c r="AO490">
        <v>17.47310438035474</v>
      </c>
      <c r="AP490">
        <v>22.08175454545453</v>
      </c>
      <c r="AQ490">
        <v>-5.566558261062372E-05</v>
      </c>
      <c r="AR490">
        <v>105.4084907912641</v>
      </c>
      <c r="AS490">
        <v>0</v>
      </c>
      <c r="AT490">
        <v>0</v>
      </c>
      <c r="AU490">
        <f>IF(AS490*$H$15&gt;=AW490,1.0,(AW490/(AW490-AS490*$H$15)))</f>
        <v>0</v>
      </c>
      <c r="AV490">
        <f>(AU490-1)*100</f>
        <v>0</v>
      </c>
      <c r="AW490">
        <f>MAX(0,($B$15+$C$15*EF490)/(1+$D$15*EF490)*DY490/(EA490+273)*$E$15)</f>
        <v>0</v>
      </c>
      <c r="AX490" t="s">
        <v>439</v>
      </c>
      <c r="AY490" t="s">
        <v>439</v>
      </c>
      <c r="AZ490">
        <v>0</v>
      </c>
      <c r="BA490">
        <v>0</v>
      </c>
      <c r="BB490">
        <f>1-AZ490/BA490</f>
        <v>0</v>
      </c>
      <c r="BC490">
        <v>0</v>
      </c>
      <c r="BD490" t="s">
        <v>439</v>
      </c>
      <c r="BE490" t="s">
        <v>439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439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$B$13*EG490+$C$13*EH490+$F$13*ES490*(1-EV490)</f>
        <v>0</v>
      </c>
      <c r="DI490">
        <f>DH490*DJ490</f>
        <v>0</v>
      </c>
      <c r="DJ490">
        <f>($B$13*$D$11+$C$13*$D$11+$F$13*((FF490+EX490)/MAX(FF490+EX490+FG490, 0.1)*$I$11+FG490/MAX(FF490+EX490+FG490, 0.1)*$J$11))/($B$13+$C$13+$F$13)</f>
        <v>0</v>
      </c>
      <c r="DK490">
        <f>($B$13*$K$11+$C$13*$K$11+$F$13*((FF490+EX490)/MAX(FF490+EX490+FG490, 0.1)*$P$11+FG490/MAX(FF490+EX490+FG490, 0.1)*$Q$11))/($B$13+$C$13+$F$13)</f>
        <v>0</v>
      </c>
      <c r="DL490">
        <v>5.36</v>
      </c>
      <c r="DM490">
        <v>0.5</v>
      </c>
      <c r="DN490" t="s">
        <v>440</v>
      </c>
      <c r="DO490">
        <v>2</v>
      </c>
      <c r="DP490" t="b">
        <v>1</v>
      </c>
      <c r="DQ490">
        <v>1758651597.714286</v>
      </c>
      <c r="DR490">
        <v>1377.990714285714</v>
      </c>
      <c r="DS490">
        <v>1426.279642857143</v>
      </c>
      <c r="DT490">
        <v>22.07586428571429</v>
      </c>
      <c r="DU490">
        <v>17.46023214285714</v>
      </c>
      <c r="DV490">
        <v>1378.669285714286</v>
      </c>
      <c r="DW490">
        <v>21.79311785714286</v>
      </c>
      <c r="DX490">
        <v>499.9659999999999</v>
      </c>
      <c r="DY490">
        <v>90.26366071428571</v>
      </c>
      <c r="DZ490">
        <v>0.06831870714285714</v>
      </c>
      <c r="EA490">
        <v>28.88735714285714</v>
      </c>
      <c r="EB490">
        <v>30.01329285714286</v>
      </c>
      <c r="EC490">
        <v>999.9000000000002</v>
      </c>
      <c r="ED490">
        <v>0</v>
      </c>
      <c r="EE490">
        <v>0</v>
      </c>
      <c r="EF490">
        <v>9974.956785714287</v>
      </c>
      <c r="EG490">
        <v>0</v>
      </c>
      <c r="EH490">
        <v>11.17156071428572</v>
      </c>
      <c r="EI490">
        <v>-48.28834999999999</v>
      </c>
      <c r="EJ490">
        <v>1409.098214285714</v>
      </c>
      <c r="EK490">
        <v>1451.625357142857</v>
      </c>
      <c r="EL490">
        <v>4.615648571428571</v>
      </c>
      <c r="EM490">
        <v>1426.279642857143</v>
      </c>
      <c r="EN490">
        <v>17.46023214285714</v>
      </c>
      <c r="EO490">
        <v>1.992648214285714</v>
      </c>
      <c r="EP490">
        <v>1.576023928571428</v>
      </c>
      <c r="EQ490">
        <v>17.38604285714285</v>
      </c>
      <c r="ER490">
        <v>13.72633928571429</v>
      </c>
      <c r="ES490">
        <v>2000.020357142858</v>
      </c>
      <c r="ET490">
        <v>0.9799936785714286</v>
      </c>
      <c r="EU490">
        <v>0.02000592142857143</v>
      </c>
      <c r="EV490">
        <v>0</v>
      </c>
      <c r="EW490">
        <v>1129.805714285714</v>
      </c>
      <c r="EX490">
        <v>5.00078</v>
      </c>
      <c r="EY490">
        <v>21898.49642857143</v>
      </c>
      <c r="EZ490">
        <v>16379.76071428571</v>
      </c>
      <c r="FA490">
        <v>39.70060714285713</v>
      </c>
      <c r="FB490">
        <v>40.47525</v>
      </c>
      <c r="FC490">
        <v>40.21635714285714</v>
      </c>
      <c r="FD490">
        <v>40.17178571428571</v>
      </c>
      <c r="FE490">
        <v>40.94385714285714</v>
      </c>
      <c r="FF490">
        <v>1955.110357142857</v>
      </c>
      <c r="FG490">
        <v>39.91</v>
      </c>
      <c r="FH490">
        <v>0</v>
      </c>
      <c r="FI490">
        <v>1758651603.6</v>
      </c>
      <c r="FJ490">
        <v>0</v>
      </c>
      <c r="FK490">
        <v>1129.896153846154</v>
      </c>
      <c r="FL490">
        <v>-1.020170919350653</v>
      </c>
      <c r="FM490">
        <v>-8.239316260238512</v>
      </c>
      <c r="FN490">
        <v>21898.27692307692</v>
      </c>
      <c r="FO490">
        <v>15</v>
      </c>
      <c r="FP490">
        <v>0</v>
      </c>
      <c r="FQ490" t="s">
        <v>441</v>
      </c>
      <c r="FR490">
        <v>1746989605.5</v>
      </c>
      <c r="FS490">
        <v>1746989593.5</v>
      </c>
      <c r="FT490">
        <v>0</v>
      </c>
      <c r="FU490">
        <v>-0.274</v>
      </c>
      <c r="FV490">
        <v>-0.002</v>
      </c>
      <c r="FW490">
        <v>2.549</v>
      </c>
      <c r="FX490">
        <v>0.129</v>
      </c>
      <c r="FY490">
        <v>420</v>
      </c>
      <c r="FZ490">
        <v>17</v>
      </c>
      <c r="GA490">
        <v>0.02</v>
      </c>
      <c r="GB490">
        <v>0.04</v>
      </c>
      <c r="GC490">
        <v>-48.30956097560976</v>
      </c>
      <c r="GD490">
        <v>0.0664724738674486</v>
      </c>
      <c r="GE490">
        <v>0.1864959750798908</v>
      </c>
      <c r="GF490">
        <v>1</v>
      </c>
      <c r="GG490">
        <v>1129.887647058824</v>
      </c>
      <c r="GH490">
        <v>-0.3483575122136958</v>
      </c>
      <c r="GI490">
        <v>0.3075621297686494</v>
      </c>
      <c r="GJ490">
        <v>1</v>
      </c>
      <c r="GK490">
        <v>4.63018024390244</v>
      </c>
      <c r="GL490">
        <v>-0.2134356794425147</v>
      </c>
      <c r="GM490">
        <v>0.02386426928948378</v>
      </c>
      <c r="GN490">
        <v>0</v>
      </c>
      <c r="GO490">
        <v>2</v>
      </c>
      <c r="GP490">
        <v>3</v>
      </c>
      <c r="GQ490" t="s">
        <v>442</v>
      </c>
      <c r="GR490">
        <v>3.10159</v>
      </c>
      <c r="GS490">
        <v>2.72655</v>
      </c>
      <c r="GT490">
        <v>0.197689</v>
      </c>
      <c r="GU490">
        <v>0.201676</v>
      </c>
      <c r="GV490">
        <v>0.101348</v>
      </c>
      <c r="GW490">
        <v>0.0869809</v>
      </c>
      <c r="GX490">
        <v>20949.9</v>
      </c>
      <c r="GY490">
        <v>18966.2</v>
      </c>
      <c r="GZ490">
        <v>26676.2</v>
      </c>
      <c r="HA490">
        <v>23980.9</v>
      </c>
      <c r="HB490">
        <v>38375.5</v>
      </c>
      <c r="HC490">
        <v>32397.9</v>
      </c>
      <c r="HD490">
        <v>46585.2</v>
      </c>
      <c r="HE490">
        <v>37959.4</v>
      </c>
      <c r="HF490">
        <v>1.86975</v>
      </c>
      <c r="HG490">
        <v>1.84185</v>
      </c>
      <c r="HH490">
        <v>0.151116</v>
      </c>
      <c r="HI490">
        <v>0</v>
      </c>
      <c r="HJ490">
        <v>27.5352</v>
      </c>
      <c r="HK490">
        <v>999.9</v>
      </c>
      <c r="HL490">
        <v>36.6</v>
      </c>
      <c r="HM490">
        <v>32.7</v>
      </c>
      <c r="HN490">
        <v>20.1422</v>
      </c>
      <c r="HO490">
        <v>60.8413</v>
      </c>
      <c r="HP490">
        <v>22.7444</v>
      </c>
      <c r="HQ490">
        <v>1</v>
      </c>
      <c r="HR490">
        <v>0.153826</v>
      </c>
      <c r="HS490">
        <v>0.413358</v>
      </c>
      <c r="HT490">
        <v>20.2791</v>
      </c>
      <c r="HU490">
        <v>5.21025</v>
      </c>
      <c r="HV490">
        <v>11.9796</v>
      </c>
      <c r="HW490">
        <v>4.96265</v>
      </c>
      <c r="HX490">
        <v>3.27428</v>
      </c>
      <c r="HY490">
        <v>9999</v>
      </c>
      <c r="HZ490">
        <v>9999</v>
      </c>
      <c r="IA490">
        <v>9999</v>
      </c>
      <c r="IB490">
        <v>999.9</v>
      </c>
      <c r="IC490">
        <v>1.86398</v>
      </c>
      <c r="ID490">
        <v>1.86008</v>
      </c>
      <c r="IE490">
        <v>1.85845</v>
      </c>
      <c r="IF490">
        <v>1.85974</v>
      </c>
      <c r="IG490">
        <v>1.85989</v>
      </c>
      <c r="IH490">
        <v>1.8584</v>
      </c>
      <c r="II490">
        <v>1.85745</v>
      </c>
      <c r="IJ490">
        <v>1.85242</v>
      </c>
      <c r="IK490">
        <v>0</v>
      </c>
      <c r="IL490">
        <v>0</v>
      </c>
      <c r="IM490">
        <v>0</v>
      </c>
      <c r="IN490">
        <v>0</v>
      </c>
      <c r="IO490" t="s">
        <v>443</v>
      </c>
      <c r="IP490" t="s">
        <v>444</v>
      </c>
      <c r="IQ490" t="s">
        <v>445</v>
      </c>
      <c r="IR490" t="s">
        <v>445</v>
      </c>
      <c r="IS490" t="s">
        <v>445</v>
      </c>
      <c r="IT490" t="s">
        <v>445</v>
      </c>
      <c r="IU490">
        <v>0</v>
      </c>
      <c r="IV490">
        <v>100</v>
      </c>
      <c r="IW490">
        <v>100</v>
      </c>
      <c r="IX490">
        <v>-0.65</v>
      </c>
      <c r="IY490">
        <v>0.2829</v>
      </c>
      <c r="IZ490">
        <v>-1.101190050776656</v>
      </c>
      <c r="JA490">
        <v>-0.0009077452495023094</v>
      </c>
      <c r="JB490">
        <v>1.260287539409167E-06</v>
      </c>
      <c r="JC490">
        <v>-2.747980142854786E-10</v>
      </c>
      <c r="JD490">
        <v>0.01164710740424388</v>
      </c>
      <c r="JE490">
        <v>0.002354074995816399</v>
      </c>
      <c r="JF490">
        <v>0.0004967520844642659</v>
      </c>
      <c r="JG490">
        <v>-1.558376616488758E-06</v>
      </c>
      <c r="JH490">
        <v>1</v>
      </c>
      <c r="JI490">
        <v>1955</v>
      </c>
      <c r="JJ490">
        <v>1</v>
      </c>
      <c r="JK490">
        <v>26</v>
      </c>
      <c r="JL490">
        <v>194366.7</v>
      </c>
      <c r="JM490">
        <v>194366.9</v>
      </c>
      <c r="JN490">
        <v>3.11768</v>
      </c>
      <c r="JO490">
        <v>2.60498</v>
      </c>
      <c r="JP490">
        <v>1.49658</v>
      </c>
      <c r="JQ490">
        <v>2.34497</v>
      </c>
      <c r="JR490">
        <v>1.54907</v>
      </c>
      <c r="JS490">
        <v>2.47437</v>
      </c>
      <c r="JT490">
        <v>36.8842</v>
      </c>
      <c r="JU490">
        <v>24.1751</v>
      </c>
      <c r="JV490">
        <v>18</v>
      </c>
      <c r="JW490">
        <v>485.328</v>
      </c>
      <c r="JX490">
        <v>482.133</v>
      </c>
      <c r="JY490">
        <v>27.1633</v>
      </c>
      <c r="JZ490">
        <v>29.256</v>
      </c>
      <c r="KA490">
        <v>30</v>
      </c>
      <c r="KB490">
        <v>29.4672</v>
      </c>
      <c r="KC490">
        <v>29.4633</v>
      </c>
      <c r="KD490">
        <v>62.5411</v>
      </c>
      <c r="KE490">
        <v>9.72648</v>
      </c>
      <c r="KF490">
        <v>26.2975</v>
      </c>
      <c r="KG490">
        <v>27.1642</v>
      </c>
      <c r="KH490">
        <v>1470.24</v>
      </c>
      <c r="KI490">
        <v>17.4819</v>
      </c>
      <c r="KJ490">
        <v>101.853</v>
      </c>
      <c r="KK490">
        <v>91.52630000000001</v>
      </c>
    </row>
    <row r="491" spans="1:297">
      <c r="A491">
        <v>473</v>
      </c>
      <c r="B491">
        <v>1758651610.5</v>
      </c>
      <c r="C491">
        <v>9977.5</v>
      </c>
      <c r="D491" t="s">
        <v>1395</v>
      </c>
      <c r="E491" t="s">
        <v>1396</v>
      </c>
      <c r="F491">
        <v>5</v>
      </c>
      <c r="G491" t="s">
        <v>1220</v>
      </c>
      <c r="H491" t="s">
        <v>438</v>
      </c>
      <c r="I491">
        <v>1758651603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(EA491+(U491+2*0.95*5.67E-8*(((EA491+$B$9)+273)^4-(EA491+273)^4)-44100*J491)/(1.84*29.3*R491+8*0.95*5.67E-8*(EA491+273)^3))</f>
        <v>0</v>
      </c>
      <c r="W491">
        <f>($C$9*EB491+$D$9*EC491+$E$9*V491)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2*0.95*5.67E-8*(((EA491+$B$9)+273)^4-(W491+273)^4)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1485.360276765884</v>
      </c>
      <c r="AK491">
        <v>1451.024303030303</v>
      </c>
      <c r="AL491">
        <v>3.423497645278927</v>
      </c>
      <c r="AM491">
        <v>65.18708182641205</v>
      </c>
      <c r="AN491">
        <f>(AP491 - AO491 + DY491*1E3/(8.314*(EA491+273.15)) * AR491/DX491 * AQ491) * DX491/(100*DL491) * 1000/(1000 - AP491)</f>
        <v>0</v>
      </c>
      <c r="AO491">
        <v>17.48036025920626</v>
      </c>
      <c r="AP491">
        <v>22.07254121212121</v>
      </c>
      <c r="AQ491">
        <v>-0.0001226435080649756</v>
      </c>
      <c r="AR491">
        <v>105.4084907912641</v>
      </c>
      <c r="AS491">
        <v>0</v>
      </c>
      <c r="AT491">
        <v>0</v>
      </c>
      <c r="AU491">
        <f>IF(AS491*$H$15&gt;=AW491,1.0,(AW491/(AW491-AS491*$H$15)))</f>
        <v>0</v>
      </c>
      <c r="AV491">
        <f>(AU491-1)*100</f>
        <v>0</v>
      </c>
      <c r="AW491">
        <f>MAX(0,($B$15+$C$15*EF491)/(1+$D$15*EF491)*DY491/(EA491+273)*$E$15)</f>
        <v>0</v>
      </c>
      <c r="AX491" t="s">
        <v>439</v>
      </c>
      <c r="AY491" t="s">
        <v>439</v>
      </c>
      <c r="AZ491">
        <v>0</v>
      </c>
      <c r="BA491">
        <v>0</v>
      </c>
      <c r="BB491">
        <f>1-AZ491/BA491</f>
        <v>0</v>
      </c>
      <c r="BC491">
        <v>0</v>
      </c>
      <c r="BD491" t="s">
        <v>439</v>
      </c>
      <c r="BE491" t="s">
        <v>439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439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$B$13*EG491+$C$13*EH491+$F$13*ES491*(1-EV491)</f>
        <v>0</v>
      </c>
      <c r="DI491">
        <f>DH491*DJ491</f>
        <v>0</v>
      </c>
      <c r="DJ491">
        <f>($B$13*$D$11+$C$13*$D$11+$F$13*((FF491+EX491)/MAX(FF491+EX491+FG491, 0.1)*$I$11+FG491/MAX(FF491+EX491+FG491, 0.1)*$J$11))/($B$13+$C$13+$F$13)</f>
        <v>0</v>
      </c>
      <c r="DK491">
        <f>($B$13*$K$11+$C$13*$K$11+$F$13*((FF491+EX491)/MAX(FF491+EX491+FG491, 0.1)*$P$11+FG491/MAX(FF491+EX491+FG491, 0.1)*$Q$11))/($B$13+$C$13+$F$13)</f>
        <v>0</v>
      </c>
      <c r="DL491">
        <v>5.36</v>
      </c>
      <c r="DM491">
        <v>0.5</v>
      </c>
      <c r="DN491" t="s">
        <v>440</v>
      </c>
      <c r="DO491">
        <v>2</v>
      </c>
      <c r="DP491" t="b">
        <v>1</v>
      </c>
      <c r="DQ491">
        <v>1758651603</v>
      </c>
      <c r="DR491">
        <v>1395.604444444445</v>
      </c>
      <c r="DS491">
        <v>1444.07</v>
      </c>
      <c r="DT491">
        <v>22.08004074074074</v>
      </c>
      <c r="DU491">
        <v>17.47404074074074</v>
      </c>
      <c r="DV491">
        <v>1396.265555555555</v>
      </c>
      <c r="DW491">
        <v>21.7972</v>
      </c>
      <c r="DX491">
        <v>499.9991851851853</v>
      </c>
      <c r="DY491">
        <v>90.26458888888887</v>
      </c>
      <c r="DZ491">
        <v>0.06843617777777779</v>
      </c>
      <c r="EA491">
        <v>28.8813</v>
      </c>
      <c r="EB491">
        <v>30.00738888888889</v>
      </c>
      <c r="EC491">
        <v>999.9000000000001</v>
      </c>
      <c r="ED491">
        <v>0</v>
      </c>
      <c r="EE491">
        <v>0</v>
      </c>
      <c r="EF491">
        <v>9978.749259259259</v>
      </c>
      <c r="EG491">
        <v>0</v>
      </c>
      <c r="EH491">
        <v>11.1714</v>
      </c>
      <c r="EI491">
        <v>-48.46535925925926</v>
      </c>
      <c r="EJ491">
        <v>1427.114444444444</v>
      </c>
      <c r="EK491">
        <v>1469.752592592593</v>
      </c>
      <c r="EL491">
        <v>4.606005185185184</v>
      </c>
      <c r="EM491">
        <v>1444.07</v>
      </c>
      <c r="EN491">
        <v>17.47404074074074</v>
      </c>
      <c r="EO491">
        <v>1.993045555555556</v>
      </c>
      <c r="EP491">
        <v>1.577286666666667</v>
      </c>
      <c r="EQ491">
        <v>17.38919629629629</v>
      </c>
      <c r="ER491">
        <v>13.73866296296296</v>
      </c>
      <c r="ES491">
        <v>2000.008148148148</v>
      </c>
      <c r="ET491">
        <v>0.9799935555555557</v>
      </c>
      <c r="EU491">
        <v>0.02000604444444444</v>
      </c>
      <c r="EV491">
        <v>0</v>
      </c>
      <c r="EW491">
        <v>1129.784444444444</v>
      </c>
      <c r="EX491">
        <v>5.00078</v>
      </c>
      <c r="EY491">
        <v>21897.46666666667</v>
      </c>
      <c r="EZ491">
        <v>16379.66296296296</v>
      </c>
      <c r="FA491">
        <v>39.68259259259258</v>
      </c>
      <c r="FB491">
        <v>40.47433333333333</v>
      </c>
      <c r="FC491">
        <v>40.27755555555554</v>
      </c>
      <c r="FD491">
        <v>40.15733333333333</v>
      </c>
      <c r="FE491">
        <v>40.92562962962962</v>
      </c>
      <c r="FF491">
        <v>1955.098148148148</v>
      </c>
      <c r="FG491">
        <v>39.91</v>
      </c>
      <c r="FH491">
        <v>0</v>
      </c>
      <c r="FI491">
        <v>1758651609</v>
      </c>
      <c r="FJ491">
        <v>0</v>
      </c>
      <c r="FK491">
        <v>1129.8012</v>
      </c>
      <c r="FL491">
        <v>0.2830769277709166</v>
      </c>
      <c r="FM491">
        <v>-10.10769227505697</v>
      </c>
      <c r="FN491">
        <v>21897.36</v>
      </c>
      <c r="FO491">
        <v>15</v>
      </c>
      <c r="FP491">
        <v>0</v>
      </c>
      <c r="FQ491" t="s">
        <v>441</v>
      </c>
      <c r="FR491">
        <v>1746989605.5</v>
      </c>
      <c r="FS491">
        <v>1746989593.5</v>
      </c>
      <c r="FT491">
        <v>0</v>
      </c>
      <c r="FU491">
        <v>-0.274</v>
      </c>
      <c r="FV491">
        <v>-0.002</v>
      </c>
      <c r="FW491">
        <v>2.549</v>
      </c>
      <c r="FX491">
        <v>0.129</v>
      </c>
      <c r="FY491">
        <v>420</v>
      </c>
      <c r="FZ491">
        <v>17</v>
      </c>
      <c r="GA491">
        <v>0.02</v>
      </c>
      <c r="GB491">
        <v>0.04</v>
      </c>
      <c r="GC491">
        <v>-48.3620475</v>
      </c>
      <c r="GD491">
        <v>-1.29439812382744</v>
      </c>
      <c r="GE491">
        <v>0.2330389420113081</v>
      </c>
      <c r="GF491">
        <v>0</v>
      </c>
      <c r="GG491">
        <v>1129.900294117647</v>
      </c>
      <c r="GH491">
        <v>-0.5171886886308702</v>
      </c>
      <c r="GI491">
        <v>0.2948926553861544</v>
      </c>
      <c r="GJ491">
        <v>1</v>
      </c>
      <c r="GK491">
        <v>4.613043500000001</v>
      </c>
      <c r="GL491">
        <v>-0.1095773358349013</v>
      </c>
      <c r="GM491">
        <v>0.01446267429454184</v>
      </c>
      <c r="GN491">
        <v>0</v>
      </c>
      <c r="GO491">
        <v>1</v>
      </c>
      <c r="GP491">
        <v>3</v>
      </c>
      <c r="GQ491" t="s">
        <v>448</v>
      </c>
      <c r="GR491">
        <v>3.10172</v>
      </c>
      <c r="GS491">
        <v>2.72646</v>
      </c>
      <c r="GT491">
        <v>0.199101</v>
      </c>
      <c r="GU491">
        <v>0.203062</v>
      </c>
      <c r="GV491">
        <v>0.101327</v>
      </c>
      <c r="GW491">
        <v>0.08711149999999999</v>
      </c>
      <c r="GX491">
        <v>20912.9</v>
      </c>
      <c r="GY491">
        <v>18933.2</v>
      </c>
      <c r="GZ491">
        <v>26676.1</v>
      </c>
      <c r="HA491">
        <v>23980.9</v>
      </c>
      <c r="HB491">
        <v>38376.6</v>
      </c>
      <c r="HC491">
        <v>32393.4</v>
      </c>
      <c r="HD491">
        <v>46585.1</v>
      </c>
      <c r="HE491">
        <v>37959.4</v>
      </c>
      <c r="HF491">
        <v>1.87015</v>
      </c>
      <c r="HG491">
        <v>1.8415</v>
      </c>
      <c r="HH491">
        <v>0.152197</v>
      </c>
      <c r="HI491">
        <v>0</v>
      </c>
      <c r="HJ491">
        <v>27.5305</v>
      </c>
      <c r="HK491">
        <v>999.9</v>
      </c>
      <c r="HL491">
        <v>36.6</v>
      </c>
      <c r="HM491">
        <v>32.7</v>
      </c>
      <c r="HN491">
        <v>20.1432</v>
      </c>
      <c r="HO491">
        <v>60.7013</v>
      </c>
      <c r="HP491">
        <v>22.7965</v>
      </c>
      <c r="HQ491">
        <v>1</v>
      </c>
      <c r="HR491">
        <v>0.153725</v>
      </c>
      <c r="HS491">
        <v>0.387056</v>
      </c>
      <c r="HT491">
        <v>20.2791</v>
      </c>
      <c r="HU491">
        <v>5.2107</v>
      </c>
      <c r="HV491">
        <v>11.9794</v>
      </c>
      <c r="HW491">
        <v>4.9624</v>
      </c>
      <c r="HX491">
        <v>3.2743</v>
      </c>
      <c r="HY491">
        <v>9999</v>
      </c>
      <c r="HZ491">
        <v>9999</v>
      </c>
      <c r="IA491">
        <v>9999</v>
      </c>
      <c r="IB491">
        <v>999.9</v>
      </c>
      <c r="IC491">
        <v>1.86394</v>
      </c>
      <c r="ID491">
        <v>1.86008</v>
      </c>
      <c r="IE491">
        <v>1.85844</v>
      </c>
      <c r="IF491">
        <v>1.85974</v>
      </c>
      <c r="IG491">
        <v>1.85989</v>
      </c>
      <c r="IH491">
        <v>1.85838</v>
      </c>
      <c r="II491">
        <v>1.85746</v>
      </c>
      <c r="IJ491">
        <v>1.85242</v>
      </c>
      <c r="IK491">
        <v>0</v>
      </c>
      <c r="IL491">
        <v>0</v>
      </c>
      <c r="IM491">
        <v>0</v>
      </c>
      <c r="IN491">
        <v>0</v>
      </c>
      <c r="IO491" t="s">
        <v>443</v>
      </c>
      <c r="IP491" t="s">
        <v>444</v>
      </c>
      <c r="IQ491" t="s">
        <v>445</v>
      </c>
      <c r="IR491" t="s">
        <v>445</v>
      </c>
      <c r="IS491" t="s">
        <v>445</v>
      </c>
      <c r="IT491" t="s">
        <v>445</v>
      </c>
      <c r="IU491">
        <v>0</v>
      </c>
      <c r="IV491">
        <v>100</v>
      </c>
      <c r="IW491">
        <v>100</v>
      </c>
      <c r="IX491">
        <v>-0.64</v>
      </c>
      <c r="IY491">
        <v>0.2827</v>
      </c>
      <c r="IZ491">
        <v>-1.101190050776656</v>
      </c>
      <c r="JA491">
        <v>-0.0009077452495023094</v>
      </c>
      <c r="JB491">
        <v>1.260287539409167E-06</v>
      </c>
      <c r="JC491">
        <v>-2.747980142854786E-10</v>
      </c>
      <c r="JD491">
        <v>0.01164710740424388</v>
      </c>
      <c r="JE491">
        <v>0.002354074995816399</v>
      </c>
      <c r="JF491">
        <v>0.0004967520844642659</v>
      </c>
      <c r="JG491">
        <v>-1.558376616488758E-06</v>
      </c>
      <c r="JH491">
        <v>1</v>
      </c>
      <c r="JI491">
        <v>1955</v>
      </c>
      <c r="JJ491">
        <v>1</v>
      </c>
      <c r="JK491">
        <v>26</v>
      </c>
      <c r="JL491">
        <v>194366.8</v>
      </c>
      <c r="JM491">
        <v>194367</v>
      </c>
      <c r="JN491">
        <v>3.14087</v>
      </c>
      <c r="JO491">
        <v>2.61719</v>
      </c>
      <c r="JP491">
        <v>1.49658</v>
      </c>
      <c r="JQ491">
        <v>2.34497</v>
      </c>
      <c r="JR491">
        <v>1.54907</v>
      </c>
      <c r="JS491">
        <v>2.37427</v>
      </c>
      <c r="JT491">
        <v>36.908</v>
      </c>
      <c r="JU491">
        <v>24.1751</v>
      </c>
      <c r="JV491">
        <v>18</v>
      </c>
      <c r="JW491">
        <v>485.546</v>
      </c>
      <c r="JX491">
        <v>481.886</v>
      </c>
      <c r="JY491">
        <v>27.1577</v>
      </c>
      <c r="JZ491">
        <v>29.2538</v>
      </c>
      <c r="KA491">
        <v>30</v>
      </c>
      <c r="KB491">
        <v>29.465</v>
      </c>
      <c r="KC491">
        <v>29.4609</v>
      </c>
      <c r="KD491">
        <v>63.1347</v>
      </c>
      <c r="KE491">
        <v>9.72648</v>
      </c>
      <c r="KF491">
        <v>26.2975</v>
      </c>
      <c r="KG491">
        <v>27.1616</v>
      </c>
      <c r="KH491">
        <v>1490.28</v>
      </c>
      <c r="KI491">
        <v>17.5081</v>
      </c>
      <c r="KJ491">
        <v>101.852</v>
      </c>
      <c r="KK491">
        <v>91.5261</v>
      </c>
    </row>
    <row r="492" spans="1:297">
      <c r="A492">
        <v>474</v>
      </c>
      <c r="B492">
        <v>1758651615.5</v>
      </c>
      <c r="C492">
        <v>9982.5</v>
      </c>
      <c r="D492" t="s">
        <v>1397</v>
      </c>
      <c r="E492" t="s">
        <v>1398</v>
      </c>
      <c r="F492">
        <v>5</v>
      </c>
      <c r="G492" t="s">
        <v>1220</v>
      </c>
      <c r="H492" t="s">
        <v>438</v>
      </c>
      <c r="I492">
        <v>1758651607.714286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(EA492+(U492+2*0.95*5.67E-8*(((EA492+$B$9)+273)^4-(EA492+273)^4)-44100*J492)/(1.84*29.3*R492+8*0.95*5.67E-8*(EA492+273)^3))</f>
        <v>0</v>
      </c>
      <c r="W492">
        <f>($C$9*EB492+$D$9*EC492+$E$9*V492)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2*0.95*5.67E-8*(((EA492+$B$9)+273)^4-(W492+273)^4)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1502.191751323516</v>
      </c>
      <c r="AK492">
        <v>1468.208666666666</v>
      </c>
      <c r="AL492">
        <v>3.43839681051515</v>
      </c>
      <c r="AM492">
        <v>65.18708182641205</v>
      </c>
      <c r="AN492">
        <f>(AP492 - AO492 + DY492*1E3/(8.314*(EA492+273.15)) * AR492/DX492 * AQ492) * DX492/(100*DL492) * 1000/(1000 - AP492)</f>
        <v>0</v>
      </c>
      <c r="AO492">
        <v>17.53669630892453</v>
      </c>
      <c r="AP492">
        <v>22.08020848484848</v>
      </c>
      <c r="AQ492">
        <v>0.0001106370751517619</v>
      </c>
      <c r="AR492">
        <v>105.4084907912641</v>
      </c>
      <c r="AS492">
        <v>0</v>
      </c>
      <c r="AT492">
        <v>0</v>
      </c>
      <c r="AU492">
        <f>IF(AS492*$H$15&gt;=AW492,1.0,(AW492/(AW492-AS492*$H$15)))</f>
        <v>0</v>
      </c>
      <c r="AV492">
        <f>(AU492-1)*100</f>
        <v>0</v>
      </c>
      <c r="AW492">
        <f>MAX(0,($B$15+$C$15*EF492)/(1+$D$15*EF492)*DY492/(EA492+273)*$E$15)</f>
        <v>0</v>
      </c>
      <c r="AX492" t="s">
        <v>439</v>
      </c>
      <c r="AY492" t="s">
        <v>439</v>
      </c>
      <c r="AZ492">
        <v>0</v>
      </c>
      <c r="BA492">
        <v>0</v>
      </c>
      <c r="BB492">
        <f>1-AZ492/BA492</f>
        <v>0</v>
      </c>
      <c r="BC492">
        <v>0</v>
      </c>
      <c r="BD492" t="s">
        <v>439</v>
      </c>
      <c r="BE492" t="s">
        <v>439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439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$B$13*EG492+$C$13*EH492+$F$13*ES492*(1-EV492)</f>
        <v>0</v>
      </c>
      <c r="DI492">
        <f>DH492*DJ492</f>
        <v>0</v>
      </c>
      <c r="DJ492">
        <f>($B$13*$D$11+$C$13*$D$11+$F$13*((FF492+EX492)/MAX(FF492+EX492+FG492, 0.1)*$I$11+FG492/MAX(FF492+EX492+FG492, 0.1)*$J$11))/($B$13+$C$13+$F$13)</f>
        <v>0</v>
      </c>
      <c r="DK492">
        <f>($B$13*$K$11+$C$13*$K$11+$F$13*((FF492+EX492)/MAX(FF492+EX492+FG492, 0.1)*$P$11+FG492/MAX(FF492+EX492+FG492, 0.1)*$Q$11))/($B$13+$C$13+$F$13)</f>
        <v>0</v>
      </c>
      <c r="DL492">
        <v>5.36</v>
      </c>
      <c r="DM492">
        <v>0.5</v>
      </c>
      <c r="DN492" t="s">
        <v>440</v>
      </c>
      <c r="DO492">
        <v>2</v>
      </c>
      <c r="DP492" t="b">
        <v>1</v>
      </c>
      <c r="DQ492">
        <v>1758651607.714286</v>
      </c>
      <c r="DR492">
        <v>1411.3875</v>
      </c>
      <c r="DS492">
        <v>1459.787857142857</v>
      </c>
      <c r="DT492">
        <v>22.07868928571429</v>
      </c>
      <c r="DU492">
        <v>17.49336428571429</v>
      </c>
      <c r="DV492">
        <v>1412.031785714286</v>
      </c>
      <c r="DW492">
        <v>21.79588928571429</v>
      </c>
      <c r="DX492">
        <v>500.0335714285715</v>
      </c>
      <c r="DY492">
        <v>90.26533928571429</v>
      </c>
      <c r="DZ492">
        <v>0.06832453928571429</v>
      </c>
      <c r="EA492">
        <v>28.87401071428571</v>
      </c>
      <c r="EB492">
        <v>30.00754285714285</v>
      </c>
      <c r="EC492">
        <v>999.9000000000002</v>
      </c>
      <c r="ED492">
        <v>0</v>
      </c>
      <c r="EE492">
        <v>0</v>
      </c>
      <c r="EF492">
        <v>9989.664642857142</v>
      </c>
      <c r="EG492">
        <v>0</v>
      </c>
      <c r="EH492">
        <v>11.1714</v>
      </c>
      <c r="EI492">
        <v>-48.40065</v>
      </c>
      <c r="EJ492">
        <v>1443.251428571429</v>
      </c>
      <c r="EK492">
        <v>1485.779642857143</v>
      </c>
      <c r="EL492">
        <v>4.585324285714286</v>
      </c>
      <c r="EM492">
        <v>1459.787857142857</v>
      </c>
      <c r="EN492">
        <v>17.49336428571429</v>
      </c>
      <c r="EO492">
        <v>1.99294</v>
      </c>
      <c r="EP492">
        <v>1.579043571428571</v>
      </c>
      <c r="EQ492">
        <v>17.38835357142857</v>
      </c>
      <c r="ER492">
        <v>13.75578928571428</v>
      </c>
      <c r="ES492">
        <v>2000.008214285714</v>
      </c>
      <c r="ET492">
        <v>0.9799935714285716</v>
      </c>
      <c r="EU492">
        <v>0.02000602857142856</v>
      </c>
      <c r="EV492">
        <v>0</v>
      </c>
      <c r="EW492">
        <v>1129.801785714286</v>
      </c>
      <c r="EX492">
        <v>5.00078</v>
      </c>
      <c r="EY492">
        <v>21896.53571428571</v>
      </c>
      <c r="EZ492">
        <v>16379.66785714286</v>
      </c>
      <c r="FA492">
        <v>39.68049999999999</v>
      </c>
      <c r="FB492">
        <v>40.47525</v>
      </c>
      <c r="FC492">
        <v>40.18507142857143</v>
      </c>
      <c r="FD492">
        <v>40.16278571428571</v>
      </c>
      <c r="FE492">
        <v>40.93278571428571</v>
      </c>
      <c r="FF492">
        <v>1955.098214285714</v>
      </c>
      <c r="FG492">
        <v>39.91</v>
      </c>
      <c r="FH492">
        <v>0</v>
      </c>
      <c r="FI492">
        <v>1758651613.8</v>
      </c>
      <c r="FJ492">
        <v>0</v>
      </c>
      <c r="FK492">
        <v>1129.7976</v>
      </c>
      <c r="FL492">
        <v>-0.3546153851502503</v>
      </c>
      <c r="FM492">
        <v>-19.83846161560487</v>
      </c>
      <c r="FN492">
        <v>21896.5</v>
      </c>
      <c r="FO492">
        <v>15</v>
      </c>
      <c r="FP492">
        <v>0</v>
      </c>
      <c r="FQ492" t="s">
        <v>441</v>
      </c>
      <c r="FR492">
        <v>1746989605.5</v>
      </c>
      <c r="FS492">
        <v>1746989593.5</v>
      </c>
      <c r="FT492">
        <v>0</v>
      </c>
      <c r="FU492">
        <v>-0.274</v>
      </c>
      <c r="FV492">
        <v>-0.002</v>
      </c>
      <c r="FW492">
        <v>2.549</v>
      </c>
      <c r="FX492">
        <v>0.129</v>
      </c>
      <c r="FY492">
        <v>420</v>
      </c>
      <c r="FZ492">
        <v>17</v>
      </c>
      <c r="GA492">
        <v>0.02</v>
      </c>
      <c r="GB492">
        <v>0.04</v>
      </c>
      <c r="GC492">
        <v>-48.42551463414634</v>
      </c>
      <c r="GD492">
        <v>-0.06542090592324558</v>
      </c>
      <c r="GE492">
        <v>0.1787847398422915</v>
      </c>
      <c r="GF492">
        <v>1</v>
      </c>
      <c r="GG492">
        <v>1129.822058823529</v>
      </c>
      <c r="GH492">
        <v>-0.3851795227072922</v>
      </c>
      <c r="GI492">
        <v>0.3074351142614825</v>
      </c>
      <c r="GJ492">
        <v>1</v>
      </c>
      <c r="GK492">
        <v>4.592119268292683</v>
      </c>
      <c r="GL492">
        <v>-0.225007108013932</v>
      </c>
      <c r="GM492">
        <v>0.02655177862677174</v>
      </c>
      <c r="GN492">
        <v>0</v>
      </c>
      <c r="GO492">
        <v>2</v>
      </c>
      <c r="GP492">
        <v>3</v>
      </c>
      <c r="GQ492" t="s">
        <v>442</v>
      </c>
      <c r="GR492">
        <v>3.10202</v>
      </c>
      <c r="GS492">
        <v>2.72576</v>
      </c>
      <c r="GT492">
        <v>0.200508</v>
      </c>
      <c r="GU492">
        <v>0.204443</v>
      </c>
      <c r="GV492">
        <v>0.101353</v>
      </c>
      <c r="GW492">
        <v>0.0872211</v>
      </c>
      <c r="GX492">
        <v>20876.3</v>
      </c>
      <c r="GY492">
        <v>18900.4</v>
      </c>
      <c r="GZ492">
        <v>26676.2</v>
      </c>
      <c r="HA492">
        <v>23980.8</v>
      </c>
      <c r="HB492">
        <v>38375.6</v>
      </c>
      <c r="HC492">
        <v>32389.4</v>
      </c>
      <c r="HD492">
        <v>46585.1</v>
      </c>
      <c r="HE492">
        <v>37959.2</v>
      </c>
      <c r="HF492">
        <v>1.87015</v>
      </c>
      <c r="HG492">
        <v>1.84145</v>
      </c>
      <c r="HH492">
        <v>0.152104</v>
      </c>
      <c r="HI492">
        <v>0</v>
      </c>
      <c r="HJ492">
        <v>27.5258</v>
      </c>
      <c r="HK492">
        <v>999.9</v>
      </c>
      <c r="HL492">
        <v>36.6</v>
      </c>
      <c r="HM492">
        <v>32.6</v>
      </c>
      <c r="HN492">
        <v>20.0283</v>
      </c>
      <c r="HO492">
        <v>60.3513</v>
      </c>
      <c r="HP492">
        <v>22.528</v>
      </c>
      <c r="HQ492">
        <v>1</v>
      </c>
      <c r="HR492">
        <v>0.153694</v>
      </c>
      <c r="HS492">
        <v>0.404104</v>
      </c>
      <c r="HT492">
        <v>20.279</v>
      </c>
      <c r="HU492">
        <v>5.211</v>
      </c>
      <c r="HV492">
        <v>11.9796</v>
      </c>
      <c r="HW492">
        <v>4.9625</v>
      </c>
      <c r="HX492">
        <v>3.2744</v>
      </c>
      <c r="HY492">
        <v>9999</v>
      </c>
      <c r="HZ492">
        <v>9999</v>
      </c>
      <c r="IA492">
        <v>9999</v>
      </c>
      <c r="IB492">
        <v>999.9</v>
      </c>
      <c r="IC492">
        <v>1.86397</v>
      </c>
      <c r="ID492">
        <v>1.86008</v>
      </c>
      <c r="IE492">
        <v>1.85844</v>
      </c>
      <c r="IF492">
        <v>1.85974</v>
      </c>
      <c r="IG492">
        <v>1.85989</v>
      </c>
      <c r="IH492">
        <v>1.85838</v>
      </c>
      <c r="II492">
        <v>1.85745</v>
      </c>
      <c r="IJ492">
        <v>1.85242</v>
      </c>
      <c r="IK492">
        <v>0</v>
      </c>
      <c r="IL492">
        <v>0</v>
      </c>
      <c r="IM492">
        <v>0</v>
      </c>
      <c r="IN492">
        <v>0</v>
      </c>
      <c r="IO492" t="s">
        <v>443</v>
      </c>
      <c r="IP492" t="s">
        <v>444</v>
      </c>
      <c r="IQ492" t="s">
        <v>445</v>
      </c>
      <c r="IR492" t="s">
        <v>445</v>
      </c>
      <c r="IS492" t="s">
        <v>445</v>
      </c>
      <c r="IT492" t="s">
        <v>445</v>
      </c>
      <c r="IU492">
        <v>0</v>
      </c>
      <c r="IV492">
        <v>100</v>
      </c>
      <c r="IW492">
        <v>100</v>
      </c>
      <c r="IX492">
        <v>-0.61</v>
      </c>
      <c r="IY492">
        <v>0.2829</v>
      </c>
      <c r="IZ492">
        <v>-1.101190050776656</v>
      </c>
      <c r="JA492">
        <v>-0.0009077452495023094</v>
      </c>
      <c r="JB492">
        <v>1.260287539409167E-06</v>
      </c>
      <c r="JC492">
        <v>-2.747980142854786E-10</v>
      </c>
      <c r="JD492">
        <v>0.01164710740424388</v>
      </c>
      <c r="JE492">
        <v>0.002354074995816399</v>
      </c>
      <c r="JF492">
        <v>0.0004967520844642659</v>
      </c>
      <c r="JG492">
        <v>-1.558376616488758E-06</v>
      </c>
      <c r="JH492">
        <v>1</v>
      </c>
      <c r="JI492">
        <v>1955</v>
      </c>
      <c r="JJ492">
        <v>1</v>
      </c>
      <c r="JK492">
        <v>26</v>
      </c>
      <c r="JL492">
        <v>194366.8</v>
      </c>
      <c r="JM492">
        <v>194367</v>
      </c>
      <c r="JN492">
        <v>3.17139</v>
      </c>
      <c r="JO492">
        <v>2.6062</v>
      </c>
      <c r="JP492">
        <v>1.49658</v>
      </c>
      <c r="JQ492">
        <v>2.34497</v>
      </c>
      <c r="JR492">
        <v>1.54907</v>
      </c>
      <c r="JS492">
        <v>2.4646</v>
      </c>
      <c r="JT492">
        <v>36.8842</v>
      </c>
      <c r="JU492">
        <v>24.1751</v>
      </c>
      <c r="JV492">
        <v>18</v>
      </c>
      <c r="JW492">
        <v>485.546</v>
      </c>
      <c r="JX492">
        <v>481.854</v>
      </c>
      <c r="JY492">
        <v>27.1544</v>
      </c>
      <c r="JZ492">
        <v>29.2538</v>
      </c>
      <c r="KA492">
        <v>30</v>
      </c>
      <c r="KB492">
        <v>29.465</v>
      </c>
      <c r="KC492">
        <v>29.4609</v>
      </c>
      <c r="KD492">
        <v>63.6667</v>
      </c>
      <c r="KE492">
        <v>9.72648</v>
      </c>
      <c r="KF492">
        <v>26.6969</v>
      </c>
      <c r="KG492">
        <v>27.1508</v>
      </c>
      <c r="KH492">
        <v>1503.64</v>
      </c>
      <c r="KI492">
        <v>17.522</v>
      </c>
      <c r="KJ492">
        <v>101.853</v>
      </c>
      <c r="KK492">
        <v>91.5257</v>
      </c>
    </row>
    <row r="493" spans="1:297">
      <c r="A493">
        <v>475</v>
      </c>
      <c r="B493">
        <v>1758651620.5</v>
      </c>
      <c r="C493">
        <v>9987.5</v>
      </c>
      <c r="D493" t="s">
        <v>1399</v>
      </c>
      <c r="E493" t="s">
        <v>1400</v>
      </c>
      <c r="F493">
        <v>5</v>
      </c>
      <c r="G493" t="s">
        <v>1220</v>
      </c>
      <c r="H493" t="s">
        <v>438</v>
      </c>
      <c r="I493">
        <v>1758651613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(EA493+(U493+2*0.95*5.67E-8*(((EA493+$B$9)+273)^4-(EA493+273)^4)-44100*J493)/(1.84*29.3*R493+8*0.95*5.67E-8*(EA493+273)^3))</f>
        <v>0</v>
      </c>
      <c r="W493">
        <f>($C$9*EB493+$D$9*EC493+$E$9*V493)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2*0.95*5.67E-8*(((EA493+$B$9)+273)^4-(W493+273)^4)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1519.39049785512</v>
      </c>
      <c r="AK493">
        <v>1485.325272727272</v>
      </c>
      <c r="AL493">
        <v>3.420026872893149</v>
      </c>
      <c r="AM493">
        <v>65.18708182641205</v>
      </c>
      <c r="AN493">
        <f>(AP493 - AO493 + DY493*1E3/(8.314*(EA493+273.15)) * AR493/DX493 * AQ493) * DX493/(100*DL493) * 1000/(1000 - AP493)</f>
        <v>0</v>
      </c>
      <c r="AO493">
        <v>17.55244575006391</v>
      </c>
      <c r="AP493">
        <v>22.08336060606061</v>
      </c>
      <c r="AQ493">
        <v>3.504052037534576E-05</v>
      </c>
      <c r="AR493">
        <v>105.4084907912641</v>
      </c>
      <c r="AS493">
        <v>0</v>
      </c>
      <c r="AT493">
        <v>0</v>
      </c>
      <c r="AU493">
        <f>IF(AS493*$H$15&gt;=AW493,1.0,(AW493/(AW493-AS493*$H$15)))</f>
        <v>0</v>
      </c>
      <c r="AV493">
        <f>(AU493-1)*100</f>
        <v>0</v>
      </c>
      <c r="AW493">
        <f>MAX(0,($B$15+$C$15*EF493)/(1+$D$15*EF493)*DY493/(EA493+273)*$E$15)</f>
        <v>0</v>
      </c>
      <c r="AX493" t="s">
        <v>439</v>
      </c>
      <c r="AY493" t="s">
        <v>439</v>
      </c>
      <c r="AZ493">
        <v>0</v>
      </c>
      <c r="BA493">
        <v>0</v>
      </c>
      <c r="BB493">
        <f>1-AZ493/BA493</f>
        <v>0</v>
      </c>
      <c r="BC493">
        <v>0</v>
      </c>
      <c r="BD493" t="s">
        <v>439</v>
      </c>
      <c r="BE493" t="s">
        <v>439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439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$B$13*EG493+$C$13*EH493+$F$13*ES493*(1-EV493)</f>
        <v>0</v>
      </c>
      <c r="DI493">
        <f>DH493*DJ493</f>
        <v>0</v>
      </c>
      <c r="DJ493">
        <f>($B$13*$D$11+$C$13*$D$11+$F$13*((FF493+EX493)/MAX(FF493+EX493+FG493, 0.1)*$I$11+FG493/MAX(FF493+EX493+FG493, 0.1)*$J$11))/($B$13+$C$13+$F$13)</f>
        <v>0</v>
      </c>
      <c r="DK493">
        <f>($B$13*$K$11+$C$13*$K$11+$F$13*((FF493+EX493)/MAX(FF493+EX493+FG493, 0.1)*$P$11+FG493/MAX(FF493+EX493+FG493, 0.1)*$Q$11))/($B$13+$C$13+$F$13)</f>
        <v>0</v>
      </c>
      <c r="DL493">
        <v>5.36</v>
      </c>
      <c r="DM493">
        <v>0.5</v>
      </c>
      <c r="DN493" t="s">
        <v>440</v>
      </c>
      <c r="DO493">
        <v>2</v>
      </c>
      <c r="DP493" t="b">
        <v>1</v>
      </c>
      <c r="DQ493">
        <v>1758651613</v>
      </c>
      <c r="DR493">
        <v>1429.072222222222</v>
      </c>
      <c r="DS493">
        <v>1477.54</v>
      </c>
      <c r="DT493">
        <v>22.07822222222222</v>
      </c>
      <c r="DU493">
        <v>17.51944814814815</v>
      </c>
      <c r="DV493">
        <v>1429.697777777778</v>
      </c>
      <c r="DW493">
        <v>21.79542962962963</v>
      </c>
      <c r="DX493">
        <v>500.0482592592593</v>
      </c>
      <c r="DY493">
        <v>90.26657407407404</v>
      </c>
      <c r="DZ493">
        <v>0.06813752222222222</v>
      </c>
      <c r="EA493">
        <v>28.86626296296297</v>
      </c>
      <c r="EB493">
        <v>30.00955185185185</v>
      </c>
      <c r="EC493">
        <v>999.9000000000001</v>
      </c>
      <c r="ED493">
        <v>0</v>
      </c>
      <c r="EE493">
        <v>0</v>
      </c>
      <c r="EF493">
        <v>9990.66962962963</v>
      </c>
      <c r="EG493">
        <v>0</v>
      </c>
      <c r="EH493">
        <v>11.1714</v>
      </c>
      <c r="EI493">
        <v>-48.46886666666668</v>
      </c>
      <c r="EJ493">
        <v>1461.334444444444</v>
      </c>
      <c r="EK493">
        <v>1503.888518518518</v>
      </c>
      <c r="EL493">
        <v>4.558766296296296</v>
      </c>
      <c r="EM493">
        <v>1477.54</v>
      </c>
      <c r="EN493">
        <v>17.51944814814815</v>
      </c>
      <c r="EO493">
        <v>1.992924814814815</v>
      </c>
      <c r="EP493">
        <v>1.58141962962963</v>
      </c>
      <c r="EQ493">
        <v>17.38824074074074</v>
      </c>
      <c r="ER493">
        <v>13.77893333333333</v>
      </c>
      <c r="ES493">
        <v>2000.00037037037</v>
      </c>
      <c r="ET493">
        <v>0.9799935555555557</v>
      </c>
      <c r="EU493">
        <v>0.02000604444444444</v>
      </c>
      <c r="EV493">
        <v>0</v>
      </c>
      <c r="EW493">
        <v>1129.786666666667</v>
      </c>
      <c r="EX493">
        <v>5.00078</v>
      </c>
      <c r="EY493">
        <v>21894.64074074074</v>
      </c>
      <c r="EZ493">
        <v>16379.60370370371</v>
      </c>
      <c r="FA493">
        <v>39.65718518518518</v>
      </c>
      <c r="FB493">
        <v>40.46733333333332</v>
      </c>
      <c r="FC493">
        <v>40.05996296296296</v>
      </c>
      <c r="FD493">
        <v>40.15022222222222</v>
      </c>
      <c r="FE493">
        <v>40.88396296296295</v>
      </c>
      <c r="FF493">
        <v>1955.090370370371</v>
      </c>
      <c r="FG493">
        <v>39.91</v>
      </c>
      <c r="FH493">
        <v>0</v>
      </c>
      <c r="FI493">
        <v>1758651618.6</v>
      </c>
      <c r="FJ493">
        <v>0</v>
      </c>
      <c r="FK493">
        <v>1129.7544</v>
      </c>
      <c r="FL493">
        <v>-0.7623076898077474</v>
      </c>
      <c r="FM493">
        <v>-21.62307693356474</v>
      </c>
      <c r="FN493">
        <v>21894.728</v>
      </c>
      <c r="FO493">
        <v>15</v>
      </c>
      <c r="FP493">
        <v>0</v>
      </c>
      <c r="FQ493" t="s">
        <v>441</v>
      </c>
      <c r="FR493">
        <v>1746989605.5</v>
      </c>
      <c r="FS493">
        <v>1746989593.5</v>
      </c>
      <c r="FT493">
        <v>0</v>
      </c>
      <c r="FU493">
        <v>-0.274</v>
      </c>
      <c r="FV493">
        <v>-0.002</v>
      </c>
      <c r="FW493">
        <v>2.549</v>
      </c>
      <c r="FX493">
        <v>0.129</v>
      </c>
      <c r="FY493">
        <v>420</v>
      </c>
      <c r="FZ493">
        <v>17</v>
      </c>
      <c r="GA493">
        <v>0.02</v>
      </c>
      <c r="GB493">
        <v>0.04</v>
      </c>
      <c r="GC493">
        <v>-48.40715609756098</v>
      </c>
      <c r="GD493">
        <v>-0.3742766550523147</v>
      </c>
      <c r="GE493">
        <v>0.1463157078555092</v>
      </c>
      <c r="GF493">
        <v>1</v>
      </c>
      <c r="GG493">
        <v>1129.771470588235</v>
      </c>
      <c r="GH493">
        <v>-0.4970206214366948</v>
      </c>
      <c r="GI493">
        <v>0.2841202350387416</v>
      </c>
      <c r="GJ493">
        <v>1</v>
      </c>
      <c r="GK493">
        <v>4.573614390243903</v>
      </c>
      <c r="GL493">
        <v>-0.3241231358885013</v>
      </c>
      <c r="GM493">
        <v>0.03366912315306846</v>
      </c>
      <c r="GN493">
        <v>0</v>
      </c>
      <c r="GO493">
        <v>2</v>
      </c>
      <c r="GP493">
        <v>3</v>
      </c>
      <c r="GQ493" t="s">
        <v>442</v>
      </c>
      <c r="GR493">
        <v>3.10156</v>
      </c>
      <c r="GS493">
        <v>2.72627</v>
      </c>
      <c r="GT493">
        <v>0.201891</v>
      </c>
      <c r="GU493">
        <v>0.205802</v>
      </c>
      <c r="GV493">
        <v>0.101363</v>
      </c>
      <c r="GW493">
        <v>0.0873736</v>
      </c>
      <c r="GX493">
        <v>20840.3</v>
      </c>
      <c r="GY493">
        <v>18868.2</v>
      </c>
      <c r="GZ493">
        <v>26676.3</v>
      </c>
      <c r="HA493">
        <v>23981</v>
      </c>
      <c r="HB493">
        <v>38375.6</v>
      </c>
      <c r="HC493">
        <v>32384.2</v>
      </c>
      <c r="HD493">
        <v>46585.5</v>
      </c>
      <c r="HE493">
        <v>37959.3</v>
      </c>
      <c r="HF493">
        <v>1.86948</v>
      </c>
      <c r="HG493">
        <v>1.8423</v>
      </c>
      <c r="HH493">
        <v>0.152439</v>
      </c>
      <c r="HI493">
        <v>0</v>
      </c>
      <c r="HJ493">
        <v>27.5211</v>
      </c>
      <c r="HK493">
        <v>999.9</v>
      </c>
      <c r="HL493">
        <v>36.6</v>
      </c>
      <c r="HM493">
        <v>32.7</v>
      </c>
      <c r="HN493">
        <v>20.1421</v>
      </c>
      <c r="HO493">
        <v>60.3913</v>
      </c>
      <c r="HP493">
        <v>22.6883</v>
      </c>
      <c r="HQ493">
        <v>1</v>
      </c>
      <c r="HR493">
        <v>0.153483</v>
      </c>
      <c r="HS493">
        <v>0.411092</v>
      </c>
      <c r="HT493">
        <v>20.2791</v>
      </c>
      <c r="HU493">
        <v>5.2113</v>
      </c>
      <c r="HV493">
        <v>11.9796</v>
      </c>
      <c r="HW493">
        <v>4.9626</v>
      </c>
      <c r="HX493">
        <v>3.27445</v>
      </c>
      <c r="HY493">
        <v>9999</v>
      </c>
      <c r="HZ493">
        <v>9999</v>
      </c>
      <c r="IA493">
        <v>9999</v>
      </c>
      <c r="IB493">
        <v>999.9</v>
      </c>
      <c r="IC493">
        <v>1.86395</v>
      </c>
      <c r="ID493">
        <v>1.86009</v>
      </c>
      <c r="IE493">
        <v>1.85845</v>
      </c>
      <c r="IF493">
        <v>1.85975</v>
      </c>
      <c r="IG493">
        <v>1.85989</v>
      </c>
      <c r="IH493">
        <v>1.85838</v>
      </c>
      <c r="II493">
        <v>1.85745</v>
      </c>
      <c r="IJ493">
        <v>1.85242</v>
      </c>
      <c r="IK493">
        <v>0</v>
      </c>
      <c r="IL493">
        <v>0</v>
      </c>
      <c r="IM493">
        <v>0</v>
      </c>
      <c r="IN493">
        <v>0</v>
      </c>
      <c r="IO493" t="s">
        <v>443</v>
      </c>
      <c r="IP493" t="s">
        <v>444</v>
      </c>
      <c r="IQ493" t="s">
        <v>445</v>
      </c>
      <c r="IR493" t="s">
        <v>445</v>
      </c>
      <c r="IS493" t="s">
        <v>445</v>
      </c>
      <c r="IT493" t="s">
        <v>445</v>
      </c>
      <c r="IU493">
        <v>0</v>
      </c>
      <c r="IV493">
        <v>100</v>
      </c>
      <c r="IW493">
        <v>100</v>
      </c>
      <c r="IX493">
        <v>-0.6</v>
      </c>
      <c r="IY493">
        <v>0.283</v>
      </c>
      <c r="IZ493">
        <v>-1.101190050776656</v>
      </c>
      <c r="JA493">
        <v>-0.0009077452495023094</v>
      </c>
      <c r="JB493">
        <v>1.260287539409167E-06</v>
      </c>
      <c r="JC493">
        <v>-2.747980142854786E-10</v>
      </c>
      <c r="JD493">
        <v>0.01164710740424388</v>
      </c>
      <c r="JE493">
        <v>0.002354074995816399</v>
      </c>
      <c r="JF493">
        <v>0.0004967520844642659</v>
      </c>
      <c r="JG493">
        <v>-1.558376616488758E-06</v>
      </c>
      <c r="JH493">
        <v>1</v>
      </c>
      <c r="JI493">
        <v>1955</v>
      </c>
      <c r="JJ493">
        <v>1</v>
      </c>
      <c r="JK493">
        <v>26</v>
      </c>
      <c r="JL493">
        <v>194366.9</v>
      </c>
      <c r="JM493">
        <v>194367.1</v>
      </c>
      <c r="JN493">
        <v>3.19702</v>
      </c>
      <c r="JO493">
        <v>2.61353</v>
      </c>
      <c r="JP493">
        <v>1.49658</v>
      </c>
      <c r="JQ493">
        <v>2.34497</v>
      </c>
      <c r="JR493">
        <v>1.54907</v>
      </c>
      <c r="JS493">
        <v>2.36816</v>
      </c>
      <c r="JT493">
        <v>36.8842</v>
      </c>
      <c r="JU493">
        <v>24.1751</v>
      </c>
      <c r="JV493">
        <v>18</v>
      </c>
      <c r="JW493">
        <v>485.15</v>
      </c>
      <c r="JX493">
        <v>482.407</v>
      </c>
      <c r="JY493">
        <v>27.1448</v>
      </c>
      <c r="JZ493">
        <v>29.2538</v>
      </c>
      <c r="KA493">
        <v>29.9999</v>
      </c>
      <c r="KB493">
        <v>29.465</v>
      </c>
      <c r="KC493">
        <v>29.4609</v>
      </c>
      <c r="KD493">
        <v>64.2612</v>
      </c>
      <c r="KE493">
        <v>9.72648</v>
      </c>
      <c r="KF493">
        <v>26.6969</v>
      </c>
      <c r="KG493">
        <v>27.1419</v>
      </c>
      <c r="KH493">
        <v>1523.67</v>
      </c>
      <c r="KI493">
        <v>17.5366</v>
      </c>
      <c r="KJ493">
        <v>101.853</v>
      </c>
      <c r="KK493">
        <v>91.5261</v>
      </c>
    </row>
    <row r="494" spans="1:297">
      <c r="A494">
        <v>476</v>
      </c>
      <c r="B494">
        <v>1758651625.5</v>
      </c>
      <c r="C494">
        <v>9992.5</v>
      </c>
      <c r="D494" t="s">
        <v>1401</v>
      </c>
      <c r="E494" t="s">
        <v>1402</v>
      </c>
      <c r="F494">
        <v>5</v>
      </c>
      <c r="G494" t="s">
        <v>1220</v>
      </c>
      <c r="H494" t="s">
        <v>438</v>
      </c>
      <c r="I494">
        <v>1758651617.714286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(EA494+(U494+2*0.95*5.67E-8*(((EA494+$B$9)+273)^4-(EA494+273)^4)-44100*J494)/(1.84*29.3*R494+8*0.95*5.67E-8*(EA494+273)^3))</f>
        <v>0</v>
      </c>
      <c r="W494">
        <f>($C$9*EB494+$D$9*EC494+$E$9*V494)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2*0.95*5.67E-8*(((EA494+$B$9)+273)^4-(W494+273)^4)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1536.347550101839</v>
      </c>
      <c r="AK494">
        <v>1502.356</v>
      </c>
      <c r="AL494">
        <v>3.415965655590068</v>
      </c>
      <c r="AM494">
        <v>65.18708182641205</v>
      </c>
      <c r="AN494">
        <f>(AP494 - AO494 + DY494*1E3/(8.314*(EA494+273.15)) * AR494/DX494 * AQ494) * DX494/(100*DL494) * 1000/(1000 - AP494)</f>
        <v>0</v>
      </c>
      <c r="AO494">
        <v>17.59845777453034</v>
      </c>
      <c r="AP494">
        <v>22.09725272727272</v>
      </c>
      <c r="AQ494">
        <v>0.0001094695097352745</v>
      </c>
      <c r="AR494">
        <v>105.4084907912641</v>
      </c>
      <c r="AS494">
        <v>0</v>
      </c>
      <c r="AT494">
        <v>0</v>
      </c>
      <c r="AU494">
        <f>IF(AS494*$H$15&gt;=AW494,1.0,(AW494/(AW494-AS494*$H$15)))</f>
        <v>0</v>
      </c>
      <c r="AV494">
        <f>(AU494-1)*100</f>
        <v>0</v>
      </c>
      <c r="AW494">
        <f>MAX(0,($B$15+$C$15*EF494)/(1+$D$15*EF494)*DY494/(EA494+273)*$E$15)</f>
        <v>0</v>
      </c>
      <c r="AX494" t="s">
        <v>439</v>
      </c>
      <c r="AY494" t="s">
        <v>439</v>
      </c>
      <c r="AZ494">
        <v>0</v>
      </c>
      <c r="BA494">
        <v>0</v>
      </c>
      <c r="BB494">
        <f>1-AZ494/BA494</f>
        <v>0</v>
      </c>
      <c r="BC494">
        <v>0</v>
      </c>
      <c r="BD494" t="s">
        <v>439</v>
      </c>
      <c r="BE494" t="s">
        <v>439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439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$B$13*EG494+$C$13*EH494+$F$13*ES494*(1-EV494)</f>
        <v>0</v>
      </c>
      <c r="DI494">
        <f>DH494*DJ494</f>
        <v>0</v>
      </c>
      <c r="DJ494">
        <f>($B$13*$D$11+$C$13*$D$11+$F$13*((FF494+EX494)/MAX(FF494+EX494+FG494, 0.1)*$I$11+FG494/MAX(FF494+EX494+FG494, 0.1)*$J$11))/($B$13+$C$13+$F$13)</f>
        <v>0</v>
      </c>
      <c r="DK494">
        <f>($B$13*$K$11+$C$13*$K$11+$F$13*((FF494+EX494)/MAX(FF494+EX494+FG494, 0.1)*$P$11+FG494/MAX(FF494+EX494+FG494, 0.1)*$Q$11))/($B$13+$C$13+$F$13)</f>
        <v>0</v>
      </c>
      <c r="DL494">
        <v>5.36</v>
      </c>
      <c r="DM494">
        <v>0.5</v>
      </c>
      <c r="DN494" t="s">
        <v>440</v>
      </c>
      <c r="DO494">
        <v>2</v>
      </c>
      <c r="DP494" t="b">
        <v>1</v>
      </c>
      <c r="DQ494">
        <v>1758651617.714286</v>
      </c>
      <c r="DR494">
        <v>1444.843214285714</v>
      </c>
      <c r="DS494">
        <v>1493.246785714286</v>
      </c>
      <c r="DT494">
        <v>22.08333928571429</v>
      </c>
      <c r="DU494">
        <v>17.55621071428572</v>
      </c>
      <c r="DV494">
        <v>1445.453214285714</v>
      </c>
      <c r="DW494">
        <v>21.80043928571428</v>
      </c>
      <c r="DX494">
        <v>500.0293928571428</v>
      </c>
      <c r="DY494">
        <v>90.26636071428571</v>
      </c>
      <c r="DZ494">
        <v>0.06812740357142857</v>
      </c>
      <c r="EA494">
        <v>28.86063571428571</v>
      </c>
      <c r="EB494">
        <v>30.00824285714286</v>
      </c>
      <c r="EC494">
        <v>999.9000000000002</v>
      </c>
      <c r="ED494">
        <v>0</v>
      </c>
      <c r="EE494">
        <v>0</v>
      </c>
      <c r="EF494">
        <v>9986.986785714285</v>
      </c>
      <c r="EG494">
        <v>0</v>
      </c>
      <c r="EH494">
        <v>11.1714</v>
      </c>
      <c r="EI494">
        <v>-48.40327857142857</v>
      </c>
      <c r="EJ494">
        <v>1477.470357142857</v>
      </c>
      <c r="EK494">
        <v>1519.932142857142</v>
      </c>
      <c r="EL494">
        <v>4.527123571428571</v>
      </c>
      <c r="EM494">
        <v>1493.246785714286</v>
      </c>
      <c r="EN494">
        <v>17.55621071428572</v>
      </c>
      <c r="EO494">
        <v>1.993382142857143</v>
      </c>
      <c r="EP494">
        <v>1.584735357142857</v>
      </c>
      <c r="EQ494">
        <v>17.391875</v>
      </c>
      <c r="ER494">
        <v>13.81116071428572</v>
      </c>
      <c r="ES494">
        <v>2000.010714285714</v>
      </c>
      <c r="ET494">
        <v>0.9799936785714286</v>
      </c>
      <c r="EU494">
        <v>0.02000592142857143</v>
      </c>
      <c r="EV494">
        <v>0</v>
      </c>
      <c r="EW494">
        <v>1129.661428571429</v>
      </c>
      <c r="EX494">
        <v>5.00078</v>
      </c>
      <c r="EY494">
        <v>21893.75</v>
      </c>
      <c r="EZ494">
        <v>16379.68928571429</v>
      </c>
      <c r="FA494">
        <v>39.65160714285714</v>
      </c>
      <c r="FB494">
        <v>40.4685</v>
      </c>
      <c r="FC494">
        <v>40.06892857142856</v>
      </c>
      <c r="FD494">
        <v>40.156</v>
      </c>
      <c r="FE494">
        <v>40.88135714285714</v>
      </c>
      <c r="FF494">
        <v>1955.100714285714</v>
      </c>
      <c r="FG494">
        <v>39.91</v>
      </c>
      <c r="FH494">
        <v>0</v>
      </c>
      <c r="FI494">
        <v>1758651624</v>
      </c>
      <c r="FJ494">
        <v>0</v>
      </c>
      <c r="FK494">
        <v>1129.636923076923</v>
      </c>
      <c r="FL494">
        <v>-0.4533333198128058</v>
      </c>
      <c r="FM494">
        <v>-14.43076925882326</v>
      </c>
      <c r="FN494">
        <v>21893.60384615384</v>
      </c>
      <c r="FO494">
        <v>15</v>
      </c>
      <c r="FP494">
        <v>0</v>
      </c>
      <c r="FQ494" t="s">
        <v>441</v>
      </c>
      <c r="FR494">
        <v>1746989605.5</v>
      </c>
      <c r="FS494">
        <v>1746989593.5</v>
      </c>
      <c r="FT494">
        <v>0</v>
      </c>
      <c r="FU494">
        <v>-0.274</v>
      </c>
      <c r="FV494">
        <v>-0.002</v>
      </c>
      <c r="FW494">
        <v>2.549</v>
      </c>
      <c r="FX494">
        <v>0.129</v>
      </c>
      <c r="FY494">
        <v>420</v>
      </c>
      <c r="FZ494">
        <v>17</v>
      </c>
      <c r="GA494">
        <v>0.02</v>
      </c>
      <c r="GB494">
        <v>0.04</v>
      </c>
      <c r="GC494">
        <v>-48.44112682926829</v>
      </c>
      <c r="GD494">
        <v>0.2693811846689089</v>
      </c>
      <c r="GE494">
        <v>0.1119121716268569</v>
      </c>
      <c r="GF494">
        <v>1</v>
      </c>
      <c r="GG494">
        <v>1129.726764705882</v>
      </c>
      <c r="GH494">
        <v>-1.252711992273339</v>
      </c>
      <c r="GI494">
        <v>0.2921192402410687</v>
      </c>
      <c r="GJ494">
        <v>0</v>
      </c>
      <c r="GK494">
        <v>4.551705853658536</v>
      </c>
      <c r="GL494">
        <v>-0.3835189547038207</v>
      </c>
      <c r="GM494">
        <v>0.03888096072884641</v>
      </c>
      <c r="GN494">
        <v>0</v>
      </c>
      <c r="GO494">
        <v>1</v>
      </c>
      <c r="GP494">
        <v>3</v>
      </c>
      <c r="GQ494" t="s">
        <v>448</v>
      </c>
      <c r="GR494">
        <v>3.10144</v>
      </c>
      <c r="GS494">
        <v>2.72661</v>
      </c>
      <c r="GT494">
        <v>0.203259</v>
      </c>
      <c r="GU494">
        <v>0.207146</v>
      </c>
      <c r="GV494">
        <v>0.101403</v>
      </c>
      <c r="GW494">
        <v>0.0874432</v>
      </c>
      <c r="GX494">
        <v>20804.6</v>
      </c>
      <c r="GY494">
        <v>18836.3</v>
      </c>
      <c r="GZ494">
        <v>26676.3</v>
      </c>
      <c r="HA494">
        <v>23981</v>
      </c>
      <c r="HB494">
        <v>38374.2</v>
      </c>
      <c r="HC494">
        <v>32381.7</v>
      </c>
      <c r="HD494">
        <v>46585.7</v>
      </c>
      <c r="HE494">
        <v>37959.1</v>
      </c>
      <c r="HF494">
        <v>1.8692</v>
      </c>
      <c r="HG494">
        <v>1.84255</v>
      </c>
      <c r="HH494">
        <v>0.153072</v>
      </c>
      <c r="HI494">
        <v>0</v>
      </c>
      <c r="HJ494">
        <v>27.5164</v>
      </c>
      <c r="HK494">
        <v>999.9</v>
      </c>
      <c r="HL494">
        <v>36.7</v>
      </c>
      <c r="HM494">
        <v>32.7</v>
      </c>
      <c r="HN494">
        <v>20.1986</v>
      </c>
      <c r="HO494">
        <v>60.8513</v>
      </c>
      <c r="HP494">
        <v>22.6963</v>
      </c>
      <c r="HQ494">
        <v>1</v>
      </c>
      <c r="HR494">
        <v>0.153471</v>
      </c>
      <c r="HS494">
        <v>0.412655</v>
      </c>
      <c r="HT494">
        <v>20.2792</v>
      </c>
      <c r="HU494">
        <v>5.21115</v>
      </c>
      <c r="HV494">
        <v>11.9797</v>
      </c>
      <c r="HW494">
        <v>4.9631</v>
      </c>
      <c r="HX494">
        <v>3.27448</v>
      </c>
      <c r="HY494">
        <v>9999</v>
      </c>
      <c r="HZ494">
        <v>9999</v>
      </c>
      <c r="IA494">
        <v>9999</v>
      </c>
      <c r="IB494">
        <v>999.9</v>
      </c>
      <c r="IC494">
        <v>1.86395</v>
      </c>
      <c r="ID494">
        <v>1.8601</v>
      </c>
      <c r="IE494">
        <v>1.85846</v>
      </c>
      <c r="IF494">
        <v>1.85974</v>
      </c>
      <c r="IG494">
        <v>1.85989</v>
      </c>
      <c r="IH494">
        <v>1.85838</v>
      </c>
      <c r="II494">
        <v>1.85745</v>
      </c>
      <c r="IJ494">
        <v>1.85242</v>
      </c>
      <c r="IK494">
        <v>0</v>
      </c>
      <c r="IL494">
        <v>0</v>
      </c>
      <c r="IM494">
        <v>0</v>
      </c>
      <c r="IN494">
        <v>0</v>
      </c>
      <c r="IO494" t="s">
        <v>443</v>
      </c>
      <c r="IP494" t="s">
        <v>444</v>
      </c>
      <c r="IQ494" t="s">
        <v>445</v>
      </c>
      <c r="IR494" t="s">
        <v>445</v>
      </c>
      <c r="IS494" t="s">
        <v>445</v>
      </c>
      <c r="IT494" t="s">
        <v>445</v>
      </c>
      <c r="IU494">
        <v>0</v>
      </c>
      <c r="IV494">
        <v>100</v>
      </c>
      <c r="IW494">
        <v>100</v>
      </c>
      <c r="IX494">
        <v>-0.58</v>
      </c>
      <c r="IY494">
        <v>0.2832</v>
      </c>
      <c r="IZ494">
        <v>-1.101190050776656</v>
      </c>
      <c r="JA494">
        <v>-0.0009077452495023094</v>
      </c>
      <c r="JB494">
        <v>1.260287539409167E-06</v>
      </c>
      <c r="JC494">
        <v>-2.747980142854786E-10</v>
      </c>
      <c r="JD494">
        <v>0.01164710740424388</v>
      </c>
      <c r="JE494">
        <v>0.002354074995816399</v>
      </c>
      <c r="JF494">
        <v>0.0004967520844642659</v>
      </c>
      <c r="JG494">
        <v>-1.558376616488758E-06</v>
      </c>
      <c r="JH494">
        <v>1</v>
      </c>
      <c r="JI494">
        <v>1955</v>
      </c>
      <c r="JJ494">
        <v>1</v>
      </c>
      <c r="JK494">
        <v>26</v>
      </c>
      <c r="JL494">
        <v>194367</v>
      </c>
      <c r="JM494">
        <v>194367.2</v>
      </c>
      <c r="JN494">
        <v>3.22754</v>
      </c>
      <c r="JO494">
        <v>2.6001</v>
      </c>
      <c r="JP494">
        <v>1.49658</v>
      </c>
      <c r="JQ494">
        <v>2.34497</v>
      </c>
      <c r="JR494">
        <v>1.54907</v>
      </c>
      <c r="JS494">
        <v>2.47314</v>
      </c>
      <c r="JT494">
        <v>36.8842</v>
      </c>
      <c r="JU494">
        <v>24.1751</v>
      </c>
      <c r="JV494">
        <v>18</v>
      </c>
      <c r="JW494">
        <v>484.987</v>
      </c>
      <c r="JX494">
        <v>482.558</v>
      </c>
      <c r="JY494">
        <v>27.1365</v>
      </c>
      <c r="JZ494">
        <v>29.2538</v>
      </c>
      <c r="KA494">
        <v>30.0002</v>
      </c>
      <c r="KB494">
        <v>29.4647</v>
      </c>
      <c r="KC494">
        <v>29.4595</v>
      </c>
      <c r="KD494">
        <v>64.7881</v>
      </c>
      <c r="KE494">
        <v>9.72648</v>
      </c>
      <c r="KF494">
        <v>26.6969</v>
      </c>
      <c r="KG494">
        <v>27.1334</v>
      </c>
      <c r="KH494">
        <v>1537.03</v>
      </c>
      <c r="KI494">
        <v>17.5444</v>
      </c>
      <c r="KJ494">
        <v>101.854</v>
      </c>
      <c r="KK494">
        <v>91.5258</v>
      </c>
    </row>
    <row r="495" spans="1:297">
      <c r="A495">
        <v>477</v>
      </c>
      <c r="B495">
        <v>1758651630</v>
      </c>
      <c r="C495">
        <v>9997</v>
      </c>
      <c r="D495" t="s">
        <v>1403</v>
      </c>
      <c r="E495" t="s">
        <v>1404</v>
      </c>
      <c r="F495">
        <v>5</v>
      </c>
      <c r="G495" t="s">
        <v>1220</v>
      </c>
      <c r="H495" t="s">
        <v>438</v>
      </c>
      <c r="I495">
        <v>1758651622.160714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(EA495+(U495+2*0.95*5.67E-8*(((EA495+$B$9)+273)^4-(EA495+273)^4)-44100*J495)/(1.84*29.3*R495+8*0.95*5.67E-8*(EA495+273)^3))</f>
        <v>0</v>
      </c>
      <c r="W495">
        <f>($C$9*EB495+$D$9*EC495+$E$9*V495)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2*0.95*5.67E-8*(((EA495+$B$9)+273)^4-(W495+273)^4)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1551.776969165734</v>
      </c>
      <c r="AK495">
        <v>1517.894484848485</v>
      </c>
      <c r="AL495">
        <v>3.450601933996323</v>
      </c>
      <c r="AM495">
        <v>65.18708182641205</v>
      </c>
      <c r="AN495">
        <f>(AP495 - AO495 + DY495*1E3/(8.314*(EA495+273.15)) * AR495/DX495 * AQ495) * DX495/(100*DL495) * 1000/(1000 - AP495)</f>
        <v>0</v>
      </c>
      <c r="AO495">
        <v>17.6029301831557</v>
      </c>
      <c r="AP495">
        <v>22.09738484848484</v>
      </c>
      <c r="AQ495">
        <v>-1.145569144593059E-05</v>
      </c>
      <c r="AR495">
        <v>105.4084907912641</v>
      </c>
      <c r="AS495">
        <v>0</v>
      </c>
      <c r="AT495">
        <v>0</v>
      </c>
      <c r="AU495">
        <f>IF(AS495*$H$15&gt;=AW495,1.0,(AW495/(AW495-AS495*$H$15)))</f>
        <v>0</v>
      </c>
      <c r="AV495">
        <f>(AU495-1)*100</f>
        <v>0</v>
      </c>
      <c r="AW495">
        <f>MAX(0,($B$15+$C$15*EF495)/(1+$D$15*EF495)*DY495/(EA495+273)*$E$15)</f>
        <v>0</v>
      </c>
      <c r="AX495" t="s">
        <v>439</v>
      </c>
      <c r="AY495" t="s">
        <v>439</v>
      </c>
      <c r="AZ495">
        <v>0</v>
      </c>
      <c r="BA495">
        <v>0</v>
      </c>
      <c r="BB495">
        <f>1-AZ495/BA495</f>
        <v>0</v>
      </c>
      <c r="BC495">
        <v>0</v>
      </c>
      <c r="BD495" t="s">
        <v>439</v>
      </c>
      <c r="BE495" t="s">
        <v>439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439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$B$13*EG495+$C$13*EH495+$F$13*ES495*(1-EV495)</f>
        <v>0</v>
      </c>
      <c r="DI495">
        <f>DH495*DJ495</f>
        <v>0</v>
      </c>
      <c r="DJ495">
        <f>($B$13*$D$11+$C$13*$D$11+$F$13*((FF495+EX495)/MAX(FF495+EX495+FG495, 0.1)*$I$11+FG495/MAX(FF495+EX495+FG495, 0.1)*$J$11))/($B$13+$C$13+$F$13)</f>
        <v>0</v>
      </c>
      <c r="DK495">
        <f>($B$13*$K$11+$C$13*$K$11+$F$13*((FF495+EX495)/MAX(FF495+EX495+FG495, 0.1)*$P$11+FG495/MAX(FF495+EX495+FG495, 0.1)*$Q$11))/($B$13+$C$13+$F$13)</f>
        <v>0</v>
      </c>
      <c r="DL495">
        <v>5.36</v>
      </c>
      <c r="DM495">
        <v>0.5</v>
      </c>
      <c r="DN495" t="s">
        <v>440</v>
      </c>
      <c r="DO495">
        <v>2</v>
      </c>
      <c r="DP495" t="b">
        <v>1</v>
      </c>
      <c r="DQ495">
        <v>1758651622.160714</v>
      </c>
      <c r="DR495">
        <v>1459.733571428571</v>
      </c>
      <c r="DS495">
        <v>1508.153571428571</v>
      </c>
      <c r="DT495">
        <v>22.08979285714286</v>
      </c>
      <c r="DU495">
        <v>17.57823214285714</v>
      </c>
      <c r="DV495">
        <v>1460.328928571429</v>
      </c>
      <c r="DW495">
        <v>21.80674642857144</v>
      </c>
      <c r="DX495">
        <v>500.0227857142857</v>
      </c>
      <c r="DY495">
        <v>90.26579642857143</v>
      </c>
      <c r="DZ495">
        <v>0.06805453214285716</v>
      </c>
      <c r="EA495">
        <v>28.85487142857142</v>
      </c>
      <c r="EB495">
        <v>30.00715357142857</v>
      </c>
      <c r="EC495">
        <v>999.9000000000002</v>
      </c>
      <c r="ED495">
        <v>0</v>
      </c>
      <c r="EE495">
        <v>0</v>
      </c>
      <c r="EF495">
        <v>9996.180714285714</v>
      </c>
      <c r="EG495">
        <v>0</v>
      </c>
      <c r="EH495">
        <v>11.1714</v>
      </c>
      <c r="EI495">
        <v>-48.41951785714286</v>
      </c>
      <c r="EJ495">
        <v>1492.7075</v>
      </c>
      <c r="EK495">
        <v>1535.139642857142</v>
      </c>
      <c r="EL495">
        <v>4.511561428571428</v>
      </c>
      <c r="EM495">
        <v>1508.153571428571</v>
      </c>
      <c r="EN495">
        <v>17.57823214285714</v>
      </c>
      <c r="EO495">
        <v>1.993952857142857</v>
      </c>
      <c r="EP495">
        <v>1.586713928571428</v>
      </c>
      <c r="EQ495">
        <v>17.3964</v>
      </c>
      <c r="ER495">
        <v>13.83036071428571</v>
      </c>
      <c r="ES495">
        <v>2000.017857142857</v>
      </c>
      <c r="ET495">
        <v>0.9799937857142859</v>
      </c>
      <c r="EU495">
        <v>0.02000581428571428</v>
      </c>
      <c r="EV495">
        <v>0</v>
      </c>
      <c r="EW495">
        <v>1129.625714285714</v>
      </c>
      <c r="EX495">
        <v>5.00078</v>
      </c>
      <c r="EY495">
        <v>21892.85714285714</v>
      </c>
      <c r="EZ495">
        <v>16379.74642857143</v>
      </c>
      <c r="FA495">
        <v>39.66949999999999</v>
      </c>
      <c r="FB495">
        <v>40.47525</v>
      </c>
      <c r="FC495">
        <v>40.16039285714285</v>
      </c>
      <c r="FD495">
        <v>40.16950000000001</v>
      </c>
      <c r="FE495">
        <v>40.94599999999999</v>
      </c>
      <c r="FF495">
        <v>1955.107857142857</v>
      </c>
      <c r="FG495">
        <v>39.91</v>
      </c>
      <c r="FH495">
        <v>0</v>
      </c>
      <c r="FI495">
        <v>1758651628.8</v>
      </c>
      <c r="FJ495">
        <v>0</v>
      </c>
      <c r="FK495">
        <v>1129.612307692308</v>
      </c>
      <c r="FL495">
        <v>-0.6529914359903392</v>
      </c>
      <c r="FM495">
        <v>-7.842735053177762</v>
      </c>
      <c r="FN495">
        <v>21892.55384615385</v>
      </c>
      <c r="FO495">
        <v>15</v>
      </c>
      <c r="FP495">
        <v>0</v>
      </c>
      <c r="FQ495" t="s">
        <v>441</v>
      </c>
      <c r="FR495">
        <v>1746989605.5</v>
      </c>
      <c r="FS495">
        <v>1746989593.5</v>
      </c>
      <c r="FT495">
        <v>0</v>
      </c>
      <c r="FU495">
        <v>-0.274</v>
      </c>
      <c r="FV495">
        <v>-0.002</v>
      </c>
      <c r="FW495">
        <v>2.549</v>
      </c>
      <c r="FX495">
        <v>0.129</v>
      </c>
      <c r="FY495">
        <v>420</v>
      </c>
      <c r="FZ495">
        <v>17</v>
      </c>
      <c r="GA495">
        <v>0.02</v>
      </c>
      <c r="GB495">
        <v>0.04</v>
      </c>
      <c r="GC495">
        <v>-48.409145</v>
      </c>
      <c r="GD495">
        <v>-0.1426311444651295</v>
      </c>
      <c r="GE495">
        <v>0.03604934777495963</v>
      </c>
      <c r="GF495">
        <v>1</v>
      </c>
      <c r="GG495">
        <v>1129.645294117647</v>
      </c>
      <c r="GH495">
        <v>-0.7596638590158885</v>
      </c>
      <c r="GI495">
        <v>0.2804223211527317</v>
      </c>
      <c r="GJ495">
        <v>1</v>
      </c>
      <c r="GK495">
        <v>4.5209415</v>
      </c>
      <c r="GL495">
        <v>-0.2424457035647465</v>
      </c>
      <c r="GM495">
        <v>0.0249018094272284</v>
      </c>
      <c r="GN495">
        <v>0</v>
      </c>
      <c r="GO495">
        <v>2</v>
      </c>
      <c r="GP495">
        <v>3</v>
      </c>
      <c r="GQ495" t="s">
        <v>442</v>
      </c>
      <c r="GR495">
        <v>3.10213</v>
      </c>
      <c r="GS495">
        <v>2.72571</v>
      </c>
      <c r="GT495">
        <v>0.204503</v>
      </c>
      <c r="GU495">
        <v>0.208371</v>
      </c>
      <c r="GV495">
        <v>0.101398</v>
      </c>
      <c r="GW495">
        <v>0.087454</v>
      </c>
      <c r="GX495">
        <v>20772.1</v>
      </c>
      <c r="GY495">
        <v>18807.1</v>
      </c>
      <c r="GZ495">
        <v>26676.4</v>
      </c>
      <c r="HA495">
        <v>23980.8</v>
      </c>
      <c r="HB495">
        <v>38374.7</v>
      </c>
      <c r="HC495">
        <v>32381.4</v>
      </c>
      <c r="HD495">
        <v>46585.7</v>
      </c>
      <c r="HE495">
        <v>37959.1</v>
      </c>
      <c r="HF495">
        <v>1.8704</v>
      </c>
      <c r="HG495">
        <v>1.8413</v>
      </c>
      <c r="HH495">
        <v>0.152625</v>
      </c>
      <c r="HI495">
        <v>0</v>
      </c>
      <c r="HJ495">
        <v>27.5122</v>
      </c>
      <c r="HK495">
        <v>999.9</v>
      </c>
      <c r="HL495">
        <v>36.7</v>
      </c>
      <c r="HM495">
        <v>32.6</v>
      </c>
      <c r="HN495">
        <v>20.0841</v>
      </c>
      <c r="HO495">
        <v>60.8913</v>
      </c>
      <c r="HP495">
        <v>22.5</v>
      </c>
      <c r="HQ495">
        <v>1</v>
      </c>
      <c r="HR495">
        <v>0.153346</v>
      </c>
      <c r="HS495">
        <v>0.413385</v>
      </c>
      <c r="HT495">
        <v>20.2792</v>
      </c>
      <c r="HU495">
        <v>5.2113</v>
      </c>
      <c r="HV495">
        <v>11.9798</v>
      </c>
      <c r="HW495">
        <v>4.9632</v>
      </c>
      <c r="HX495">
        <v>3.27443</v>
      </c>
      <c r="HY495">
        <v>9999</v>
      </c>
      <c r="HZ495">
        <v>9999</v>
      </c>
      <c r="IA495">
        <v>9999</v>
      </c>
      <c r="IB495">
        <v>999.9</v>
      </c>
      <c r="IC495">
        <v>1.86394</v>
      </c>
      <c r="ID495">
        <v>1.8601</v>
      </c>
      <c r="IE495">
        <v>1.85844</v>
      </c>
      <c r="IF495">
        <v>1.85974</v>
      </c>
      <c r="IG495">
        <v>1.85989</v>
      </c>
      <c r="IH495">
        <v>1.85839</v>
      </c>
      <c r="II495">
        <v>1.85745</v>
      </c>
      <c r="IJ495">
        <v>1.85242</v>
      </c>
      <c r="IK495">
        <v>0</v>
      </c>
      <c r="IL495">
        <v>0</v>
      </c>
      <c r="IM495">
        <v>0</v>
      </c>
      <c r="IN495">
        <v>0</v>
      </c>
      <c r="IO495" t="s">
        <v>443</v>
      </c>
      <c r="IP495" t="s">
        <v>444</v>
      </c>
      <c r="IQ495" t="s">
        <v>445</v>
      </c>
      <c r="IR495" t="s">
        <v>445</v>
      </c>
      <c r="IS495" t="s">
        <v>445</v>
      </c>
      <c r="IT495" t="s">
        <v>445</v>
      </c>
      <c r="IU495">
        <v>0</v>
      </c>
      <c r="IV495">
        <v>100</v>
      </c>
      <c r="IW495">
        <v>100</v>
      </c>
      <c r="IX495">
        <v>-0.57</v>
      </c>
      <c r="IY495">
        <v>0.2832</v>
      </c>
      <c r="IZ495">
        <v>-1.101190050776656</v>
      </c>
      <c r="JA495">
        <v>-0.0009077452495023094</v>
      </c>
      <c r="JB495">
        <v>1.260287539409167E-06</v>
      </c>
      <c r="JC495">
        <v>-2.747980142854786E-10</v>
      </c>
      <c r="JD495">
        <v>0.01164710740424388</v>
      </c>
      <c r="JE495">
        <v>0.002354074995816399</v>
      </c>
      <c r="JF495">
        <v>0.0004967520844642659</v>
      </c>
      <c r="JG495">
        <v>-1.558376616488758E-06</v>
      </c>
      <c r="JH495">
        <v>1</v>
      </c>
      <c r="JI495">
        <v>1955</v>
      </c>
      <c r="JJ495">
        <v>1</v>
      </c>
      <c r="JK495">
        <v>26</v>
      </c>
      <c r="JL495">
        <v>194367.1</v>
      </c>
      <c r="JM495">
        <v>194367.3</v>
      </c>
      <c r="JN495">
        <v>3.25317</v>
      </c>
      <c r="JO495">
        <v>2.60864</v>
      </c>
      <c r="JP495">
        <v>1.49658</v>
      </c>
      <c r="JQ495">
        <v>2.34497</v>
      </c>
      <c r="JR495">
        <v>1.54907</v>
      </c>
      <c r="JS495">
        <v>2.37915</v>
      </c>
      <c r="JT495">
        <v>36.8842</v>
      </c>
      <c r="JU495">
        <v>24.1751</v>
      </c>
      <c r="JV495">
        <v>18</v>
      </c>
      <c r="JW495">
        <v>485.673</v>
      </c>
      <c r="JX495">
        <v>481.736</v>
      </c>
      <c r="JY495">
        <v>27.1287</v>
      </c>
      <c r="JZ495">
        <v>29.2513</v>
      </c>
      <c r="KA495">
        <v>30</v>
      </c>
      <c r="KB495">
        <v>29.4624</v>
      </c>
      <c r="KC495">
        <v>29.4584</v>
      </c>
      <c r="KD495">
        <v>65.2688</v>
      </c>
      <c r="KE495">
        <v>9.72648</v>
      </c>
      <c r="KF495">
        <v>27.1132</v>
      </c>
      <c r="KG495">
        <v>27.1258</v>
      </c>
      <c r="KH495">
        <v>1557.07</v>
      </c>
      <c r="KI495">
        <v>17.5591</v>
      </c>
      <c r="KJ495">
        <v>101.854</v>
      </c>
      <c r="KK495">
        <v>91.52549999999999</v>
      </c>
    </row>
    <row r="496" spans="1:297">
      <c r="A496">
        <v>478</v>
      </c>
      <c r="B496">
        <v>1758651635.5</v>
      </c>
      <c r="C496">
        <v>10002.5</v>
      </c>
      <c r="D496" t="s">
        <v>1405</v>
      </c>
      <c r="E496" t="s">
        <v>1406</v>
      </c>
      <c r="F496">
        <v>5</v>
      </c>
      <c r="G496" t="s">
        <v>1220</v>
      </c>
      <c r="H496" t="s">
        <v>438</v>
      </c>
      <c r="I496">
        <v>1758651627.732143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(EA496+(U496+2*0.95*5.67E-8*(((EA496+$B$9)+273)^4-(EA496+273)^4)-44100*J496)/(1.84*29.3*R496+8*0.95*5.67E-8*(EA496+273)^3))</f>
        <v>0</v>
      </c>
      <c r="W496">
        <f>($C$9*EB496+$D$9*EC496+$E$9*V496)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2*0.95*5.67E-8*(((EA496+$B$9)+273)^4-(W496+273)^4)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1570.873821097211</v>
      </c>
      <c r="AK496">
        <v>1536.820181818181</v>
      </c>
      <c r="AL496">
        <v>3.448503861306947</v>
      </c>
      <c r="AM496">
        <v>65.18708182641205</v>
      </c>
      <c r="AN496">
        <f>(AP496 - AO496 + DY496*1E3/(8.314*(EA496+273.15)) * AR496/DX496 * AQ496) * DX496/(100*DL496) * 1000/(1000 - AP496)</f>
        <v>0</v>
      </c>
      <c r="AO496">
        <v>17.61626806001054</v>
      </c>
      <c r="AP496">
        <v>22.08461151515152</v>
      </c>
      <c r="AQ496">
        <v>-7.163742740664367E-05</v>
      </c>
      <c r="AR496">
        <v>105.4084907912641</v>
      </c>
      <c r="AS496">
        <v>0</v>
      </c>
      <c r="AT496">
        <v>0</v>
      </c>
      <c r="AU496">
        <f>IF(AS496*$H$15&gt;=AW496,1.0,(AW496/(AW496-AS496*$H$15)))</f>
        <v>0</v>
      </c>
      <c r="AV496">
        <f>(AU496-1)*100</f>
        <v>0</v>
      </c>
      <c r="AW496">
        <f>MAX(0,($B$15+$C$15*EF496)/(1+$D$15*EF496)*DY496/(EA496+273)*$E$15)</f>
        <v>0</v>
      </c>
      <c r="AX496" t="s">
        <v>439</v>
      </c>
      <c r="AY496" t="s">
        <v>439</v>
      </c>
      <c r="AZ496">
        <v>0</v>
      </c>
      <c r="BA496">
        <v>0</v>
      </c>
      <c r="BB496">
        <f>1-AZ496/BA496</f>
        <v>0</v>
      </c>
      <c r="BC496">
        <v>0</v>
      </c>
      <c r="BD496" t="s">
        <v>439</v>
      </c>
      <c r="BE496" t="s">
        <v>439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439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$B$13*EG496+$C$13*EH496+$F$13*ES496*(1-EV496)</f>
        <v>0</v>
      </c>
      <c r="DI496">
        <f>DH496*DJ496</f>
        <v>0</v>
      </c>
      <c r="DJ496">
        <f>($B$13*$D$11+$C$13*$D$11+$F$13*((FF496+EX496)/MAX(FF496+EX496+FG496, 0.1)*$I$11+FG496/MAX(FF496+EX496+FG496, 0.1)*$J$11))/($B$13+$C$13+$F$13)</f>
        <v>0</v>
      </c>
      <c r="DK496">
        <f>($B$13*$K$11+$C$13*$K$11+$F$13*((FF496+EX496)/MAX(FF496+EX496+FG496, 0.1)*$P$11+FG496/MAX(FF496+EX496+FG496, 0.1)*$Q$11))/($B$13+$C$13+$F$13)</f>
        <v>0</v>
      </c>
      <c r="DL496">
        <v>5.36</v>
      </c>
      <c r="DM496">
        <v>0.5</v>
      </c>
      <c r="DN496" t="s">
        <v>440</v>
      </c>
      <c r="DO496">
        <v>2</v>
      </c>
      <c r="DP496" t="b">
        <v>1</v>
      </c>
      <c r="DQ496">
        <v>1758651627.732143</v>
      </c>
      <c r="DR496">
        <v>1478.4025</v>
      </c>
      <c r="DS496">
        <v>1526.868928571429</v>
      </c>
      <c r="DT496">
        <v>22.0925</v>
      </c>
      <c r="DU496">
        <v>17.60247142857143</v>
      </c>
      <c r="DV496">
        <v>1478.979285714285</v>
      </c>
      <c r="DW496">
        <v>21.80939285714286</v>
      </c>
      <c r="DX496">
        <v>500.001357142857</v>
      </c>
      <c r="DY496">
        <v>90.26476071428571</v>
      </c>
      <c r="DZ496">
        <v>0.06812840357142856</v>
      </c>
      <c r="EA496">
        <v>28.846675</v>
      </c>
      <c r="EB496">
        <v>30.00547857142858</v>
      </c>
      <c r="EC496">
        <v>999.9000000000002</v>
      </c>
      <c r="ED496">
        <v>0</v>
      </c>
      <c r="EE496">
        <v>0</v>
      </c>
      <c r="EF496">
        <v>9988.702499999999</v>
      </c>
      <c r="EG496">
        <v>0</v>
      </c>
      <c r="EH496">
        <v>11.1714</v>
      </c>
      <c r="EI496">
        <v>-48.46537142857144</v>
      </c>
      <c r="EJ496">
        <v>1511.802857142857</v>
      </c>
      <c r="EK496">
        <v>1554.2275</v>
      </c>
      <c r="EL496">
        <v>4.490036071428571</v>
      </c>
      <c r="EM496">
        <v>1526.868928571429</v>
      </c>
      <c r="EN496">
        <v>17.60247142857143</v>
      </c>
      <c r="EO496">
        <v>1.994174642857143</v>
      </c>
      <c r="EP496">
        <v>1.588883571428571</v>
      </c>
      <c r="EQ496">
        <v>17.39816071428572</v>
      </c>
      <c r="ER496">
        <v>13.85140357142857</v>
      </c>
      <c r="ES496">
        <v>2000.018214285714</v>
      </c>
      <c r="ET496">
        <v>0.9799937857142859</v>
      </c>
      <c r="EU496">
        <v>0.02000581428571428</v>
      </c>
      <c r="EV496">
        <v>0</v>
      </c>
      <c r="EW496">
        <v>1129.538571428572</v>
      </c>
      <c r="EX496">
        <v>5.00078</v>
      </c>
      <c r="EY496">
        <v>21892.35714285714</v>
      </c>
      <c r="EZ496">
        <v>16379.77142857143</v>
      </c>
      <c r="FA496">
        <v>39.66285714285714</v>
      </c>
      <c r="FB496">
        <v>40.47075</v>
      </c>
      <c r="FC496">
        <v>40.16932142857143</v>
      </c>
      <c r="FD496">
        <v>40.16728571428571</v>
      </c>
      <c r="FE496">
        <v>40.95275</v>
      </c>
      <c r="FF496">
        <v>1955.108214285714</v>
      </c>
      <c r="FG496">
        <v>39.91</v>
      </c>
      <c r="FH496">
        <v>0</v>
      </c>
      <c r="FI496">
        <v>1758651633.6</v>
      </c>
      <c r="FJ496">
        <v>0</v>
      </c>
      <c r="FK496">
        <v>1129.562307692308</v>
      </c>
      <c r="FL496">
        <v>0.01709402216750981</v>
      </c>
      <c r="FM496">
        <v>-8.85470087709513</v>
      </c>
      <c r="FN496">
        <v>21892.29230769231</v>
      </c>
      <c r="FO496">
        <v>15</v>
      </c>
      <c r="FP496">
        <v>0</v>
      </c>
      <c r="FQ496" t="s">
        <v>441</v>
      </c>
      <c r="FR496">
        <v>1746989605.5</v>
      </c>
      <c r="FS496">
        <v>1746989593.5</v>
      </c>
      <c r="FT496">
        <v>0</v>
      </c>
      <c r="FU496">
        <v>-0.274</v>
      </c>
      <c r="FV496">
        <v>-0.002</v>
      </c>
      <c r="FW496">
        <v>2.549</v>
      </c>
      <c r="FX496">
        <v>0.129</v>
      </c>
      <c r="FY496">
        <v>420</v>
      </c>
      <c r="FZ496">
        <v>17</v>
      </c>
      <c r="GA496">
        <v>0.02</v>
      </c>
      <c r="GB496">
        <v>0.04</v>
      </c>
      <c r="GC496">
        <v>-48.4547775</v>
      </c>
      <c r="GD496">
        <v>-0.4928566604127073</v>
      </c>
      <c r="GE496">
        <v>0.08140045911264927</v>
      </c>
      <c r="GF496">
        <v>1</v>
      </c>
      <c r="GG496">
        <v>1129.611176470588</v>
      </c>
      <c r="GH496">
        <v>-0.5509549207978226</v>
      </c>
      <c r="GI496">
        <v>0.2780685982427934</v>
      </c>
      <c r="GJ496">
        <v>1</v>
      </c>
      <c r="GK496">
        <v>4.5035255</v>
      </c>
      <c r="GL496">
        <v>-0.208711069418397</v>
      </c>
      <c r="GM496">
        <v>0.02219530816974618</v>
      </c>
      <c r="GN496">
        <v>0</v>
      </c>
      <c r="GO496">
        <v>2</v>
      </c>
      <c r="GP496">
        <v>3</v>
      </c>
      <c r="GQ496" t="s">
        <v>442</v>
      </c>
      <c r="GR496">
        <v>3.10172</v>
      </c>
      <c r="GS496">
        <v>2.72615</v>
      </c>
      <c r="GT496">
        <v>0.206001</v>
      </c>
      <c r="GU496">
        <v>0.209835</v>
      </c>
      <c r="GV496">
        <v>0.101363</v>
      </c>
      <c r="GW496">
        <v>0.0875889</v>
      </c>
      <c r="GX496">
        <v>20732.8</v>
      </c>
      <c r="GY496">
        <v>18772.3</v>
      </c>
      <c r="GZ496">
        <v>26676.1</v>
      </c>
      <c r="HA496">
        <v>23980.9</v>
      </c>
      <c r="HB496">
        <v>38376.1</v>
      </c>
      <c r="HC496">
        <v>32376.5</v>
      </c>
      <c r="HD496">
        <v>46585.4</v>
      </c>
      <c r="HE496">
        <v>37958.7</v>
      </c>
      <c r="HF496">
        <v>1.86968</v>
      </c>
      <c r="HG496">
        <v>1.84238</v>
      </c>
      <c r="HH496">
        <v>0.15324</v>
      </c>
      <c r="HI496">
        <v>0</v>
      </c>
      <c r="HJ496">
        <v>27.5073</v>
      </c>
      <c r="HK496">
        <v>999.9</v>
      </c>
      <c r="HL496">
        <v>36.7</v>
      </c>
      <c r="HM496">
        <v>32.7</v>
      </c>
      <c r="HN496">
        <v>20.1977</v>
      </c>
      <c r="HO496">
        <v>60.9313</v>
      </c>
      <c r="HP496">
        <v>22.6242</v>
      </c>
      <c r="HQ496">
        <v>1</v>
      </c>
      <c r="HR496">
        <v>0.153308</v>
      </c>
      <c r="HS496">
        <v>0.398663</v>
      </c>
      <c r="HT496">
        <v>20.2789</v>
      </c>
      <c r="HU496">
        <v>5.2107</v>
      </c>
      <c r="HV496">
        <v>11.9797</v>
      </c>
      <c r="HW496">
        <v>4.9629</v>
      </c>
      <c r="HX496">
        <v>3.2742</v>
      </c>
      <c r="HY496">
        <v>9999</v>
      </c>
      <c r="HZ496">
        <v>9999</v>
      </c>
      <c r="IA496">
        <v>9999</v>
      </c>
      <c r="IB496">
        <v>999.9</v>
      </c>
      <c r="IC496">
        <v>1.86392</v>
      </c>
      <c r="ID496">
        <v>1.86007</v>
      </c>
      <c r="IE496">
        <v>1.85843</v>
      </c>
      <c r="IF496">
        <v>1.85975</v>
      </c>
      <c r="IG496">
        <v>1.85989</v>
      </c>
      <c r="IH496">
        <v>1.85838</v>
      </c>
      <c r="II496">
        <v>1.85746</v>
      </c>
      <c r="IJ496">
        <v>1.85242</v>
      </c>
      <c r="IK496">
        <v>0</v>
      </c>
      <c r="IL496">
        <v>0</v>
      </c>
      <c r="IM496">
        <v>0</v>
      </c>
      <c r="IN496">
        <v>0</v>
      </c>
      <c r="IO496" t="s">
        <v>443</v>
      </c>
      <c r="IP496" t="s">
        <v>444</v>
      </c>
      <c r="IQ496" t="s">
        <v>445</v>
      </c>
      <c r="IR496" t="s">
        <v>445</v>
      </c>
      <c r="IS496" t="s">
        <v>445</v>
      </c>
      <c r="IT496" t="s">
        <v>445</v>
      </c>
      <c r="IU496">
        <v>0</v>
      </c>
      <c r="IV496">
        <v>100</v>
      </c>
      <c r="IW496">
        <v>100</v>
      </c>
      <c r="IX496">
        <v>-0.55</v>
      </c>
      <c r="IY496">
        <v>0.2829</v>
      </c>
      <c r="IZ496">
        <v>-1.101190050776656</v>
      </c>
      <c r="JA496">
        <v>-0.0009077452495023094</v>
      </c>
      <c r="JB496">
        <v>1.260287539409167E-06</v>
      </c>
      <c r="JC496">
        <v>-2.747980142854786E-10</v>
      </c>
      <c r="JD496">
        <v>0.01164710740424388</v>
      </c>
      <c r="JE496">
        <v>0.002354074995816399</v>
      </c>
      <c r="JF496">
        <v>0.0004967520844642659</v>
      </c>
      <c r="JG496">
        <v>-1.558376616488758E-06</v>
      </c>
      <c r="JH496">
        <v>1</v>
      </c>
      <c r="JI496">
        <v>1955</v>
      </c>
      <c r="JJ496">
        <v>1</v>
      </c>
      <c r="JK496">
        <v>26</v>
      </c>
      <c r="JL496">
        <v>194367.2</v>
      </c>
      <c r="JM496">
        <v>194367.4</v>
      </c>
      <c r="JN496">
        <v>3.28247</v>
      </c>
      <c r="JO496">
        <v>2.60376</v>
      </c>
      <c r="JP496">
        <v>1.49658</v>
      </c>
      <c r="JQ496">
        <v>2.34497</v>
      </c>
      <c r="JR496">
        <v>1.54907</v>
      </c>
      <c r="JS496">
        <v>2.43896</v>
      </c>
      <c r="JT496">
        <v>36.8842</v>
      </c>
      <c r="JU496">
        <v>24.1751</v>
      </c>
      <c r="JV496">
        <v>18</v>
      </c>
      <c r="JW496">
        <v>485.248</v>
      </c>
      <c r="JX496">
        <v>482.436</v>
      </c>
      <c r="JY496">
        <v>27.1213</v>
      </c>
      <c r="JZ496">
        <v>29.2513</v>
      </c>
      <c r="KA496">
        <v>30.0001</v>
      </c>
      <c r="KB496">
        <v>29.4624</v>
      </c>
      <c r="KC496">
        <v>29.4584</v>
      </c>
      <c r="KD496">
        <v>65.8775</v>
      </c>
      <c r="KE496">
        <v>10.0355</v>
      </c>
      <c r="KF496">
        <v>27.1132</v>
      </c>
      <c r="KG496">
        <v>27.1225</v>
      </c>
      <c r="KH496">
        <v>1570.6</v>
      </c>
      <c r="KI496">
        <v>17.5288</v>
      </c>
      <c r="KJ496">
        <v>101.853</v>
      </c>
      <c r="KK496">
        <v>91.52509999999999</v>
      </c>
    </row>
    <row r="497" spans="1:297">
      <c r="A497">
        <v>479</v>
      </c>
      <c r="B497">
        <v>1758651640.5</v>
      </c>
      <c r="C497">
        <v>10007.5</v>
      </c>
      <c r="D497" t="s">
        <v>1407</v>
      </c>
      <c r="E497" t="s">
        <v>1408</v>
      </c>
      <c r="F497">
        <v>5</v>
      </c>
      <c r="G497" t="s">
        <v>1220</v>
      </c>
      <c r="H497" t="s">
        <v>438</v>
      </c>
      <c r="I497">
        <v>1758651633.018518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(EA497+(U497+2*0.95*5.67E-8*(((EA497+$B$9)+273)^4-(EA497+273)^4)-44100*J497)/(1.84*29.3*R497+8*0.95*5.67E-8*(EA497+273)^3))</f>
        <v>0</v>
      </c>
      <c r="W497">
        <f>($C$9*EB497+$D$9*EC497+$E$9*V497)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2*0.95*5.67E-8*(((EA497+$B$9)+273)^4-(W497+273)^4)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1587.259679948623</v>
      </c>
      <c r="AK497">
        <v>1553.658727272727</v>
      </c>
      <c r="AL497">
        <v>3.357552395456467</v>
      </c>
      <c r="AM497">
        <v>65.18708182641205</v>
      </c>
      <c r="AN497">
        <f>(AP497 - AO497 + DY497*1E3/(8.314*(EA497+273.15)) * AR497/DX497 * AQ497) * DX497/(100*DL497) * 1000/(1000 - AP497)</f>
        <v>0</v>
      </c>
      <c r="AO497">
        <v>17.64596886308612</v>
      </c>
      <c r="AP497">
        <v>22.08547333333333</v>
      </c>
      <c r="AQ497">
        <v>-2.260821088321913E-05</v>
      </c>
      <c r="AR497">
        <v>105.4084907912641</v>
      </c>
      <c r="AS497">
        <v>0</v>
      </c>
      <c r="AT497">
        <v>0</v>
      </c>
      <c r="AU497">
        <f>IF(AS497*$H$15&gt;=AW497,1.0,(AW497/(AW497-AS497*$H$15)))</f>
        <v>0</v>
      </c>
      <c r="AV497">
        <f>(AU497-1)*100</f>
        <v>0</v>
      </c>
      <c r="AW497">
        <f>MAX(0,($B$15+$C$15*EF497)/(1+$D$15*EF497)*DY497/(EA497+273)*$E$15)</f>
        <v>0</v>
      </c>
      <c r="AX497" t="s">
        <v>439</v>
      </c>
      <c r="AY497" t="s">
        <v>439</v>
      </c>
      <c r="AZ497">
        <v>0</v>
      </c>
      <c r="BA497">
        <v>0</v>
      </c>
      <c r="BB497">
        <f>1-AZ497/BA497</f>
        <v>0</v>
      </c>
      <c r="BC497">
        <v>0</v>
      </c>
      <c r="BD497" t="s">
        <v>439</v>
      </c>
      <c r="BE497" t="s">
        <v>439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439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$B$13*EG497+$C$13*EH497+$F$13*ES497*(1-EV497)</f>
        <v>0</v>
      </c>
      <c r="DI497">
        <f>DH497*DJ497</f>
        <v>0</v>
      </c>
      <c r="DJ497">
        <f>($B$13*$D$11+$C$13*$D$11+$F$13*((FF497+EX497)/MAX(FF497+EX497+FG497, 0.1)*$I$11+FG497/MAX(FF497+EX497+FG497, 0.1)*$J$11))/($B$13+$C$13+$F$13)</f>
        <v>0</v>
      </c>
      <c r="DK497">
        <f>($B$13*$K$11+$C$13*$K$11+$F$13*((FF497+EX497)/MAX(FF497+EX497+FG497, 0.1)*$P$11+FG497/MAX(FF497+EX497+FG497, 0.1)*$Q$11))/($B$13+$C$13+$F$13)</f>
        <v>0</v>
      </c>
      <c r="DL497">
        <v>5.36</v>
      </c>
      <c r="DM497">
        <v>0.5</v>
      </c>
      <c r="DN497" t="s">
        <v>440</v>
      </c>
      <c r="DO497">
        <v>2</v>
      </c>
      <c r="DP497" t="b">
        <v>1</v>
      </c>
      <c r="DQ497">
        <v>1758651633.018518</v>
      </c>
      <c r="DR497">
        <v>1496.134074074074</v>
      </c>
      <c r="DS497">
        <v>1544.437037037037</v>
      </c>
      <c r="DT497">
        <v>22.0908925925926</v>
      </c>
      <c r="DU497">
        <v>17.62048888888889</v>
      </c>
      <c r="DV497">
        <v>1496.692222222222</v>
      </c>
      <c r="DW497">
        <v>21.80782222222222</v>
      </c>
      <c r="DX497">
        <v>499.9967777777777</v>
      </c>
      <c r="DY497">
        <v>90.26469629629631</v>
      </c>
      <c r="DZ497">
        <v>0.06815585185185186</v>
      </c>
      <c r="EA497">
        <v>28.84054444444444</v>
      </c>
      <c r="EB497">
        <v>30.00280740740741</v>
      </c>
      <c r="EC497">
        <v>999.9000000000001</v>
      </c>
      <c r="ED497">
        <v>0</v>
      </c>
      <c r="EE497">
        <v>0</v>
      </c>
      <c r="EF497">
        <v>9989.34851851852</v>
      </c>
      <c r="EG497">
        <v>0</v>
      </c>
      <c r="EH497">
        <v>11.1714</v>
      </c>
      <c r="EI497">
        <v>-48.30307037037037</v>
      </c>
      <c r="EJ497">
        <v>1529.931481481481</v>
      </c>
      <c r="EK497">
        <v>1572.13962962963</v>
      </c>
      <c r="EL497">
        <v>4.470424444444445</v>
      </c>
      <c r="EM497">
        <v>1544.437037037037</v>
      </c>
      <c r="EN497">
        <v>17.62048888888889</v>
      </c>
      <c r="EO497">
        <v>1.994029259259259</v>
      </c>
      <c r="EP497">
        <v>1.590507777777778</v>
      </c>
      <c r="EQ497">
        <v>17.3969962962963</v>
      </c>
      <c r="ER497">
        <v>13.86712962962963</v>
      </c>
      <c r="ES497">
        <v>2000.006666666667</v>
      </c>
      <c r="ET497">
        <v>0.9799936666666668</v>
      </c>
      <c r="EU497">
        <v>0.02000592962962962</v>
      </c>
      <c r="EV497">
        <v>0</v>
      </c>
      <c r="EW497">
        <v>1129.559259259259</v>
      </c>
      <c r="EX497">
        <v>5.00078</v>
      </c>
      <c r="EY497">
        <v>21891.62592592592</v>
      </c>
      <c r="EZ497">
        <v>16379.67777777778</v>
      </c>
      <c r="FA497">
        <v>39.65962962962963</v>
      </c>
      <c r="FB497">
        <v>40.46966666666666</v>
      </c>
      <c r="FC497">
        <v>40.10159259259258</v>
      </c>
      <c r="FD497">
        <v>40.15733333333333</v>
      </c>
      <c r="FE497">
        <v>40.95796296296295</v>
      </c>
      <c r="FF497">
        <v>1955.096666666667</v>
      </c>
      <c r="FG497">
        <v>39.91</v>
      </c>
      <c r="FH497">
        <v>0</v>
      </c>
      <c r="FI497">
        <v>1758651639</v>
      </c>
      <c r="FJ497">
        <v>0</v>
      </c>
      <c r="FK497">
        <v>1129.596</v>
      </c>
      <c r="FL497">
        <v>-0.08846152535798166</v>
      </c>
      <c r="FM497">
        <v>-6.684615356934004</v>
      </c>
      <c r="FN497">
        <v>21891.444</v>
      </c>
      <c r="FO497">
        <v>15</v>
      </c>
      <c r="FP497">
        <v>0</v>
      </c>
      <c r="FQ497" t="s">
        <v>441</v>
      </c>
      <c r="FR497">
        <v>1746989605.5</v>
      </c>
      <c r="FS497">
        <v>1746989593.5</v>
      </c>
      <c r="FT497">
        <v>0</v>
      </c>
      <c r="FU497">
        <v>-0.274</v>
      </c>
      <c r="FV497">
        <v>-0.002</v>
      </c>
      <c r="FW497">
        <v>2.549</v>
      </c>
      <c r="FX497">
        <v>0.129</v>
      </c>
      <c r="FY497">
        <v>420</v>
      </c>
      <c r="FZ497">
        <v>17</v>
      </c>
      <c r="GA497">
        <v>0.02</v>
      </c>
      <c r="GB497">
        <v>0.04</v>
      </c>
      <c r="GC497">
        <v>-48.35476999999999</v>
      </c>
      <c r="GD497">
        <v>1.267380112570507</v>
      </c>
      <c r="GE497">
        <v>0.2342636422921839</v>
      </c>
      <c r="GF497">
        <v>0</v>
      </c>
      <c r="GG497">
        <v>1129.57</v>
      </c>
      <c r="GH497">
        <v>0.03086326065547531</v>
      </c>
      <c r="GI497">
        <v>0.2528310293689512</v>
      </c>
      <c r="GJ497">
        <v>1</v>
      </c>
      <c r="GK497">
        <v>4.479533999999999</v>
      </c>
      <c r="GL497">
        <v>-0.2222951594746737</v>
      </c>
      <c r="GM497">
        <v>0.0239677211891327</v>
      </c>
      <c r="GN497">
        <v>0</v>
      </c>
      <c r="GO497">
        <v>1</v>
      </c>
      <c r="GP497">
        <v>3</v>
      </c>
      <c r="GQ497" t="s">
        <v>448</v>
      </c>
      <c r="GR497">
        <v>3.10157</v>
      </c>
      <c r="GS497">
        <v>2.72679</v>
      </c>
      <c r="GT497">
        <v>0.207336</v>
      </c>
      <c r="GU497">
        <v>0.211097</v>
      </c>
      <c r="GV497">
        <v>0.101364</v>
      </c>
      <c r="GW497">
        <v>0.0875683</v>
      </c>
      <c r="GX497">
        <v>20698.2</v>
      </c>
      <c r="GY497">
        <v>18742</v>
      </c>
      <c r="GZ497">
        <v>26676.4</v>
      </c>
      <c r="HA497">
        <v>23980.4</v>
      </c>
      <c r="HB497">
        <v>38376.3</v>
      </c>
      <c r="HC497">
        <v>32376.8</v>
      </c>
      <c r="HD497">
        <v>46585.4</v>
      </c>
      <c r="HE497">
        <v>37958.1</v>
      </c>
      <c r="HF497">
        <v>1.8698</v>
      </c>
      <c r="HG497">
        <v>1.84253</v>
      </c>
      <c r="HH497">
        <v>0.152085</v>
      </c>
      <c r="HI497">
        <v>0</v>
      </c>
      <c r="HJ497">
        <v>27.5032</v>
      </c>
      <c r="HK497">
        <v>999.9</v>
      </c>
      <c r="HL497">
        <v>36.7</v>
      </c>
      <c r="HM497">
        <v>32.7</v>
      </c>
      <c r="HN497">
        <v>20.1968</v>
      </c>
      <c r="HO497">
        <v>61.1213</v>
      </c>
      <c r="HP497">
        <v>22.8646</v>
      </c>
      <c r="HQ497">
        <v>1</v>
      </c>
      <c r="HR497">
        <v>0.153293</v>
      </c>
      <c r="HS497">
        <v>0.401547</v>
      </c>
      <c r="HT497">
        <v>20.279</v>
      </c>
      <c r="HU497">
        <v>5.21055</v>
      </c>
      <c r="HV497">
        <v>11.9797</v>
      </c>
      <c r="HW497">
        <v>4.96295</v>
      </c>
      <c r="HX497">
        <v>3.27428</v>
      </c>
      <c r="HY497">
        <v>9999</v>
      </c>
      <c r="HZ497">
        <v>9999</v>
      </c>
      <c r="IA497">
        <v>9999</v>
      </c>
      <c r="IB497">
        <v>999.9</v>
      </c>
      <c r="IC497">
        <v>1.86396</v>
      </c>
      <c r="ID497">
        <v>1.8601</v>
      </c>
      <c r="IE497">
        <v>1.85843</v>
      </c>
      <c r="IF497">
        <v>1.85975</v>
      </c>
      <c r="IG497">
        <v>1.85989</v>
      </c>
      <c r="IH497">
        <v>1.85839</v>
      </c>
      <c r="II497">
        <v>1.85746</v>
      </c>
      <c r="IJ497">
        <v>1.85242</v>
      </c>
      <c r="IK497">
        <v>0</v>
      </c>
      <c r="IL497">
        <v>0</v>
      </c>
      <c r="IM497">
        <v>0</v>
      </c>
      <c r="IN497">
        <v>0</v>
      </c>
      <c r="IO497" t="s">
        <v>443</v>
      </c>
      <c r="IP497" t="s">
        <v>444</v>
      </c>
      <c r="IQ497" t="s">
        <v>445</v>
      </c>
      <c r="IR497" t="s">
        <v>445</v>
      </c>
      <c r="IS497" t="s">
        <v>445</v>
      </c>
      <c r="IT497" t="s">
        <v>445</v>
      </c>
      <c r="IU497">
        <v>0</v>
      </c>
      <c r="IV497">
        <v>100</v>
      </c>
      <c r="IW497">
        <v>100</v>
      </c>
      <c r="IX497">
        <v>-0.54</v>
      </c>
      <c r="IY497">
        <v>0.2829</v>
      </c>
      <c r="IZ497">
        <v>-1.101190050776656</v>
      </c>
      <c r="JA497">
        <v>-0.0009077452495023094</v>
      </c>
      <c r="JB497">
        <v>1.260287539409167E-06</v>
      </c>
      <c r="JC497">
        <v>-2.747980142854786E-10</v>
      </c>
      <c r="JD497">
        <v>0.01164710740424388</v>
      </c>
      <c r="JE497">
        <v>0.002354074995816399</v>
      </c>
      <c r="JF497">
        <v>0.0004967520844642659</v>
      </c>
      <c r="JG497">
        <v>-1.558376616488758E-06</v>
      </c>
      <c r="JH497">
        <v>1</v>
      </c>
      <c r="JI497">
        <v>1955</v>
      </c>
      <c r="JJ497">
        <v>1</v>
      </c>
      <c r="JK497">
        <v>26</v>
      </c>
      <c r="JL497">
        <v>194367.2</v>
      </c>
      <c r="JM497">
        <v>194367.5</v>
      </c>
      <c r="JN497">
        <v>3.30811</v>
      </c>
      <c r="JO497">
        <v>2.62085</v>
      </c>
      <c r="JP497">
        <v>1.49658</v>
      </c>
      <c r="JQ497">
        <v>2.34497</v>
      </c>
      <c r="JR497">
        <v>1.54907</v>
      </c>
      <c r="JS497">
        <v>2.35352</v>
      </c>
      <c r="JT497">
        <v>36.8842</v>
      </c>
      <c r="JU497">
        <v>24.1663</v>
      </c>
      <c r="JV497">
        <v>18</v>
      </c>
      <c r="JW497">
        <v>485.322</v>
      </c>
      <c r="JX497">
        <v>482.532</v>
      </c>
      <c r="JY497">
        <v>27.117</v>
      </c>
      <c r="JZ497">
        <v>29.2513</v>
      </c>
      <c r="KA497">
        <v>30</v>
      </c>
      <c r="KB497">
        <v>29.4624</v>
      </c>
      <c r="KC497">
        <v>29.4583</v>
      </c>
      <c r="KD497">
        <v>66.37390000000001</v>
      </c>
      <c r="KE497">
        <v>10.3082</v>
      </c>
      <c r="KF497">
        <v>27.1132</v>
      </c>
      <c r="KG497">
        <v>27.1161</v>
      </c>
      <c r="KH497">
        <v>1590.72</v>
      </c>
      <c r="KI497">
        <v>17.5299</v>
      </c>
      <c r="KJ497">
        <v>101.853</v>
      </c>
      <c r="KK497">
        <v>91.5235</v>
      </c>
    </row>
    <row r="498" spans="1:297">
      <c r="A498">
        <v>480</v>
      </c>
      <c r="B498">
        <v>1758651645.5</v>
      </c>
      <c r="C498">
        <v>10012.5</v>
      </c>
      <c r="D498" t="s">
        <v>1409</v>
      </c>
      <c r="E498" t="s">
        <v>1410</v>
      </c>
      <c r="F498">
        <v>5</v>
      </c>
      <c r="G498" t="s">
        <v>1220</v>
      </c>
      <c r="H498" t="s">
        <v>438</v>
      </c>
      <c r="I498">
        <v>1758651637.732143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(EA498+(U498+2*0.95*5.67E-8*(((EA498+$B$9)+273)^4-(EA498+273)^4)-44100*J498)/(1.84*29.3*R498+8*0.95*5.67E-8*(EA498+273)^3))</f>
        <v>0</v>
      </c>
      <c r="W498">
        <f>($C$9*EB498+$D$9*EC498+$E$9*V498)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2*0.95*5.67E-8*(((EA498+$B$9)+273)^4-(W498+273)^4)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1603.70565677945</v>
      </c>
      <c r="AK498">
        <v>1570.259272727273</v>
      </c>
      <c r="AL498">
        <v>3.324262384634895</v>
      </c>
      <c r="AM498">
        <v>65.18708182641205</v>
      </c>
      <c r="AN498">
        <f>(AP498 - AO498 + DY498*1E3/(8.314*(EA498+273.15)) * AR498/DX498 * AQ498) * DX498/(100*DL498) * 1000/(1000 - AP498)</f>
        <v>0</v>
      </c>
      <c r="AO498">
        <v>17.59569249073346</v>
      </c>
      <c r="AP498">
        <v>22.06081333333333</v>
      </c>
      <c r="AQ498">
        <v>-0.006242602123990413</v>
      </c>
      <c r="AR498">
        <v>105.4084907912641</v>
      </c>
      <c r="AS498">
        <v>0</v>
      </c>
      <c r="AT498">
        <v>0</v>
      </c>
      <c r="AU498">
        <f>IF(AS498*$H$15&gt;=AW498,1.0,(AW498/(AW498-AS498*$H$15)))</f>
        <v>0</v>
      </c>
      <c r="AV498">
        <f>(AU498-1)*100</f>
        <v>0</v>
      </c>
      <c r="AW498">
        <f>MAX(0,($B$15+$C$15*EF498)/(1+$D$15*EF498)*DY498/(EA498+273)*$E$15)</f>
        <v>0</v>
      </c>
      <c r="AX498" t="s">
        <v>439</v>
      </c>
      <c r="AY498" t="s">
        <v>439</v>
      </c>
      <c r="AZ498">
        <v>0</v>
      </c>
      <c r="BA498">
        <v>0</v>
      </c>
      <c r="BB498">
        <f>1-AZ498/BA498</f>
        <v>0</v>
      </c>
      <c r="BC498">
        <v>0</v>
      </c>
      <c r="BD498" t="s">
        <v>439</v>
      </c>
      <c r="BE498" t="s">
        <v>439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439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$B$13*EG498+$C$13*EH498+$F$13*ES498*(1-EV498)</f>
        <v>0</v>
      </c>
      <c r="DI498">
        <f>DH498*DJ498</f>
        <v>0</v>
      </c>
      <c r="DJ498">
        <f>($B$13*$D$11+$C$13*$D$11+$F$13*((FF498+EX498)/MAX(FF498+EX498+FG498, 0.1)*$I$11+FG498/MAX(FF498+EX498+FG498, 0.1)*$J$11))/($B$13+$C$13+$F$13)</f>
        <v>0</v>
      </c>
      <c r="DK498">
        <f>($B$13*$K$11+$C$13*$K$11+$F$13*((FF498+EX498)/MAX(FF498+EX498+FG498, 0.1)*$P$11+FG498/MAX(FF498+EX498+FG498, 0.1)*$Q$11))/($B$13+$C$13+$F$13)</f>
        <v>0</v>
      </c>
      <c r="DL498">
        <v>5.36</v>
      </c>
      <c r="DM498">
        <v>0.5</v>
      </c>
      <c r="DN498" t="s">
        <v>440</v>
      </c>
      <c r="DO498">
        <v>2</v>
      </c>
      <c r="DP498" t="b">
        <v>1</v>
      </c>
      <c r="DQ498">
        <v>1758651637.732143</v>
      </c>
      <c r="DR498">
        <v>1511.778928571429</v>
      </c>
      <c r="DS498">
        <v>1559.9125</v>
      </c>
      <c r="DT498">
        <v>22.08318214285714</v>
      </c>
      <c r="DU498">
        <v>17.62056071428571</v>
      </c>
      <c r="DV498">
        <v>1512.321071428571</v>
      </c>
      <c r="DW498">
        <v>21.80027857142857</v>
      </c>
      <c r="DX498">
        <v>499.9264642857143</v>
      </c>
      <c r="DY498">
        <v>90.26517499999999</v>
      </c>
      <c r="DZ498">
        <v>0.06845663214285713</v>
      </c>
      <c r="EA498">
        <v>28.83755357142857</v>
      </c>
      <c r="EB498">
        <v>29.99918928571429</v>
      </c>
      <c r="EC498">
        <v>999.9000000000002</v>
      </c>
      <c r="ED498">
        <v>0</v>
      </c>
      <c r="EE498">
        <v>0</v>
      </c>
      <c r="EF498">
        <v>9982.163214285712</v>
      </c>
      <c r="EG498">
        <v>0</v>
      </c>
      <c r="EH498">
        <v>11.1714</v>
      </c>
      <c r="EI498">
        <v>-48.13375357142858</v>
      </c>
      <c r="EJ498">
        <v>1545.917142857143</v>
      </c>
      <c r="EK498">
        <v>1587.891071428571</v>
      </c>
      <c r="EL498">
        <v>4.462639642857143</v>
      </c>
      <c r="EM498">
        <v>1559.9125</v>
      </c>
      <c r="EN498">
        <v>17.62056071428571</v>
      </c>
      <c r="EO498">
        <v>1.993343214285714</v>
      </c>
      <c r="EP498">
        <v>1.5905225</v>
      </c>
      <c r="EQ498">
        <v>17.39155</v>
      </c>
      <c r="ER498">
        <v>13.867275</v>
      </c>
      <c r="ES498">
        <v>1999.998928571429</v>
      </c>
      <c r="ET498">
        <v>0.9799935714285716</v>
      </c>
      <c r="EU498">
        <v>0.02000602499999999</v>
      </c>
      <c r="EV498">
        <v>0</v>
      </c>
      <c r="EW498">
        <v>1129.568928571429</v>
      </c>
      <c r="EX498">
        <v>5.00078</v>
      </c>
      <c r="EY498">
        <v>21890.925</v>
      </c>
      <c r="EZ498">
        <v>16379.61428571429</v>
      </c>
      <c r="FA498">
        <v>39.645</v>
      </c>
      <c r="FB498">
        <v>40.464</v>
      </c>
      <c r="FC498">
        <v>40.03557142857143</v>
      </c>
      <c r="FD498">
        <v>40.14721428571429</v>
      </c>
      <c r="FE498">
        <v>40.92157142857143</v>
      </c>
      <c r="FF498">
        <v>1955.088928571428</v>
      </c>
      <c r="FG498">
        <v>39.91</v>
      </c>
      <c r="FH498">
        <v>0</v>
      </c>
      <c r="FI498">
        <v>1758651643.8</v>
      </c>
      <c r="FJ498">
        <v>0</v>
      </c>
      <c r="FK498">
        <v>1129.5868</v>
      </c>
      <c r="FL498">
        <v>0.01307693333017465</v>
      </c>
      <c r="FM498">
        <v>-6.684615418511297</v>
      </c>
      <c r="FN498">
        <v>21890.94000000001</v>
      </c>
      <c r="FO498">
        <v>15</v>
      </c>
      <c r="FP498">
        <v>0</v>
      </c>
      <c r="FQ498" t="s">
        <v>441</v>
      </c>
      <c r="FR498">
        <v>1746989605.5</v>
      </c>
      <c r="FS498">
        <v>1746989593.5</v>
      </c>
      <c r="FT498">
        <v>0</v>
      </c>
      <c r="FU498">
        <v>-0.274</v>
      </c>
      <c r="FV498">
        <v>-0.002</v>
      </c>
      <c r="FW498">
        <v>2.549</v>
      </c>
      <c r="FX498">
        <v>0.129</v>
      </c>
      <c r="FY498">
        <v>420</v>
      </c>
      <c r="FZ498">
        <v>17</v>
      </c>
      <c r="GA498">
        <v>0.02</v>
      </c>
      <c r="GB498">
        <v>0.04</v>
      </c>
      <c r="GC498">
        <v>-48.20665365853659</v>
      </c>
      <c r="GD498">
        <v>2.551563763066228</v>
      </c>
      <c r="GE498">
        <v>0.3182260410750867</v>
      </c>
      <c r="GF498">
        <v>0</v>
      </c>
      <c r="GG498">
        <v>1129.585294117647</v>
      </c>
      <c r="GH498">
        <v>-0.06172650227223735</v>
      </c>
      <c r="GI498">
        <v>0.2444469784217435</v>
      </c>
      <c r="GJ498">
        <v>1</v>
      </c>
      <c r="GK498">
        <v>4.470812195121951</v>
      </c>
      <c r="GL498">
        <v>-0.1421910104529648</v>
      </c>
      <c r="GM498">
        <v>0.02169740621928933</v>
      </c>
      <c r="GN498">
        <v>0</v>
      </c>
      <c r="GO498">
        <v>1</v>
      </c>
      <c r="GP498">
        <v>3</v>
      </c>
      <c r="GQ498" t="s">
        <v>448</v>
      </c>
      <c r="GR498">
        <v>3.10177</v>
      </c>
      <c r="GS498">
        <v>2.72693</v>
      </c>
      <c r="GT498">
        <v>0.208638</v>
      </c>
      <c r="GU498">
        <v>0.212392</v>
      </c>
      <c r="GV498">
        <v>0.101276</v>
      </c>
      <c r="GW498">
        <v>0.08738750000000001</v>
      </c>
      <c r="GX498">
        <v>20664.1</v>
      </c>
      <c r="GY498">
        <v>18711.2</v>
      </c>
      <c r="GZ498">
        <v>26676.3</v>
      </c>
      <c r="HA498">
        <v>23980.3</v>
      </c>
      <c r="HB498">
        <v>38380.4</v>
      </c>
      <c r="HC498">
        <v>32383.2</v>
      </c>
      <c r="HD498">
        <v>46585.7</v>
      </c>
      <c r="HE498">
        <v>37957.8</v>
      </c>
      <c r="HF498">
        <v>1.8699</v>
      </c>
      <c r="HG498">
        <v>1.84225</v>
      </c>
      <c r="HH498">
        <v>0.154134</v>
      </c>
      <c r="HI498">
        <v>0</v>
      </c>
      <c r="HJ498">
        <v>27.4995</v>
      </c>
      <c r="HK498">
        <v>999.9</v>
      </c>
      <c r="HL498">
        <v>36.8</v>
      </c>
      <c r="HM498">
        <v>32.7</v>
      </c>
      <c r="HN498">
        <v>20.2517</v>
      </c>
      <c r="HO498">
        <v>61.1613</v>
      </c>
      <c r="HP498">
        <v>22.7003</v>
      </c>
      <c r="HQ498">
        <v>1</v>
      </c>
      <c r="HR498">
        <v>0.153054</v>
      </c>
      <c r="HS498">
        <v>-0.0637745</v>
      </c>
      <c r="HT498">
        <v>20.2795</v>
      </c>
      <c r="HU498">
        <v>5.2107</v>
      </c>
      <c r="HV498">
        <v>11.9798</v>
      </c>
      <c r="HW498">
        <v>4.96305</v>
      </c>
      <c r="HX498">
        <v>3.27438</v>
      </c>
      <c r="HY498">
        <v>9999</v>
      </c>
      <c r="HZ498">
        <v>9999</v>
      </c>
      <c r="IA498">
        <v>9999</v>
      </c>
      <c r="IB498">
        <v>999.9</v>
      </c>
      <c r="IC498">
        <v>1.86396</v>
      </c>
      <c r="ID498">
        <v>1.86008</v>
      </c>
      <c r="IE498">
        <v>1.85844</v>
      </c>
      <c r="IF498">
        <v>1.85974</v>
      </c>
      <c r="IG498">
        <v>1.85989</v>
      </c>
      <c r="IH498">
        <v>1.85839</v>
      </c>
      <c r="II498">
        <v>1.85746</v>
      </c>
      <c r="IJ498">
        <v>1.85242</v>
      </c>
      <c r="IK498">
        <v>0</v>
      </c>
      <c r="IL498">
        <v>0</v>
      </c>
      <c r="IM498">
        <v>0</v>
      </c>
      <c r="IN498">
        <v>0</v>
      </c>
      <c r="IO498" t="s">
        <v>443</v>
      </c>
      <c r="IP498" t="s">
        <v>444</v>
      </c>
      <c r="IQ498" t="s">
        <v>445</v>
      </c>
      <c r="IR498" t="s">
        <v>445</v>
      </c>
      <c r="IS498" t="s">
        <v>445</v>
      </c>
      <c r="IT498" t="s">
        <v>445</v>
      </c>
      <c r="IU498">
        <v>0</v>
      </c>
      <c r="IV498">
        <v>100</v>
      </c>
      <c r="IW498">
        <v>100</v>
      </c>
      <c r="IX498">
        <v>-0.51</v>
      </c>
      <c r="IY498">
        <v>0.2823</v>
      </c>
      <c r="IZ498">
        <v>-1.101190050776656</v>
      </c>
      <c r="JA498">
        <v>-0.0009077452495023094</v>
      </c>
      <c r="JB498">
        <v>1.260287539409167E-06</v>
      </c>
      <c r="JC498">
        <v>-2.747980142854786E-10</v>
      </c>
      <c r="JD498">
        <v>0.01164710740424388</v>
      </c>
      <c r="JE498">
        <v>0.002354074995816399</v>
      </c>
      <c r="JF498">
        <v>0.0004967520844642659</v>
      </c>
      <c r="JG498">
        <v>-1.558376616488758E-06</v>
      </c>
      <c r="JH498">
        <v>1</v>
      </c>
      <c r="JI498">
        <v>1955</v>
      </c>
      <c r="JJ498">
        <v>1</v>
      </c>
      <c r="JK498">
        <v>26</v>
      </c>
      <c r="JL498">
        <v>194367.3</v>
      </c>
      <c r="JM498">
        <v>194367.5</v>
      </c>
      <c r="JN498">
        <v>3.3374</v>
      </c>
      <c r="JO498">
        <v>2.59766</v>
      </c>
      <c r="JP498">
        <v>1.49658</v>
      </c>
      <c r="JQ498">
        <v>2.34497</v>
      </c>
      <c r="JR498">
        <v>1.54907</v>
      </c>
      <c r="JS498">
        <v>2.46338</v>
      </c>
      <c r="JT498">
        <v>36.8842</v>
      </c>
      <c r="JU498">
        <v>24.1751</v>
      </c>
      <c r="JV498">
        <v>18</v>
      </c>
      <c r="JW498">
        <v>485.369</v>
      </c>
      <c r="JX498">
        <v>482.334</v>
      </c>
      <c r="JY498">
        <v>27.1545</v>
      </c>
      <c r="JZ498">
        <v>29.2503</v>
      </c>
      <c r="KA498">
        <v>29.9999</v>
      </c>
      <c r="KB498">
        <v>29.4608</v>
      </c>
      <c r="KC498">
        <v>29.4559</v>
      </c>
      <c r="KD498">
        <v>66.9581</v>
      </c>
      <c r="KE498">
        <v>10.3082</v>
      </c>
      <c r="KF498">
        <v>27.1132</v>
      </c>
      <c r="KG498">
        <v>27.2398</v>
      </c>
      <c r="KH498">
        <v>1604.1</v>
      </c>
      <c r="KI498">
        <v>17.5299</v>
      </c>
      <c r="KJ498">
        <v>101.854</v>
      </c>
      <c r="KK498">
        <v>91.523</v>
      </c>
    </row>
    <row r="499" spans="1:297">
      <c r="A499">
        <v>481</v>
      </c>
      <c r="B499">
        <v>1758655322.6</v>
      </c>
      <c r="C499">
        <v>13689.59999990463</v>
      </c>
      <c r="D499" t="s">
        <v>1411</v>
      </c>
      <c r="E499" t="s">
        <v>1412</v>
      </c>
      <c r="F499">
        <v>5</v>
      </c>
      <c r="G499" t="s">
        <v>1413</v>
      </c>
      <c r="H499" t="s">
        <v>438</v>
      </c>
      <c r="I499">
        <v>1758655314.849999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(EA499+(U499+2*0.95*5.67E-8*(((EA499+$B$9)+273)^4-(EA499+273)^4)-44100*J499)/(1.84*29.3*R499+8*0.95*5.67E-8*(EA499+273)^3))</f>
        <v>0</v>
      </c>
      <c r="W499">
        <f>($C$9*EB499+$D$9*EC499+$E$9*V499)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2*0.95*5.67E-8*(((EA499+$B$9)+273)^4-(W499+273)^4)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428.3934821609571</v>
      </c>
      <c r="AK499">
        <v>418.565406060606</v>
      </c>
      <c r="AL499">
        <v>-0.02109355818293161</v>
      </c>
      <c r="AM499">
        <v>65.18557991189942</v>
      </c>
      <c r="AN499">
        <f>(AP499 - AO499 + DY499*1E3/(8.314*(EA499+273.15)) * AR499/DX499 * AQ499) * DX499/(100*DL499) * 1000/(1000 - AP499)</f>
        <v>0</v>
      </c>
      <c r="AO499">
        <v>19.48459834785591</v>
      </c>
      <c r="AP499">
        <v>21.96748545454545</v>
      </c>
      <c r="AQ499">
        <v>-0.001275269859427073</v>
      </c>
      <c r="AR499">
        <v>105.0321388018358</v>
      </c>
      <c r="AS499">
        <v>0</v>
      </c>
      <c r="AT499">
        <v>0</v>
      </c>
      <c r="AU499">
        <f>IF(AS499*$H$15&gt;=AW499,1.0,(AW499/(AW499-AS499*$H$15)))</f>
        <v>0</v>
      </c>
      <c r="AV499">
        <f>(AU499-1)*100</f>
        <v>0</v>
      </c>
      <c r="AW499">
        <f>MAX(0,($B$15+$C$15*EF499)/(1+$D$15*EF499)*DY499/(EA499+273)*$E$15)</f>
        <v>0</v>
      </c>
      <c r="AX499" t="s">
        <v>439</v>
      </c>
      <c r="AY499" t="s">
        <v>439</v>
      </c>
      <c r="AZ499">
        <v>0</v>
      </c>
      <c r="BA499">
        <v>0</v>
      </c>
      <c r="BB499">
        <f>1-AZ499/BA499</f>
        <v>0</v>
      </c>
      <c r="BC499">
        <v>0</v>
      </c>
      <c r="BD499" t="s">
        <v>439</v>
      </c>
      <c r="BE499" t="s">
        <v>439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439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$B$13*EG499+$C$13*EH499+$F$13*ES499*(1-EV499)</f>
        <v>0</v>
      </c>
      <c r="DI499">
        <f>DH499*DJ499</f>
        <v>0</v>
      </c>
      <c r="DJ499">
        <f>($B$13*$D$11+$C$13*$D$11+$F$13*((FF499+EX499)/MAX(FF499+EX499+FG499, 0.1)*$I$11+FG499/MAX(FF499+EX499+FG499, 0.1)*$J$11))/($B$13+$C$13+$F$13)</f>
        <v>0</v>
      </c>
      <c r="DK499">
        <f>($B$13*$K$11+$C$13*$K$11+$F$13*((FF499+EX499)/MAX(FF499+EX499+FG499, 0.1)*$P$11+FG499/MAX(FF499+EX499+FG499, 0.1)*$Q$11))/($B$13+$C$13+$F$13)</f>
        <v>0</v>
      </c>
      <c r="DL499">
        <v>5.79</v>
      </c>
      <c r="DM499">
        <v>0.5</v>
      </c>
      <c r="DN499" t="s">
        <v>440</v>
      </c>
      <c r="DO499">
        <v>2</v>
      </c>
      <c r="DP499" t="b">
        <v>1</v>
      </c>
      <c r="DQ499">
        <v>1758655314.849999</v>
      </c>
      <c r="DR499">
        <v>409.4137666666667</v>
      </c>
      <c r="DS499">
        <v>420.1155666666666</v>
      </c>
      <c r="DT499">
        <v>22.00253</v>
      </c>
      <c r="DU499">
        <v>19.51293333333334</v>
      </c>
      <c r="DV499">
        <v>410.6942333333333</v>
      </c>
      <c r="DW499">
        <v>21.72134333333333</v>
      </c>
      <c r="DX499">
        <v>499.9015666666667</v>
      </c>
      <c r="DY499">
        <v>90.22085333333331</v>
      </c>
      <c r="DZ499">
        <v>0.06818541666666667</v>
      </c>
      <c r="EA499">
        <v>28.81831</v>
      </c>
      <c r="EB499">
        <v>30.01112333333334</v>
      </c>
      <c r="EC499">
        <v>999.9000000000002</v>
      </c>
      <c r="ED499">
        <v>0</v>
      </c>
      <c r="EE499">
        <v>0</v>
      </c>
      <c r="EF499">
        <v>9986.394</v>
      </c>
      <c r="EG499">
        <v>0</v>
      </c>
      <c r="EH499">
        <v>11.26837666666666</v>
      </c>
      <c r="EI499">
        <v>-10.70174</v>
      </c>
      <c r="EJ499">
        <v>418.6245333333333</v>
      </c>
      <c r="EK499">
        <v>428.4763333333333</v>
      </c>
      <c r="EL499">
        <v>2.489598666666667</v>
      </c>
      <c r="EM499">
        <v>420.1155666666666</v>
      </c>
      <c r="EN499">
        <v>19.51293333333334</v>
      </c>
      <c r="EO499">
        <v>1.985087</v>
      </c>
      <c r="EP499">
        <v>1.760472666666667</v>
      </c>
      <c r="EQ499">
        <v>17.32587666666667</v>
      </c>
      <c r="ER499">
        <v>15.44015</v>
      </c>
      <c r="ES499">
        <v>2000.035666666667</v>
      </c>
      <c r="ET499">
        <v>0.9800003999999999</v>
      </c>
      <c r="EU499">
        <v>0.01999972</v>
      </c>
      <c r="EV499">
        <v>0</v>
      </c>
      <c r="EW499">
        <v>897.0797</v>
      </c>
      <c r="EX499">
        <v>5.00078</v>
      </c>
      <c r="EY499">
        <v>17458.74666666667</v>
      </c>
      <c r="EZ499">
        <v>16379.92666666667</v>
      </c>
      <c r="FA499">
        <v>39.09539999999999</v>
      </c>
      <c r="FB499">
        <v>39.84979999999999</v>
      </c>
      <c r="FC499">
        <v>39.51639999999999</v>
      </c>
      <c r="FD499">
        <v>39.5956</v>
      </c>
      <c r="FE499">
        <v>40.36233333333333</v>
      </c>
      <c r="FF499">
        <v>1955.135666666666</v>
      </c>
      <c r="FG499">
        <v>39.90000000000001</v>
      </c>
      <c r="FH499">
        <v>0</v>
      </c>
      <c r="FI499">
        <v>1758655321.2</v>
      </c>
      <c r="FJ499">
        <v>0</v>
      </c>
      <c r="FK499">
        <v>897.0717692307692</v>
      </c>
      <c r="FL499">
        <v>-1.329094017838799</v>
      </c>
      <c r="FM499">
        <v>-17.2786325371501</v>
      </c>
      <c r="FN499">
        <v>17458.64615384615</v>
      </c>
      <c r="FO499">
        <v>15</v>
      </c>
      <c r="FP499">
        <v>0</v>
      </c>
      <c r="FQ499" t="s">
        <v>441</v>
      </c>
      <c r="FR499">
        <v>1746989605.5</v>
      </c>
      <c r="FS499">
        <v>1746989593.5</v>
      </c>
      <c r="FT499">
        <v>0</v>
      </c>
      <c r="FU499">
        <v>-0.274</v>
      </c>
      <c r="FV499">
        <v>-0.002</v>
      </c>
      <c r="FW499">
        <v>2.549</v>
      </c>
      <c r="FX499">
        <v>0.129</v>
      </c>
      <c r="FY499">
        <v>420</v>
      </c>
      <c r="FZ499">
        <v>17</v>
      </c>
      <c r="GA499">
        <v>0.02</v>
      </c>
      <c r="GB499">
        <v>0.04</v>
      </c>
      <c r="GC499">
        <v>-10.6732575</v>
      </c>
      <c r="GD499">
        <v>-0.07048142589116556</v>
      </c>
      <c r="GE499">
        <v>0.1166668502349747</v>
      </c>
      <c r="GF499">
        <v>1</v>
      </c>
      <c r="GG499">
        <v>897.1228823529411</v>
      </c>
      <c r="GH499">
        <v>-1.119602754461246</v>
      </c>
      <c r="GI499">
        <v>0.2281496883118992</v>
      </c>
      <c r="GJ499">
        <v>0</v>
      </c>
      <c r="GK499">
        <v>2.4762965</v>
      </c>
      <c r="GL499">
        <v>0.2517694559099394</v>
      </c>
      <c r="GM499">
        <v>0.03131083618733297</v>
      </c>
      <c r="GN499">
        <v>0</v>
      </c>
      <c r="GO499">
        <v>1</v>
      </c>
      <c r="GP499">
        <v>3</v>
      </c>
      <c r="GQ499" t="s">
        <v>448</v>
      </c>
      <c r="GR499">
        <v>3.10208</v>
      </c>
      <c r="GS499">
        <v>2.72597</v>
      </c>
      <c r="GT499">
        <v>0.0863202</v>
      </c>
      <c r="GU499">
        <v>0.0878468</v>
      </c>
      <c r="GV499">
        <v>0.101106</v>
      </c>
      <c r="GW499">
        <v>0.0941618</v>
      </c>
      <c r="GX499">
        <v>23881.3</v>
      </c>
      <c r="GY499">
        <v>21663.9</v>
      </c>
      <c r="GZ499">
        <v>26700.4</v>
      </c>
      <c r="HA499">
        <v>23971.1</v>
      </c>
      <c r="HB499">
        <v>38404.9</v>
      </c>
      <c r="HC499">
        <v>32097.8</v>
      </c>
      <c r="HD499">
        <v>46627.3</v>
      </c>
      <c r="HE499">
        <v>37922.1</v>
      </c>
      <c r="HF499">
        <v>1.8747</v>
      </c>
      <c r="HG499">
        <v>1.85963</v>
      </c>
      <c r="HH499">
        <v>0.168309</v>
      </c>
      <c r="HI499">
        <v>0</v>
      </c>
      <c r="HJ499">
        <v>27.263</v>
      </c>
      <c r="HK499">
        <v>999.9</v>
      </c>
      <c r="HL499">
        <v>46.8</v>
      </c>
      <c r="HM499">
        <v>31.7</v>
      </c>
      <c r="HN499">
        <v>24.3526</v>
      </c>
      <c r="HO499">
        <v>60.8659</v>
      </c>
      <c r="HP499">
        <v>22.5401</v>
      </c>
      <c r="HQ499">
        <v>1</v>
      </c>
      <c r="HR499">
        <v>0.09777950000000001</v>
      </c>
      <c r="HS499">
        <v>-0.0287146</v>
      </c>
      <c r="HT499">
        <v>20.2809</v>
      </c>
      <c r="HU499">
        <v>5.21519</v>
      </c>
      <c r="HV499">
        <v>11.9782</v>
      </c>
      <c r="HW499">
        <v>4.96405</v>
      </c>
      <c r="HX499">
        <v>3.27495</v>
      </c>
      <c r="HY499">
        <v>9999</v>
      </c>
      <c r="HZ499">
        <v>9999</v>
      </c>
      <c r="IA499">
        <v>9999</v>
      </c>
      <c r="IB499">
        <v>999.9</v>
      </c>
      <c r="IC499">
        <v>1.8639</v>
      </c>
      <c r="ID499">
        <v>1.86005</v>
      </c>
      <c r="IE499">
        <v>1.85838</v>
      </c>
      <c r="IF499">
        <v>1.85974</v>
      </c>
      <c r="IG499">
        <v>1.85989</v>
      </c>
      <c r="IH499">
        <v>1.85837</v>
      </c>
      <c r="II499">
        <v>1.85744</v>
      </c>
      <c r="IJ499">
        <v>1.85242</v>
      </c>
      <c r="IK499">
        <v>0</v>
      </c>
      <c r="IL499">
        <v>0</v>
      </c>
      <c r="IM499">
        <v>0</v>
      </c>
      <c r="IN499">
        <v>0</v>
      </c>
      <c r="IO499" t="s">
        <v>443</v>
      </c>
      <c r="IP499" t="s">
        <v>444</v>
      </c>
      <c r="IQ499" t="s">
        <v>445</v>
      </c>
      <c r="IR499" t="s">
        <v>445</v>
      </c>
      <c r="IS499" t="s">
        <v>445</v>
      </c>
      <c r="IT499" t="s">
        <v>445</v>
      </c>
      <c r="IU499">
        <v>0</v>
      </c>
      <c r="IV499">
        <v>100</v>
      </c>
      <c r="IW499">
        <v>100</v>
      </c>
      <c r="IX499">
        <v>-1.281</v>
      </c>
      <c r="IY499">
        <v>0.2804</v>
      </c>
      <c r="IZ499">
        <v>-1.101190050776656</v>
      </c>
      <c r="JA499">
        <v>-0.0009077452495023094</v>
      </c>
      <c r="JB499">
        <v>1.260287539409167E-06</v>
      </c>
      <c r="JC499">
        <v>-2.747980142854786E-10</v>
      </c>
      <c r="JD499">
        <v>0.01164710740424388</v>
      </c>
      <c r="JE499">
        <v>0.002354074995816399</v>
      </c>
      <c r="JF499">
        <v>0.0004967520844642659</v>
      </c>
      <c r="JG499">
        <v>-1.558376616488758E-06</v>
      </c>
      <c r="JH499">
        <v>1</v>
      </c>
      <c r="JI499">
        <v>1955</v>
      </c>
      <c r="JJ499">
        <v>1</v>
      </c>
      <c r="JK499">
        <v>26</v>
      </c>
      <c r="JL499">
        <v>194428.6</v>
      </c>
      <c r="JM499">
        <v>194428.8</v>
      </c>
      <c r="JN499">
        <v>1.1438</v>
      </c>
      <c r="JO499">
        <v>2.62817</v>
      </c>
      <c r="JP499">
        <v>1.49658</v>
      </c>
      <c r="JQ499">
        <v>2.34619</v>
      </c>
      <c r="JR499">
        <v>1.54907</v>
      </c>
      <c r="JS499">
        <v>2.44141</v>
      </c>
      <c r="JT499">
        <v>36.0347</v>
      </c>
      <c r="JU499">
        <v>24.1751</v>
      </c>
      <c r="JV499">
        <v>18</v>
      </c>
      <c r="JW499">
        <v>482.661</v>
      </c>
      <c r="JX499">
        <v>487.657</v>
      </c>
      <c r="JY499">
        <v>27.346</v>
      </c>
      <c r="JZ499">
        <v>28.5241</v>
      </c>
      <c r="KA499">
        <v>30.0002</v>
      </c>
      <c r="KB499">
        <v>28.7299</v>
      </c>
      <c r="KC499">
        <v>28.7227</v>
      </c>
      <c r="KD499">
        <v>22.9026</v>
      </c>
      <c r="KE499">
        <v>21.684</v>
      </c>
      <c r="KF499">
        <v>60.9581</v>
      </c>
      <c r="KG499">
        <v>27.343</v>
      </c>
      <c r="KH499">
        <v>413.402</v>
      </c>
      <c r="KI499">
        <v>19.5048</v>
      </c>
      <c r="KJ499">
        <v>101.945</v>
      </c>
      <c r="KK499">
        <v>91.4564</v>
      </c>
    </row>
    <row r="500" spans="1:297">
      <c r="A500">
        <v>482</v>
      </c>
      <c r="B500">
        <v>1758655327.6</v>
      </c>
      <c r="C500">
        <v>13694.59999990463</v>
      </c>
      <c r="D500" t="s">
        <v>1414</v>
      </c>
      <c r="E500" t="s">
        <v>1415</v>
      </c>
      <c r="F500">
        <v>5</v>
      </c>
      <c r="G500" t="s">
        <v>1413</v>
      </c>
      <c r="H500" t="s">
        <v>438</v>
      </c>
      <c r="I500">
        <v>1758655319.755172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(EA500+(U500+2*0.95*5.67E-8*(((EA500+$B$9)+273)^4-(EA500+273)^4)-44100*J500)/(1.84*29.3*R500+8*0.95*5.67E-8*(EA500+273)^3))</f>
        <v>0</v>
      </c>
      <c r="W500">
        <f>($C$9*EB500+$D$9*EC500+$E$9*V500)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2*0.95*5.67E-8*(((EA500+$B$9)+273)^4-(W500+273)^4)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428.3326597096257</v>
      </c>
      <c r="AK500">
        <v>418.4642242424241</v>
      </c>
      <c r="AL500">
        <v>-0.03076843551780078</v>
      </c>
      <c r="AM500">
        <v>65.18557991189942</v>
      </c>
      <c r="AN500">
        <f>(AP500 - AO500 + DY500*1E3/(8.314*(EA500+273.15)) * AR500/DX500 * AQ500) * DX500/(100*DL500) * 1000/(1000 - AP500)</f>
        <v>0</v>
      </c>
      <c r="AO500">
        <v>19.48241316828612</v>
      </c>
      <c r="AP500">
        <v>21.95851939393939</v>
      </c>
      <c r="AQ500">
        <v>-0.0002769157996150005</v>
      </c>
      <c r="AR500">
        <v>105.0321388018358</v>
      </c>
      <c r="AS500">
        <v>0</v>
      </c>
      <c r="AT500">
        <v>0</v>
      </c>
      <c r="AU500">
        <f>IF(AS500*$H$15&gt;=AW500,1.0,(AW500/(AW500-AS500*$H$15)))</f>
        <v>0</v>
      </c>
      <c r="AV500">
        <f>(AU500-1)*100</f>
        <v>0</v>
      </c>
      <c r="AW500">
        <f>MAX(0,($B$15+$C$15*EF500)/(1+$D$15*EF500)*DY500/(EA500+273)*$E$15)</f>
        <v>0</v>
      </c>
      <c r="AX500" t="s">
        <v>439</v>
      </c>
      <c r="AY500" t="s">
        <v>439</v>
      </c>
      <c r="AZ500">
        <v>0</v>
      </c>
      <c r="BA500">
        <v>0</v>
      </c>
      <c r="BB500">
        <f>1-AZ500/BA500</f>
        <v>0</v>
      </c>
      <c r="BC500">
        <v>0</v>
      </c>
      <c r="BD500" t="s">
        <v>439</v>
      </c>
      <c r="BE500" t="s">
        <v>439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439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$B$13*EG500+$C$13*EH500+$F$13*ES500*(1-EV500)</f>
        <v>0</v>
      </c>
      <c r="DI500">
        <f>DH500*DJ500</f>
        <v>0</v>
      </c>
      <c r="DJ500">
        <f>($B$13*$D$11+$C$13*$D$11+$F$13*((FF500+EX500)/MAX(FF500+EX500+FG500, 0.1)*$I$11+FG500/MAX(FF500+EX500+FG500, 0.1)*$J$11))/($B$13+$C$13+$F$13)</f>
        <v>0</v>
      </c>
      <c r="DK500">
        <f>($B$13*$K$11+$C$13*$K$11+$F$13*((FF500+EX500)/MAX(FF500+EX500+FG500, 0.1)*$P$11+FG500/MAX(FF500+EX500+FG500, 0.1)*$Q$11))/($B$13+$C$13+$F$13)</f>
        <v>0</v>
      </c>
      <c r="DL500">
        <v>5.79</v>
      </c>
      <c r="DM500">
        <v>0.5</v>
      </c>
      <c r="DN500" t="s">
        <v>440</v>
      </c>
      <c r="DO500">
        <v>2</v>
      </c>
      <c r="DP500" t="b">
        <v>1</v>
      </c>
      <c r="DQ500">
        <v>1758655319.755172</v>
      </c>
      <c r="DR500">
        <v>409.4007586206897</v>
      </c>
      <c r="DS500">
        <v>419.9098965517242</v>
      </c>
      <c r="DT500">
        <v>21.98177931034483</v>
      </c>
      <c r="DU500">
        <v>19.48659310344827</v>
      </c>
      <c r="DV500">
        <v>410.681103448276</v>
      </c>
      <c r="DW500">
        <v>21.70103793103448</v>
      </c>
      <c r="DX500">
        <v>499.931</v>
      </c>
      <c r="DY500">
        <v>90.22069310344827</v>
      </c>
      <c r="DZ500">
        <v>0.06811960689655173</v>
      </c>
      <c r="EA500">
        <v>28.8170448275862</v>
      </c>
      <c r="EB500">
        <v>30.00586896551724</v>
      </c>
      <c r="EC500">
        <v>999.9000000000002</v>
      </c>
      <c r="ED500">
        <v>0</v>
      </c>
      <c r="EE500">
        <v>0</v>
      </c>
      <c r="EF500">
        <v>9992.948620689656</v>
      </c>
      <c r="EG500">
        <v>0</v>
      </c>
      <c r="EH500">
        <v>11.27338620689655</v>
      </c>
      <c r="EI500">
        <v>-10.50911620689655</v>
      </c>
      <c r="EJ500">
        <v>418.6023793103449</v>
      </c>
      <c r="EK500">
        <v>428.2551034482759</v>
      </c>
      <c r="EL500">
        <v>2.495188965517242</v>
      </c>
      <c r="EM500">
        <v>419.9098965517242</v>
      </c>
      <c r="EN500">
        <v>19.48659310344827</v>
      </c>
      <c r="EO500">
        <v>1.983211724137931</v>
      </c>
      <c r="EP500">
        <v>1.758094137931034</v>
      </c>
      <c r="EQ500">
        <v>17.31092413793104</v>
      </c>
      <c r="ER500">
        <v>15.4191</v>
      </c>
      <c r="ES500">
        <v>2000.004827586207</v>
      </c>
      <c r="ET500">
        <v>0.9800000344827586</v>
      </c>
      <c r="EU500">
        <v>0.02000007931034483</v>
      </c>
      <c r="EV500">
        <v>0</v>
      </c>
      <c r="EW500">
        <v>897.0099999999999</v>
      </c>
      <c r="EX500">
        <v>5.00078</v>
      </c>
      <c r="EY500">
        <v>17457.34827586207</v>
      </c>
      <c r="EZ500">
        <v>16379.66896551724</v>
      </c>
      <c r="FA500">
        <v>39.10955172413793</v>
      </c>
      <c r="FB500">
        <v>39.85327586206896</v>
      </c>
      <c r="FC500">
        <v>39.60103448275861</v>
      </c>
      <c r="FD500">
        <v>39.6053448275862</v>
      </c>
      <c r="FE500">
        <v>40.38993103448275</v>
      </c>
      <c r="FF500">
        <v>1955.104827586207</v>
      </c>
      <c r="FG500">
        <v>39.90000000000001</v>
      </c>
      <c r="FH500">
        <v>0</v>
      </c>
      <c r="FI500">
        <v>1758655326</v>
      </c>
      <c r="FJ500">
        <v>0</v>
      </c>
      <c r="FK500">
        <v>896.9918076923077</v>
      </c>
      <c r="FL500">
        <v>-1.167145283966946</v>
      </c>
      <c r="FM500">
        <v>-14.92649567991318</v>
      </c>
      <c r="FN500">
        <v>17457.55384615385</v>
      </c>
      <c r="FO500">
        <v>15</v>
      </c>
      <c r="FP500">
        <v>0</v>
      </c>
      <c r="FQ500" t="s">
        <v>441</v>
      </c>
      <c r="FR500">
        <v>1746989605.5</v>
      </c>
      <c r="FS500">
        <v>1746989593.5</v>
      </c>
      <c r="FT500">
        <v>0</v>
      </c>
      <c r="FU500">
        <v>-0.274</v>
      </c>
      <c r="FV500">
        <v>-0.002</v>
      </c>
      <c r="FW500">
        <v>2.549</v>
      </c>
      <c r="FX500">
        <v>0.129</v>
      </c>
      <c r="FY500">
        <v>420</v>
      </c>
      <c r="FZ500">
        <v>17</v>
      </c>
      <c r="GA500">
        <v>0.02</v>
      </c>
      <c r="GB500">
        <v>0.04</v>
      </c>
      <c r="GC500">
        <v>-10.655063</v>
      </c>
      <c r="GD500">
        <v>0.7115045403377513</v>
      </c>
      <c r="GE500">
        <v>0.1830170407120605</v>
      </c>
      <c r="GF500">
        <v>0</v>
      </c>
      <c r="GG500">
        <v>897.0676470588235</v>
      </c>
      <c r="GH500">
        <v>-1.094606568635928</v>
      </c>
      <c r="GI500">
        <v>0.2522131314341506</v>
      </c>
      <c r="GJ500">
        <v>0</v>
      </c>
      <c r="GK500">
        <v>2.4850585</v>
      </c>
      <c r="GL500">
        <v>0.08932097560975366</v>
      </c>
      <c r="GM500">
        <v>0.02423579878506174</v>
      </c>
      <c r="GN500">
        <v>1</v>
      </c>
      <c r="GO500">
        <v>1</v>
      </c>
      <c r="GP500">
        <v>3</v>
      </c>
      <c r="GQ500" t="s">
        <v>448</v>
      </c>
      <c r="GR500">
        <v>3.10187</v>
      </c>
      <c r="GS500">
        <v>2.72618</v>
      </c>
      <c r="GT500">
        <v>0.08628959999999999</v>
      </c>
      <c r="GU500">
        <v>0.08739570000000001</v>
      </c>
      <c r="GV500">
        <v>0.101079</v>
      </c>
      <c r="GW500">
        <v>0.0941577</v>
      </c>
      <c r="GX500">
        <v>23882</v>
      </c>
      <c r="GY500">
        <v>21674.5</v>
      </c>
      <c r="GZ500">
        <v>26700.3</v>
      </c>
      <c r="HA500">
        <v>23970.9</v>
      </c>
      <c r="HB500">
        <v>38405.9</v>
      </c>
      <c r="HC500">
        <v>32097.8</v>
      </c>
      <c r="HD500">
        <v>46627.2</v>
      </c>
      <c r="HE500">
        <v>37921.9</v>
      </c>
      <c r="HF500">
        <v>1.87437</v>
      </c>
      <c r="HG500">
        <v>1.85975</v>
      </c>
      <c r="HH500">
        <v>0.167843</v>
      </c>
      <c r="HI500">
        <v>0</v>
      </c>
      <c r="HJ500">
        <v>27.262</v>
      </c>
      <c r="HK500">
        <v>999.9</v>
      </c>
      <c r="HL500">
        <v>46.8</v>
      </c>
      <c r="HM500">
        <v>31.7</v>
      </c>
      <c r="HN500">
        <v>24.3514</v>
      </c>
      <c r="HO500">
        <v>61.5059</v>
      </c>
      <c r="HP500">
        <v>22.6242</v>
      </c>
      <c r="HQ500">
        <v>1</v>
      </c>
      <c r="HR500">
        <v>0.0979014</v>
      </c>
      <c r="HS500">
        <v>-0.0465605</v>
      </c>
      <c r="HT500">
        <v>20.2805</v>
      </c>
      <c r="HU500">
        <v>5.2125</v>
      </c>
      <c r="HV500">
        <v>11.9787</v>
      </c>
      <c r="HW500">
        <v>4.96345</v>
      </c>
      <c r="HX500">
        <v>3.27438</v>
      </c>
      <c r="HY500">
        <v>9999</v>
      </c>
      <c r="HZ500">
        <v>9999</v>
      </c>
      <c r="IA500">
        <v>9999</v>
      </c>
      <c r="IB500">
        <v>999.9</v>
      </c>
      <c r="IC500">
        <v>1.86389</v>
      </c>
      <c r="ID500">
        <v>1.86005</v>
      </c>
      <c r="IE500">
        <v>1.85837</v>
      </c>
      <c r="IF500">
        <v>1.85974</v>
      </c>
      <c r="IG500">
        <v>1.85989</v>
      </c>
      <c r="IH500">
        <v>1.85837</v>
      </c>
      <c r="II500">
        <v>1.85745</v>
      </c>
      <c r="IJ500">
        <v>1.85238</v>
      </c>
      <c r="IK500">
        <v>0</v>
      </c>
      <c r="IL500">
        <v>0</v>
      </c>
      <c r="IM500">
        <v>0</v>
      </c>
      <c r="IN500">
        <v>0</v>
      </c>
      <c r="IO500" t="s">
        <v>443</v>
      </c>
      <c r="IP500" t="s">
        <v>444</v>
      </c>
      <c r="IQ500" t="s">
        <v>445</v>
      </c>
      <c r="IR500" t="s">
        <v>445</v>
      </c>
      <c r="IS500" t="s">
        <v>445</v>
      </c>
      <c r="IT500" t="s">
        <v>445</v>
      </c>
      <c r="IU500">
        <v>0</v>
      </c>
      <c r="IV500">
        <v>100</v>
      </c>
      <c r="IW500">
        <v>100</v>
      </c>
      <c r="IX500">
        <v>-1.28</v>
      </c>
      <c r="IY500">
        <v>0.2803</v>
      </c>
      <c r="IZ500">
        <v>-1.101190050776656</v>
      </c>
      <c r="JA500">
        <v>-0.0009077452495023094</v>
      </c>
      <c r="JB500">
        <v>1.260287539409167E-06</v>
      </c>
      <c r="JC500">
        <v>-2.747980142854786E-10</v>
      </c>
      <c r="JD500">
        <v>0.01164710740424388</v>
      </c>
      <c r="JE500">
        <v>0.002354074995816399</v>
      </c>
      <c r="JF500">
        <v>0.0004967520844642659</v>
      </c>
      <c r="JG500">
        <v>-1.558376616488758E-06</v>
      </c>
      <c r="JH500">
        <v>1</v>
      </c>
      <c r="JI500">
        <v>1955</v>
      </c>
      <c r="JJ500">
        <v>1</v>
      </c>
      <c r="JK500">
        <v>26</v>
      </c>
      <c r="JL500">
        <v>194428.7</v>
      </c>
      <c r="JM500">
        <v>194428.9</v>
      </c>
      <c r="JN500">
        <v>1.11328</v>
      </c>
      <c r="JO500">
        <v>2.61108</v>
      </c>
      <c r="JP500">
        <v>1.49658</v>
      </c>
      <c r="JQ500">
        <v>2.34619</v>
      </c>
      <c r="JR500">
        <v>1.54907</v>
      </c>
      <c r="JS500">
        <v>2.48047</v>
      </c>
      <c r="JT500">
        <v>36.0347</v>
      </c>
      <c r="JU500">
        <v>24.1838</v>
      </c>
      <c r="JV500">
        <v>18</v>
      </c>
      <c r="JW500">
        <v>482.474</v>
      </c>
      <c r="JX500">
        <v>487.753</v>
      </c>
      <c r="JY500">
        <v>27.3399</v>
      </c>
      <c r="JZ500">
        <v>28.5241</v>
      </c>
      <c r="KA500">
        <v>30.0002</v>
      </c>
      <c r="KB500">
        <v>28.7302</v>
      </c>
      <c r="KC500">
        <v>28.7243</v>
      </c>
      <c r="KD500">
        <v>22.3968</v>
      </c>
      <c r="KE500">
        <v>21.684</v>
      </c>
      <c r="KF500">
        <v>60.9581</v>
      </c>
      <c r="KG500">
        <v>27.3405</v>
      </c>
      <c r="KH500">
        <v>400.021</v>
      </c>
      <c r="KI500">
        <v>19.5048</v>
      </c>
      <c r="KJ500">
        <v>101.945</v>
      </c>
      <c r="KK500">
        <v>91.456</v>
      </c>
    </row>
    <row r="501" spans="1:297">
      <c r="A501">
        <v>483</v>
      </c>
      <c r="B501">
        <v>1758655332.6</v>
      </c>
      <c r="C501">
        <v>13699.59999990463</v>
      </c>
      <c r="D501" t="s">
        <v>1416</v>
      </c>
      <c r="E501" t="s">
        <v>1417</v>
      </c>
      <c r="F501">
        <v>5</v>
      </c>
      <c r="G501" t="s">
        <v>1413</v>
      </c>
      <c r="H501" t="s">
        <v>438</v>
      </c>
      <c r="I501">
        <v>1758655324.832142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(EA501+(U501+2*0.95*5.67E-8*(((EA501+$B$9)+273)^4-(EA501+273)^4)-44100*J501)/(1.84*29.3*R501+8*0.95*5.67E-8*(EA501+273)^3))</f>
        <v>0</v>
      </c>
      <c r="W501">
        <f>($C$9*EB501+$D$9*EC501+$E$9*V501)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2*0.95*5.67E-8*(((EA501+$B$9)+273)^4-(W501+273)^4)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420.6909671504566</v>
      </c>
      <c r="AK501">
        <v>415.1351636363636</v>
      </c>
      <c r="AL501">
        <v>-0.8342196465265103</v>
      </c>
      <c r="AM501">
        <v>65.18557991189942</v>
      </c>
      <c r="AN501">
        <f>(AP501 - AO501 + DY501*1E3/(8.314*(EA501+273.15)) * AR501/DX501 * AQ501) * DX501/(100*DL501) * 1000/(1000 - AP501)</f>
        <v>0</v>
      </c>
      <c r="AO501">
        <v>19.47824427652993</v>
      </c>
      <c r="AP501">
        <v>21.95541030303029</v>
      </c>
      <c r="AQ501">
        <v>-2.872753440479685E-05</v>
      </c>
      <c r="AR501">
        <v>105.0321388018358</v>
      </c>
      <c r="AS501">
        <v>0</v>
      </c>
      <c r="AT501">
        <v>0</v>
      </c>
      <c r="AU501">
        <f>IF(AS501*$H$15&gt;=AW501,1.0,(AW501/(AW501-AS501*$H$15)))</f>
        <v>0</v>
      </c>
      <c r="AV501">
        <f>(AU501-1)*100</f>
        <v>0</v>
      </c>
      <c r="AW501">
        <f>MAX(0,($B$15+$C$15*EF501)/(1+$D$15*EF501)*DY501/(EA501+273)*$E$15)</f>
        <v>0</v>
      </c>
      <c r="AX501" t="s">
        <v>439</v>
      </c>
      <c r="AY501" t="s">
        <v>439</v>
      </c>
      <c r="AZ501">
        <v>0</v>
      </c>
      <c r="BA501">
        <v>0</v>
      </c>
      <c r="BB501">
        <f>1-AZ501/BA501</f>
        <v>0</v>
      </c>
      <c r="BC501">
        <v>0</v>
      </c>
      <c r="BD501" t="s">
        <v>439</v>
      </c>
      <c r="BE501" t="s">
        <v>439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439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$B$13*EG501+$C$13*EH501+$F$13*ES501*(1-EV501)</f>
        <v>0</v>
      </c>
      <c r="DI501">
        <f>DH501*DJ501</f>
        <v>0</v>
      </c>
      <c r="DJ501">
        <f>($B$13*$D$11+$C$13*$D$11+$F$13*((FF501+EX501)/MAX(FF501+EX501+FG501, 0.1)*$I$11+FG501/MAX(FF501+EX501+FG501, 0.1)*$J$11))/($B$13+$C$13+$F$13)</f>
        <v>0</v>
      </c>
      <c r="DK501">
        <f>($B$13*$K$11+$C$13*$K$11+$F$13*((FF501+EX501)/MAX(FF501+EX501+FG501, 0.1)*$P$11+FG501/MAX(FF501+EX501+FG501, 0.1)*$Q$11))/($B$13+$C$13+$F$13)</f>
        <v>0</v>
      </c>
      <c r="DL501">
        <v>5.79</v>
      </c>
      <c r="DM501">
        <v>0.5</v>
      </c>
      <c r="DN501" t="s">
        <v>440</v>
      </c>
      <c r="DO501">
        <v>2</v>
      </c>
      <c r="DP501" t="b">
        <v>1</v>
      </c>
      <c r="DQ501">
        <v>1758655324.832142</v>
      </c>
      <c r="DR501">
        <v>408.8851428571429</v>
      </c>
      <c r="DS501">
        <v>417.1235357142858</v>
      </c>
      <c r="DT501">
        <v>21.96526071428571</v>
      </c>
      <c r="DU501">
        <v>19.48221071428571</v>
      </c>
      <c r="DV501">
        <v>410.1655</v>
      </c>
      <c r="DW501">
        <v>21.68487142857143</v>
      </c>
      <c r="DX501">
        <v>499.99775</v>
      </c>
      <c r="DY501">
        <v>90.22111071428571</v>
      </c>
      <c r="DZ501">
        <v>0.06791229642857144</v>
      </c>
      <c r="EA501">
        <v>28.81439285714286</v>
      </c>
      <c r="EB501">
        <v>30.00023571428572</v>
      </c>
      <c r="EC501">
        <v>999.9000000000002</v>
      </c>
      <c r="ED501">
        <v>0</v>
      </c>
      <c r="EE501">
        <v>0</v>
      </c>
      <c r="EF501">
        <v>10006.6675</v>
      </c>
      <c r="EG501">
        <v>0</v>
      </c>
      <c r="EH501">
        <v>11.28027857142857</v>
      </c>
      <c r="EI501">
        <v>-8.238407857142857</v>
      </c>
      <c r="EJ501">
        <v>418.0680357142857</v>
      </c>
      <c r="EK501">
        <v>425.4115357142857</v>
      </c>
      <c r="EL501">
        <v>2.483051428571429</v>
      </c>
      <c r="EM501">
        <v>417.1235357142858</v>
      </c>
      <c r="EN501">
        <v>19.48221071428571</v>
      </c>
      <c r="EO501">
        <v>1.981730714285714</v>
      </c>
      <c r="EP501">
        <v>1.7577075</v>
      </c>
      <c r="EQ501">
        <v>17.29911071428571</v>
      </c>
      <c r="ER501">
        <v>15.415675</v>
      </c>
      <c r="ES501">
        <v>1999.9925</v>
      </c>
      <c r="ET501">
        <v>0.9799998571428571</v>
      </c>
      <c r="EU501">
        <v>0.02000025357142857</v>
      </c>
      <c r="EV501">
        <v>0</v>
      </c>
      <c r="EW501">
        <v>897.0252500000003</v>
      </c>
      <c r="EX501">
        <v>5.00078</v>
      </c>
      <c r="EY501">
        <v>17457.175</v>
      </c>
      <c r="EZ501">
        <v>16379.56785714286</v>
      </c>
      <c r="FA501">
        <v>39.10689285714285</v>
      </c>
      <c r="FB501">
        <v>39.8525</v>
      </c>
      <c r="FC501">
        <v>39.57339285714285</v>
      </c>
      <c r="FD501">
        <v>39.59792857142856</v>
      </c>
      <c r="FE501">
        <v>40.36589285714285</v>
      </c>
      <c r="FF501">
        <v>1955.0925</v>
      </c>
      <c r="FG501">
        <v>39.9</v>
      </c>
      <c r="FH501">
        <v>0</v>
      </c>
      <c r="FI501">
        <v>1758655330.8</v>
      </c>
      <c r="FJ501">
        <v>0</v>
      </c>
      <c r="FK501">
        <v>897.0226923076924</v>
      </c>
      <c r="FL501">
        <v>1.398974369635171</v>
      </c>
      <c r="FM501">
        <v>3.764102591507647</v>
      </c>
      <c r="FN501">
        <v>17457.41153846154</v>
      </c>
      <c r="FO501">
        <v>15</v>
      </c>
      <c r="FP501">
        <v>0</v>
      </c>
      <c r="FQ501" t="s">
        <v>441</v>
      </c>
      <c r="FR501">
        <v>1746989605.5</v>
      </c>
      <c r="FS501">
        <v>1746989593.5</v>
      </c>
      <c r="FT501">
        <v>0</v>
      </c>
      <c r="FU501">
        <v>-0.274</v>
      </c>
      <c r="FV501">
        <v>-0.002</v>
      </c>
      <c r="FW501">
        <v>2.549</v>
      </c>
      <c r="FX501">
        <v>0.129</v>
      </c>
      <c r="FY501">
        <v>420</v>
      </c>
      <c r="FZ501">
        <v>17</v>
      </c>
      <c r="GA501">
        <v>0.02</v>
      </c>
      <c r="GB501">
        <v>0.04</v>
      </c>
      <c r="GC501">
        <v>-8.904161500000001</v>
      </c>
      <c r="GD501">
        <v>24.79135927204504</v>
      </c>
      <c r="GE501">
        <v>3.097171969166598</v>
      </c>
      <c r="GF501">
        <v>0</v>
      </c>
      <c r="GG501">
        <v>897.0365588235295</v>
      </c>
      <c r="GH501">
        <v>0.05786096937460605</v>
      </c>
      <c r="GI501">
        <v>0.2513247478716177</v>
      </c>
      <c r="GJ501">
        <v>1</v>
      </c>
      <c r="GK501">
        <v>2.4903695</v>
      </c>
      <c r="GL501">
        <v>-0.1426088555347155</v>
      </c>
      <c r="GM501">
        <v>0.01477978483436075</v>
      </c>
      <c r="GN501">
        <v>0</v>
      </c>
      <c r="GO501">
        <v>1</v>
      </c>
      <c r="GP501">
        <v>3</v>
      </c>
      <c r="GQ501" t="s">
        <v>448</v>
      </c>
      <c r="GR501">
        <v>3.10223</v>
      </c>
      <c r="GS501">
        <v>2.72609</v>
      </c>
      <c r="GT501">
        <v>0.08567760000000001</v>
      </c>
      <c r="GU501">
        <v>0.0853898</v>
      </c>
      <c r="GV501">
        <v>0.101067</v>
      </c>
      <c r="GW501">
        <v>0.0941507</v>
      </c>
      <c r="GX501">
        <v>23897.8</v>
      </c>
      <c r="GY501">
        <v>21722.1</v>
      </c>
      <c r="GZ501">
        <v>26700.1</v>
      </c>
      <c r="HA501">
        <v>23970.9</v>
      </c>
      <c r="HB501">
        <v>38406.3</v>
      </c>
      <c r="HC501">
        <v>32097.9</v>
      </c>
      <c r="HD501">
        <v>46627</v>
      </c>
      <c r="HE501">
        <v>37922</v>
      </c>
      <c r="HF501">
        <v>1.8747</v>
      </c>
      <c r="HG501">
        <v>1.85925</v>
      </c>
      <c r="HH501">
        <v>0.167049</v>
      </c>
      <c r="HI501">
        <v>0</v>
      </c>
      <c r="HJ501">
        <v>27.2597</v>
      </c>
      <c r="HK501">
        <v>999.9</v>
      </c>
      <c r="HL501">
        <v>46.8</v>
      </c>
      <c r="HM501">
        <v>31.6</v>
      </c>
      <c r="HN501">
        <v>24.2147</v>
      </c>
      <c r="HO501">
        <v>61.6359</v>
      </c>
      <c r="HP501">
        <v>22.7484</v>
      </c>
      <c r="HQ501">
        <v>1</v>
      </c>
      <c r="HR501">
        <v>0.09793449999999999</v>
      </c>
      <c r="HS501">
        <v>-0.06483120000000001</v>
      </c>
      <c r="HT501">
        <v>20.2804</v>
      </c>
      <c r="HU501">
        <v>5.21235</v>
      </c>
      <c r="HV501">
        <v>11.9796</v>
      </c>
      <c r="HW501">
        <v>4.9636</v>
      </c>
      <c r="HX501">
        <v>3.27445</v>
      </c>
      <c r="HY501">
        <v>9999</v>
      </c>
      <c r="HZ501">
        <v>9999</v>
      </c>
      <c r="IA501">
        <v>9999</v>
      </c>
      <c r="IB501">
        <v>999.9</v>
      </c>
      <c r="IC501">
        <v>1.86393</v>
      </c>
      <c r="ID501">
        <v>1.86005</v>
      </c>
      <c r="IE501">
        <v>1.85838</v>
      </c>
      <c r="IF501">
        <v>1.85974</v>
      </c>
      <c r="IG501">
        <v>1.85989</v>
      </c>
      <c r="IH501">
        <v>1.85837</v>
      </c>
      <c r="II501">
        <v>1.85745</v>
      </c>
      <c r="IJ501">
        <v>1.8524</v>
      </c>
      <c r="IK501">
        <v>0</v>
      </c>
      <c r="IL501">
        <v>0</v>
      </c>
      <c r="IM501">
        <v>0</v>
      </c>
      <c r="IN501">
        <v>0</v>
      </c>
      <c r="IO501" t="s">
        <v>443</v>
      </c>
      <c r="IP501" t="s">
        <v>444</v>
      </c>
      <c r="IQ501" t="s">
        <v>445</v>
      </c>
      <c r="IR501" t="s">
        <v>445</v>
      </c>
      <c r="IS501" t="s">
        <v>445</v>
      </c>
      <c r="IT501" t="s">
        <v>445</v>
      </c>
      <c r="IU501">
        <v>0</v>
      </c>
      <c r="IV501">
        <v>100</v>
      </c>
      <c r="IW501">
        <v>100</v>
      </c>
      <c r="IX501">
        <v>-1.28</v>
      </c>
      <c r="IY501">
        <v>0.2802</v>
      </c>
      <c r="IZ501">
        <v>-1.101190050776656</v>
      </c>
      <c r="JA501">
        <v>-0.0009077452495023094</v>
      </c>
      <c r="JB501">
        <v>1.260287539409167E-06</v>
      </c>
      <c r="JC501">
        <v>-2.747980142854786E-10</v>
      </c>
      <c r="JD501">
        <v>0.01164710740424388</v>
      </c>
      <c r="JE501">
        <v>0.002354074995816399</v>
      </c>
      <c r="JF501">
        <v>0.0004967520844642659</v>
      </c>
      <c r="JG501">
        <v>-1.558376616488758E-06</v>
      </c>
      <c r="JH501">
        <v>1</v>
      </c>
      <c r="JI501">
        <v>1955</v>
      </c>
      <c r="JJ501">
        <v>1</v>
      </c>
      <c r="JK501">
        <v>26</v>
      </c>
      <c r="JL501">
        <v>194428.8</v>
      </c>
      <c r="JM501">
        <v>194429</v>
      </c>
      <c r="JN501">
        <v>1.08398</v>
      </c>
      <c r="JO501">
        <v>2.60986</v>
      </c>
      <c r="JP501">
        <v>1.49658</v>
      </c>
      <c r="JQ501">
        <v>2.34619</v>
      </c>
      <c r="JR501">
        <v>1.54907</v>
      </c>
      <c r="JS501">
        <v>2.44507</v>
      </c>
      <c r="JT501">
        <v>36.0582</v>
      </c>
      <c r="JU501">
        <v>24.1838</v>
      </c>
      <c r="JV501">
        <v>18</v>
      </c>
      <c r="JW501">
        <v>482.679</v>
      </c>
      <c r="JX501">
        <v>487.426</v>
      </c>
      <c r="JY501">
        <v>27.3376</v>
      </c>
      <c r="JZ501">
        <v>28.5249</v>
      </c>
      <c r="KA501">
        <v>30.0002</v>
      </c>
      <c r="KB501">
        <v>28.7323</v>
      </c>
      <c r="KC501">
        <v>28.7243</v>
      </c>
      <c r="KD501">
        <v>21.6898</v>
      </c>
      <c r="KE501">
        <v>21.684</v>
      </c>
      <c r="KF501">
        <v>60.9581</v>
      </c>
      <c r="KG501">
        <v>27.3663</v>
      </c>
      <c r="KH501">
        <v>379.977</v>
      </c>
      <c r="KI501">
        <v>19.5048</v>
      </c>
      <c r="KJ501">
        <v>101.944</v>
      </c>
      <c r="KK501">
        <v>91.456</v>
      </c>
    </row>
    <row r="502" spans="1:297">
      <c r="A502">
        <v>484</v>
      </c>
      <c r="B502">
        <v>1758655337.6</v>
      </c>
      <c r="C502">
        <v>13704.59999990463</v>
      </c>
      <c r="D502" t="s">
        <v>1418</v>
      </c>
      <c r="E502" t="s">
        <v>1419</v>
      </c>
      <c r="F502">
        <v>5</v>
      </c>
      <c r="G502" t="s">
        <v>1413</v>
      </c>
      <c r="H502" t="s">
        <v>438</v>
      </c>
      <c r="I502">
        <v>1758655330.1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(EA502+(U502+2*0.95*5.67E-8*(((EA502+$B$9)+273)^4-(EA502+273)^4)-44100*J502)/(1.84*29.3*R502+8*0.95*5.67E-8*(EA502+273)^3))</f>
        <v>0</v>
      </c>
      <c r="W502">
        <f>($C$9*EB502+$D$9*EC502+$E$9*V502)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2*0.95*5.67E-8*(((EA502+$B$9)+273)^4-(W502+273)^4)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406.1268005565503</v>
      </c>
      <c r="AK502">
        <v>406.1013393939394</v>
      </c>
      <c r="AL502">
        <v>-1.947937490274782</v>
      </c>
      <c r="AM502">
        <v>65.18557991189942</v>
      </c>
      <c r="AN502">
        <f>(AP502 - AO502 + DY502*1E3/(8.314*(EA502+273.15)) * AR502/DX502 * AQ502) * DX502/(100*DL502) * 1000/(1000 - AP502)</f>
        <v>0</v>
      </c>
      <c r="AO502">
        <v>19.47806925645348</v>
      </c>
      <c r="AP502">
        <v>21.95343575757576</v>
      </c>
      <c r="AQ502">
        <v>5.082684111599409E-06</v>
      </c>
      <c r="AR502">
        <v>105.0321388018358</v>
      </c>
      <c r="AS502">
        <v>0</v>
      </c>
      <c r="AT502">
        <v>0</v>
      </c>
      <c r="AU502">
        <f>IF(AS502*$H$15&gt;=AW502,1.0,(AW502/(AW502-AS502*$H$15)))</f>
        <v>0</v>
      </c>
      <c r="AV502">
        <f>(AU502-1)*100</f>
        <v>0</v>
      </c>
      <c r="AW502">
        <f>MAX(0,($B$15+$C$15*EF502)/(1+$D$15*EF502)*DY502/(EA502+273)*$E$15)</f>
        <v>0</v>
      </c>
      <c r="AX502" t="s">
        <v>439</v>
      </c>
      <c r="AY502" t="s">
        <v>439</v>
      </c>
      <c r="AZ502">
        <v>0</v>
      </c>
      <c r="BA502">
        <v>0</v>
      </c>
      <c r="BB502">
        <f>1-AZ502/BA502</f>
        <v>0</v>
      </c>
      <c r="BC502">
        <v>0</v>
      </c>
      <c r="BD502" t="s">
        <v>439</v>
      </c>
      <c r="BE502" t="s">
        <v>439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439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$B$13*EG502+$C$13*EH502+$F$13*ES502*(1-EV502)</f>
        <v>0</v>
      </c>
      <c r="DI502">
        <f>DH502*DJ502</f>
        <v>0</v>
      </c>
      <c r="DJ502">
        <f>($B$13*$D$11+$C$13*$D$11+$F$13*((FF502+EX502)/MAX(FF502+EX502+FG502, 0.1)*$I$11+FG502/MAX(FF502+EX502+FG502, 0.1)*$J$11))/($B$13+$C$13+$F$13)</f>
        <v>0</v>
      </c>
      <c r="DK502">
        <f>($B$13*$K$11+$C$13*$K$11+$F$13*((FF502+EX502)/MAX(FF502+EX502+FG502, 0.1)*$P$11+FG502/MAX(FF502+EX502+FG502, 0.1)*$Q$11))/($B$13+$C$13+$F$13)</f>
        <v>0</v>
      </c>
      <c r="DL502">
        <v>5.79</v>
      </c>
      <c r="DM502">
        <v>0.5</v>
      </c>
      <c r="DN502" t="s">
        <v>440</v>
      </c>
      <c r="DO502">
        <v>2</v>
      </c>
      <c r="DP502" t="b">
        <v>1</v>
      </c>
      <c r="DQ502">
        <v>1758655330.1</v>
      </c>
      <c r="DR502">
        <v>406.1057037037037</v>
      </c>
      <c r="DS502">
        <v>409.3705925925926</v>
      </c>
      <c r="DT502">
        <v>21.95709259259259</v>
      </c>
      <c r="DU502">
        <v>19.48014074074074</v>
      </c>
      <c r="DV502">
        <v>407.386148148148</v>
      </c>
      <c r="DW502">
        <v>21.67688518518519</v>
      </c>
      <c r="DX502">
        <v>499.9713703703703</v>
      </c>
      <c r="DY502">
        <v>90.22127407407407</v>
      </c>
      <c r="DZ502">
        <v>0.06789989629629629</v>
      </c>
      <c r="EA502">
        <v>28.81095555555556</v>
      </c>
      <c r="EB502">
        <v>29.99358148148148</v>
      </c>
      <c r="EC502">
        <v>999.9000000000001</v>
      </c>
      <c r="ED502">
        <v>0</v>
      </c>
      <c r="EE502">
        <v>0</v>
      </c>
      <c r="EF502">
        <v>10007.23444444444</v>
      </c>
      <c r="EG502">
        <v>0</v>
      </c>
      <c r="EH502">
        <v>11.28723333333333</v>
      </c>
      <c r="EI502">
        <v>-3.2649</v>
      </c>
      <c r="EJ502">
        <v>415.2227407407407</v>
      </c>
      <c r="EK502">
        <v>417.5037407407409</v>
      </c>
      <c r="EL502">
        <v>2.47695074074074</v>
      </c>
      <c r="EM502">
        <v>409.3705925925926</v>
      </c>
      <c r="EN502">
        <v>19.48014074074074</v>
      </c>
      <c r="EO502">
        <v>1.980997407407407</v>
      </c>
      <c r="EP502">
        <v>1.757524444444444</v>
      </c>
      <c r="EQ502">
        <v>17.29325185185185</v>
      </c>
      <c r="ER502">
        <v>15.41405555555556</v>
      </c>
      <c r="ES502">
        <v>1999.977777777778</v>
      </c>
      <c r="ET502">
        <v>0.9799996666666665</v>
      </c>
      <c r="EU502">
        <v>0.02000044074074074</v>
      </c>
      <c r="EV502">
        <v>0</v>
      </c>
      <c r="EW502">
        <v>897.0938888888887</v>
      </c>
      <c r="EX502">
        <v>5.00078</v>
      </c>
      <c r="EY502">
        <v>17458.85185185185</v>
      </c>
      <c r="EZ502">
        <v>16379.45185185185</v>
      </c>
      <c r="FA502">
        <v>39.10622222222222</v>
      </c>
      <c r="FB502">
        <v>39.84699999999999</v>
      </c>
      <c r="FC502">
        <v>39.59933333333333</v>
      </c>
      <c r="FD502">
        <v>39.58529629629629</v>
      </c>
      <c r="FE502">
        <v>40.39333333333333</v>
      </c>
      <c r="FF502">
        <v>1955.077777777778</v>
      </c>
      <c r="FG502">
        <v>39.9</v>
      </c>
      <c r="FH502">
        <v>0</v>
      </c>
      <c r="FI502">
        <v>1758655336.2</v>
      </c>
      <c r="FJ502">
        <v>0</v>
      </c>
      <c r="FK502">
        <v>897.0999600000001</v>
      </c>
      <c r="FL502">
        <v>1.409846171475883</v>
      </c>
      <c r="FM502">
        <v>40.53846163321128</v>
      </c>
      <c r="FN502">
        <v>17459.432</v>
      </c>
      <c r="FO502">
        <v>15</v>
      </c>
      <c r="FP502">
        <v>0</v>
      </c>
      <c r="FQ502" t="s">
        <v>441</v>
      </c>
      <c r="FR502">
        <v>1746989605.5</v>
      </c>
      <c r="FS502">
        <v>1746989593.5</v>
      </c>
      <c r="FT502">
        <v>0</v>
      </c>
      <c r="FU502">
        <v>-0.274</v>
      </c>
      <c r="FV502">
        <v>-0.002</v>
      </c>
      <c r="FW502">
        <v>2.549</v>
      </c>
      <c r="FX502">
        <v>0.129</v>
      </c>
      <c r="FY502">
        <v>420</v>
      </c>
      <c r="FZ502">
        <v>17</v>
      </c>
      <c r="GA502">
        <v>0.02</v>
      </c>
      <c r="GB502">
        <v>0.04</v>
      </c>
      <c r="GC502">
        <v>-6.151171025</v>
      </c>
      <c r="GD502">
        <v>52.20357092307696</v>
      </c>
      <c r="GE502">
        <v>5.526695104739</v>
      </c>
      <c r="GF502">
        <v>0</v>
      </c>
      <c r="GG502">
        <v>897.0396764705882</v>
      </c>
      <c r="GH502">
        <v>0.7942704385905804</v>
      </c>
      <c r="GI502">
        <v>0.2835865591053151</v>
      </c>
      <c r="GJ502">
        <v>1</v>
      </c>
      <c r="GK502">
        <v>2.482325</v>
      </c>
      <c r="GL502">
        <v>-0.08342521575985615</v>
      </c>
      <c r="GM502">
        <v>0.009250933196169996</v>
      </c>
      <c r="GN502">
        <v>1</v>
      </c>
      <c r="GO502">
        <v>2</v>
      </c>
      <c r="GP502">
        <v>3</v>
      </c>
      <c r="GQ502" t="s">
        <v>442</v>
      </c>
      <c r="GR502">
        <v>3.10224</v>
      </c>
      <c r="GS502">
        <v>2.72643</v>
      </c>
      <c r="GT502">
        <v>0.08418399999999999</v>
      </c>
      <c r="GU502">
        <v>0.0828923</v>
      </c>
      <c r="GV502">
        <v>0.101063</v>
      </c>
      <c r="GW502">
        <v>0.09414169999999999</v>
      </c>
      <c r="GX502">
        <v>23936.8</v>
      </c>
      <c r="GY502">
        <v>21781.5</v>
      </c>
      <c r="GZ502">
        <v>26700.1</v>
      </c>
      <c r="HA502">
        <v>23971</v>
      </c>
      <c r="HB502">
        <v>38406</v>
      </c>
      <c r="HC502">
        <v>32098.1</v>
      </c>
      <c r="HD502">
        <v>46626.7</v>
      </c>
      <c r="HE502">
        <v>37922.1</v>
      </c>
      <c r="HF502">
        <v>1.87512</v>
      </c>
      <c r="HG502">
        <v>1.85925</v>
      </c>
      <c r="HH502">
        <v>0.167061</v>
      </c>
      <c r="HI502">
        <v>0</v>
      </c>
      <c r="HJ502">
        <v>27.2589</v>
      </c>
      <c r="HK502">
        <v>999.9</v>
      </c>
      <c r="HL502">
        <v>46.8</v>
      </c>
      <c r="HM502">
        <v>31.6</v>
      </c>
      <c r="HN502">
        <v>24.2142</v>
      </c>
      <c r="HO502">
        <v>60.9259</v>
      </c>
      <c r="HP502">
        <v>22.8085</v>
      </c>
      <c r="HQ502">
        <v>1</v>
      </c>
      <c r="HR502">
        <v>0.09840450000000001</v>
      </c>
      <c r="HS502">
        <v>-0.146127</v>
      </c>
      <c r="HT502">
        <v>20.2804</v>
      </c>
      <c r="HU502">
        <v>5.21325</v>
      </c>
      <c r="HV502">
        <v>11.9784</v>
      </c>
      <c r="HW502">
        <v>4.9635</v>
      </c>
      <c r="HX502">
        <v>3.27433</v>
      </c>
      <c r="HY502">
        <v>9999</v>
      </c>
      <c r="HZ502">
        <v>9999</v>
      </c>
      <c r="IA502">
        <v>9999</v>
      </c>
      <c r="IB502">
        <v>999.9</v>
      </c>
      <c r="IC502">
        <v>1.86393</v>
      </c>
      <c r="ID502">
        <v>1.86006</v>
      </c>
      <c r="IE502">
        <v>1.85839</v>
      </c>
      <c r="IF502">
        <v>1.85974</v>
      </c>
      <c r="IG502">
        <v>1.85989</v>
      </c>
      <c r="IH502">
        <v>1.85837</v>
      </c>
      <c r="II502">
        <v>1.85745</v>
      </c>
      <c r="IJ502">
        <v>1.85241</v>
      </c>
      <c r="IK502">
        <v>0</v>
      </c>
      <c r="IL502">
        <v>0</v>
      </c>
      <c r="IM502">
        <v>0</v>
      </c>
      <c r="IN502">
        <v>0</v>
      </c>
      <c r="IO502" t="s">
        <v>443</v>
      </c>
      <c r="IP502" t="s">
        <v>444</v>
      </c>
      <c r="IQ502" t="s">
        <v>445</v>
      </c>
      <c r="IR502" t="s">
        <v>445</v>
      </c>
      <c r="IS502" t="s">
        <v>445</v>
      </c>
      <c r="IT502" t="s">
        <v>445</v>
      </c>
      <c r="IU502">
        <v>0</v>
      </c>
      <c r="IV502">
        <v>100</v>
      </c>
      <c r="IW502">
        <v>100</v>
      </c>
      <c r="IX502">
        <v>-1.281</v>
      </c>
      <c r="IY502">
        <v>0.2801</v>
      </c>
      <c r="IZ502">
        <v>-1.101190050776656</v>
      </c>
      <c r="JA502">
        <v>-0.0009077452495023094</v>
      </c>
      <c r="JB502">
        <v>1.260287539409167E-06</v>
      </c>
      <c r="JC502">
        <v>-2.747980142854786E-10</v>
      </c>
      <c r="JD502">
        <v>0.01164710740424388</v>
      </c>
      <c r="JE502">
        <v>0.002354074995816399</v>
      </c>
      <c r="JF502">
        <v>0.0004967520844642659</v>
      </c>
      <c r="JG502">
        <v>-1.558376616488758E-06</v>
      </c>
      <c r="JH502">
        <v>1</v>
      </c>
      <c r="JI502">
        <v>1955</v>
      </c>
      <c r="JJ502">
        <v>1</v>
      </c>
      <c r="JK502">
        <v>26</v>
      </c>
      <c r="JL502">
        <v>194428.9</v>
      </c>
      <c r="JM502">
        <v>194429.1</v>
      </c>
      <c r="JN502">
        <v>1.0437</v>
      </c>
      <c r="JO502">
        <v>2.6123</v>
      </c>
      <c r="JP502">
        <v>1.49658</v>
      </c>
      <c r="JQ502">
        <v>2.34619</v>
      </c>
      <c r="JR502">
        <v>1.54907</v>
      </c>
      <c r="JS502">
        <v>2.37549</v>
      </c>
      <c r="JT502">
        <v>36.0582</v>
      </c>
      <c r="JU502">
        <v>24.1751</v>
      </c>
      <c r="JV502">
        <v>18</v>
      </c>
      <c r="JW502">
        <v>482.927</v>
      </c>
      <c r="JX502">
        <v>487.433</v>
      </c>
      <c r="JY502">
        <v>27.3586</v>
      </c>
      <c r="JZ502">
        <v>28.5265</v>
      </c>
      <c r="KA502">
        <v>30.0004</v>
      </c>
      <c r="KB502">
        <v>28.7323</v>
      </c>
      <c r="KC502">
        <v>28.7251</v>
      </c>
      <c r="KD502">
        <v>20.9967</v>
      </c>
      <c r="KE502">
        <v>21.684</v>
      </c>
      <c r="KF502">
        <v>60.9581</v>
      </c>
      <c r="KG502">
        <v>27.3769</v>
      </c>
      <c r="KH502">
        <v>366.568</v>
      </c>
      <c r="KI502">
        <v>19.5048</v>
      </c>
      <c r="KJ502">
        <v>101.944</v>
      </c>
      <c r="KK502">
        <v>91.4564</v>
      </c>
    </row>
    <row r="503" spans="1:297">
      <c r="A503">
        <v>485</v>
      </c>
      <c r="B503">
        <v>1758655342.6</v>
      </c>
      <c r="C503">
        <v>13709.59999990463</v>
      </c>
      <c r="D503" t="s">
        <v>1420</v>
      </c>
      <c r="E503" t="s">
        <v>1421</v>
      </c>
      <c r="F503">
        <v>5</v>
      </c>
      <c r="G503" t="s">
        <v>1413</v>
      </c>
      <c r="H503" t="s">
        <v>438</v>
      </c>
      <c r="I503">
        <v>1758655334.814285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(EA503+(U503+2*0.95*5.67E-8*(((EA503+$B$9)+273)^4-(EA503+273)^4)-44100*J503)/(1.84*29.3*R503+8*0.95*5.67E-8*(EA503+273)^3))</f>
        <v>0</v>
      </c>
      <c r="W503">
        <f>($C$9*EB503+$D$9*EC503+$E$9*V503)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2*0.95*5.67E-8*(((EA503+$B$9)+273)^4-(W503+273)^4)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389.8050244482582</v>
      </c>
      <c r="AK503">
        <v>393.4274848484849</v>
      </c>
      <c r="AL503">
        <v>-2.613891282147657</v>
      </c>
      <c r="AM503">
        <v>65.18557991189942</v>
      </c>
      <c r="AN503">
        <f>(AP503 - AO503 + DY503*1E3/(8.314*(EA503+273.15)) * AR503/DX503 * AQ503) * DX503/(100*DL503) * 1000/(1000 - AP503)</f>
        <v>0</v>
      </c>
      <c r="AO503">
        <v>19.47476207098569</v>
      </c>
      <c r="AP503">
        <v>21.95185393939393</v>
      </c>
      <c r="AQ503">
        <v>-1.641624157393762E-05</v>
      </c>
      <c r="AR503">
        <v>105.0321388018358</v>
      </c>
      <c r="AS503">
        <v>0</v>
      </c>
      <c r="AT503">
        <v>0</v>
      </c>
      <c r="AU503">
        <f>IF(AS503*$H$15&gt;=AW503,1.0,(AW503/(AW503-AS503*$H$15)))</f>
        <v>0</v>
      </c>
      <c r="AV503">
        <f>(AU503-1)*100</f>
        <v>0</v>
      </c>
      <c r="AW503">
        <f>MAX(0,($B$15+$C$15*EF503)/(1+$D$15*EF503)*DY503/(EA503+273)*$E$15)</f>
        <v>0</v>
      </c>
      <c r="AX503" t="s">
        <v>439</v>
      </c>
      <c r="AY503" t="s">
        <v>439</v>
      </c>
      <c r="AZ503">
        <v>0</v>
      </c>
      <c r="BA503">
        <v>0</v>
      </c>
      <c r="BB503">
        <f>1-AZ503/BA503</f>
        <v>0</v>
      </c>
      <c r="BC503">
        <v>0</v>
      </c>
      <c r="BD503" t="s">
        <v>439</v>
      </c>
      <c r="BE503" t="s">
        <v>439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439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$B$13*EG503+$C$13*EH503+$F$13*ES503*(1-EV503)</f>
        <v>0</v>
      </c>
      <c r="DI503">
        <f>DH503*DJ503</f>
        <v>0</v>
      </c>
      <c r="DJ503">
        <f>($B$13*$D$11+$C$13*$D$11+$F$13*((FF503+EX503)/MAX(FF503+EX503+FG503, 0.1)*$I$11+FG503/MAX(FF503+EX503+FG503, 0.1)*$J$11))/($B$13+$C$13+$F$13)</f>
        <v>0</v>
      </c>
      <c r="DK503">
        <f>($B$13*$K$11+$C$13*$K$11+$F$13*((FF503+EX503)/MAX(FF503+EX503+FG503, 0.1)*$P$11+FG503/MAX(FF503+EX503+FG503, 0.1)*$Q$11))/($B$13+$C$13+$F$13)</f>
        <v>0</v>
      </c>
      <c r="DL503">
        <v>5.79</v>
      </c>
      <c r="DM503">
        <v>0.5</v>
      </c>
      <c r="DN503" t="s">
        <v>440</v>
      </c>
      <c r="DO503">
        <v>2</v>
      </c>
      <c r="DP503" t="b">
        <v>1</v>
      </c>
      <c r="DQ503">
        <v>1758655334.814285</v>
      </c>
      <c r="DR503">
        <v>399.99325</v>
      </c>
      <c r="DS503">
        <v>397.3220000000001</v>
      </c>
      <c r="DT503">
        <v>21.95414642857143</v>
      </c>
      <c r="DU503">
        <v>19.47785</v>
      </c>
      <c r="DV503">
        <v>401.2735714285714</v>
      </c>
      <c r="DW503">
        <v>21.67399642857143</v>
      </c>
      <c r="DX503">
        <v>500.0169285714286</v>
      </c>
      <c r="DY503">
        <v>90.22026428571429</v>
      </c>
      <c r="DZ503">
        <v>0.06793734999999999</v>
      </c>
      <c r="EA503">
        <v>28.80885714285715</v>
      </c>
      <c r="EB503">
        <v>29.98719285714286</v>
      </c>
      <c r="EC503">
        <v>999.9000000000002</v>
      </c>
      <c r="ED503">
        <v>0</v>
      </c>
      <c r="EE503">
        <v>0</v>
      </c>
      <c r="EF503">
        <v>10023.94214285714</v>
      </c>
      <c r="EG503">
        <v>0</v>
      </c>
      <c r="EH503">
        <v>11.29269285714286</v>
      </c>
      <c r="EI503">
        <v>2.671206071428571</v>
      </c>
      <c r="EJ503">
        <v>408.9717857142858</v>
      </c>
      <c r="EK503">
        <v>405.2147857142857</v>
      </c>
      <c r="EL503">
        <v>2.476294642857142</v>
      </c>
      <c r="EM503">
        <v>397.3220000000001</v>
      </c>
      <c r="EN503">
        <v>19.47785</v>
      </c>
      <c r="EO503">
        <v>1.980709285714286</v>
      </c>
      <c r="EP503">
        <v>1.757298214285714</v>
      </c>
      <c r="EQ503">
        <v>17.29095357142857</v>
      </c>
      <c r="ER503">
        <v>15.41203928571429</v>
      </c>
      <c r="ES503">
        <v>1999.985714285714</v>
      </c>
      <c r="ET503">
        <v>0.9799997499999998</v>
      </c>
      <c r="EU503">
        <v>0.02000035714285714</v>
      </c>
      <c r="EV503">
        <v>0</v>
      </c>
      <c r="EW503">
        <v>897.3194285714287</v>
      </c>
      <c r="EX503">
        <v>5.00078</v>
      </c>
      <c r="EY503">
        <v>17461.68571428571</v>
      </c>
      <c r="EZ503">
        <v>16379.51428571429</v>
      </c>
      <c r="FA503">
        <v>39.08007142857143</v>
      </c>
      <c r="FB503">
        <v>39.84574999999999</v>
      </c>
      <c r="FC503">
        <v>39.59803571428571</v>
      </c>
      <c r="FD503">
        <v>39.58224999999999</v>
      </c>
      <c r="FE503">
        <v>40.39042857142857</v>
      </c>
      <c r="FF503">
        <v>1955.085714285714</v>
      </c>
      <c r="FG503">
        <v>39.9</v>
      </c>
      <c r="FH503">
        <v>0</v>
      </c>
      <c r="FI503">
        <v>1758655341</v>
      </c>
      <c r="FJ503">
        <v>0</v>
      </c>
      <c r="FK503">
        <v>897.33952</v>
      </c>
      <c r="FL503">
        <v>2.357615388770305</v>
      </c>
      <c r="FM503">
        <v>35.89999995867872</v>
      </c>
      <c r="FN503">
        <v>17462.076</v>
      </c>
      <c r="FO503">
        <v>15</v>
      </c>
      <c r="FP503">
        <v>0</v>
      </c>
      <c r="FQ503" t="s">
        <v>441</v>
      </c>
      <c r="FR503">
        <v>1746989605.5</v>
      </c>
      <c r="FS503">
        <v>1746989593.5</v>
      </c>
      <c r="FT503">
        <v>0</v>
      </c>
      <c r="FU503">
        <v>-0.274</v>
      </c>
      <c r="FV503">
        <v>-0.002</v>
      </c>
      <c r="FW503">
        <v>2.549</v>
      </c>
      <c r="FX503">
        <v>0.129</v>
      </c>
      <c r="FY503">
        <v>420</v>
      </c>
      <c r="FZ503">
        <v>17</v>
      </c>
      <c r="GA503">
        <v>0.02</v>
      </c>
      <c r="GB503">
        <v>0.04</v>
      </c>
      <c r="GC503">
        <v>-0.484859275</v>
      </c>
      <c r="GD503">
        <v>76.56339682176363</v>
      </c>
      <c r="GE503">
        <v>7.433187088654808</v>
      </c>
      <c r="GF503">
        <v>0</v>
      </c>
      <c r="GG503">
        <v>897.2141764705882</v>
      </c>
      <c r="GH503">
        <v>2.324736445687806</v>
      </c>
      <c r="GI503">
        <v>0.3729876571517338</v>
      </c>
      <c r="GJ503">
        <v>0</v>
      </c>
      <c r="GK503">
        <v>2.47701225</v>
      </c>
      <c r="GL503">
        <v>-0.01177677298312287</v>
      </c>
      <c r="GM503">
        <v>0.002053150612473426</v>
      </c>
      <c r="GN503">
        <v>1</v>
      </c>
      <c r="GO503">
        <v>1</v>
      </c>
      <c r="GP503">
        <v>3</v>
      </c>
      <c r="GQ503" t="s">
        <v>448</v>
      </c>
      <c r="GR503">
        <v>3.10218</v>
      </c>
      <c r="GS503">
        <v>2.72614</v>
      </c>
      <c r="GT503">
        <v>0.0821156</v>
      </c>
      <c r="GU503">
        <v>0.0801838</v>
      </c>
      <c r="GV503">
        <v>0.101056</v>
      </c>
      <c r="GW503">
        <v>0.0941316</v>
      </c>
      <c r="GX503">
        <v>23990.9</v>
      </c>
      <c r="GY503">
        <v>21845.6</v>
      </c>
      <c r="GZ503">
        <v>26700.1</v>
      </c>
      <c r="HA503">
        <v>23970.8</v>
      </c>
      <c r="HB503">
        <v>38406</v>
      </c>
      <c r="HC503">
        <v>32098.3</v>
      </c>
      <c r="HD503">
        <v>46626.6</v>
      </c>
      <c r="HE503">
        <v>37922.2</v>
      </c>
      <c r="HF503">
        <v>1.87468</v>
      </c>
      <c r="HG503">
        <v>1.8593</v>
      </c>
      <c r="HH503">
        <v>0.167493</v>
      </c>
      <c r="HI503">
        <v>0</v>
      </c>
      <c r="HJ503">
        <v>27.2574</v>
      </c>
      <c r="HK503">
        <v>999.9</v>
      </c>
      <c r="HL503">
        <v>46.8</v>
      </c>
      <c r="HM503">
        <v>31.6</v>
      </c>
      <c r="HN503">
        <v>24.215</v>
      </c>
      <c r="HO503">
        <v>60.5759</v>
      </c>
      <c r="HP503">
        <v>22.5521</v>
      </c>
      <c r="HQ503">
        <v>1</v>
      </c>
      <c r="HR503">
        <v>0.09844509999999999</v>
      </c>
      <c r="HS503">
        <v>-0.150436</v>
      </c>
      <c r="HT503">
        <v>20.2804</v>
      </c>
      <c r="HU503">
        <v>5.21265</v>
      </c>
      <c r="HV503">
        <v>11.9793</v>
      </c>
      <c r="HW503">
        <v>4.96345</v>
      </c>
      <c r="HX503">
        <v>3.27443</v>
      </c>
      <c r="HY503">
        <v>9999</v>
      </c>
      <c r="HZ503">
        <v>9999</v>
      </c>
      <c r="IA503">
        <v>9999</v>
      </c>
      <c r="IB503">
        <v>999.9</v>
      </c>
      <c r="IC503">
        <v>1.86392</v>
      </c>
      <c r="ID503">
        <v>1.86006</v>
      </c>
      <c r="IE503">
        <v>1.85837</v>
      </c>
      <c r="IF503">
        <v>1.85974</v>
      </c>
      <c r="IG503">
        <v>1.85989</v>
      </c>
      <c r="IH503">
        <v>1.85837</v>
      </c>
      <c r="II503">
        <v>1.85745</v>
      </c>
      <c r="IJ503">
        <v>1.8524</v>
      </c>
      <c r="IK503">
        <v>0</v>
      </c>
      <c r="IL503">
        <v>0</v>
      </c>
      <c r="IM503">
        <v>0</v>
      </c>
      <c r="IN503">
        <v>0</v>
      </c>
      <c r="IO503" t="s">
        <v>443</v>
      </c>
      <c r="IP503" t="s">
        <v>444</v>
      </c>
      <c r="IQ503" t="s">
        <v>445</v>
      </c>
      <c r="IR503" t="s">
        <v>445</v>
      </c>
      <c r="IS503" t="s">
        <v>445</v>
      </c>
      <c r="IT503" t="s">
        <v>445</v>
      </c>
      <c r="IU503">
        <v>0</v>
      </c>
      <c r="IV503">
        <v>100</v>
      </c>
      <c r="IW503">
        <v>100</v>
      </c>
      <c r="IX503">
        <v>-1.279</v>
      </c>
      <c r="IY503">
        <v>0.2801</v>
      </c>
      <c r="IZ503">
        <v>-1.101190050776656</v>
      </c>
      <c r="JA503">
        <v>-0.0009077452495023094</v>
      </c>
      <c r="JB503">
        <v>1.260287539409167E-06</v>
      </c>
      <c r="JC503">
        <v>-2.747980142854786E-10</v>
      </c>
      <c r="JD503">
        <v>0.01164710740424388</v>
      </c>
      <c r="JE503">
        <v>0.002354074995816399</v>
      </c>
      <c r="JF503">
        <v>0.0004967520844642659</v>
      </c>
      <c r="JG503">
        <v>-1.558376616488758E-06</v>
      </c>
      <c r="JH503">
        <v>1</v>
      </c>
      <c r="JI503">
        <v>1955</v>
      </c>
      <c r="JJ503">
        <v>1</v>
      </c>
      <c r="JK503">
        <v>26</v>
      </c>
      <c r="JL503">
        <v>194429</v>
      </c>
      <c r="JM503">
        <v>194429.2</v>
      </c>
      <c r="JN503">
        <v>1.01196</v>
      </c>
      <c r="JO503">
        <v>2.63062</v>
      </c>
      <c r="JP503">
        <v>1.49658</v>
      </c>
      <c r="JQ503">
        <v>2.34741</v>
      </c>
      <c r="JR503">
        <v>1.54907</v>
      </c>
      <c r="JS503">
        <v>2.38647</v>
      </c>
      <c r="JT503">
        <v>36.0582</v>
      </c>
      <c r="JU503">
        <v>24.1663</v>
      </c>
      <c r="JV503">
        <v>18</v>
      </c>
      <c r="JW503">
        <v>482.671</v>
      </c>
      <c r="JX503">
        <v>487.479</v>
      </c>
      <c r="JY503">
        <v>27.3743</v>
      </c>
      <c r="JZ503">
        <v>28.5267</v>
      </c>
      <c r="KA503">
        <v>30.0002</v>
      </c>
      <c r="KB503">
        <v>28.7331</v>
      </c>
      <c r="KC503">
        <v>28.7268</v>
      </c>
      <c r="KD503">
        <v>20.2324</v>
      </c>
      <c r="KE503">
        <v>21.684</v>
      </c>
      <c r="KF503">
        <v>60.9581</v>
      </c>
      <c r="KG503">
        <v>27.3898</v>
      </c>
      <c r="KH503">
        <v>346.533</v>
      </c>
      <c r="KI503">
        <v>19.5048</v>
      </c>
      <c r="KJ503">
        <v>101.944</v>
      </c>
      <c r="KK503">
        <v>91.4562</v>
      </c>
    </row>
    <row r="504" spans="1:297">
      <c r="A504">
        <v>486</v>
      </c>
      <c r="B504">
        <v>1758655347.6</v>
      </c>
      <c r="C504">
        <v>13714.59999990463</v>
      </c>
      <c r="D504" t="s">
        <v>1422</v>
      </c>
      <c r="E504" t="s">
        <v>1423</v>
      </c>
      <c r="F504">
        <v>5</v>
      </c>
      <c r="G504" t="s">
        <v>1413</v>
      </c>
      <c r="H504" t="s">
        <v>438</v>
      </c>
      <c r="I504">
        <v>1758655340.1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(EA504+(U504+2*0.95*5.67E-8*(((EA504+$B$9)+273)^4-(EA504+273)^4)-44100*J504)/(1.84*29.3*R504+8*0.95*5.67E-8*(EA504+273)^3))</f>
        <v>0</v>
      </c>
      <c r="W504">
        <f>($C$9*EB504+$D$9*EC504+$E$9*V504)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2*0.95*5.67E-8*(((EA504+$B$9)+273)^4-(W504+273)^4)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373.0849014716827</v>
      </c>
      <c r="AK504">
        <v>378.7091757575756</v>
      </c>
      <c r="AL504">
        <v>-2.978975848659375</v>
      </c>
      <c r="AM504">
        <v>65.18557991189942</v>
      </c>
      <c r="AN504">
        <f>(AP504 - AO504 + DY504*1E3/(8.314*(EA504+273.15)) * AR504/DX504 * AQ504) * DX504/(100*DL504) * 1000/(1000 - AP504)</f>
        <v>0</v>
      </c>
      <c r="AO504">
        <v>19.47304211295089</v>
      </c>
      <c r="AP504">
        <v>21.95056303030303</v>
      </c>
      <c r="AQ504">
        <v>2.801591936837002E-05</v>
      </c>
      <c r="AR504">
        <v>105.0321388018358</v>
      </c>
      <c r="AS504">
        <v>0</v>
      </c>
      <c r="AT504">
        <v>0</v>
      </c>
      <c r="AU504">
        <f>IF(AS504*$H$15&gt;=AW504,1.0,(AW504/(AW504-AS504*$H$15)))</f>
        <v>0</v>
      </c>
      <c r="AV504">
        <f>(AU504-1)*100</f>
        <v>0</v>
      </c>
      <c r="AW504">
        <f>MAX(0,($B$15+$C$15*EF504)/(1+$D$15*EF504)*DY504/(EA504+273)*$E$15)</f>
        <v>0</v>
      </c>
      <c r="AX504" t="s">
        <v>439</v>
      </c>
      <c r="AY504" t="s">
        <v>439</v>
      </c>
      <c r="AZ504">
        <v>0</v>
      </c>
      <c r="BA504">
        <v>0</v>
      </c>
      <c r="BB504">
        <f>1-AZ504/BA504</f>
        <v>0</v>
      </c>
      <c r="BC504">
        <v>0</v>
      </c>
      <c r="BD504" t="s">
        <v>439</v>
      </c>
      <c r="BE504" t="s">
        <v>439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439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$B$13*EG504+$C$13*EH504+$F$13*ES504*(1-EV504)</f>
        <v>0</v>
      </c>
      <c r="DI504">
        <f>DH504*DJ504</f>
        <v>0</v>
      </c>
      <c r="DJ504">
        <f>($B$13*$D$11+$C$13*$D$11+$F$13*((FF504+EX504)/MAX(FF504+EX504+FG504, 0.1)*$I$11+FG504/MAX(FF504+EX504+FG504, 0.1)*$J$11))/($B$13+$C$13+$F$13)</f>
        <v>0</v>
      </c>
      <c r="DK504">
        <f>($B$13*$K$11+$C$13*$K$11+$F$13*((FF504+EX504)/MAX(FF504+EX504+FG504, 0.1)*$P$11+FG504/MAX(FF504+EX504+FG504, 0.1)*$Q$11))/($B$13+$C$13+$F$13)</f>
        <v>0</v>
      </c>
      <c r="DL504">
        <v>5.79</v>
      </c>
      <c r="DM504">
        <v>0.5</v>
      </c>
      <c r="DN504" t="s">
        <v>440</v>
      </c>
      <c r="DO504">
        <v>2</v>
      </c>
      <c r="DP504" t="b">
        <v>1</v>
      </c>
      <c r="DQ504">
        <v>1758655340.1</v>
      </c>
      <c r="DR504">
        <v>389.1193703703705</v>
      </c>
      <c r="DS504">
        <v>380.9627777777777</v>
      </c>
      <c r="DT504">
        <v>21.95206296296296</v>
      </c>
      <c r="DU504">
        <v>19.47597407407407</v>
      </c>
      <c r="DV504">
        <v>390.3992222222222</v>
      </c>
      <c r="DW504">
        <v>21.67195185185185</v>
      </c>
      <c r="DX504">
        <v>500.0755925925926</v>
      </c>
      <c r="DY504">
        <v>90.21931481481482</v>
      </c>
      <c r="DZ504">
        <v>0.06767533703703703</v>
      </c>
      <c r="EA504">
        <v>28.80737777777777</v>
      </c>
      <c r="EB504">
        <v>29.98498518518518</v>
      </c>
      <c r="EC504">
        <v>999.9000000000001</v>
      </c>
      <c r="ED504">
        <v>0</v>
      </c>
      <c r="EE504">
        <v>0</v>
      </c>
      <c r="EF504">
        <v>10028.14296296296</v>
      </c>
      <c r="EG504">
        <v>0</v>
      </c>
      <c r="EH504">
        <v>11.2928</v>
      </c>
      <c r="EI504">
        <v>8.156507777777778</v>
      </c>
      <c r="EJ504">
        <v>397.852962962963</v>
      </c>
      <c r="EK504">
        <v>388.5298518518518</v>
      </c>
      <c r="EL504">
        <v>2.476088888888889</v>
      </c>
      <c r="EM504">
        <v>380.9627777777777</v>
      </c>
      <c r="EN504">
        <v>19.47597407407407</v>
      </c>
      <c r="EO504">
        <v>1.9805</v>
      </c>
      <c r="EP504">
        <v>1.75711</v>
      </c>
      <c r="EQ504">
        <v>17.28928888888889</v>
      </c>
      <c r="ER504">
        <v>15.41037037037037</v>
      </c>
      <c r="ES504">
        <v>1999.971851851852</v>
      </c>
      <c r="ET504">
        <v>0.9799996666666665</v>
      </c>
      <c r="EU504">
        <v>0.02000043333333333</v>
      </c>
      <c r="EV504">
        <v>0</v>
      </c>
      <c r="EW504">
        <v>897.4164074074074</v>
      </c>
      <c r="EX504">
        <v>5.00078</v>
      </c>
      <c r="EY504">
        <v>17464.08518518519</v>
      </c>
      <c r="EZ504">
        <v>16379.4</v>
      </c>
      <c r="FA504">
        <v>39.05981481481481</v>
      </c>
      <c r="FB504">
        <v>39.84466666666667</v>
      </c>
      <c r="FC504">
        <v>39.53448148148147</v>
      </c>
      <c r="FD504">
        <v>39.58762962962962</v>
      </c>
      <c r="FE504">
        <v>40.38862962962962</v>
      </c>
      <c r="FF504">
        <v>1955.071851851852</v>
      </c>
      <c r="FG504">
        <v>39.9</v>
      </c>
      <c r="FH504">
        <v>0</v>
      </c>
      <c r="FI504">
        <v>1758655345.8</v>
      </c>
      <c r="FJ504">
        <v>0</v>
      </c>
      <c r="FK504">
        <v>897.4142000000002</v>
      </c>
      <c r="FL504">
        <v>1.630846161876182</v>
      </c>
      <c r="FM504">
        <v>11.07692305515891</v>
      </c>
      <c r="FN504">
        <v>17464.152</v>
      </c>
      <c r="FO504">
        <v>15</v>
      </c>
      <c r="FP504">
        <v>0</v>
      </c>
      <c r="FQ504" t="s">
        <v>441</v>
      </c>
      <c r="FR504">
        <v>1746989605.5</v>
      </c>
      <c r="FS504">
        <v>1746989593.5</v>
      </c>
      <c r="FT504">
        <v>0</v>
      </c>
      <c r="FU504">
        <v>-0.274</v>
      </c>
      <c r="FV504">
        <v>-0.002</v>
      </c>
      <c r="FW504">
        <v>2.549</v>
      </c>
      <c r="FX504">
        <v>0.129</v>
      </c>
      <c r="FY504">
        <v>420</v>
      </c>
      <c r="FZ504">
        <v>17</v>
      </c>
      <c r="GA504">
        <v>0.02</v>
      </c>
      <c r="GB504">
        <v>0.04</v>
      </c>
      <c r="GC504">
        <v>3.874428725</v>
      </c>
      <c r="GD504">
        <v>67.14965816510322</v>
      </c>
      <c r="GE504">
        <v>6.61732969673062</v>
      </c>
      <c r="GF504">
        <v>0</v>
      </c>
      <c r="GG504">
        <v>897.3194117647059</v>
      </c>
      <c r="GH504">
        <v>1.9409320131478</v>
      </c>
      <c r="GI504">
        <v>0.3436127366713306</v>
      </c>
      <c r="GJ504">
        <v>0</v>
      </c>
      <c r="GK504">
        <v>2.476242</v>
      </c>
      <c r="GL504">
        <v>0.0002069043151965742</v>
      </c>
      <c r="GM504">
        <v>0.001100141354554051</v>
      </c>
      <c r="GN504">
        <v>1</v>
      </c>
      <c r="GO504">
        <v>1</v>
      </c>
      <c r="GP504">
        <v>3</v>
      </c>
      <c r="GQ504" t="s">
        <v>448</v>
      </c>
      <c r="GR504">
        <v>3.10215</v>
      </c>
      <c r="GS504">
        <v>2.72544</v>
      </c>
      <c r="GT504">
        <v>0.0797131</v>
      </c>
      <c r="GU504">
        <v>0.07743129999999999</v>
      </c>
      <c r="GV504">
        <v>0.101051</v>
      </c>
      <c r="GW504">
        <v>0.0941221</v>
      </c>
      <c r="GX504">
        <v>24053.5</v>
      </c>
      <c r="GY504">
        <v>21910.9</v>
      </c>
      <c r="GZ504">
        <v>26700</v>
      </c>
      <c r="HA504">
        <v>23970.7</v>
      </c>
      <c r="HB504">
        <v>38405.9</v>
      </c>
      <c r="HC504">
        <v>32098.1</v>
      </c>
      <c r="HD504">
        <v>46626.6</v>
      </c>
      <c r="HE504">
        <v>37922</v>
      </c>
      <c r="HF504">
        <v>1.87465</v>
      </c>
      <c r="HG504">
        <v>1.85925</v>
      </c>
      <c r="HH504">
        <v>0.167582</v>
      </c>
      <c r="HI504">
        <v>0</v>
      </c>
      <c r="HJ504">
        <v>27.256</v>
      </c>
      <c r="HK504">
        <v>999.9</v>
      </c>
      <c r="HL504">
        <v>46.8</v>
      </c>
      <c r="HM504">
        <v>31.7</v>
      </c>
      <c r="HN504">
        <v>24.3541</v>
      </c>
      <c r="HO504">
        <v>61.1859</v>
      </c>
      <c r="HP504">
        <v>22.4639</v>
      </c>
      <c r="HQ504">
        <v>1</v>
      </c>
      <c r="HR504">
        <v>0.09852900000000001</v>
      </c>
      <c r="HS504">
        <v>-0.153388</v>
      </c>
      <c r="HT504">
        <v>20.2805</v>
      </c>
      <c r="HU504">
        <v>5.21295</v>
      </c>
      <c r="HV504">
        <v>11.9794</v>
      </c>
      <c r="HW504">
        <v>4.9634</v>
      </c>
      <c r="HX504">
        <v>3.27443</v>
      </c>
      <c r="HY504">
        <v>9999</v>
      </c>
      <c r="HZ504">
        <v>9999</v>
      </c>
      <c r="IA504">
        <v>9999</v>
      </c>
      <c r="IB504">
        <v>999.9</v>
      </c>
      <c r="IC504">
        <v>1.86393</v>
      </c>
      <c r="ID504">
        <v>1.86005</v>
      </c>
      <c r="IE504">
        <v>1.85839</v>
      </c>
      <c r="IF504">
        <v>1.85974</v>
      </c>
      <c r="IG504">
        <v>1.85987</v>
      </c>
      <c r="IH504">
        <v>1.85837</v>
      </c>
      <c r="II504">
        <v>1.85744</v>
      </c>
      <c r="IJ504">
        <v>1.85241</v>
      </c>
      <c r="IK504">
        <v>0</v>
      </c>
      <c r="IL504">
        <v>0</v>
      </c>
      <c r="IM504">
        <v>0</v>
      </c>
      <c r="IN504">
        <v>0</v>
      </c>
      <c r="IO504" t="s">
        <v>443</v>
      </c>
      <c r="IP504" t="s">
        <v>444</v>
      </c>
      <c r="IQ504" t="s">
        <v>445</v>
      </c>
      <c r="IR504" t="s">
        <v>445</v>
      </c>
      <c r="IS504" t="s">
        <v>445</v>
      </c>
      <c r="IT504" t="s">
        <v>445</v>
      </c>
      <c r="IU504">
        <v>0</v>
      </c>
      <c r="IV504">
        <v>100</v>
      </c>
      <c r="IW504">
        <v>100</v>
      </c>
      <c r="IX504">
        <v>-1.278</v>
      </c>
      <c r="IY504">
        <v>0.2801</v>
      </c>
      <c r="IZ504">
        <v>-1.101190050776656</v>
      </c>
      <c r="JA504">
        <v>-0.0009077452495023094</v>
      </c>
      <c r="JB504">
        <v>1.260287539409167E-06</v>
      </c>
      <c r="JC504">
        <v>-2.747980142854786E-10</v>
      </c>
      <c r="JD504">
        <v>0.01164710740424388</v>
      </c>
      <c r="JE504">
        <v>0.002354074995816399</v>
      </c>
      <c r="JF504">
        <v>0.0004967520844642659</v>
      </c>
      <c r="JG504">
        <v>-1.558376616488758E-06</v>
      </c>
      <c r="JH504">
        <v>1</v>
      </c>
      <c r="JI504">
        <v>1955</v>
      </c>
      <c r="JJ504">
        <v>1</v>
      </c>
      <c r="JK504">
        <v>26</v>
      </c>
      <c r="JL504">
        <v>194429</v>
      </c>
      <c r="JM504">
        <v>194429.2</v>
      </c>
      <c r="JN504">
        <v>0.970459</v>
      </c>
      <c r="JO504">
        <v>2.61353</v>
      </c>
      <c r="JP504">
        <v>1.49658</v>
      </c>
      <c r="JQ504">
        <v>2.34619</v>
      </c>
      <c r="JR504">
        <v>1.54907</v>
      </c>
      <c r="JS504">
        <v>2.4585</v>
      </c>
      <c r="JT504">
        <v>36.0582</v>
      </c>
      <c r="JU504">
        <v>24.1838</v>
      </c>
      <c r="JV504">
        <v>18</v>
      </c>
      <c r="JW504">
        <v>482.669</v>
      </c>
      <c r="JX504">
        <v>487.447</v>
      </c>
      <c r="JY504">
        <v>27.3902</v>
      </c>
      <c r="JZ504">
        <v>28.5289</v>
      </c>
      <c r="KA504">
        <v>30.0002</v>
      </c>
      <c r="KB504">
        <v>28.7348</v>
      </c>
      <c r="KC504">
        <v>28.7268</v>
      </c>
      <c r="KD504">
        <v>19.5184</v>
      </c>
      <c r="KE504">
        <v>21.684</v>
      </c>
      <c r="KF504">
        <v>60.9581</v>
      </c>
      <c r="KG504">
        <v>27.3977</v>
      </c>
      <c r="KH504">
        <v>333.171</v>
      </c>
      <c r="KI504">
        <v>19.5048</v>
      </c>
      <c r="KJ504">
        <v>101.943</v>
      </c>
      <c r="KK504">
        <v>91.45569999999999</v>
      </c>
    </row>
    <row r="505" spans="1:297">
      <c r="A505">
        <v>487</v>
      </c>
      <c r="B505">
        <v>1758655352.6</v>
      </c>
      <c r="C505">
        <v>13719.59999990463</v>
      </c>
      <c r="D505" t="s">
        <v>1424</v>
      </c>
      <c r="E505" t="s">
        <v>1425</v>
      </c>
      <c r="F505">
        <v>5</v>
      </c>
      <c r="G505" t="s">
        <v>1413</v>
      </c>
      <c r="H505" t="s">
        <v>438</v>
      </c>
      <c r="I505">
        <v>1758655344.814285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(EA505+(U505+2*0.95*5.67E-8*(((EA505+$B$9)+273)^4-(EA505+273)^4)-44100*J505)/(1.84*29.3*R505+8*0.95*5.67E-8*(EA505+273)^3))</f>
        <v>0</v>
      </c>
      <c r="W505">
        <f>($C$9*EB505+$D$9*EC505+$E$9*V505)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2*0.95*5.67E-8*(((EA505+$B$9)+273)^4-(W505+273)^4)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356.2150631306083</v>
      </c>
      <c r="AK505">
        <v>363.0142121212119</v>
      </c>
      <c r="AL505">
        <v>-3.165178840760961</v>
      </c>
      <c r="AM505">
        <v>65.18557991189942</v>
      </c>
      <c r="AN505">
        <f>(AP505 - AO505 + DY505*1E3/(8.314*(EA505+273.15)) * AR505/DX505 * AQ505) * DX505/(100*DL505) * 1000/(1000 - AP505)</f>
        <v>0</v>
      </c>
      <c r="AO505">
        <v>19.46847337591212</v>
      </c>
      <c r="AP505">
        <v>21.94914424242423</v>
      </c>
      <c r="AQ505">
        <v>-3.51198282784066E-05</v>
      </c>
      <c r="AR505">
        <v>105.0321388018358</v>
      </c>
      <c r="AS505">
        <v>0</v>
      </c>
      <c r="AT505">
        <v>0</v>
      </c>
      <c r="AU505">
        <f>IF(AS505*$H$15&gt;=AW505,1.0,(AW505/(AW505-AS505*$H$15)))</f>
        <v>0</v>
      </c>
      <c r="AV505">
        <f>(AU505-1)*100</f>
        <v>0</v>
      </c>
      <c r="AW505">
        <f>MAX(0,($B$15+$C$15*EF505)/(1+$D$15*EF505)*DY505/(EA505+273)*$E$15)</f>
        <v>0</v>
      </c>
      <c r="AX505" t="s">
        <v>439</v>
      </c>
      <c r="AY505" t="s">
        <v>439</v>
      </c>
      <c r="AZ505">
        <v>0</v>
      </c>
      <c r="BA505">
        <v>0</v>
      </c>
      <c r="BB505">
        <f>1-AZ505/BA505</f>
        <v>0</v>
      </c>
      <c r="BC505">
        <v>0</v>
      </c>
      <c r="BD505" t="s">
        <v>439</v>
      </c>
      <c r="BE505" t="s">
        <v>439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439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$B$13*EG505+$C$13*EH505+$F$13*ES505*(1-EV505)</f>
        <v>0</v>
      </c>
      <c r="DI505">
        <f>DH505*DJ505</f>
        <v>0</v>
      </c>
      <c r="DJ505">
        <f>($B$13*$D$11+$C$13*$D$11+$F$13*((FF505+EX505)/MAX(FF505+EX505+FG505, 0.1)*$I$11+FG505/MAX(FF505+EX505+FG505, 0.1)*$J$11))/($B$13+$C$13+$F$13)</f>
        <v>0</v>
      </c>
      <c r="DK505">
        <f>($B$13*$K$11+$C$13*$K$11+$F$13*((FF505+EX505)/MAX(FF505+EX505+FG505, 0.1)*$P$11+FG505/MAX(FF505+EX505+FG505, 0.1)*$Q$11))/($B$13+$C$13+$F$13)</f>
        <v>0</v>
      </c>
      <c r="DL505">
        <v>5.79</v>
      </c>
      <c r="DM505">
        <v>0.5</v>
      </c>
      <c r="DN505" t="s">
        <v>440</v>
      </c>
      <c r="DO505">
        <v>2</v>
      </c>
      <c r="DP505" t="b">
        <v>1</v>
      </c>
      <c r="DQ505">
        <v>1758655344.814285</v>
      </c>
      <c r="DR505">
        <v>376.5934285714285</v>
      </c>
      <c r="DS505">
        <v>365.5757857142858</v>
      </c>
      <c r="DT505">
        <v>21.95099285714286</v>
      </c>
      <c r="DU505">
        <v>19.47302142857143</v>
      </c>
      <c r="DV505">
        <v>377.8724642857142</v>
      </c>
      <c r="DW505">
        <v>21.6709</v>
      </c>
      <c r="DX505">
        <v>500.07125</v>
      </c>
      <c r="DY505">
        <v>90.21887857142859</v>
      </c>
      <c r="DZ505">
        <v>0.06741462499999999</v>
      </c>
      <c r="EA505">
        <v>28.80803928571429</v>
      </c>
      <c r="EB505">
        <v>29.98724285714286</v>
      </c>
      <c r="EC505">
        <v>999.9000000000002</v>
      </c>
      <c r="ED505">
        <v>0</v>
      </c>
      <c r="EE505">
        <v>0</v>
      </c>
      <c r="EF505">
        <v>10025.89464285714</v>
      </c>
      <c r="EG505">
        <v>0</v>
      </c>
      <c r="EH505">
        <v>11.2928</v>
      </c>
      <c r="EI505">
        <v>11.01761785714286</v>
      </c>
      <c r="EJ505">
        <v>385.0455714285713</v>
      </c>
      <c r="EK505">
        <v>372.8360714285714</v>
      </c>
      <c r="EL505">
        <v>2.477968928571429</v>
      </c>
      <c r="EM505">
        <v>365.5757857142858</v>
      </c>
      <c r="EN505">
        <v>19.47302142857143</v>
      </c>
      <c r="EO505">
        <v>1.980393214285714</v>
      </c>
      <c r="EP505">
        <v>1.756835</v>
      </c>
      <c r="EQ505">
        <v>17.28844285714286</v>
      </c>
      <c r="ER505">
        <v>15.407925</v>
      </c>
      <c r="ES505">
        <v>1999.9875</v>
      </c>
      <c r="ET505">
        <v>0.9799998571428569</v>
      </c>
      <c r="EU505">
        <v>0.02000024285714286</v>
      </c>
      <c r="EV505">
        <v>0</v>
      </c>
      <c r="EW505">
        <v>897.4823928571429</v>
      </c>
      <c r="EX505">
        <v>5.00078</v>
      </c>
      <c r="EY505">
        <v>17464.8</v>
      </c>
      <c r="EZ505">
        <v>16379.52857142857</v>
      </c>
      <c r="FA505">
        <v>39.06214285714285</v>
      </c>
      <c r="FB505">
        <v>39.84349999999999</v>
      </c>
      <c r="FC505">
        <v>39.53092857142856</v>
      </c>
      <c r="FD505">
        <v>39.57999999999999</v>
      </c>
      <c r="FE505">
        <v>40.38821428571428</v>
      </c>
      <c r="FF505">
        <v>1955.0875</v>
      </c>
      <c r="FG505">
        <v>39.9</v>
      </c>
      <c r="FH505">
        <v>0</v>
      </c>
      <c r="FI505">
        <v>1758655351.2</v>
      </c>
      <c r="FJ505">
        <v>0</v>
      </c>
      <c r="FK505">
        <v>897.501923076923</v>
      </c>
      <c r="FL505">
        <v>-1.724376062019742</v>
      </c>
      <c r="FM505">
        <v>-3.210256440990876</v>
      </c>
      <c r="FN505">
        <v>17464.75</v>
      </c>
      <c r="FO505">
        <v>15</v>
      </c>
      <c r="FP505">
        <v>0</v>
      </c>
      <c r="FQ505" t="s">
        <v>441</v>
      </c>
      <c r="FR505">
        <v>1746989605.5</v>
      </c>
      <c r="FS505">
        <v>1746989593.5</v>
      </c>
      <c r="FT505">
        <v>0</v>
      </c>
      <c r="FU505">
        <v>-0.274</v>
      </c>
      <c r="FV505">
        <v>-0.002</v>
      </c>
      <c r="FW505">
        <v>2.549</v>
      </c>
      <c r="FX505">
        <v>0.129</v>
      </c>
      <c r="FY505">
        <v>420</v>
      </c>
      <c r="FZ505">
        <v>17</v>
      </c>
      <c r="GA505">
        <v>0.02</v>
      </c>
      <c r="GB505">
        <v>0.04</v>
      </c>
      <c r="GC505">
        <v>9.216494725</v>
      </c>
      <c r="GD505">
        <v>37.23611492307693</v>
      </c>
      <c r="GE505">
        <v>3.730060221313015</v>
      </c>
      <c r="GF505">
        <v>0</v>
      </c>
      <c r="GG505">
        <v>897.4139411764706</v>
      </c>
      <c r="GH505">
        <v>0.5557830456768005</v>
      </c>
      <c r="GI505">
        <v>0.2921432909072917</v>
      </c>
      <c r="GJ505">
        <v>1</v>
      </c>
      <c r="GK505">
        <v>2.47711625</v>
      </c>
      <c r="GL505">
        <v>0.0203906566604102</v>
      </c>
      <c r="GM505">
        <v>0.002194281986778348</v>
      </c>
      <c r="GN505">
        <v>1</v>
      </c>
      <c r="GO505">
        <v>2</v>
      </c>
      <c r="GP505">
        <v>3</v>
      </c>
      <c r="GQ505" t="s">
        <v>442</v>
      </c>
      <c r="GR505">
        <v>3.10208</v>
      </c>
      <c r="GS505">
        <v>2.7254</v>
      </c>
      <c r="GT505">
        <v>0.0771168</v>
      </c>
      <c r="GU505">
        <v>0.074582</v>
      </c>
      <c r="GV505">
        <v>0.101048</v>
      </c>
      <c r="GW505">
        <v>0.0941072</v>
      </c>
      <c r="GX505">
        <v>24121.3</v>
      </c>
      <c r="GY505">
        <v>21978.8</v>
      </c>
      <c r="GZ505">
        <v>26699.9</v>
      </c>
      <c r="HA505">
        <v>23971</v>
      </c>
      <c r="HB505">
        <v>38405.4</v>
      </c>
      <c r="HC505">
        <v>32098.4</v>
      </c>
      <c r="HD505">
        <v>46626.2</v>
      </c>
      <c r="HE505">
        <v>37922</v>
      </c>
      <c r="HF505">
        <v>1.8747</v>
      </c>
      <c r="HG505">
        <v>1.85923</v>
      </c>
      <c r="HH505">
        <v>0.168029</v>
      </c>
      <c r="HI505">
        <v>0</v>
      </c>
      <c r="HJ505">
        <v>27.2539</v>
      </c>
      <c r="HK505">
        <v>999.9</v>
      </c>
      <c r="HL505">
        <v>46.8</v>
      </c>
      <c r="HM505">
        <v>31.7</v>
      </c>
      <c r="HN505">
        <v>24.3513</v>
      </c>
      <c r="HO505">
        <v>61.4059</v>
      </c>
      <c r="HP505">
        <v>22.6843</v>
      </c>
      <c r="HQ505">
        <v>1</v>
      </c>
      <c r="HR505">
        <v>0.09849090000000001</v>
      </c>
      <c r="HS505">
        <v>-0.143894</v>
      </c>
      <c r="HT505">
        <v>20.2803</v>
      </c>
      <c r="HU505">
        <v>5.21355</v>
      </c>
      <c r="HV505">
        <v>11.9787</v>
      </c>
      <c r="HW505">
        <v>4.96375</v>
      </c>
      <c r="HX505">
        <v>3.27453</v>
      </c>
      <c r="HY505">
        <v>9999</v>
      </c>
      <c r="HZ505">
        <v>9999</v>
      </c>
      <c r="IA505">
        <v>9999</v>
      </c>
      <c r="IB505">
        <v>999.9</v>
      </c>
      <c r="IC505">
        <v>1.86393</v>
      </c>
      <c r="ID505">
        <v>1.86006</v>
      </c>
      <c r="IE505">
        <v>1.85838</v>
      </c>
      <c r="IF505">
        <v>1.85974</v>
      </c>
      <c r="IG505">
        <v>1.85989</v>
      </c>
      <c r="IH505">
        <v>1.85837</v>
      </c>
      <c r="II505">
        <v>1.85745</v>
      </c>
      <c r="IJ505">
        <v>1.85241</v>
      </c>
      <c r="IK505">
        <v>0</v>
      </c>
      <c r="IL505">
        <v>0</v>
      </c>
      <c r="IM505">
        <v>0</v>
      </c>
      <c r="IN505">
        <v>0</v>
      </c>
      <c r="IO505" t="s">
        <v>443</v>
      </c>
      <c r="IP505" t="s">
        <v>444</v>
      </c>
      <c r="IQ505" t="s">
        <v>445</v>
      </c>
      <c r="IR505" t="s">
        <v>445</v>
      </c>
      <c r="IS505" t="s">
        <v>445</v>
      </c>
      <c r="IT505" t="s">
        <v>445</v>
      </c>
      <c r="IU505">
        <v>0</v>
      </c>
      <c r="IV505">
        <v>100</v>
      </c>
      <c r="IW505">
        <v>100</v>
      </c>
      <c r="IX505">
        <v>-1.277</v>
      </c>
      <c r="IY505">
        <v>0.2801</v>
      </c>
      <c r="IZ505">
        <v>-1.101190050776656</v>
      </c>
      <c r="JA505">
        <v>-0.0009077452495023094</v>
      </c>
      <c r="JB505">
        <v>1.260287539409167E-06</v>
      </c>
      <c r="JC505">
        <v>-2.747980142854786E-10</v>
      </c>
      <c r="JD505">
        <v>0.01164710740424388</v>
      </c>
      <c r="JE505">
        <v>0.002354074995816399</v>
      </c>
      <c r="JF505">
        <v>0.0004967520844642659</v>
      </c>
      <c r="JG505">
        <v>-1.558376616488758E-06</v>
      </c>
      <c r="JH505">
        <v>1</v>
      </c>
      <c r="JI505">
        <v>1955</v>
      </c>
      <c r="JJ505">
        <v>1</v>
      </c>
      <c r="JK505">
        <v>26</v>
      </c>
      <c r="JL505">
        <v>194429.1</v>
      </c>
      <c r="JM505">
        <v>194429.3</v>
      </c>
      <c r="JN505">
        <v>0.9375</v>
      </c>
      <c r="JO505">
        <v>2.61719</v>
      </c>
      <c r="JP505">
        <v>1.49658</v>
      </c>
      <c r="JQ505">
        <v>2.34619</v>
      </c>
      <c r="JR505">
        <v>1.54907</v>
      </c>
      <c r="JS505">
        <v>2.41699</v>
      </c>
      <c r="JT505">
        <v>36.0347</v>
      </c>
      <c r="JU505">
        <v>24.1838</v>
      </c>
      <c r="JV505">
        <v>18</v>
      </c>
      <c r="JW505">
        <v>482.698</v>
      </c>
      <c r="JX505">
        <v>487.45</v>
      </c>
      <c r="JY505">
        <v>27.3997</v>
      </c>
      <c r="JZ505">
        <v>28.5289</v>
      </c>
      <c r="KA505">
        <v>30.0002</v>
      </c>
      <c r="KB505">
        <v>28.7348</v>
      </c>
      <c r="KC505">
        <v>28.7292</v>
      </c>
      <c r="KD505">
        <v>18.7398</v>
      </c>
      <c r="KE505">
        <v>21.684</v>
      </c>
      <c r="KF505">
        <v>60.9581</v>
      </c>
      <c r="KG505">
        <v>27.4037</v>
      </c>
      <c r="KH505">
        <v>313.135</v>
      </c>
      <c r="KI505">
        <v>19.5048</v>
      </c>
      <c r="KJ505">
        <v>101.943</v>
      </c>
      <c r="KK505">
        <v>91.4562</v>
      </c>
    </row>
    <row r="506" spans="1:297">
      <c r="A506">
        <v>488</v>
      </c>
      <c r="B506">
        <v>1758655357.6</v>
      </c>
      <c r="C506">
        <v>13724.59999990463</v>
      </c>
      <c r="D506" t="s">
        <v>1426</v>
      </c>
      <c r="E506" t="s">
        <v>1427</v>
      </c>
      <c r="F506">
        <v>5</v>
      </c>
      <c r="G506" t="s">
        <v>1413</v>
      </c>
      <c r="H506" t="s">
        <v>438</v>
      </c>
      <c r="I506">
        <v>1758655350.1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(EA506+(U506+2*0.95*5.67E-8*(((EA506+$B$9)+273)^4-(EA506+273)^4)-44100*J506)/(1.84*29.3*R506+8*0.95*5.67E-8*(EA506+273)^3))</f>
        <v>0</v>
      </c>
      <c r="W506">
        <f>($C$9*EB506+$D$9*EC506+$E$9*V506)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2*0.95*5.67E-8*(((EA506+$B$9)+273)^4-(W506+273)^4)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339.2709991521285</v>
      </c>
      <c r="AK506">
        <v>346.8727454545453</v>
      </c>
      <c r="AL506">
        <v>-3.236044083996962</v>
      </c>
      <c r="AM506">
        <v>65.18557991189942</v>
      </c>
      <c r="AN506">
        <f>(AP506 - AO506 + DY506*1E3/(8.314*(EA506+273.15)) * AR506/DX506 * AQ506) * DX506/(100*DL506) * 1000/(1000 - AP506)</f>
        <v>0</v>
      </c>
      <c r="AO506">
        <v>19.4659958251756</v>
      </c>
      <c r="AP506">
        <v>21.95019454545454</v>
      </c>
      <c r="AQ506">
        <v>5.541739427441698E-06</v>
      </c>
      <c r="AR506">
        <v>105.0321388018358</v>
      </c>
      <c r="AS506">
        <v>0</v>
      </c>
      <c r="AT506">
        <v>0</v>
      </c>
      <c r="AU506">
        <f>IF(AS506*$H$15&gt;=AW506,1.0,(AW506/(AW506-AS506*$H$15)))</f>
        <v>0</v>
      </c>
      <c r="AV506">
        <f>(AU506-1)*100</f>
        <v>0</v>
      </c>
      <c r="AW506">
        <f>MAX(0,($B$15+$C$15*EF506)/(1+$D$15*EF506)*DY506/(EA506+273)*$E$15)</f>
        <v>0</v>
      </c>
      <c r="AX506" t="s">
        <v>439</v>
      </c>
      <c r="AY506" t="s">
        <v>439</v>
      </c>
      <c r="AZ506">
        <v>0</v>
      </c>
      <c r="BA506">
        <v>0</v>
      </c>
      <c r="BB506">
        <f>1-AZ506/BA506</f>
        <v>0</v>
      </c>
      <c r="BC506">
        <v>0</v>
      </c>
      <c r="BD506" t="s">
        <v>439</v>
      </c>
      <c r="BE506" t="s">
        <v>439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439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$B$13*EG506+$C$13*EH506+$F$13*ES506*(1-EV506)</f>
        <v>0</v>
      </c>
      <c r="DI506">
        <f>DH506*DJ506</f>
        <v>0</v>
      </c>
      <c r="DJ506">
        <f>($B$13*$D$11+$C$13*$D$11+$F$13*((FF506+EX506)/MAX(FF506+EX506+FG506, 0.1)*$I$11+FG506/MAX(FF506+EX506+FG506, 0.1)*$J$11))/($B$13+$C$13+$F$13)</f>
        <v>0</v>
      </c>
      <c r="DK506">
        <f>($B$13*$K$11+$C$13*$K$11+$F$13*((FF506+EX506)/MAX(FF506+EX506+FG506, 0.1)*$P$11+FG506/MAX(FF506+EX506+FG506, 0.1)*$Q$11))/($B$13+$C$13+$F$13)</f>
        <v>0</v>
      </c>
      <c r="DL506">
        <v>5.79</v>
      </c>
      <c r="DM506">
        <v>0.5</v>
      </c>
      <c r="DN506" t="s">
        <v>440</v>
      </c>
      <c r="DO506">
        <v>2</v>
      </c>
      <c r="DP506" t="b">
        <v>1</v>
      </c>
      <c r="DQ506">
        <v>1758655350.1</v>
      </c>
      <c r="DR506">
        <v>361.0349629629629</v>
      </c>
      <c r="DS506">
        <v>348.123851851852</v>
      </c>
      <c r="DT506">
        <v>21.95004444444444</v>
      </c>
      <c r="DU506">
        <v>19.4699</v>
      </c>
      <c r="DV506">
        <v>362.3125555555557</v>
      </c>
      <c r="DW506">
        <v>21.66997037037037</v>
      </c>
      <c r="DX506">
        <v>500.0195555555555</v>
      </c>
      <c r="DY506">
        <v>90.21865185185186</v>
      </c>
      <c r="DZ506">
        <v>0.06726301111111112</v>
      </c>
      <c r="EA506">
        <v>28.80793333333333</v>
      </c>
      <c r="EB506">
        <v>29.99075925925926</v>
      </c>
      <c r="EC506">
        <v>999.9000000000001</v>
      </c>
      <c r="ED506">
        <v>0</v>
      </c>
      <c r="EE506">
        <v>0</v>
      </c>
      <c r="EF506">
        <v>10017.33888888889</v>
      </c>
      <c r="EG506">
        <v>0</v>
      </c>
      <c r="EH506">
        <v>11.2928</v>
      </c>
      <c r="EI506">
        <v>12.91111851851852</v>
      </c>
      <c r="EJ506">
        <v>369.1375555555555</v>
      </c>
      <c r="EK506">
        <v>355.0364444444444</v>
      </c>
      <c r="EL506">
        <v>2.480147777777777</v>
      </c>
      <c r="EM506">
        <v>348.123851851852</v>
      </c>
      <c r="EN506">
        <v>19.4699</v>
      </c>
      <c r="EO506">
        <v>1.980302592592593</v>
      </c>
      <c r="EP506">
        <v>1.756547777777778</v>
      </c>
      <c r="EQ506">
        <v>17.28772222222222</v>
      </c>
      <c r="ER506">
        <v>15.40538888888889</v>
      </c>
      <c r="ES506">
        <v>1999.975555555556</v>
      </c>
      <c r="ET506">
        <v>0.9799997777777777</v>
      </c>
      <c r="EU506">
        <v>0.02000032222222222</v>
      </c>
      <c r="EV506">
        <v>0</v>
      </c>
      <c r="EW506">
        <v>897.4132222222223</v>
      </c>
      <c r="EX506">
        <v>5.00078</v>
      </c>
      <c r="EY506">
        <v>17464.60740740741</v>
      </c>
      <c r="EZ506">
        <v>16379.43333333333</v>
      </c>
      <c r="FA506">
        <v>39.0807037037037</v>
      </c>
      <c r="FB506">
        <v>39.84466666666667</v>
      </c>
      <c r="FC506">
        <v>39.54137037037036</v>
      </c>
      <c r="FD506">
        <v>39.57829629629629</v>
      </c>
      <c r="FE506">
        <v>40.39333333333333</v>
      </c>
      <c r="FF506">
        <v>1955.075555555556</v>
      </c>
      <c r="FG506">
        <v>39.9</v>
      </c>
      <c r="FH506">
        <v>0</v>
      </c>
      <c r="FI506">
        <v>1758655356</v>
      </c>
      <c r="FJ506">
        <v>0</v>
      </c>
      <c r="FK506">
        <v>897.4363846153847</v>
      </c>
      <c r="FL506">
        <v>0.1122051366677099</v>
      </c>
      <c r="FM506">
        <v>-3.671794873179232</v>
      </c>
      <c r="FN506">
        <v>17464.6</v>
      </c>
      <c r="FO506">
        <v>15</v>
      </c>
      <c r="FP506">
        <v>0</v>
      </c>
      <c r="FQ506" t="s">
        <v>441</v>
      </c>
      <c r="FR506">
        <v>1746989605.5</v>
      </c>
      <c r="FS506">
        <v>1746989593.5</v>
      </c>
      <c r="FT506">
        <v>0</v>
      </c>
      <c r="FU506">
        <v>-0.274</v>
      </c>
      <c r="FV506">
        <v>-0.002</v>
      </c>
      <c r="FW506">
        <v>2.549</v>
      </c>
      <c r="FX506">
        <v>0.129</v>
      </c>
      <c r="FY506">
        <v>420</v>
      </c>
      <c r="FZ506">
        <v>17</v>
      </c>
      <c r="GA506">
        <v>0.02</v>
      </c>
      <c r="GB506">
        <v>0.04</v>
      </c>
      <c r="GC506">
        <v>11.38806425</v>
      </c>
      <c r="GD506">
        <v>23.750338424015</v>
      </c>
      <c r="GE506">
        <v>2.378835948331544</v>
      </c>
      <c r="GF506">
        <v>0</v>
      </c>
      <c r="GG506">
        <v>897.4203235294119</v>
      </c>
      <c r="GH506">
        <v>-0.2964553049069804</v>
      </c>
      <c r="GI506">
        <v>0.2819405152727205</v>
      </c>
      <c r="GJ506">
        <v>1</v>
      </c>
      <c r="GK506">
        <v>2.478788</v>
      </c>
      <c r="GL506">
        <v>0.02499624765478077</v>
      </c>
      <c r="GM506">
        <v>0.002643430725402131</v>
      </c>
      <c r="GN506">
        <v>1</v>
      </c>
      <c r="GO506">
        <v>2</v>
      </c>
      <c r="GP506">
        <v>3</v>
      </c>
      <c r="GQ506" t="s">
        <v>442</v>
      </c>
      <c r="GR506">
        <v>3.10213</v>
      </c>
      <c r="GS506">
        <v>2.72571</v>
      </c>
      <c r="GT506">
        <v>0.0744018</v>
      </c>
      <c r="GU506">
        <v>0.07167270000000001</v>
      </c>
      <c r="GV506">
        <v>0.10105</v>
      </c>
      <c r="GW506">
        <v>0.0940971</v>
      </c>
      <c r="GX506">
        <v>24192.1</v>
      </c>
      <c r="GY506">
        <v>22047.7</v>
      </c>
      <c r="GZ506">
        <v>26699.7</v>
      </c>
      <c r="HA506">
        <v>23970.9</v>
      </c>
      <c r="HB506">
        <v>38405.1</v>
      </c>
      <c r="HC506">
        <v>32098.5</v>
      </c>
      <c r="HD506">
        <v>46626.3</v>
      </c>
      <c r="HE506">
        <v>37922.1</v>
      </c>
      <c r="HF506">
        <v>1.87465</v>
      </c>
      <c r="HG506">
        <v>1.85923</v>
      </c>
      <c r="HH506">
        <v>0.167862</v>
      </c>
      <c r="HI506">
        <v>0</v>
      </c>
      <c r="HJ506">
        <v>27.2508</v>
      </c>
      <c r="HK506">
        <v>999.9</v>
      </c>
      <c r="HL506">
        <v>46.8</v>
      </c>
      <c r="HM506">
        <v>31.6</v>
      </c>
      <c r="HN506">
        <v>24.214</v>
      </c>
      <c r="HO506">
        <v>61.6259</v>
      </c>
      <c r="HP506">
        <v>22.7043</v>
      </c>
      <c r="HQ506">
        <v>1</v>
      </c>
      <c r="HR506">
        <v>0.0985849</v>
      </c>
      <c r="HS506">
        <v>-0.138524</v>
      </c>
      <c r="HT506">
        <v>20.2805</v>
      </c>
      <c r="HU506">
        <v>5.21325</v>
      </c>
      <c r="HV506">
        <v>11.979</v>
      </c>
      <c r="HW506">
        <v>4.96355</v>
      </c>
      <c r="HX506">
        <v>3.27453</v>
      </c>
      <c r="HY506">
        <v>9999</v>
      </c>
      <c r="HZ506">
        <v>9999</v>
      </c>
      <c r="IA506">
        <v>9999</v>
      </c>
      <c r="IB506">
        <v>999.9</v>
      </c>
      <c r="IC506">
        <v>1.86389</v>
      </c>
      <c r="ID506">
        <v>1.86005</v>
      </c>
      <c r="IE506">
        <v>1.85838</v>
      </c>
      <c r="IF506">
        <v>1.85974</v>
      </c>
      <c r="IG506">
        <v>1.85988</v>
      </c>
      <c r="IH506">
        <v>1.85837</v>
      </c>
      <c r="II506">
        <v>1.85744</v>
      </c>
      <c r="IJ506">
        <v>1.85241</v>
      </c>
      <c r="IK506">
        <v>0</v>
      </c>
      <c r="IL506">
        <v>0</v>
      </c>
      <c r="IM506">
        <v>0</v>
      </c>
      <c r="IN506">
        <v>0</v>
      </c>
      <c r="IO506" t="s">
        <v>443</v>
      </c>
      <c r="IP506" t="s">
        <v>444</v>
      </c>
      <c r="IQ506" t="s">
        <v>445</v>
      </c>
      <c r="IR506" t="s">
        <v>445</v>
      </c>
      <c r="IS506" t="s">
        <v>445</v>
      </c>
      <c r="IT506" t="s">
        <v>445</v>
      </c>
      <c r="IU506">
        <v>0</v>
      </c>
      <c r="IV506">
        <v>100</v>
      </c>
      <c r="IW506">
        <v>100</v>
      </c>
      <c r="IX506">
        <v>-1.275</v>
      </c>
      <c r="IY506">
        <v>0.2801</v>
      </c>
      <c r="IZ506">
        <v>-1.101190050776656</v>
      </c>
      <c r="JA506">
        <v>-0.0009077452495023094</v>
      </c>
      <c r="JB506">
        <v>1.260287539409167E-06</v>
      </c>
      <c r="JC506">
        <v>-2.747980142854786E-10</v>
      </c>
      <c r="JD506">
        <v>0.01164710740424388</v>
      </c>
      <c r="JE506">
        <v>0.002354074995816399</v>
      </c>
      <c r="JF506">
        <v>0.0004967520844642659</v>
      </c>
      <c r="JG506">
        <v>-1.558376616488758E-06</v>
      </c>
      <c r="JH506">
        <v>1</v>
      </c>
      <c r="JI506">
        <v>1955</v>
      </c>
      <c r="JJ506">
        <v>1</v>
      </c>
      <c r="JK506">
        <v>26</v>
      </c>
      <c r="JL506">
        <v>194429.2</v>
      </c>
      <c r="JM506">
        <v>194429.4</v>
      </c>
      <c r="JN506">
        <v>0.895996</v>
      </c>
      <c r="JO506">
        <v>2.62085</v>
      </c>
      <c r="JP506">
        <v>1.49658</v>
      </c>
      <c r="JQ506">
        <v>2.34619</v>
      </c>
      <c r="JR506">
        <v>1.54907</v>
      </c>
      <c r="JS506">
        <v>2.36206</v>
      </c>
      <c r="JT506">
        <v>36.0347</v>
      </c>
      <c r="JU506">
        <v>24.1751</v>
      </c>
      <c r="JV506">
        <v>18</v>
      </c>
      <c r="JW506">
        <v>482.688</v>
      </c>
      <c r="JX506">
        <v>487.451</v>
      </c>
      <c r="JY506">
        <v>27.4059</v>
      </c>
      <c r="JZ506">
        <v>28.5314</v>
      </c>
      <c r="KA506">
        <v>30.0002</v>
      </c>
      <c r="KB506">
        <v>28.7372</v>
      </c>
      <c r="KC506">
        <v>28.7292</v>
      </c>
      <c r="KD506">
        <v>18.0176</v>
      </c>
      <c r="KE506">
        <v>21.684</v>
      </c>
      <c r="KF506">
        <v>60.9581</v>
      </c>
      <c r="KG506">
        <v>27.4091</v>
      </c>
      <c r="KH506">
        <v>299.766</v>
      </c>
      <c r="KI506">
        <v>19.5048</v>
      </c>
      <c r="KJ506">
        <v>101.943</v>
      </c>
      <c r="KK506">
        <v>91.4562</v>
      </c>
    </row>
    <row r="507" spans="1:297">
      <c r="A507">
        <v>489</v>
      </c>
      <c r="B507">
        <v>1758655362.6</v>
      </c>
      <c r="C507">
        <v>13729.59999990463</v>
      </c>
      <c r="D507" t="s">
        <v>1428</v>
      </c>
      <c r="E507" t="s">
        <v>1429</v>
      </c>
      <c r="F507">
        <v>5</v>
      </c>
      <c r="G507" t="s">
        <v>1413</v>
      </c>
      <c r="H507" t="s">
        <v>438</v>
      </c>
      <c r="I507">
        <v>1758655354.814285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(EA507+(U507+2*0.95*5.67E-8*(((EA507+$B$9)+273)^4-(EA507+273)^4)-44100*J507)/(1.84*29.3*R507+8*0.95*5.67E-8*(EA507+273)^3))</f>
        <v>0</v>
      </c>
      <c r="W507">
        <f>($C$9*EB507+$D$9*EC507+$E$9*V507)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2*0.95*5.67E-8*(((EA507+$B$9)+273)^4-(W507+273)^4)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322.4123510356061</v>
      </c>
      <c r="AK507">
        <v>330.5687212121211</v>
      </c>
      <c r="AL507">
        <v>-3.266439416538813</v>
      </c>
      <c r="AM507">
        <v>65.18557991189942</v>
      </c>
      <c r="AN507">
        <f>(AP507 - AO507 + DY507*1E3/(8.314*(EA507+273.15)) * AR507/DX507 * AQ507) * DX507/(100*DL507) * 1000/(1000 - AP507)</f>
        <v>0</v>
      </c>
      <c r="AO507">
        <v>19.46421097281321</v>
      </c>
      <c r="AP507">
        <v>21.94977575757575</v>
      </c>
      <c r="AQ507">
        <v>2.711999350718517E-05</v>
      </c>
      <c r="AR507">
        <v>105.0321388018358</v>
      </c>
      <c r="AS507">
        <v>0</v>
      </c>
      <c r="AT507">
        <v>0</v>
      </c>
      <c r="AU507">
        <f>IF(AS507*$H$15&gt;=AW507,1.0,(AW507/(AW507-AS507*$H$15)))</f>
        <v>0</v>
      </c>
      <c r="AV507">
        <f>(AU507-1)*100</f>
        <v>0</v>
      </c>
      <c r="AW507">
        <f>MAX(0,($B$15+$C$15*EF507)/(1+$D$15*EF507)*DY507/(EA507+273)*$E$15)</f>
        <v>0</v>
      </c>
      <c r="AX507" t="s">
        <v>439</v>
      </c>
      <c r="AY507" t="s">
        <v>439</v>
      </c>
      <c r="AZ507">
        <v>0</v>
      </c>
      <c r="BA507">
        <v>0</v>
      </c>
      <c r="BB507">
        <f>1-AZ507/BA507</f>
        <v>0</v>
      </c>
      <c r="BC507">
        <v>0</v>
      </c>
      <c r="BD507" t="s">
        <v>439</v>
      </c>
      <c r="BE507" t="s">
        <v>439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439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$B$13*EG507+$C$13*EH507+$F$13*ES507*(1-EV507)</f>
        <v>0</v>
      </c>
      <c r="DI507">
        <f>DH507*DJ507</f>
        <v>0</v>
      </c>
      <c r="DJ507">
        <f>($B$13*$D$11+$C$13*$D$11+$F$13*((FF507+EX507)/MAX(FF507+EX507+FG507, 0.1)*$I$11+FG507/MAX(FF507+EX507+FG507, 0.1)*$J$11))/($B$13+$C$13+$F$13)</f>
        <v>0</v>
      </c>
      <c r="DK507">
        <f>($B$13*$K$11+$C$13*$K$11+$F$13*((FF507+EX507)/MAX(FF507+EX507+FG507, 0.1)*$P$11+FG507/MAX(FF507+EX507+FG507, 0.1)*$Q$11))/($B$13+$C$13+$F$13)</f>
        <v>0</v>
      </c>
      <c r="DL507">
        <v>5.79</v>
      </c>
      <c r="DM507">
        <v>0.5</v>
      </c>
      <c r="DN507" t="s">
        <v>440</v>
      </c>
      <c r="DO507">
        <v>2</v>
      </c>
      <c r="DP507" t="b">
        <v>1</v>
      </c>
      <c r="DQ507">
        <v>1758655354.814285</v>
      </c>
      <c r="DR507">
        <v>346.4081785714286</v>
      </c>
      <c r="DS507">
        <v>332.5108571428571</v>
      </c>
      <c r="DT507">
        <v>21.94962857142857</v>
      </c>
      <c r="DU507">
        <v>19.46707857142857</v>
      </c>
      <c r="DV507">
        <v>347.6840714285714</v>
      </c>
      <c r="DW507">
        <v>21.66956785714286</v>
      </c>
      <c r="DX507">
        <v>499.9174285714285</v>
      </c>
      <c r="DY507">
        <v>90.21843928571427</v>
      </c>
      <c r="DZ507">
        <v>0.06744981071428571</v>
      </c>
      <c r="EA507">
        <v>28.80698928571428</v>
      </c>
      <c r="EB507">
        <v>29.9893</v>
      </c>
      <c r="EC507">
        <v>999.9000000000002</v>
      </c>
      <c r="ED507">
        <v>0</v>
      </c>
      <c r="EE507">
        <v>0</v>
      </c>
      <c r="EF507">
        <v>10006.75892857143</v>
      </c>
      <c r="EG507">
        <v>0</v>
      </c>
      <c r="EH507">
        <v>11.2928</v>
      </c>
      <c r="EI507">
        <v>13.89739285714286</v>
      </c>
      <c r="EJ507">
        <v>354.1824285714286</v>
      </c>
      <c r="EK507">
        <v>339.1123928571429</v>
      </c>
      <c r="EL507">
        <v>2.482546428571429</v>
      </c>
      <c r="EM507">
        <v>332.5108571428571</v>
      </c>
      <c r="EN507">
        <v>19.46707857142857</v>
      </c>
      <c r="EO507">
        <v>1.980260714285714</v>
      </c>
      <c r="EP507">
        <v>1.756289642857143</v>
      </c>
      <c r="EQ507">
        <v>17.28737857142857</v>
      </c>
      <c r="ER507">
        <v>15.40309642857143</v>
      </c>
      <c r="ES507">
        <v>1999.964285714286</v>
      </c>
      <c r="ET507">
        <v>0.9799996428571427</v>
      </c>
      <c r="EU507">
        <v>0.02000045714285715</v>
      </c>
      <c r="EV507">
        <v>0</v>
      </c>
      <c r="EW507">
        <v>897.44025</v>
      </c>
      <c r="EX507">
        <v>5.00078</v>
      </c>
      <c r="EY507">
        <v>17464.475</v>
      </c>
      <c r="EZ507">
        <v>16379.33928571428</v>
      </c>
      <c r="FA507">
        <v>39.08674999999999</v>
      </c>
      <c r="FB507">
        <v>39.84349999999999</v>
      </c>
      <c r="FC507">
        <v>39.55325</v>
      </c>
      <c r="FD507">
        <v>39.56874999999999</v>
      </c>
      <c r="FE507">
        <v>40.38821428571428</v>
      </c>
      <c r="FF507">
        <v>1955.064285714286</v>
      </c>
      <c r="FG507">
        <v>39.9</v>
      </c>
      <c r="FH507">
        <v>0</v>
      </c>
      <c r="FI507">
        <v>1758655360.8</v>
      </c>
      <c r="FJ507">
        <v>0</v>
      </c>
      <c r="FK507">
        <v>897.4491923076923</v>
      </c>
      <c r="FL507">
        <v>0.5691965933323986</v>
      </c>
      <c r="FM507">
        <v>4.266666701307766</v>
      </c>
      <c r="FN507">
        <v>17464.61538461538</v>
      </c>
      <c r="FO507">
        <v>15</v>
      </c>
      <c r="FP507">
        <v>0</v>
      </c>
      <c r="FQ507" t="s">
        <v>441</v>
      </c>
      <c r="FR507">
        <v>1746989605.5</v>
      </c>
      <c r="FS507">
        <v>1746989593.5</v>
      </c>
      <c r="FT507">
        <v>0</v>
      </c>
      <c r="FU507">
        <v>-0.274</v>
      </c>
      <c r="FV507">
        <v>-0.002</v>
      </c>
      <c r="FW507">
        <v>2.549</v>
      </c>
      <c r="FX507">
        <v>0.129</v>
      </c>
      <c r="FY507">
        <v>420</v>
      </c>
      <c r="FZ507">
        <v>17</v>
      </c>
      <c r="GA507">
        <v>0.02</v>
      </c>
      <c r="GB507">
        <v>0.04</v>
      </c>
      <c r="GC507">
        <v>13.2978575</v>
      </c>
      <c r="GD507">
        <v>12.78888292682925</v>
      </c>
      <c r="GE507">
        <v>1.260829202328273</v>
      </c>
      <c r="GF507">
        <v>0</v>
      </c>
      <c r="GG507">
        <v>897.4579411764706</v>
      </c>
      <c r="GH507">
        <v>0.221451493865661</v>
      </c>
      <c r="GI507">
        <v>0.2111546605155524</v>
      </c>
      <c r="GJ507">
        <v>1</v>
      </c>
      <c r="GK507">
        <v>2.48108</v>
      </c>
      <c r="GL507">
        <v>0.03138326454033791</v>
      </c>
      <c r="GM507">
        <v>0.003145663681959661</v>
      </c>
      <c r="GN507">
        <v>1</v>
      </c>
      <c r="GO507">
        <v>2</v>
      </c>
      <c r="GP507">
        <v>3</v>
      </c>
      <c r="GQ507" t="s">
        <v>442</v>
      </c>
      <c r="GR507">
        <v>3.10206</v>
      </c>
      <c r="GS507">
        <v>2.72581</v>
      </c>
      <c r="GT507">
        <v>0.0716127</v>
      </c>
      <c r="GU507">
        <v>0.0687234</v>
      </c>
      <c r="GV507">
        <v>0.101047</v>
      </c>
      <c r="GW507">
        <v>0.0940892</v>
      </c>
      <c r="GX507">
        <v>24264.9</v>
      </c>
      <c r="GY507">
        <v>22117.7</v>
      </c>
      <c r="GZ507">
        <v>26699.6</v>
      </c>
      <c r="HA507">
        <v>23970.8</v>
      </c>
      <c r="HB507">
        <v>38404.7</v>
      </c>
      <c r="HC507">
        <v>32098.4</v>
      </c>
      <c r="HD507">
        <v>46626.2</v>
      </c>
      <c r="HE507">
        <v>37922</v>
      </c>
      <c r="HF507">
        <v>1.87448</v>
      </c>
      <c r="HG507">
        <v>1.85928</v>
      </c>
      <c r="HH507">
        <v>0.167564</v>
      </c>
      <c r="HI507">
        <v>0</v>
      </c>
      <c r="HJ507">
        <v>27.2481</v>
      </c>
      <c r="HK507">
        <v>999.9</v>
      </c>
      <c r="HL507">
        <v>46.8</v>
      </c>
      <c r="HM507">
        <v>31.6</v>
      </c>
      <c r="HN507">
        <v>24.2151</v>
      </c>
      <c r="HO507">
        <v>60.9759</v>
      </c>
      <c r="HP507">
        <v>22.8726</v>
      </c>
      <c r="HQ507">
        <v>1</v>
      </c>
      <c r="HR507">
        <v>0.09878049999999999</v>
      </c>
      <c r="HS507">
        <v>-0.139728</v>
      </c>
      <c r="HT507">
        <v>20.2805</v>
      </c>
      <c r="HU507">
        <v>5.2128</v>
      </c>
      <c r="HV507">
        <v>11.9794</v>
      </c>
      <c r="HW507">
        <v>4.9635</v>
      </c>
      <c r="HX507">
        <v>3.27445</v>
      </c>
      <c r="HY507">
        <v>9999</v>
      </c>
      <c r="HZ507">
        <v>9999</v>
      </c>
      <c r="IA507">
        <v>9999</v>
      </c>
      <c r="IB507">
        <v>999.9</v>
      </c>
      <c r="IC507">
        <v>1.8639</v>
      </c>
      <c r="ID507">
        <v>1.86005</v>
      </c>
      <c r="IE507">
        <v>1.85838</v>
      </c>
      <c r="IF507">
        <v>1.85974</v>
      </c>
      <c r="IG507">
        <v>1.85986</v>
      </c>
      <c r="IH507">
        <v>1.85837</v>
      </c>
      <c r="II507">
        <v>1.85744</v>
      </c>
      <c r="IJ507">
        <v>1.85241</v>
      </c>
      <c r="IK507">
        <v>0</v>
      </c>
      <c r="IL507">
        <v>0</v>
      </c>
      <c r="IM507">
        <v>0</v>
      </c>
      <c r="IN507">
        <v>0</v>
      </c>
      <c r="IO507" t="s">
        <v>443</v>
      </c>
      <c r="IP507" t="s">
        <v>444</v>
      </c>
      <c r="IQ507" t="s">
        <v>445</v>
      </c>
      <c r="IR507" t="s">
        <v>445</v>
      </c>
      <c r="IS507" t="s">
        <v>445</v>
      </c>
      <c r="IT507" t="s">
        <v>445</v>
      </c>
      <c r="IU507">
        <v>0</v>
      </c>
      <c r="IV507">
        <v>100</v>
      </c>
      <c r="IW507">
        <v>100</v>
      </c>
      <c r="IX507">
        <v>-1.272</v>
      </c>
      <c r="IY507">
        <v>0.28</v>
      </c>
      <c r="IZ507">
        <v>-1.101190050776656</v>
      </c>
      <c r="JA507">
        <v>-0.0009077452495023094</v>
      </c>
      <c r="JB507">
        <v>1.260287539409167E-06</v>
      </c>
      <c r="JC507">
        <v>-2.747980142854786E-10</v>
      </c>
      <c r="JD507">
        <v>0.01164710740424388</v>
      </c>
      <c r="JE507">
        <v>0.002354074995816399</v>
      </c>
      <c r="JF507">
        <v>0.0004967520844642659</v>
      </c>
      <c r="JG507">
        <v>-1.558376616488758E-06</v>
      </c>
      <c r="JH507">
        <v>1</v>
      </c>
      <c r="JI507">
        <v>1955</v>
      </c>
      <c r="JJ507">
        <v>1</v>
      </c>
      <c r="JK507">
        <v>26</v>
      </c>
      <c r="JL507">
        <v>194429.3</v>
      </c>
      <c r="JM507">
        <v>194429.5</v>
      </c>
      <c r="JN507">
        <v>0.8630370000000001</v>
      </c>
      <c r="JO507">
        <v>2.62695</v>
      </c>
      <c r="JP507">
        <v>1.49658</v>
      </c>
      <c r="JQ507">
        <v>2.34619</v>
      </c>
      <c r="JR507">
        <v>1.54907</v>
      </c>
      <c r="JS507">
        <v>2.45239</v>
      </c>
      <c r="JT507">
        <v>36.0347</v>
      </c>
      <c r="JU507">
        <v>24.1751</v>
      </c>
      <c r="JV507">
        <v>18</v>
      </c>
      <c r="JW507">
        <v>482.586</v>
      </c>
      <c r="JX507">
        <v>487.488</v>
      </c>
      <c r="JY507">
        <v>27.4106</v>
      </c>
      <c r="JZ507">
        <v>28.5314</v>
      </c>
      <c r="KA507">
        <v>30.0001</v>
      </c>
      <c r="KB507">
        <v>28.7372</v>
      </c>
      <c r="KC507">
        <v>28.7299</v>
      </c>
      <c r="KD507">
        <v>17.2279</v>
      </c>
      <c r="KE507">
        <v>21.684</v>
      </c>
      <c r="KF507">
        <v>60.9581</v>
      </c>
      <c r="KG507">
        <v>27.4197</v>
      </c>
      <c r="KH507">
        <v>279.727</v>
      </c>
      <c r="KI507">
        <v>19.5048</v>
      </c>
      <c r="KJ507">
        <v>101.942</v>
      </c>
      <c r="KK507">
        <v>91.4559</v>
      </c>
    </row>
    <row r="508" spans="1:297">
      <c r="A508">
        <v>490</v>
      </c>
      <c r="B508">
        <v>1758655367.6</v>
      </c>
      <c r="C508">
        <v>13734.59999990463</v>
      </c>
      <c r="D508" t="s">
        <v>1430</v>
      </c>
      <c r="E508" t="s">
        <v>1431</v>
      </c>
      <c r="F508">
        <v>5</v>
      </c>
      <c r="G508" t="s">
        <v>1413</v>
      </c>
      <c r="H508" t="s">
        <v>438</v>
      </c>
      <c r="I508">
        <v>1758655360.1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(EA508+(U508+2*0.95*5.67E-8*(((EA508+$B$9)+273)^4-(EA508+273)^4)-44100*J508)/(1.84*29.3*R508+8*0.95*5.67E-8*(EA508+273)^3))</f>
        <v>0</v>
      </c>
      <c r="W508">
        <f>($C$9*EB508+$D$9*EC508+$E$9*V508)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2*0.95*5.67E-8*(((EA508+$B$9)+273)^4-(W508+273)^4)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305.4930094150868</v>
      </c>
      <c r="AK508">
        <v>314.2578545454544</v>
      </c>
      <c r="AL508">
        <v>-3.268841011591975</v>
      </c>
      <c r="AM508">
        <v>65.18557991189942</v>
      </c>
      <c r="AN508">
        <f>(AP508 - AO508 + DY508*1E3/(8.314*(EA508+273.15)) * AR508/DX508 * AQ508) * DX508/(100*DL508) * 1000/(1000 - AP508)</f>
        <v>0</v>
      </c>
      <c r="AO508">
        <v>19.4595013943204</v>
      </c>
      <c r="AP508">
        <v>21.94777393939392</v>
      </c>
      <c r="AQ508">
        <v>-1.138059831913231E-05</v>
      </c>
      <c r="AR508">
        <v>105.0321388018358</v>
      </c>
      <c r="AS508">
        <v>0</v>
      </c>
      <c r="AT508">
        <v>0</v>
      </c>
      <c r="AU508">
        <f>IF(AS508*$H$15&gt;=AW508,1.0,(AW508/(AW508-AS508*$H$15)))</f>
        <v>0</v>
      </c>
      <c r="AV508">
        <f>(AU508-1)*100</f>
        <v>0</v>
      </c>
      <c r="AW508">
        <f>MAX(0,($B$15+$C$15*EF508)/(1+$D$15*EF508)*DY508/(EA508+273)*$E$15)</f>
        <v>0</v>
      </c>
      <c r="AX508" t="s">
        <v>439</v>
      </c>
      <c r="AY508" t="s">
        <v>439</v>
      </c>
      <c r="AZ508">
        <v>0</v>
      </c>
      <c r="BA508">
        <v>0</v>
      </c>
      <c r="BB508">
        <f>1-AZ508/BA508</f>
        <v>0</v>
      </c>
      <c r="BC508">
        <v>0</v>
      </c>
      <c r="BD508" t="s">
        <v>439</v>
      </c>
      <c r="BE508" t="s">
        <v>439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439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$B$13*EG508+$C$13*EH508+$F$13*ES508*(1-EV508)</f>
        <v>0</v>
      </c>
      <c r="DI508">
        <f>DH508*DJ508</f>
        <v>0</v>
      </c>
      <c r="DJ508">
        <f>($B$13*$D$11+$C$13*$D$11+$F$13*((FF508+EX508)/MAX(FF508+EX508+FG508, 0.1)*$I$11+FG508/MAX(FF508+EX508+FG508, 0.1)*$J$11))/($B$13+$C$13+$F$13)</f>
        <v>0</v>
      </c>
      <c r="DK508">
        <f>($B$13*$K$11+$C$13*$K$11+$F$13*((FF508+EX508)/MAX(FF508+EX508+FG508, 0.1)*$P$11+FG508/MAX(FF508+EX508+FG508, 0.1)*$Q$11))/($B$13+$C$13+$F$13)</f>
        <v>0</v>
      </c>
      <c r="DL508">
        <v>5.79</v>
      </c>
      <c r="DM508">
        <v>0.5</v>
      </c>
      <c r="DN508" t="s">
        <v>440</v>
      </c>
      <c r="DO508">
        <v>2</v>
      </c>
      <c r="DP508" t="b">
        <v>1</v>
      </c>
      <c r="DQ508">
        <v>1758655360.1</v>
      </c>
      <c r="DR508">
        <v>329.6845555555556</v>
      </c>
      <c r="DS508">
        <v>314.9826296296297</v>
      </c>
      <c r="DT508">
        <v>21.94908148148148</v>
      </c>
      <c r="DU508">
        <v>19.4638074074074</v>
      </c>
      <c r="DV508">
        <v>330.9579629629629</v>
      </c>
      <c r="DW508">
        <v>21.66902962962963</v>
      </c>
      <c r="DX508">
        <v>499.9242222222222</v>
      </c>
      <c r="DY508">
        <v>90.21832592592592</v>
      </c>
      <c r="DZ508">
        <v>0.06755564814814816</v>
      </c>
      <c r="EA508">
        <v>28.80651481481481</v>
      </c>
      <c r="EB508">
        <v>29.98748888888889</v>
      </c>
      <c r="EC508">
        <v>999.9000000000001</v>
      </c>
      <c r="ED508">
        <v>0</v>
      </c>
      <c r="EE508">
        <v>0</v>
      </c>
      <c r="EF508">
        <v>10012.8</v>
      </c>
      <c r="EG508">
        <v>0</v>
      </c>
      <c r="EH508">
        <v>11.2928</v>
      </c>
      <c r="EI508">
        <v>14.70191111111111</v>
      </c>
      <c r="EJ508">
        <v>337.0832592592593</v>
      </c>
      <c r="EK508">
        <v>321.2351481481481</v>
      </c>
      <c r="EL508">
        <v>2.485268148148148</v>
      </c>
      <c r="EM508">
        <v>314.9826296296297</v>
      </c>
      <c r="EN508">
        <v>19.4638074074074</v>
      </c>
      <c r="EO508">
        <v>1.98020925925926</v>
      </c>
      <c r="EP508">
        <v>1.755992222222222</v>
      </c>
      <c r="EQ508">
        <v>17.28696296296296</v>
      </c>
      <c r="ER508">
        <v>15.40045925925926</v>
      </c>
      <c r="ES508">
        <v>1999.954814814815</v>
      </c>
      <c r="ET508">
        <v>0.9799995555555554</v>
      </c>
      <c r="EU508">
        <v>0.02000054444444445</v>
      </c>
      <c r="EV508">
        <v>0</v>
      </c>
      <c r="EW508">
        <v>897.5455185185184</v>
      </c>
      <c r="EX508">
        <v>5.00078</v>
      </c>
      <c r="EY508">
        <v>17465.38518518518</v>
      </c>
      <c r="EZ508">
        <v>16379.25925925926</v>
      </c>
      <c r="FA508">
        <v>39.09237037037037</v>
      </c>
      <c r="FB508">
        <v>39.84466666666667</v>
      </c>
      <c r="FC508">
        <v>39.43714814814815</v>
      </c>
      <c r="FD508">
        <v>39.57137037037037</v>
      </c>
      <c r="FE508">
        <v>40.3422962962963</v>
      </c>
      <c r="FF508">
        <v>1955.054814814815</v>
      </c>
      <c r="FG508">
        <v>39.9</v>
      </c>
      <c r="FH508">
        <v>0</v>
      </c>
      <c r="FI508">
        <v>1758655366.2</v>
      </c>
      <c r="FJ508">
        <v>0</v>
      </c>
      <c r="FK508">
        <v>897.58448</v>
      </c>
      <c r="FL508">
        <v>2.114076927167406</v>
      </c>
      <c r="FM508">
        <v>20.59230768682492</v>
      </c>
      <c r="FN508">
        <v>17465.688</v>
      </c>
      <c r="FO508">
        <v>15</v>
      </c>
      <c r="FP508">
        <v>0</v>
      </c>
      <c r="FQ508" t="s">
        <v>441</v>
      </c>
      <c r="FR508">
        <v>1746989605.5</v>
      </c>
      <c r="FS508">
        <v>1746989593.5</v>
      </c>
      <c r="FT508">
        <v>0</v>
      </c>
      <c r="FU508">
        <v>-0.274</v>
      </c>
      <c r="FV508">
        <v>-0.002</v>
      </c>
      <c r="FW508">
        <v>2.549</v>
      </c>
      <c r="FX508">
        <v>0.129</v>
      </c>
      <c r="FY508">
        <v>420</v>
      </c>
      <c r="FZ508">
        <v>17</v>
      </c>
      <c r="GA508">
        <v>0.02</v>
      </c>
      <c r="GB508">
        <v>0.04</v>
      </c>
      <c r="GC508">
        <v>14.0924025</v>
      </c>
      <c r="GD508">
        <v>9.549776735459631</v>
      </c>
      <c r="GE508">
        <v>0.9312501928825303</v>
      </c>
      <c r="GF508">
        <v>0</v>
      </c>
      <c r="GG508">
        <v>897.4859705882353</v>
      </c>
      <c r="GH508">
        <v>0.5449197886090277</v>
      </c>
      <c r="GI508">
        <v>0.238728061547539</v>
      </c>
      <c r="GJ508">
        <v>1</v>
      </c>
      <c r="GK508">
        <v>2.4834355</v>
      </c>
      <c r="GL508">
        <v>0.03097080675421791</v>
      </c>
      <c r="GM508">
        <v>0.003090974724904775</v>
      </c>
      <c r="GN508">
        <v>1</v>
      </c>
      <c r="GO508">
        <v>2</v>
      </c>
      <c r="GP508">
        <v>3</v>
      </c>
      <c r="GQ508" t="s">
        <v>442</v>
      </c>
      <c r="GR508">
        <v>3.10215</v>
      </c>
      <c r="GS508">
        <v>2.72597</v>
      </c>
      <c r="GT508">
        <v>0.0687601</v>
      </c>
      <c r="GU508">
        <v>0.0656906</v>
      </c>
      <c r="GV508">
        <v>0.101039</v>
      </c>
      <c r="GW508">
        <v>0.0940766</v>
      </c>
      <c r="GX508">
        <v>24339.5</v>
      </c>
      <c r="GY508">
        <v>22189.8</v>
      </c>
      <c r="GZ508">
        <v>26699.7</v>
      </c>
      <c r="HA508">
        <v>23970.9</v>
      </c>
      <c r="HB508">
        <v>38404.7</v>
      </c>
      <c r="HC508">
        <v>32099</v>
      </c>
      <c r="HD508">
        <v>46626.2</v>
      </c>
      <c r="HE508">
        <v>37922.5</v>
      </c>
      <c r="HF508">
        <v>1.87437</v>
      </c>
      <c r="HG508">
        <v>1.8589</v>
      </c>
      <c r="HH508">
        <v>0.168346</v>
      </c>
      <c r="HI508">
        <v>0</v>
      </c>
      <c r="HJ508">
        <v>27.2451</v>
      </c>
      <c r="HK508">
        <v>999.9</v>
      </c>
      <c r="HL508">
        <v>46.8</v>
      </c>
      <c r="HM508">
        <v>31.7</v>
      </c>
      <c r="HN508">
        <v>24.3545</v>
      </c>
      <c r="HO508">
        <v>61.2559</v>
      </c>
      <c r="HP508">
        <v>22.7083</v>
      </c>
      <c r="HQ508">
        <v>1</v>
      </c>
      <c r="HR508">
        <v>0.0990777</v>
      </c>
      <c r="HS508">
        <v>-0.165275</v>
      </c>
      <c r="HT508">
        <v>20.2806</v>
      </c>
      <c r="HU508">
        <v>5.21295</v>
      </c>
      <c r="HV508">
        <v>11.9794</v>
      </c>
      <c r="HW508">
        <v>4.9638</v>
      </c>
      <c r="HX508">
        <v>3.27445</v>
      </c>
      <c r="HY508">
        <v>9999</v>
      </c>
      <c r="HZ508">
        <v>9999</v>
      </c>
      <c r="IA508">
        <v>9999</v>
      </c>
      <c r="IB508">
        <v>999.9</v>
      </c>
      <c r="IC508">
        <v>1.86394</v>
      </c>
      <c r="ID508">
        <v>1.86005</v>
      </c>
      <c r="IE508">
        <v>1.85837</v>
      </c>
      <c r="IF508">
        <v>1.85974</v>
      </c>
      <c r="IG508">
        <v>1.85989</v>
      </c>
      <c r="IH508">
        <v>1.85837</v>
      </c>
      <c r="II508">
        <v>1.85744</v>
      </c>
      <c r="IJ508">
        <v>1.85242</v>
      </c>
      <c r="IK508">
        <v>0</v>
      </c>
      <c r="IL508">
        <v>0</v>
      </c>
      <c r="IM508">
        <v>0</v>
      </c>
      <c r="IN508">
        <v>0</v>
      </c>
      <c r="IO508" t="s">
        <v>443</v>
      </c>
      <c r="IP508" t="s">
        <v>444</v>
      </c>
      <c r="IQ508" t="s">
        <v>445</v>
      </c>
      <c r="IR508" t="s">
        <v>445</v>
      </c>
      <c r="IS508" t="s">
        <v>445</v>
      </c>
      <c r="IT508" t="s">
        <v>445</v>
      </c>
      <c r="IU508">
        <v>0</v>
      </c>
      <c r="IV508">
        <v>100</v>
      </c>
      <c r="IW508">
        <v>100</v>
      </c>
      <c r="IX508">
        <v>-1.269</v>
      </c>
      <c r="IY508">
        <v>0.28</v>
      </c>
      <c r="IZ508">
        <v>-1.101190050776656</v>
      </c>
      <c r="JA508">
        <v>-0.0009077452495023094</v>
      </c>
      <c r="JB508">
        <v>1.260287539409167E-06</v>
      </c>
      <c r="JC508">
        <v>-2.747980142854786E-10</v>
      </c>
      <c r="JD508">
        <v>0.01164710740424388</v>
      </c>
      <c r="JE508">
        <v>0.002354074995816399</v>
      </c>
      <c r="JF508">
        <v>0.0004967520844642659</v>
      </c>
      <c r="JG508">
        <v>-1.558376616488758E-06</v>
      </c>
      <c r="JH508">
        <v>1</v>
      </c>
      <c r="JI508">
        <v>1955</v>
      </c>
      <c r="JJ508">
        <v>1</v>
      </c>
      <c r="JK508">
        <v>26</v>
      </c>
      <c r="JL508">
        <v>194429.4</v>
      </c>
      <c r="JM508">
        <v>194429.6</v>
      </c>
      <c r="JN508">
        <v>0.819092</v>
      </c>
      <c r="JO508">
        <v>2.61475</v>
      </c>
      <c r="JP508">
        <v>1.49658</v>
      </c>
      <c r="JQ508">
        <v>2.34619</v>
      </c>
      <c r="JR508">
        <v>1.54907</v>
      </c>
      <c r="JS508">
        <v>2.46216</v>
      </c>
      <c r="JT508">
        <v>36.0347</v>
      </c>
      <c r="JU508">
        <v>24.1838</v>
      </c>
      <c r="JV508">
        <v>18</v>
      </c>
      <c r="JW508">
        <v>482.543</v>
      </c>
      <c r="JX508">
        <v>487.258</v>
      </c>
      <c r="JY508">
        <v>27.4185</v>
      </c>
      <c r="JZ508">
        <v>28.5338</v>
      </c>
      <c r="KA508">
        <v>30.0003</v>
      </c>
      <c r="KB508">
        <v>28.7394</v>
      </c>
      <c r="KC508">
        <v>28.7316</v>
      </c>
      <c r="KD508">
        <v>16.4955</v>
      </c>
      <c r="KE508">
        <v>21.684</v>
      </c>
      <c r="KF508">
        <v>60.9581</v>
      </c>
      <c r="KG508">
        <v>27.4298</v>
      </c>
      <c r="KH508">
        <v>266.324</v>
      </c>
      <c r="KI508">
        <v>19.5048</v>
      </c>
      <c r="KJ508">
        <v>101.942</v>
      </c>
      <c r="KK508">
        <v>91.4567</v>
      </c>
    </row>
    <row r="509" spans="1:297">
      <c r="A509">
        <v>491</v>
      </c>
      <c r="B509">
        <v>1758655372.6</v>
      </c>
      <c r="C509">
        <v>13739.59999990463</v>
      </c>
      <c r="D509" t="s">
        <v>1432</v>
      </c>
      <c r="E509" t="s">
        <v>1433</v>
      </c>
      <c r="F509">
        <v>5</v>
      </c>
      <c r="G509" t="s">
        <v>1413</v>
      </c>
      <c r="H509" t="s">
        <v>438</v>
      </c>
      <c r="I509">
        <v>1758655364.814285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(EA509+(U509+2*0.95*5.67E-8*(((EA509+$B$9)+273)^4-(EA509+273)^4)-44100*J509)/(1.84*29.3*R509+8*0.95*5.67E-8*(EA509+273)^3))</f>
        <v>0</v>
      </c>
      <c r="W509">
        <f>($C$9*EB509+$D$9*EC509+$E$9*V509)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2*0.95*5.67E-8*(((EA509+$B$9)+273)^4-(W509+273)^4)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288.5145384784392</v>
      </c>
      <c r="AK509">
        <v>297.882993939394</v>
      </c>
      <c r="AL509">
        <v>-3.275493595580787</v>
      </c>
      <c r="AM509">
        <v>65.18557991189942</v>
      </c>
      <c r="AN509">
        <f>(AP509 - AO509 + DY509*1E3/(8.314*(EA509+273.15)) * AR509/DX509 * AQ509) * DX509/(100*DL509) * 1000/(1000 - AP509)</f>
        <v>0</v>
      </c>
      <c r="AO509">
        <v>19.45716462546896</v>
      </c>
      <c r="AP509">
        <v>21.9470903030303</v>
      </c>
      <c r="AQ509">
        <v>1.635627874110913E-05</v>
      </c>
      <c r="AR509">
        <v>105.0321388018358</v>
      </c>
      <c r="AS509">
        <v>0</v>
      </c>
      <c r="AT509">
        <v>0</v>
      </c>
      <c r="AU509">
        <f>IF(AS509*$H$15&gt;=AW509,1.0,(AW509/(AW509-AS509*$H$15)))</f>
        <v>0</v>
      </c>
      <c r="AV509">
        <f>(AU509-1)*100</f>
        <v>0</v>
      </c>
      <c r="AW509">
        <f>MAX(0,($B$15+$C$15*EF509)/(1+$D$15*EF509)*DY509/(EA509+273)*$E$15)</f>
        <v>0</v>
      </c>
      <c r="AX509" t="s">
        <v>439</v>
      </c>
      <c r="AY509" t="s">
        <v>439</v>
      </c>
      <c r="AZ509">
        <v>0</v>
      </c>
      <c r="BA509">
        <v>0</v>
      </c>
      <c r="BB509">
        <f>1-AZ509/BA509</f>
        <v>0</v>
      </c>
      <c r="BC509">
        <v>0</v>
      </c>
      <c r="BD509" t="s">
        <v>439</v>
      </c>
      <c r="BE509" t="s">
        <v>439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439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$B$13*EG509+$C$13*EH509+$F$13*ES509*(1-EV509)</f>
        <v>0</v>
      </c>
      <c r="DI509">
        <f>DH509*DJ509</f>
        <v>0</v>
      </c>
      <c r="DJ509">
        <f>($B$13*$D$11+$C$13*$D$11+$F$13*((FF509+EX509)/MAX(FF509+EX509+FG509, 0.1)*$I$11+FG509/MAX(FF509+EX509+FG509, 0.1)*$J$11))/($B$13+$C$13+$F$13)</f>
        <v>0</v>
      </c>
      <c r="DK509">
        <f>($B$13*$K$11+$C$13*$K$11+$F$13*((FF509+EX509)/MAX(FF509+EX509+FG509, 0.1)*$P$11+FG509/MAX(FF509+EX509+FG509, 0.1)*$Q$11))/($B$13+$C$13+$F$13)</f>
        <v>0</v>
      </c>
      <c r="DL509">
        <v>5.79</v>
      </c>
      <c r="DM509">
        <v>0.5</v>
      </c>
      <c r="DN509" t="s">
        <v>440</v>
      </c>
      <c r="DO509">
        <v>2</v>
      </c>
      <c r="DP509" t="b">
        <v>1</v>
      </c>
      <c r="DQ509">
        <v>1758655364.814285</v>
      </c>
      <c r="DR509">
        <v>314.6500714285714</v>
      </c>
      <c r="DS509">
        <v>299.3488214285714</v>
      </c>
      <c r="DT509">
        <v>21.94811071428571</v>
      </c>
      <c r="DU509">
        <v>19.46111071428571</v>
      </c>
      <c r="DV509">
        <v>315.9208214285714</v>
      </c>
      <c r="DW509">
        <v>21.66807857142857</v>
      </c>
      <c r="DX509">
        <v>499.9303571428571</v>
      </c>
      <c r="DY509">
        <v>90.21834285714286</v>
      </c>
      <c r="DZ509">
        <v>0.06785213571428574</v>
      </c>
      <c r="EA509">
        <v>28.80635714285714</v>
      </c>
      <c r="EB509">
        <v>29.98644642857143</v>
      </c>
      <c r="EC509">
        <v>999.9000000000002</v>
      </c>
      <c r="ED509">
        <v>0</v>
      </c>
      <c r="EE509">
        <v>0</v>
      </c>
      <c r="EF509">
        <v>10001.16035714286</v>
      </c>
      <c r="EG509">
        <v>0</v>
      </c>
      <c r="EH509">
        <v>11.2928</v>
      </c>
      <c r="EI509">
        <v>15.30132142857143</v>
      </c>
      <c r="EJ509">
        <v>321.7111428571429</v>
      </c>
      <c r="EK509">
        <v>305.2901071428572</v>
      </c>
      <c r="EL509">
        <v>2.486996071428571</v>
      </c>
      <c r="EM509">
        <v>299.3488214285714</v>
      </c>
      <c r="EN509">
        <v>19.46111071428571</v>
      </c>
      <c r="EO509">
        <v>1.980122857142857</v>
      </c>
      <c r="EP509">
        <v>1.755749285714286</v>
      </c>
      <c r="EQ509">
        <v>17.28626428571429</v>
      </c>
      <c r="ER509">
        <v>15.39830714285714</v>
      </c>
      <c r="ES509">
        <v>1999.958571428572</v>
      </c>
      <c r="ET509">
        <v>0.9799996428571427</v>
      </c>
      <c r="EU509">
        <v>0.02000045714285715</v>
      </c>
      <c r="EV509">
        <v>0</v>
      </c>
      <c r="EW509">
        <v>897.7227142857142</v>
      </c>
      <c r="EX509">
        <v>5.00078</v>
      </c>
      <c r="EY509">
        <v>17467.41428571429</v>
      </c>
      <c r="EZ509">
        <v>16379.28214285714</v>
      </c>
      <c r="FA509">
        <v>39.07114285714285</v>
      </c>
      <c r="FB509">
        <v>39.84349999999999</v>
      </c>
      <c r="FC509">
        <v>39.36114285714285</v>
      </c>
      <c r="FD509">
        <v>39.55989285714285</v>
      </c>
      <c r="FE509">
        <v>40.33446428571428</v>
      </c>
      <c r="FF509">
        <v>1955.058571428571</v>
      </c>
      <c r="FG509">
        <v>39.9</v>
      </c>
      <c r="FH509">
        <v>0</v>
      </c>
      <c r="FI509">
        <v>1758655371</v>
      </c>
      <c r="FJ509">
        <v>0</v>
      </c>
      <c r="FK509">
        <v>897.7153599999999</v>
      </c>
      <c r="FL509">
        <v>2.230384613795068</v>
      </c>
      <c r="FM509">
        <v>36.97692302433691</v>
      </c>
      <c r="FN509">
        <v>17467.868</v>
      </c>
      <c r="FO509">
        <v>15</v>
      </c>
      <c r="FP509">
        <v>0</v>
      </c>
      <c r="FQ509" t="s">
        <v>441</v>
      </c>
      <c r="FR509">
        <v>1746989605.5</v>
      </c>
      <c r="FS509">
        <v>1746989593.5</v>
      </c>
      <c r="FT509">
        <v>0</v>
      </c>
      <c r="FU509">
        <v>-0.274</v>
      </c>
      <c r="FV509">
        <v>-0.002</v>
      </c>
      <c r="FW509">
        <v>2.549</v>
      </c>
      <c r="FX509">
        <v>0.129</v>
      </c>
      <c r="FY509">
        <v>420</v>
      </c>
      <c r="FZ509">
        <v>17</v>
      </c>
      <c r="GA509">
        <v>0.02</v>
      </c>
      <c r="GB509">
        <v>0.04</v>
      </c>
      <c r="GC509">
        <v>14.9830775</v>
      </c>
      <c r="GD509">
        <v>7.659157598499029</v>
      </c>
      <c r="GE509">
        <v>0.7379518309102228</v>
      </c>
      <c r="GF509">
        <v>0</v>
      </c>
      <c r="GG509">
        <v>897.6164705882353</v>
      </c>
      <c r="GH509">
        <v>2.171367457939192</v>
      </c>
      <c r="GI509">
        <v>0.3137778565364261</v>
      </c>
      <c r="GJ509">
        <v>0</v>
      </c>
      <c r="GK509">
        <v>2.48603925</v>
      </c>
      <c r="GL509">
        <v>0.02497407129455723</v>
      </c>
      <c r="GM509">
        <v>0.002579563323025817</v>
      </c>
      <c r="GN509">
        <v>1</v>
      </c>
      <c r="GO509">
        <v>1</v>
      </c>
      <c r="GP509">
        <v>3</v>
      </c>
      <c r="GQ509" t="s">
        <v>448</v>
      </c>
      <c r="GR509">
        <v>3.10197</v>
      </c>
      <c r="GS509">
        <v>2.72658</v>
      </c>
      <c r="GT509">
        <v>0.0658412</v>
      </c>
      <c r="GU509">
        <v>0.06261</v>
      </c>
      <c r="GV509">
        <v>0.101038</v>
      </c>
      <c r="GW509">
        <v>0.0940624</v>
      </c>
      <c r="GX509">
        <v>24415.8</v>
      </c>
      <c r="GY509">
        <v>22263.2</v>
      </c>
      <c r="GZ509">
        <v>26699.7</v>
      </c>
      <c r="HA509">
        <v>23971.1</v>
      </c>
      <c r="HB509">
        <v>38404.4</v>
      </c>
      <c r="HC509">
        <v>32098.9</v>
      </c>
      <c r="HD509">
        <v>46626.2</v>
      </c>
      <c r="HE509">
        <v>37922.2</v>
      </c>
      <c r="HF509">
        <v>1.87427</v>
      </c>
      <c r="HG509">
        <v>1.85928</v>
      </c>
      <c r="HH509">
        <v>0.168703</v>
      </c>
      <c r="HI509">
        <v>0</v>
      </c>
      <c r="HJ509">
        <v>27.2415</v>
      </c>
      <c r="HK509">
        <v>999.9</v>
      </c>
      <c r="HL509">
        <v>46.8</v>
      </c>
      <c r="HM509">
        <v>31.6</v>
      </c>
      <c r="HN509">
        <v>24.2169</v>
      </c>
      <c r="HO509">
        <v>61.2959</v>
      </c>
      <c r="HP509">
        <v>22.6442</v>
      </c>
      <c r="HQ509">
        <v>1</v>
      </c>
      <c r="HR509">
        <v>0.09896340000000001</v>
      </c>
      <c r="HS509">
        <v>-0.170956</v>
      </c>
      <c r="HT509">
        <v>20.2804</v>
      </c>
      <c r="HU509">
        <v>5.21265</v>
      </c>
      <c r="HV509">
        <v>11.9796</v>
      </c>
      <c r="HW509">
        <v>4.96355</v>
      </c>
      <c r="HX509">
        <v>3.27443</v>
      </c>
      <c r="HY509">
        <v>9999</v>
      </c>
      <c r="HZ509">
        <v>9999</v>
      </c>
      <c r="IA509">
        <v>9999</v>
      </c>
      <c r="IB509">
        <v>999.9</v>
      </c>
      <c r="IC509">
        <v>1.8639</v>
      </c>
      <c r="ID509">
        <v>1.86005</v>
      </c>
      <c r="IE509">
        <v>1.85838</v>
      </c>
      <c r="IF509">
        <v>1.85974</v>
      </c>
      <c r="IG509">
        <v>1.85989</v>
      </c>
      <c r="IH509">
        <v>1.85837</v>
      </c>
      <c r="II509">
        <v>1.85745</v>
      </c>
      <c r="IJ509">
        <v>1.85241</v>
      </c>
      <c r="IK509">
        <v>0</v>
      </c>
      <c r="IL509">
        <v>0</v>
      </c>
      <c r="IM509">
        <v>0</v>
      </c>
      <c r="IN509">
        <v>0</v>
      </c>
      <c r="IO509" t="s">
        <v>443</v>
      </c>
      <c r="IP509" t="s">
        <v>444</v>
      </c>
      <c r="IQ509" t="s">
        <v>445</v>
      </c>
      <c r="IR509" t="s">
        <v>445</v>
      </c>
      <c r="IS509" t="s">
        <v>445</v>
      </c>
      <c r="IT509" t="s">
        <v>445</v>
      </c>
      <c r="IU509">
        <v>0</v>
      </c>
      <c r="IV509">
        <v>100</v>
      </c>
      <c r="IW509">
        <v>100</v>
      </c>
      <c r="IX509">
        <v>-1.265</v>
      </c>
      <c r="IY509">
        <v>0.28</v>
      </c>
      <c r="IZ509">
        <v>-1.101190050776656</v>
      </c>
      <c r="JA509">
        <v>-0.0009077452495023094</v>
      </c>
      <c r="JB509">
        <v>1.260287539409167E-06</v>
      </c>
      <c r="JC509">
        <v>-2.747980142854786E-10</v>
      </c>
      <c r="JD509">
        <v>0.01164710740424388</v>
      </c>
      <c r="JE509">
        <v>0.002354074995816399</v>
      </c>
      <c r="JF509">
        <v>0.0004967520844642659</v>
      </c>
      <c r="JG509">
        <v>-1.558376616488758E-06</v>
      </c>
      <c r="JH509">
        <v>1</v>
      </c>
      <c r="JI509">
        <v>1955</v>
      </c>
      <c r="JJ509">
        <v>1</v>
      </c>
      <c r="JK509">
        <v>26</v>
      </c>
      <c r="JL509">
        <v>194429.5</v>
      </c>
      <c r="JM509">
        <v>194429.7</v>
      </c>
      <c r="JN509">
        <v>0.786133</v>
      </c>
      <c r="JO509">
        <v>2.62939</v>
      </c>
      <c r="JP509">
        <v>1.49658</v>
      </c>
      <c r="JQ509">
        <v>2.34619</v>
      </c>
      <c r="JR509">
        <v>1.54907</v>
      </c>
      <c r="JS509">
        <v>2.39868</v>
      </c>
      <c r="JT509">
        <v>36.0347</v>
      </c>
      <c r="JU509">
        <v>24.1751</v>
      </c>
      <c r="JV509">
        <v>18</v>
      </c>
      <c r="JW509">
        <v>482.488</v>
      </c>
      <c r="JX509">
        <v>487.503</v>
      </c>
      <c r="JY509">
        <v>27.4296</v>
      </c>
      <c r="JZ509">
        <v>28.534</v>
      </c>
      <c r="KA509">
        <v>30.0001</v>
      </c>
      <c r="KB509">
        <v>28.7397</v>
      </c>
      <c r="KC509">
        <v>28.7316</v>
      </c>
      <c r="KD509">
        <v>15.6924</v>
      </c>
      <c r="KE509">
        <v>21.684</v>
      </c>
      <c r="KF509">
        <v>60.9581</v>
      </c>
      <c r="KG509">
        <v>27.4378</v>
      </c>
      <c r="KH509">
        <v>246.29</v>
      </c>
      <c r="KI509">
        <v>19.5048</v>
      </c>
      <c r="KJ509">
        <v>101.942</v>
      </c>
      <c r="KK509">
        <v>91.4567</v>
      </c>
    </row>
    <row r="510" spans="1:297">
      <c r="A510">
        <v>492</v>
      </c>
      <c r="B510">
        <v>1758655377.6</v>
      </c>
      <c r="C510">
        <v>13744.59999990463</v>
      </c>
      <c r="D510" t="s">
        <v>1434</v>
      </c>
      <c r="E510" t="s">
        <v>1435</v>
      </c>
      <c r="F510">
        <v>5</v>
      </c>
      <c r="G510" t="s">
        <v>1413</v>
      </c>
      <c r="H510" t="s">
        <v>438</v>
      </c>
      <c r="I510">
        <v>1758655370.1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(EA510+(U510+2*0.95*5.67E-8*(((EA510+$B$9)+273)^4-(EA510+273)^4)-44100*J510)/(1.84*29.3*R510+8*0.95*5.67E-8*(EA510+273)^3))</f>
        <v>0</v>
      </c>
      <c r="W510">
        <f>($C$9*EB510+$D$9*EC510+$E$9*V510)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2*0.95*5.67E-8*(((EA510+$B$9)+273)^4-(W510+273)^4)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271.7147925649049</v>
      </c>
      <c r="AK510">
        <v>281.4920484848484</v>
      </c>
      <c r="AL510">
        <v>-3.283263112441076</v>
      </c>
      <c r="AM510">
        <v>65.18557991189942</v>
      </c>
      <c r="AN510">
        <f>(AP510 - AO510 + DY510*1E3/(8.314*(EA510+273.15)) * AR510/DX510 * AQ510) * DX510/(100*DL510) * 1000/(1000 - AP510)</f>
        <v>0</v>
      </c>
      <c r="AO510">
        <v>19.45372033894559</v>
      </c>
      <c r="AP510">
        <v>21.94663939393939</v>
      </c>
      <c r="AQ510">
        <v>-9.436069957790585E-06</v>
      </c>
      <c r="AR510">
        <v>105.0321388018358</v>
      </c>
      <c r="AS510">
        <v>0</v>
      </c>
      <c r="AT510">
        <v>0</v>
      </c>
      <c r="AU510">
        <f>IF(AS510*$H$15&gt;=AW510,1.0,(AW510/(AW510-AS510*$H$15)))</f>
        <v>0</v>
      </c>
      <c r="AV510">
        <f>(AU510-1)*100</f>
        <v>0</v>
      </c>
      <c r="AW510">
        <f>MAX(0,($B$15+$C$15*EF510)/(1+$D$15*EF510)*DY510/(EA510+273)*$E$15)</f>
        <v>0</v>
      </c>
      <c r="AX510" t="s">
        <v>439</v>
      </c>
      <c r="AY510" t="s">
        <v>439</v>
      </c>
      <c r="AZ510">
        <v>0</v>
      </c>
      <c r="BA510">
        <v>0</v>
      </c>
      <c r="BB510">
        <f>1-AZ510/BA510</f>
        <v>0</v>
      </c>
      <c r="BC510">
        <v>0</v>
      </c>
      <c r="BD510" t="s">
        <v>439</v>
      </c>
      <c r="BE510" t="s">
        <v>439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439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$B$13*EG510+$C$13*EH510+$F$13*ES510*(1-EV510)</f>
        <v>0</v>
      </c>
      <c r="DI510">
        <f>DH510*DJ510</f>
        <v>0</v>
      </c>
      <c r="DJ510">
        <f>($B$13*$D$11+$C$13*$D$11+$F$13*((FF510+EX510)/MAX(FF510+EX510+FG510, 0.1)*$I$11+FG510/MAX(FF510+EX510+FG510, 0.1)*$J$11))/($B$13+$C$13+$F$13)</f>
        <v>0</v>
      </c>
      <c r="DK510">
        <f>($B$13*$K$11+$C$13*$K$11+$F$13*((FF510+EX510)/MAX(FF510+EX510+FG510, 0.1)*$P$11+FG510/MAX(FF510+EX510+FG510, 0.1)*$Q$11))/($B$13+$C$13+$F$13)</f>
        <v>0</v>
      </c>
      <c r="DL510">
        <v>5.79</v>
      </c>
      <c r="DM510">
        <v>0.5</v>
      </c>
      <c r="DN510" t="s">
        <v>440</v>
      </c>
      <c r="DO510">
        <v>2</v>
      </c>
      <c r="DP510" t="b">
        <v>1</v>
      </c>
      <c r="DQ510">
        <v>1758655370.1</v>
      </c>
      <c r="DR510">
        <v>297.7517037037038</v>
      </c>
      <c r="DS510">
        <v>281.825925925926</v>
      </c>
      <c r="DT510">
        <v>21.94747777777778</v>
      </c>
      <c r="DU510">
        <v>19.45749259259259</v>
      </c>
      <c r="DV510">
        <v>299.0188518518519</v>
      </c>
      <c r="DW510">
        <v>21.66745555555555</v>
      </c>
      <c r="DX510">
        <v>500.0002962962964</v>
      </c>
      <c r="DY510">
        <v>90.21782962962963</v>
      </c>
      <c r="DZ510">
        <v>0.06798463333333334</v>
      </c>
      <c r="EA510">
        <v>28.80690740740741</v>
      </c>
      <c r="EB510">
        <v>29.98443703703704</v>
      </c>
      <c r="EC510">
        <v>999.9000000000001</v>
      </c>
      <c r="ED510">
        <v>0</v>
      </c>
      <c r="EE510">
        <v>0</v>
      </c>
      <c r="EF510">
        <v>10010.85888888889</v>
      </c>
      <c r="EG510">
        <v>0</v>
      </c>
      <c r="EH510">
        <v>11.2928</v>
      </c>
      <c r="EI510">
        <v>15.92573703703704</v>
      </c>
      <c r="EJ510">
        <v>304.4333333333333</v>
      </c>
      <c r="EK510">
        <v>287.4185185185185</v>
      </c>
      <c r="EL510">
        <v>2.489975555555555</v>
      </c>
      <c r="EM510">
        <v>281.825925925926</v>
      </c>
      <c r="EN510">
        <v>19.45749259259259</v>
      </c>
      <c r="EO510">
        <v>1.980054074074074</v>
      </c>
      <c r="EP510">
        <v>1.755412962962963</v>
      </c>
      <c r="EQ510">
        <v>17.28572222222222</v>
      </c>
      <c r="ER510">
        <v>15.39531481481481</v>
      </c>
      <c r="ES510">
        <v>1999.986666666667</v>
      </c>
      <c r="ET510">
        <v>0.98</v>
      </c>
      <c r="EU510">
        <v>0.0200001037037037</v>
      </c>
      <c r="EV510">
        <v>0</v>
      </c>
      <c r="EW510">
        <v>897.9714814814813</v>
      </c>
      <c r="EX510">
        <v>5.00078</v>
      </c>
      <c r="EY510">
        <v>17471.45925925926</v>
      </c>
      <c r="EZ510">
        <v>16379.51851851852</v>
      </c>
      <c r="FA510">
        <v>39.07144444444445</v>
      </c>
      <c r="FB510">
        <v>39.84466666666667</v>
      </c>
      <c r="FC510">
        <v>39.2402962962963</v>
      </c>
      <c r="FD510">
        <v>39.57377777777777</v>
      </c>
      <c r="FE510">
        <v>40.32370370370369</v>
      </c>
      <c r="FF510">
        <v>1955.086666666667</v>
      </c>
      <c r="FG510">
        <v>39.9</v>
      </c>
      <c r="FH510">
        <v>0</v>
      </c>
      <c r="FI510">
        <v>1758655375.8</v>
      </c>
      <c r="FJ510">
        <v>0</v>
      </c>
      <c r="FK510">
        <v>897.9458799999999</v>
      </c>
      <c r="FL510">
        <v>2.867615400034034</v>
      </c>
      <c r="FM510">
        <v>55.86153857478867</v>
      </c>
      <c r="FN510">
        <v>17471.6</v>
      </c>
      <c r="FO510">
        <v>15</v>
      </c>
      <c r="FP510">
        <v>0</v>
      </c>
      <c r="FQ510" t="s">
        <v>441</v>
      </c>
      <c r="FR510">
        <v>1746989605.5</v>
      </c>
      <c r="FS510">
        <v>1746989593.5</v>
      </c>
      <c r="FT510">
        <v>0</v>
      </c>
      <c r="FU510">
        <v>-0.274</v>
      </c>
      <c r="FV510">
        <v>-0.002</v>
      </c>
      <c r="FW510">
        <v>2.549</v>
      </c>
      <c r="FX510">
        <v>0.129</v>
      </c>
      <c r="FY510">
        <v>420</v>
      </c>
      <c r="FZ510">
        <v>17</v>
      </c>
      <c r="GA510">
        <v>0.02</v>
      </c>
      <c r="GB510">
        <v>0.04</v>
      </c>
      <c r="GC510">
        <v>15.470795</v>
      </c>
      <c r="GD510">
        <v>7.106372983114433</v>
      </c>
      <c r="GE510">
        <v>0.6848241989554694</v>
      </c>
      <c r="GF510">
        <v>0</v>
      </c>
      <c r="GG510">
        <v>897.8087647058824</v>
      </c>
      <c r="GH510">
        <v>2.23786096783048</v>
      </c>
      <c r="GI510">
        <v>0.3275309647529063</v>
      </c>
      <c r="GJ510">
        <v>0</v>
      </c>
      <c r="GK510">
        <v>2.48801175</v>
      </c>
      <c r="GL510">
        <v>0.0293436022514047</v>
      </c>
      <c r="GM510">
        <v>0.003002600445863573</v>
      </c>
      <c r="GN510">
        <v>1</v>
      </c>
      <c r="GO510">
        <v>1</v>
      </c>
      <c r="GP510">
        <v>3</v>
      </c>
      <c r="GQ510" t="s">
        <v>448</v>
      </c>
      <c r="GR510">
        <v>3.1024</v>
      </c>
      <c r="GS510">
        <v>2.72631</v>
      </c>
      <c r="GT510">
        <v>0.062859</v>
      </c>
      <c r="GU510">
        <v>0.0594401</v>
      </c>
      <c r="GV510">
        <v>0.101038</v>
      </c>
      <c r="GW510">
        <v>0.0940549</v>
      </c>
      <c r="GX510">
        <v>24493.7</v>
      </c>
      <c r="GY510">
        <v>22338.2</v>
      </c>
      <c r="GZ510">
        <v>26699.8</v>
      </c>
      <c r="HA510">
        <v>23970.9</v>
      </c>
      <c r="HB510">
        <v>38404.1</v>
      </c>
      <c r="HC510">
        <v>32099</v>
      </c>
      <c r="HD510">
        <v>46626.2</v>
      </c>
      <c r="HE510">
        <v>37922.3</v>
      </c>
      <c r="HF510">
        <v>1.87468</v>
      </c>
      <c r="HG510">
        <v>1.85847</v>
      </c>
      <c r="HH510">
        <v>0.168327</v>
      </c>
      <c r="HI510">
        <v>0</v>
      </c>
      <c r="HJ510">
        <v>27.2381</v>
      </c>
      <c r="HK510">
        <v>999.9</v>
      </c>
      <c r="HL510">
        <v>46.8</v>
      </c>
      <c r="HM510">
        <v>31.7</v>
      </c>
      <c r="HN510">
        <v>24.3518</v>
      </c>
      <c r="HO510">
        <v>61.0059</v>
      </c>
      <c r="HP510">
        <v>22.6963</v>
      </c>
      <c r="HQ510">
        <v>1</v>
      </c>
      <c r="HR510">
        <v>0.09898369999999999</v>
      </c>
      <c r="HS510">
        <v>-0.174867</v>
      </c>
      <c r="HT510">
        <v>20.2806</v>
      </c>
      <c r="HU510">
        <v>5.2128</v>
      </c>
      <c r="HV510">
        <v>11.98</v>
      </c>
      <c r="HW510">
        <v>4.964</v>
      </c>
      <c r="HX510">
        <v>3.27445</v>
      </c>
      <c r="HY510">
        <v>9999</v>
      </c>
      <c r="HZ510">
        <v>9999</v>
      </c>
      <c r="IA510">
        <v>9999</v>
      </c>
      <c r="IB510">
        <v>999.9</v>
      </c>
      <c r="IC510">
        <v>1.86391</v>
      </c>
      <c r="ID510">
        <v>1.86006</v>
      </c>
      <c r="IE510">
        <v>1.85839</v>
      </c>
      <c r="IF510">
        <v>1.85975</v>
      </c>
      <c r="IG510">
        <v>1.85989</v>
      </c>
      <c r="IH510">
        <v>1.85837</v>
      </c>
      <c r="II510">
        <v>1.85745</v>
      </c>
      <c r="IJ510">
        <v>1.8524</v>
      </c>
      <c r="IK510">
        <v>0</v>
      </c>
      <c r="IL510">
        <v>0</v>
      </c>
      <c r="IM510">
        <v>0</v>
      </c>
      <c r="IN510">
        <v>0</v>
      </c>
      <c r="IO510" t="s">
        <v>443</v>
      </c>
      <c r="IP510" t="s">
        <v>444</v>
      </c>
      <c r="IQ510" t="s">
        <v>445</v>
      </c>
      <c r="IR510" t="s">
        <v>445</v>
      </c>
      <c r="IS510" t="s">
        <v>445</v>
      </c>
      <c r="IT510" t="s">
        <v>445</v>
      </c>
      <c r="IU510">
        <v>0</v>
      </c>
      <c r="IV510">
        <v>100</v>
      </c>
      <c r="IW510">
        <v>100</v>
      </c>
      <c r="IX510">
        <v>-1.261</v>
      </c>
      <c r="IY510">
        <v>0.28</v>
      </c>
      <c r="IZ510">
        <v>-1.101190050776656</v>
      </c>
      <c r="JA510">
        <v>-0.0009077452495023094</v>
      </c>
      <c r="JB510">
        <v>1.260287539409167E-06</v>
      </c>
      <c r="JC510">
        <v>-2.747980142854786E-10</v>
      </c>
      <c r="JD510">
        <v>0.01164710740424388</v>
      </c>
      <c r="JE510">
        <v>0.002354074995816399</v>
      </c>
      <c r="JF510">
        <v>0.0004967520844642659</v>
      </c>
      <c r="JG510">
        <v>-1.558376616488758E-06</v>
      </c>
      <c r="JH510">
        <v>1</v>
      </c>
      <c r="JI510">
        <v>1955</v>
      </c>
      <c r="JJ510">
        <v>1</v>
      </c>
      <c r="JK510">
        <v>26</v>
      </c>
      <c r="JL510">
        <v>194429.5</v>
      </c>
      <c r="JM510">
        <v>194429.7</v>
      </c>
      <c r="JN510">
        <v>0.742188</v>
      </c>
      <c r="JO510">
        <v>2.62817</v>
      </c>
      <c r="JP510">
        <v>1.49658</v>
      </c>
      <c r="JQ510">
        <v>2.34619</v>
      </c>
      <c r="JR510">
        <v>1.54907</v>
      </c>
      <c r="JS510">
        <v>2.35596</v>
      </c>
      <c r="JT510">
        <v>36.0347</v>
      </c>
      <c r="JU510">
        <v>24.1751</v>
      </c>
      <c r="JV510">
        <v>18</v>
      </c>
      <c r="JW510">
        <v>482.723</v>
      </c>
      <c r="JX510">
        <v>487.001</v>
      </c>
      <c r="JY510">
        <v>27.4387</v>
      </c>
      <c r="JZ510">
        <v>28.5363</v>
      </c>
      <c r="KA510">
        <v>30.0001</v>
      </c>
      <c r="KB510">
        <v>28.74</v>
      </c>
      <c r="KC510">
        <v>28.7341</v>
      </c>
      <c r="KD510">
        <v>14.9501</v>
      </c>
      <c r="KE510">
        <v>21.684</v>
      </c>
      <c r="KF510">
        <v>60.5798</v>
      </c>
      <c r="KG510">
        <v>27.4516</v>
      </c>
      <c r="KH510">
        <v>232.933</v>
      </c>
      <c r="KI510">
        <v>19.5048</v>
      </c>
      <c r="KJ510">
        <v>101.942</v>
      </c>
      <c r="KK510">
        <v>91.45650000000001</v>
      </c>
    </row>
    <row r="511" spans="1:297">
      <c r="A511">
        <v>493</v>
      </c>
      <c r="B511">
        <v>1758655382.6</v>
      </c>
      <c r="C511">
        <v>13749.59999990463</v>
      </c>
      <c r="D511" t="s">
        <v>1436</v>
      </c>
      <c r="E511" t="s">
        <v>1437</v>
      </c>
      <c r="F511">
        <v>5</v>
      </c>
      <c r="G511" t="s">
        <v>1413</v>
      </c>
      <c r="H511" t="s">
        <v>438</v>
      </c>
      <c r="I511">
        <v>1758655374.814285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(EA511+(U511+2*0.95*5.67E-8*(((EA511+$B$9)+273)^4-(EA511+273)^4)-44100*J511)/(1.84*29.3*R511+8*0.95*5.67E-8*(EA511+273)^3))</f>
        <v>0</v>
      </c>
      <c r="W511">
        <f>($C$9*EB511+$D$9*EC511+$E$9*V511)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2*0.95*5.67E-8*(((EA511+$B$9)+273)^4-(W511+273)^4)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254.6723895031186</v>
      </c>
      <c r="AK511">
        <v>265.0239515151516</v>
      </c>
      <c r="AL511">
        <v>-3.292475760672606</v>
      </c>
      <c r="AM511">
        <v>65.18557991189942</v>
      </c>
      <c r="AN511">
        <f>(AP511 - AO511 + DY511*1E3/(8.314*(EA511+273.15)) * AR511/DX511 * AQ511) * DX511/(100*DL511) * 1000/(1000 - AP511)</f>
        <v>0</v>
      </c>
      <c r="AO511">
        <v>19.43955513446152</v>
      </c>
      <c r="AP511">
        <v>21.94517333333333</v>
      </c>
      <c r="AQ511">
        <v>-2.536816704496582E-05</v>
      </c>
      <c r="AR511">
        <v>105.0321388018358</v>
      </c>
      <c r="AS511">
        <v>0</v>
      </c>
      <c r="AT511">
        <v>0</v>
      </c>
      <c r="AU511">
        <f>IF(AS511*$H$15&gt;=AW511,1.0,(AW511/(AW511-AS511*$H$15)))</f>
        <v>0</v>
      </c>
      <c r="AV511">
        <f>(AU511-1)*100</f>
        <v>0</v>
      </c>
      <c r="AW511">
        <f>MAX(0,($B$15+$C$15*EF511)/(1+$D$15*EF511)*DY511/(EA511+273)*$E$15)</f>
        <v>0</v>
      </c>
      <c r="AX511" t="s">
        <v>439</v>
      </c>
      <c r="AY511" t="s">
        <v>439</v>
      </c>
      <c r="AZ511">
        <v>0</v>
      </c>
      <c r="BA511">
        <v>0</v>
      </c>
      <c r="BB511">
        <f>1-AZ511/BA511</f>
        <v>0</v>
      </c>
      <c r="BC511">
        <v>0</v>
      </c>
      <c r="BD511" t="s">
        <v>439</v>
      </c>
      <c r="BE511" t="s">
        <v>439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439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$B$13*EG511+$C$13*EH511+$F$13*ES511*(1-EV511)</f>
        <v>0</v>
      </c>
      <c r="DI511">
        <f>DH511*DJ511</f>
        <v>0</v>
      </c>
      <c r="DJ511">
        <f>($B$13*$D$11+$C$13*$D$11+$F$13*((FF511+EX511)/MAX(FF511+EX511+FG511, 0.1)*$I$11+FG511/MAX(FF511+EX511+FG511, 0.1)*$J$11))/($B$13+$C$13+$F$13)</f>
        <v>0</v>
      </c>
      <c r="DK511">
        <f>($B$13*$K$11+$C$13*$K$11+$F$13*((FF511+EX511)/MAX(FF511+EX511+FG511, 0.1)*$P$11+FG511/MAX(FF511+EX511+FG511, 0.1)*$Q$11))/($B$13+$C$13+$F$13)</f>
        <v>0</v>
      </c>
      <c r="DL511">
        <v>5.79</v>
      </c>
      <c r="DM511">
        <v>0.5</v>
      </c>
      <c r="DN511" t="s">
        <v>440</v>
      </c>
      <c r="DO511">
        <v>2</v>
      </c>
      <c r="DP511" t="b">
        <v>1</v>
      </c>
      <c r="DQ511">
        <v>1758655374.814285</v>
      </c>
      <c r="DR511">
        <v>282.6326071428571</v>
      </c>
      <c r="DS511">
        <v>266.1719642857143</v>
      </c>
      <c r="DT511">
        <v>21.94676071428572</v>
      </c>
      <c r="DU511">
        <v>19.45248928571429</v>
      </c>
      <c r="DV511">
        <v>283.896</v>
      </c>
      <c r="DW511">
        <v>21.66675714285714</v>
      </c>
      <c r="DX511">
        <v>500.0844999999999</v>
      </c>
      <c r="DY511">
        <v>90.21770714285712</v>
      </c>
      <c r="DZ511">
        <v>0.06784840714285714</v>
      </c>
      <c r="EA511">
        <v>28.80740714285714</v>
      </c>
      <c r="EB511">
        <v>29.98748214285714</v>
      </c>
      <c r="EC511">
        <v>999.9000000000002</v>
      </c>
      <c r="ED511">
        <v>0</v>
      </c>
      <c r="EE511">
        <v>0</v>
      </c>
      <c r="EF511">
        <v>10015.7975</v>
      </c>
      <c r="EG511">
        <v>0</v>
      </c>
      <c r="EH511">
        <v>11.2928</v>
      </c>
      <c r="EI511">
        <v>16.46054285714286</v>
      </c>
      <c r="EJ511">
        <v>288.9746428571429</v>
      </c>
      <c r="EK511">
        <v>271.4525714285714</v>
      </c>
      <c r="EL511">
        <v>2.494269285714286</v>
      </c>
      <c r="EM511">
        <v>266.1719642857143</v>
      </c>
      <c r="EN511">
        <v>19.45248928571429</v>
      </c>
      <c r="EO511">
        <v>1.979986785714286</v>
      </c>
      <c r="EP511">
        <v>1.754959285714285</v>
      </c>
      <c r="EQ511">
        <v>17.28518571428571</v>
      </c>
      <c r="ER511">
        <v>15.39128928571429</v>
      </c>
      <c r="ES511">
        <v>1999.991785714285</v>
      </c>
      <c r="ET511">
        <v>0.9800000714285714</v>
      </c>
      <c r="EU511">
        <v>0.02000003214285714</v>
      </c>
      <c r="EV511">
        <v>0</v>
      </c>
      <c r="EW511">
        <v>898.2335357142857</v>
      </c>
      <c r="EX511">
        <v>5.00078</v>
      </c>
      <c r="EY511">
        <v>17476.20357142857</v>
      </c>
      <c r="EZ511">
        <v>16379.55714285714</v>
      </c>
      <c r="FA511">
        <v>39.06214285714286</v>
      </c>
      <c r="FB511">
        <v>39.84349999999999</v>
      </c>
      <c r="FC511">
        <v>39.33446428571428</v>
      </c>
      <c r="FD511">
        <v>39.56660714285714</v>
      </c>
      <c r="FE511">
        <v>40.30775</v>
      </c>
      <c r="FF511">
        <v>1955.091785714286</v>
      </c>
      <c r="FG511">
        <v>39.9</v>
      </c>
      <c r="FH511">
        <v>0</v>
      </c>
      <c r="FI511">
        <v>1758655381.2</v>
      </c>
      <c r="FJ511">
        <v>0</v>
      </c>
      <c r="FK511">
        <v>898.2496923076924</v>
      </c>
      <c r="FL511">
        <v>3.873777793279661</v>
      </c>
      <c r="FM511">
        <v>69.74358982474824</v>
      </c>
      <c r="FN511">
        <v>17476.8</v>
      </c>
      <c r="FO511">
        <v>15</v>
      </c>
      <c r="FP511">
        <v>0</v>
      </c>
      <c r="FQ511" t="s">
        <v>441</v>
      </c>
      <c r="FR511">
        <v>1746989605.5</v>
      </c>
      <c r="FS511">
        <v>1746989593.5</v>
      </c>
      <c r="FT511">
        <v>0</v>
      </c>
      <c r="FU511">
        <v>-0.274</v>
      </c>
      <c r="FV511">
        <v>-0.002</v>
      </c>
      <c r="FW511">
        <v>2.549</v>
      </c>
      <c r="FX511">
        <v>0.129</v>
      </c>
      <c r="FY511">
        <v>420</v>
      </c>
      <c r="FZ511">
        <v>17</v>
      </c>
      <c r="GA511">
        <v>0.02</v>
      </c>
      <c r="GB511">
        <v>0.04</v>
      </c>
      <c r="GC511">
        <v>16.17491</v>
      </c>
      <c r="GD511">
        <v>6.757346341463452</v>
      </c>
      <c r="GE511">
        <v>0.6510797124008703</v>
      </c>
      <c r="GF511">
        <v>0</v>
      </c>
      <c r="GG511">
        <v>898.0750882352941</v>
      </c>
      <c r="GH511">
        <v>3.421589004486428</v>
      </c>
      <c r="GI511">
        <v>0.4176049616314887</v>
      </c>
      <c r="GJ511">
        <v>0</v>
      </c>
      <c r="GK511">
        <v>2.49262475</v>
      </c>
      <c r="GL511">
        <v>0.05441031894933855</v>
      </c>
      <c r="GM511">
        <v>0.006635692875465209</v>
      </c>
      <c r="GN511">
        <v>1</v>
      </c>
      <c r="GO511">
        <v>1</v>
      </c>
      <c r="GP511">
        <v>3</v>
      </c>
      <c r="GQ511" t="s">
        <v>448</v>
      </c>
      <c r="GR511">
        <v>3.10213</v>
      </c>
      <c r="GS511">
        <v>2.72539</v>
      </c>
      <c r="GT511">
        <v>0.0597974</v>
      </c>
      <c r="GU511">
        <v>0.0561995</v>
      </c>
      <c r="GV511">
        <v>0.10103</v>
      </c>
      <c r="GW511">
        <v>0.09394660000000001</v>
      </c>
      <c r="GX511">
        <v>24573.7</v>
      </c>
      <c r="GY511">
        <v>22415.4</v>
      </c>
      <c r="GZ511">
        <v>26699.8</v>
      </c>
      <c r="HA511">
        <v>23971.1</v>
      </c>
      <c r="HB511">
        <v>38404.2</v>
      </c>
      <c r="HC511">
        <v>32102.6</v>
      </c>
      <c r="HD511">
        <v>46626.4</v>
      </c>
      <c r="HE511">
        <v>37922.5</v>
      </c>
      <c r="HF511">
        <v>1.87465</v>
      </c>
      <c r="HG511">
        <v>1.85875</v>
      </c>
      <c r="HH511">
        <v>0.169493</v>
      </c>
      <c r="HI511">
        <v>0</v>
      </c>
      <c r="HJ511">
        <v>27.2353</v>
      </c>
      <c r="HK511">
        <v>999.9</v>
      </c>
      <c r="HL511">
        <v>46.7</v>
      </c>
      <c r="HM511">
        <v>31.7</v>
      </c>
      <c r="HN511">
        <v>24.3006</v>
      </c>
      <c r="HO511">
        <v>60.2359</v>
      </c>
      <c r="HP511">
        <v>22.484</v>
      </c>
      <c r="HQ511">
        <v>1</v>
      </c>
      <c r="HR511">
        <v>0.099065</v>
      </c>
      <c r="HS511">
        <v>-0.190694</v>
      </c>
      <c r="HT511">
        <v>20.2806</v>
      </c>
      <c r="HU511">
        <v>5.2128</v>
      </c>
      <c r="HV511">
        <v>11.9794</v>
      </c>
      <c r="HW511">
        <v>4.96365</v>
      </c>
      <c r="HX511">
        <v>3.27448</v>
      </c>
      <c r="HY511">
        <v>9999</v>
      </c>
      <c r="HZ511">
        <v>9999</v>
      </c>
      <c r="IA511">
        <v>9999</v>
      </c>
      <c r="IB511">
        <v>999.9</v>
      </c>
      <c r="IC511">
        <v>1.86391</v>
      </c>
      <c r="ID511">
        <v>1.86005</v>
      </c>
      <c r="IE511">
        <v>1.85838</v>
      </c>
      <c r="IF511">
        <v>1.85974</v>
      </c>
      <c r="IG511">
        <v>1.85989</v>
      </c>
      <c r="IH511">
        <v>1.85837</v>
      </c>
      <c r="II511">
        <v>1.85745</v>
      </c>
      <c r="IJ511">
        <v>1.85241</v>
      </c>
      <c r="IK511">
        <v>0</v>
      </c>
      <c r="IL511">
        <v>0</v>
      </c>
      <c r="IM511">
        <v>0</v>
      </c>
      <c r="IN511">
        <v>0</v>
      </c>
      <c r="IO511" t="s">
        <v>443</v>
      </c>
      <c r="IP511" t="s">
        <v>444</v>
      </c>
      <c r="IQ511" t="s">
        <v>445</v>
      </c>
      <c r="IR511" t="s">
        <v>445</v>
      </c>
      <c r="IS511" t="s">
        <v>445</v>
      </c>
      <c r="IT511" t="s">
        <v>445</v>
      </c>
      <c r="IU511">
        <v>0</v>
      </c>
      <c r="IV511">
        <v>100</v>
      </c>
      <c r="IW511">
        <v>100</v>
      </c>
      <c r="IX511">
        <v>-1.256</v>
      </c>
      <c r="IY511">
        <v>0.2799</v>
      </c>
      <c r="IZ511">
        <v>-1.101190050776656</v>
      </c>
      <c r="JA511">
        <v>-0.0009077452495023094</v>
      </c>
      <c r="JB511">
        <v>1.260287539409167E-06</v>
      </c>
      <c r="JC511">
        <v>-2.747980142854786E-10</v>
      </c>
      <c r="JD511">
        <v>0.01164710740424388</v>
      </c>
      <c r="JE511">
        <v>0.002354074995816399</v>
      </c>
      <c r="JF511">
        <v>0.0004967520844642659</v>
      </c>
      <c r="JG511">
        <v>-1.558376616488758E-06</v>
      </c>
      <c r="JH511">
        <v>1</v>
      </c>
      <c r="JI511">
        <v>1955</v>
      </c>
      <c r="JJ511">
        <v>1</v>
      </c>
      <c r="JK511">
        <v>26</v>
      </c>
      <c r="JL511">
        <v>194429.6</v>
      </c>
      <c r="JM511">
        <v>194429.8</v>
      </c>
      <c r="JN511">
        <v>0.709229</v>
      </c>
      <c r="JO511">
        <v>2.64038</v>
      </c>
      <c r="JP511">
        <v>1.49658</v>
      </c>
      <c r="JQ511">
        <v>2.34619</v>
      </c>
      <c r="JR511">
        <v>1.54907</v>
      </c>
      <c r="JS511">
        <v>2.4292</v>
      </c>
      <c r="JT511">
        <v>36.0347</v>
      </c>
      <c r="JU511">
        <v>24.1751</v>
      </c>
      <c r="JV511">
        <v>18</v>
      </c>
      <c r="JW511">
        <v>482.724</v>
      </c>
      <c r="JX511">
        <v>487.181</v>
      </c>
      <c r="JY511">
        <v>27.4509</v>
      </c>
      <c r="JZ511">
        <v>28.5371</v>
      </c>
      <c r="KA511">
        <v>30.0002</v>
      </c>
      <c r="KB511">
        <v>28.7421</v>
      </c>
      <c r="KC511">
        <v>28.7341</v>
      </c>
      <c r="KD511">
        <v>14.1426</v>
      </c>
      <c r="KE511">
        <v>21.684</v>
      </c>
      <c r="KF511">
        <v>60.5798</v>
      </c>
      <c r="KG511">
        <v>27.4562</v>
      </c>
      <c r="KH511">
        <v>212.9</v>
      </c>
      <c r="KI511">
        <v>19.5048</v>
      </c>
      <c r="KJ511">
        <v>101.943</v>
      </c>
      <c r="KK511">
        <v>91.4571</v>
      </c>
    </row>
    <row r="512" spans="1:297">
      <c r="A512">
        <v>494</v>
      </c>
      <c r="B512">
        <v>1758655387.6</v>
      </c>
      <c r="C512">
        <v>13754.59999990463</v>
      </c>
      <c r="D512" t="s">
        <v>1438</v>
      </c>
      <c r="E512" t="s">
        <v>1439</v>
      </c>
      <c r="F512">
        <v>5</v>
      </c>
      <c r="G512" t="s">
        <v>1413</v>
      </c>
      <c r="H512" t="s">
        <v>438</v>
      </c>
      <c r="I512">
        <v>1758655380.1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(EA512+(U512+2*0.95*5.67E-8*(((EA512+$B$9)+273)^4-(EA512+273)^4)-44100*J512)/(1.84*29.3*R512+8*0.95*5.67E-8*(EA512+273)^3))</f>
        <v>0</v>
      </c>
      <c r="W512">
        <f>($C$9*EB512+$D$9*EC512+$E$9*V512)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2*0.95*5.67E-8*(((EA512+$B$9)+273)^4-(W512+273)^4)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237.8876134932665</v>
      </c>
      <c r="AK512">
        <v>248.6468484848484</v>
      </c>
      <c r="AL512">
        <v>-3.272064750399826</v>
      </c>
      <c r="AM512">
        <v>65.18557991189942</v>
      </c>
      <c r="AN512">
        <f>(AP512 - AO512 + DY512*1E3/(8.314*(EA512+273.15)) * AR512/DX512 * AQ512) * DX512/(100*DL512) * 1000/(1000 - AP512)</f>
        <v>0</v>
      </c>
      <c r="AO512">
        <v>19.40096330628532</v>
      </c>
      <c r="AP512">
        <v>21.92945575757576</v>
      </c>
      <c r="AQ512">
        <v>-0.0001076975270931863</v>
      </c>
      <c r="AR512">
        <v>105.0321388018358</v>
      </c>
      <c r="AS512">
        <v>0</v>
      </c>
      <c r="AT512">
        <v>0</v>
      </c>
      <c r="AU512">
        <f>IF(AS512*$H$15&gt;=AW512,1.0,(AW512/(AW512-AS512*$H$15)))</f>
        <v>0</v>
      </c>
      <c r="AV512">
        <f>(AU512-1)*100</f>
        <v>0</v>
      </c>
      <c r="AW512">
        <f>MAX(0,($B$15+$C$15*EF512)/(1+$D$15*EF512)*DY512/(EA512+273)*$E$15)</f>
        <v>0</v>
      </c>
      <c r="AX512" t="s">
        <v>439</v>
      </c>
      <c r="AY512" t="s">
        <v>439</v>
      </c>
      <c r="AZ512">
        <v>0</v>
      </c>
      <c r="BA512">
        <v>0</v>
      </c>
      <c r="BB512">
        <f>1-AZ512/BA512</f>
        <v>0</v>
      </c>
      <c r="BC512">
        <v>0</v>
      </c>
      <c r="BD512" t="s">
        <v>439</v>
      </c>
      <c r="BE512" t="s">
        <v>439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439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$B$13*EG512+$C$13*EH512+$F$13*ES512*(1-EV512)</f>
        <v>0</v>
      </c>
      <c r="DI512">
        <f>DH512*DJ512</f>
        <v>0</v>
      </c>
      <c r="DJ512">
        <f>($B$13*$D$11+$C$13*$D$11+$F$13*((FF512+EX512)/MAX(FF512+EX512+FG512, 0.1)*$I$11+FG512/MAX(FF512+EX512+FG512, 0.1)*$J$11))/($B$13+$C$13+$F$13)</f>
        <v>0</v>
      </c>
      <c r="DK512">
        <f>($B$13*$K$11+$C$13*$K$11+$F$13*((FF512+EX512)/MAX(FF512+EX512+FG512, 0.1)*$P$11+FG512/MAX(FF512+EX512+FG512, 0.1)*$Q$11))/($B$13+$C$13+$F$13)</f>
        <v>0</v>
      </c>
      <c r="DL512">
        <v>5.79</v>
      </c>
      <c r="DM512">
        <v>0.5</v>
      </c>
      <c r="DN512" t="s">
        <v>440</v>
      </c>
      <c r="DO512">
        <v>2</v>
      </c>
      <c r="DP512" t="b">
        <v>1</v>
      </c>
      <c r="DQ512">
        <v>1758655380.1</v>
      </c>
      <c r="DR512">
        <v>265.6634444444445</v>
      </c>
      <c r="DS512">
        <v>248.6693333333333</v>
      </c>
      <c r="DT512">
        <v>21.94347777777778</v>
      </c>
      <c r="DU512">
        <v>19.43462592592593</v>
      </c>
      <c r="DV512">
        <v>266.9222222222222</v>
      </c>
      <c r="DW512">
        <v>21.66354444444444</v>
      </c>
      <c r="DX512">
        <v>500.1085555555555</v>
      </c>
      <c r="DY512">
        <v>90.21803333333335</v>
      </c>
      <c r="DZ512">
        <v>0.0675323814814815</v>
      </c>
      <c r="EA512">
        <v>28.8081962962963</v>
      </c>
      <c r="EB512">
        <v>29.99057777777778</v>
      </c>
      <c r="EC512">
        <v>999.9000000000001</v>
      </c>
      <c r="ED512">
        <v>0</v>
      </c>
      <c r="EE512">
        <v>0</v>
      </c>
      <c r="EF512">
        <v>10014.8837037037</v>
      </c>
      <c r="EG512">
        <v>0</v>
      </c>
      <c r="EH512">
        <v>11.2928</v>
      </c>
      <c r="EI512">
        <v>16.99406666666667</v>
      </c>
      <c r="EJ512">
        <v>271.6239259259259</v>
      </c>
      <c r="EK512">
        <v>253.5982962962962</v>
      </c>
      <c r="EL512">
        <v>2.508848518518518</v>
      </c>
      <c r="EM512">
        <v>248.6693333333333</v>
      </c>
      <c r="EN512">
        <v>19.43462592592593</v>
      </c>
      <c r="EO512">
        <v>1.979697037037037</v>
      </c>
      <c r="EP512">
        <v>1.753354074074074</v>
      </c>
      <c r="EQ512">
        <v>17.28287777777778</v>
      </c>
      <c r="ER512">
        <v>15.37701111111111</v>
      </c>
      <c r="ES512">
        <v>2000.015185185185</v>
      </c>
      <c r="ET512">
        <v>0.9800003333333331</v>
      </c>
      <c r="EU512">
        <v>0.01999977777777778</v>
      </c>
      <c r="EV512">
        <v>0</v>
      </c>
      <c r="EW512">
        <v>898.5695185185185</v>
      </c>
      <c r="EX512">
        <v>5.00078</v>
      </c>
      <c r="EY512">
        <v>17483.20740740741</v>
      </c>
      <c r="EZ512">
        <v>16379.74444444444</v>
      </c>
      <c r="FA512">
        <v>39.07603703703703</v>
      </c>
      <c r="FB512">
        <v>39.84466666666667</v>
      </c>
      <c r="FC512">
        <v>39.26585185185185</v>
      </c>
      <c r="FD512">
        <v>39.57366666666666</v>
      </c>
      <c r="FE512">
        <v>40.31448148148147</v>
      </c>
      <c r="FF512">
        <v>1955.115185185185</v>
      </c>
      <c r="FG512">
        <v>39.9</v>
      </c>
      <c r="FH512">
        <v>0</v>
      </c>
      <c r="FI512">
        <v>1758655386</v>
      </c>
      <c r="FJ512">
        <v>0</v>
      </c>
      <c r="FK512">
        <v>898.5376923076924</v>
      </c>
      <c r="FL512">
        <v>3.565675216621636</v>
      </c>
      <c r="FM512">
        <v>87.34017088114327</v>
      </c>
      <c r="FN512">
        <v>17483.24230769231</v>
      </c>
      <c r="FO512">
        <v>15</v>
      </c>
      <c r="FP512">
        <v>0</v>
      </c>
      <c r="FQ512" t="s">
        <v>441</v>
      </c>
      <c r="FR512">
        <v>1746989605.5</v>
      </c>
      <c r="FS512">
        <v>1746989593.5</v>
      </c>
      <c r="FT512">
        <v>0</v>
      </c>
      <c r="FU512">
        <v>-0.274</v>
      </c>
      <c r="FV512">
        <v>-0.002</v>
      </c>
      <c r="FW512">
        <v>2.549</v>
      </c>
      <c r="FX512">
        <v>0.129</v>
      </c>
      <c r="FY512">
        <v>420</v>
      </c>
      <c r="FZ512">
        <v>17</v>
      </c>
      <c r="GA512">
        <v>0.02</v>
      </c>
      <c r="GB512">
        <v>0.04</v>
      </c>
      <c r="GC512">
        <v>16.6036925</v>
      </c>
      <c r="GD512">
        <v>6.244821388367743</v>
      </c>
      <c r="GE512">
        <v>0.6024566919652813</v>
      </c>
      <c r="GF512">
        <v>0</v>
      </c>
      <c r="GG512">
        <v>898.3051470588235</v>
      </c>
      <c r="GH512">
        <v>3.608235301363594</v>
      </c>
      <c r="GI512">
        <v>0.428275483933417</v>
      </c>
      <c r="GJ512">
        <v>0</v>
      </c>
      <c r="GK512">
        <v>2.501327</v>
      </c>
      <c r="GL512">
        <v>0.1478001500938038</v>
      </c>
      <c r="GM512">
        <v>0.01644063916032464</v>
      </c>
      <c r="GN512">
        <v>0</v>
      </c>
      <c r="GO512">
        <v>0</v>
      </c>
      <c r="GP512">
        <v>3</v>
      </c>
      <c r="GQ512" t="s">
        <v>459</v>
      </c>
      <c r="GR512">
        <v>3.10155</v>
      </c>
      <c r="GS512">
        <v>2.72613</v>
      </c>
      <c r="GT512">
        <v>0.0566865</v>
      </c>
      <c r="GU512">
        <v>0.0529219</v>
      </c>
      <c r="GV512">
        <v>0.100981</v>
      </c>
      <c r="GW512">
        <v>0.0938951</v>
      </c>
      <c r="GX512">
        <v>24654.9</v>
      </c>
      <c r="GY512">
        <v>22493.2</v>
      </c>
      <c r="GZ512">
        <v>26699.6</v>
      </c>
      <c r="HA512">
        <v>23971.1</v>
      </c>
      <c r="HB512">
        <v>38405.6</v>
      </c>
      <c r="HC512">
        <v>32104.3</v>
      </c>
      <c r="HD512">
        <v>46626.1</v>
      </c>
      <c r="HE512">
        <v>37922.6</v>
      </c>
      <c r="HF512">
        <v>1.87337</v>
      </c>
      <c r="HG512">
        <v>1.85975</v>
      </c>
      <c r="HH512">
        <v>0.169165</v>
      </c>
      <c r="HI512">
        <v>0</v>
      </c>
      <c r="HJ512">
        <v>27.2312</v>
      </c>
      <c r="HK512">
        <v>999.9</v>
      </c>
      <c r="HL512">
        <v>46.7</v>
      </c>
      <c r="HM512">
        <v>31.6</v>
      </c>
      <c r="HN512">
        <v>24.163</v>
      </c>
      <c r="HO512">
        <v>61.2359</v>
      </c>
      <c r="HP512">
        <v>22.6202</v>
      </c>
      <c r="HQ512">
        <v>1</v>
      </c>
      <c r="HR512">
        <v>0.0991997</v>
      </c>
      <c r="HS512">
        <v>-0.175068</v>
      </c>
      <c r="HT512">
        <v>20.2806</v>
      </c>
      <c r="HU512">
        <v>5.214</v>
      </c>
      <c r="HV512">
        <v>11.9798</v>
      </c>
      <c r="HW512">
        <v>4.96365</v>
      </c>
      <c r="HX512">
        <v>3.27453</v>
      </c>
      <c r="HY512">
        <v>9999</v>
      </c>
      <c r="HZ512">
        <v>9999</v>
      </c>
      <c r="IA512">
        <v>9999</v>
      </c>
      <c r="IB512">
        <v>999.9</v>
      </c>
      <c r="IC512">
        <v>1.86393</v>
      </c>
      <c r="ID512">
        <v>1.86006</v>
      </c>
      <c r="IE512">
        <v>1.8584</v>
      </c>
      <c r="IF512">
        <v>1.85974</v>
      </c>
      <c r="IG512">
        <v>1.85989</v>
      </c>
      <c r="IH512">
        <v>1.85837</v>
      </c>
      <c r="II512">
        <v>1.85745</v>
      </c>
      <c r="IJ512">
        <v>1.85241</v>
      </c>
      <c r="IK512">
        <v>0</v>
      </c>
      <c r="IL512">
        <v>0</v>
      </c>
      <c r="IM512">
        <v>0</v>
      </c>
      <c r="IN512">
        <v>0</v>
      </c>
      <c r="IO512" t="s">
        <v>443</v>
      </c>
      <c r="IP512" t="s">
        <v>444</v>
      </c>
      <c r="IQ512" t="s">
        <v>445</v>
      </c>
      <c r="IR512" t="s">
        <v>445</v>
      </c>
      <c r="IS512" t="s">
        <v>445</v>
      </c>
      <c r="IT512" t="s">
        <v>445</v>
      </c>
      <c r="IU512">
        <v>0</v>
      </c>
      <c r="IV512">
        <v>100</v>
      </c>
      <c r="IW512">
        <v>100</v>
      </c>
      <c r="IX512">
        <v>-1.251</v>
      </c>
      <c r="IY512">
        <v>0.2796</v>
      </c>
      <c r="IZ512">
        <v>-1.101190050776656</v>
      </c>
      <c r="JA512">
        <v>-0.0009077452495023094</v>
      </c>
      <c r="JB512">
        <v>1.260287539409167E-06</v>
      </c>
      <c r="JC512">
        <v>-2.747980142854786E-10</v>
      </c>
      <c r="JD512">
        <v>0.01164710740424388</v>
      </c>
      <c r="JE512">
        <v>0.002354074995816399</v>
      </c>
      <c r="JF512">
        <v>0.0004967520844642659</v>
      </c>
      <c r="JG512">
        <v>-1.558376616488758E-06</v>
      </c>
      <c r="JH512">
        <v>1</v>
      </c>
      <c r="JI512">
        <v>1955</v>
      </c>
      <c r="JJ512">
        <v>1</v>
      </c>
      <c r="JK512">
        <v>26</v>
      </c>
      <c r="JL512">
        <v>194429.7</v>
      </c>
      <c r="JM512">
        <v>194429.9</v>
      </c>
      <c r="JN512">
        <v>0.666504</v>
      </c>
      <c r="JO512">
        <v>2.62451</v>
      </c>
      <c r="JP512">
        <v>1.49658</v>
      </c>
      <c r="JQ512">
        <v>2.34619</v>
      </c>
      <c r="JR512">
        <v>1.54907</v>
      </c>
      <c r="JS512">
        <v>2.45972</v>
      </c>
      <c r="JT512">
        <v>36.0347</v>
      </c>
      <c r="JU512">
        <v>24.1838</v>
      </c>
      <c r="JV512">
        <v>18</v>
      </c>
      <c r="JW512">
        <v>481.983</v>
      </c>
      <c r="JX512">
        <v>487.845</v>
      </c>
      <c r="JY512">
        <v>27.4583</v>
      </c>
      <c r="JZ512">
        <v>28.5387</v>
      </c>
      <c r="KA512">
        <v>30.0002</v>
      </c>
      <c r="KB512">
        <v>28.7421</v>
      </c>
      <c r="KC512">
        <v>28.7355</v>
      </c>
      <c r="KD512">
        <v>13.4324</v>
      </c>
      <c r="KE512">
        <v>21.3901</v>
      </c>
      <c r="KF512">
        <v>60.5798</v>
      </c>
      <c r="KG512">
        <v>27.4572</v>
      </c>
      <c r="KH512">
        <v>199.463</v>
      </c>
      <c r="KI512">
        <v>19.5048</v>
      </c>
      <c r="KJ512">
        <v>101.942</v>
      </c>
      <c r="KK512">
        <v>91.4572</v>
      </c>
    </row>
    <row r="513" spans="1:297">
      <c r="A513">
        <v>495</v>
      </c>
      <c r="B513">
        <v>1758655392.6</v>
      </c>
      <c r="C513">
        <v>13759.59999990463</v>
      </c>
      <c r="D513" t="s">
        <v>1440</v>
      </c>
      <c r="E513" t="s">
        <v>1441</v>
      </c>
      <c r="F513">
        <v>5</v>
      </c>
      <c r="G513" t="s">
        <v>1413</v>
      </c>
      <c r="H513" t="s">
        <v>438</v>
      </c>
      <c r="I513">
        <v>1758655384.814285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(EA513+(U513+2*0.95*5.67E-8*(((EA513+$B$9)+273)^4-(EA513+273)^4)-44100*J513)/(1.84*29.3*R513+8*0.95*5.67E-8*(EA513+273)^3))</f>
        <v>0</v>
      </c>
      <c r="W513">
        <f>($C$9*EB513+$D$9*EC513+$E$9*V513)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2*0.95*5.67E-8*(((EA513+$B$9)+273)^4-(W513+273)^4)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221.4967225027458</v>
      </c>
      <c r="AK513">
        <v>232.4414545454545</v>
      </c>
      <c r="AL513">
        <v>-3.223733542353711</v>
      </c>
      <c r="AM513">
        <v>65.18557991189942</v>
      </c>
      <c r="AN513">
        <f>(AP513 - AO513 + DY513*1E3/(8.314*(EA513+273.15)) * AR513/DX513 * AQ513) * DX513/(100*DL513) * 1000/(1000 - AP513)</f>
        <v>0</v>
      </c>
      <c r="AO513">
        <v>19.435715815543</v>
      </c>
      <c r="AP513">
        <v>21.92797878787878</v>
      </c>
      <c r="AQ513">
        <v>3.812940489116104E-05</v>
      </c>
      <c r="AR513">
        <v>105.0321388018358</v>
      </c>
      <c r="AS513">
        <v>0</v>
      </c>
      <c r="AT513">
        <v>0</v>
      </c>
      <c r="AU513">
        <f>IF(AS513*$H$15&gt;=AW513,1.0,(AW513/(AW513-AS513*$H$15)))</f>
        <v>0</v>
      </c>
      <c r="AV513">
        <f>(AU513-1)*100</f>
        <v>0</v>
      </c>
      <c r="AW513">
        <f>MAX(0,($B$15+$C$15*EF513)/(1+$D$15*EF513)*DY513/(EA513+273)*$E$15)</f>
        <v>0</v>
      </c>
      <c r="AX513" t="s">
        <v>439</v>
      </c>
      <c r="AY513" t="s">
        <v>439</v>
      </c>
      <c r="AZ513">
        <v>0</v>
      </c>
      <c r="BA513">
        <v>0</v>
      </c>
      <c r="BB513">
        <f>1-AZ513/BA513</f>
        <v>0</v>
      </c>
      <c r="BC513">
        <v>0</v>
      </c>
      <c r="BD513" t="s">
        <v>439</v>
      </c>
      <c r="BE513" t="s">
        <v>439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439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$B$13*EG513+$C$13*EH513+$F$13*ES513*(1-EV513)</f>
        <v>0</v>
      </c>
      <c r="DI513">
        <f>DH513*DJ513</f>
        <v>0</v>
      </c>
      <c r="DJ513">
        <f>($B$13*$D$11+$C$13*$D$11+$F$13*((FF513+EX513)/MAX(FF513+EX513+FG513, 0.1)*$I$11+FG513/MAX(FF513+EX513+FG513, 0.1)*$J$11))/($B$13+$C$13+$F$13)</f>
        <v>0</v>
      </c>
      <c r="DK513">
        <f>($B$13*$K$11+$C$13*$K$11+$F$13*((FF513+EX513)/MAX(FF513+EX513+FG513, 0.1)*$P$11+FG513/MAX(FF513+EX513+FG513, 0.1)*$Q$11))/($B$13+$C$13+$F$13)</f>
        <v>0</v>
      </c>
      <c r="DL513">
        <v>5.79</v>
      </c>
      <c r="DM513">
        <v>0.5</v>
      </c>
      <c r="DN513" t="s">
        <v>440</v>
      </c>
      <c r="DO513">
        <v>2</v>
      </c>
      <c r="DP513" t="b">
        <v>1</v>
      </c>
      <c r="DQ513">
        <v>1758655384.814285</v>
      </c>
      <c r="DR513">
        <v>250.5443214285714</v>
      </c>
      <c r="DS513">
        <v>233.2232142857143</v>
      </c>
      <c r="DT513">
        <v>21.93682857142857</v>
      </c>
      <c r="DU513">
        <v>19.42667857142857</v>
      </c>
      <c r="DV513">
        <v>251.7984285714286</v>
      </c>
      <c r="DW513">
        <v>21.65703214285714</v>
      </c>
      <c r="DX513">
        <v>500.062</v>
      </c>
      <c r="DY513">
        <v>90.21916071428572</v>
      </c>
      <c r="DZ513">
        <v>0.06751987857142858</v>
      </c>
      <c r="EA513">
        <v>28.81005714285714</v>
      </c>
      <c r="EB513">
        <v>29.99570357142857</v>
      </c>
      <c r="EC513">
        <v>999.9000000000002</v>
      </c>
      <c r="ED513">
        <v>0</v>
      </c>
      <c r="EE513">
        <v>0</v>
      </c>
      <c r="EF513">
        <v>10010.28928571429</v>
      </c>
      <c r="EG513">
        <v>0</v>
      </c>
      <c r="EH513">
        <v>11.2928</v>
      </c>
      <c r="EI513">
        <v>17.32108571428571</v>
      </c>
      <c r="EJ513">
        <v>256.1639285714286</v>
      </c>
      <c r="EK513">
        <v>237.8438928571429</v>
      </c>
      <c r="EL513">
        <v>2.510153571428571</v>
      </c>
      <c r="EM513">
        <v>233.2232142857143</v>
      </c>
      <c r="EN513">
        <v>19.42667857142857</v>
      </c>
      <c r="EO513">
        <v>1.979121785714286</v>
      </c>
      <c r="EP513">
        <v>1.752658214285714</v>
      </c>
      <c r="EQ513">
        <v>17.27827857142857</v>
      </c>
      <c r="ER513">
        <v>15.37084285714286</v>
      </c>
      <c r="ES513">
        <v>1999.996785714286</v>
      </c>
      <c r="ET513">
        <v>0.9800001785714284</v>
      </c>
      <c r="EU513">
        <v>0.01999992857142857</v>
      </c>
      <c r="EV513">
        <v>0</v>
      </c>
      <c r="EW513">
        <v>898.9689285714286</v>
      </c>
      <c r="EX513">
        <v>5.00078</v>
      </c>
      <c r="EY513">
        <v>17490.37142857143</v>
      </c>
      <c r="EZ513">
        <v>16379.59642857143</v>
      </c>
      <c r="FA513">
        <v>39.07782142857143</v>
      </c>
      <c r="FB513">
        <v>39.84349999999999</v>
      </c>
      <c r="FC513">
        <v>39.23849999999999</v>
      </c>
      <c r="FD513">
        <v>39.5642857142857</v>
      </c>
      <c r="FE513">
        <v>40.33224999999999</v>
      </c>
      <c r="FF513">
        <v>1955.096785714286</v>
      </c>
      <c r="FG513">
        <v>39.9</v>
      </c>
      <c r="FH513">
        <v>0</v>
      </c>
      <c r="FI513">
        <v>1758655391.4</v>
      </c>
      <c r="FJ513">
        <v>0</v>
      </c>
      <c r="FK513">
        <v>899.02736</v>
      </c>
      <c r="FL513">
        <v>5.659538447976426</v>
      </c>
      <c r="FM513">
        <v>106.5769229498721</v>
      </c>
      <c r="FN513">
        <v>17492</v>
      </c>
      <c r="FO513">
        <v>15</v>
      </c>
      <c r="FP513">
        <v>0</v>
      </c>
      <c r="FQ513" t="s">
        <v>441</v>
      </c>
      <c r="FR513">
        <v>1746989605.5</v>
      </c>
      <c r="FS513">
        <v>1746989593.5</v>
      </c>
      <c r="FT513">
        <v>0</v>
      </c>
      <c r="FU513">
        <v>-0.274</v>
      </c>
      <c r="FV513">
        <v>-0.002</v>
      </c>
      <c r="FW513">
        <v>2.549</v>
      </c>
      <c r="FX513">
        <v>0.129</v>
      </c>
      <c r="FY513">
        <v>420</v>
      </c>
      <c r="FZ513">
        <v>17</v>
      </c>
      <c r="GA513">
        <v>0.02</v>
      </c>
      <c r="GB513">
        <v>0.04</v>
      </c>
      <c r="GC513">
        <v>17.05206829268293</v>
      </c>
      <c r="GD513">
        <v>4.772462717770054</v>
      </c>
      <c r="GE513">
        <v>0.497212491473789</v>
      </c>
      <c r="GF513">
        <v>0</v>
      </c>
      <c r="GG513">
        <v>898.7219705882353</v>
      </c>
      <c r="GH513">
        <v>4.755645536920858</v>
      </c>
      <c r="GI513">
        <v>0.53449434516868</v>
      </c>
      <c r="GJ513">
        <v>0</v>
      </c>
      <c r="GK513">
        <v>2.506024878048781</v>
      </c>
      <c r="GL513">
        <v>0.07625393728223191</v>
      </c>
      <c r="GM513">
        <v>0.01624974403129751</v>
      </c>
      <c r="GN513">
        <v>1</v>
      </c>
      <c r="GO513">
        <v>1</v>
      </c>
      <c r="GP513">
        <v>3</v>
      </c>
      <c r="GQ513" t="s">
        <v>448</v>
      </c>
      <c r="GR513">
        <v>3.1021</v>
      </c>
      <c r="GS513">
        <v>2.72607</v>
      </c>
      <c r="GT513">
        <v>0.0535416</v>
      </c>
      <c r="GU513">
        <v>0.0497263</v>
      </c>
      <c r="GV513">
        <v>0.100981</v>
      </c>
      <c r="GW513">
        <v>0.09400310000000001</v>
      </c>
      <c r="GX513">
        <v>24737.3</v>
      </c>
      <c r="GY513">
        <v>22568.9</v>
      </c>
      <c r="GZ513">
        <v>26699.8</v>
      </c>
      <c r="HA513">
        <v>23970.9</v>
      </c>
      <c r="HB513">
        <v>38405.6</v>
      </c>
      <c r="HC513">
        <v>32099.8</v>
      </c>
      <c r="HD513">
        <v>46626.5</v>
      </c>
      <c r="HE513">
        <v>37922.3</v>
      </c>
      <c r="HF513">
        <v>1.87442</v>
      </c>
      <c r="HG513">
        <v>1.85872</v>
      </c>
      <c r="HH513">
        <v>0.169978</v>
      </c>
      <c r="HI513">
        <v>0</v>
      </c>
      <c r="HJ513">
        <v>27.2278</v>
      </c>
      <c r="HK513">
        <v>999.9</v>
      </c>
      <c r="HL513">
        <v>46.7</v>
      </c>
      <c r="HM513">
        <v>31.6</v>
      </c>
      <c r="HN513">
        <v>24.1627</v>
      </c>
      <c r="HO513">
        <v>61.5459</v>
      </c>
      <c r="HP513">
        <v>22.6122</v>
      </c>
      <c r="HQ513">
        <v>1</v>
      </c>
      <c r="HR513">
        <v>0.0993166</v>
      </c>
      <c r="HS513">
        <v>-0.161269</v>
      </c>
      <c r="HT513">
        <v>20.2806</v>
      </c>
      <c r="HU513">
        <v>5.21355</v>
      </c>
      <c r="HV513">
        <v>11.9797</v>
      </c>
      <c r="HW513">
        <v>4.9637</v>
      </c>
      <c r="HX513">
        <v>3.2744</v>
      </c>
      <c r="HY513">
        <v>9999</v>
      </c>
      <c r="HZ513">
        <v>9999</v>
      </c>
      <c r="IA513">
        <v>9999</v>
      </c>
      <c r="IB513">
        <v>999.9</v>
      </c>
      <c r="IC513">
        <v>1.86393</v>
      </c>
      <c r="ID513">
        <v>1.86005</v>
      </c>
      <c r="IE513">
        <v>1.8584</v>
      </c>
      <c r="IF513">
        <v>1.85975</v>
      </c>
      <c r="IG513">
        <v>1.85989</v>
      </c>
      <c r="IH513">
        <v>1.85837</v>
      </c>
      <c r="II513">
        <v>1.85745</v>
      </c>
      <c r="IJ513">
        <v>1.85242</v>
      </c>
      <c r="IK513">
        <v>0</v>
      </c>
      <c r="IL513">
        <v>0</v>
      </c>
      <c r="IM513">
        <v>0</v>
      </c>
      <c r="IN513">
        <v>0</v>
      </c>
      <c r="IO513" t="s">
        <v>443</v>
      </c>
      <c r="IP513" t="s">
        <v>444</v>
      </c>
      <c r="IQ513" t="s">
        <v>445</v>
      </c>
      <c r="IR513" t="s">
        <v>445</v>
      </c>
      <c r="IS513" t="s">
        <v>445</v>
      </c>
      <c r="IT513" t="s">
        <v>445</v>
      </c>
      <c r="IU513">
        <v>0</v>
      </c>
      <c r="IV513">
        <v>100</v>
      </c>
      <c r="IW513">
        <v>100</v>
      </c>
      <c r="IX513">
        <v>-1.246</v>
      </c>
      <c r="IY513">
        <v>0.2797</v>
      </c>
      <c r="IZ513">
        <v>-1.101190050776656</v>
      </c>
      <c r="JA513">
        <v>-0.0009077452495023094</v>
      </c>
      <c r="JB513">
        <v>1.260287539409167E-06</v>
      </c>
      <c r="JC513">
        <v>-2.747980142854786E-10</v>
      </c>
      <c r="JD513">
        <v>0.01164710740424388</v>
      </c>
      <c r="JE513">
        <v>0.002354074995816399</v>
      </c>
      <c r="JF513">
        <v>0.0004967520844642659</v>
      </c>
      <c r="JG513">
        <v>-1.558376616488758E-06</v>
      </c>
      <c r="JH513">
        <v>1</v>
      </c>
      <c r="JI513">
        <v>1955</v>
      </c>
      <c r="JJ513">
        <v>1</v>
      </c>
      <c r="JK513">
        <v>26</v>
      </c>
      <c r="JL513">
        <v>194429.8</v>
      </c>
      <c r="JM513">
        <v>194430</v>
      </c>
      <c r="JN513">
        <v>0.629883</v>
      </c>
      <c r="JO513">
        <v>2.63062</v>
      </c>
      <c r="JP513">
        <v>1.49658</v>
      </c>
      <c r="JQ513">
        <v>2.34619</v>
      </c>
      <c r="JR513">
        <v>1.54907</v>
      </c>
      <c r="JS513">
        <v>2.44873</v>
      </c>
      <c r="JT513">
        <v>36.0347</v>
      </c>
      <c r="JU513">
        <v>24.1751</v>
      </c>
      <c r="JV513">
        <v>18</v>
      </c>
      <c r="JW513">
        <v>482.612</v>
      </c>
      <c r="JX513">
        <v>487.185</v>
      </c>
      <c r="JY513">
        <v>27.4599</v>
      </c>
      <c r="JZ513">
        <v>28.5407</v>
      </c>
      <c r="KA513">
        <v>30.0002</v>
      </c>
      <c r="KB513">
        <v>28.7446</v>
      </c>
      <c r="KC513">
        <v>28.7365</v>
      </c>
      <c r="KD513">
        <v>12.7021</v>
      </c>
      <c r="KE513">
        <v>21.3901</v>
      </c>
      <c r="KF513">
        <v>60.5798</v>
      </c>
      <c r="KG513">
        <v>27.4603</v>
      </c>
      <c r="KH513">
        <v>179.416</v>
      </c>
      <c r="KI513">
        <v>19.5048</v>
      </c>
      <c r="KJ513">
        <v>101.943</v>
      </c>
      <c r="KK513">
        <v>91.45659999999999</v>
      </c>
    </row>
    <row r="514" spans="1:297">
      <c r="A514">
        <v>496</v>
      </c>
      <c r="B514">
        <v>1758655397.6</v>
      </c>
      <c r="C514">
        <v>13764.59999990463</v>
      </c>
      <c r="D514" t="s">
        <v>1442</v>
      </c>
      <c r="E514" t="s">
        <v>1443</v>
      </c>
      <c r="F514">
        <v>5</v>
      </c>
      <c r="G514" t="s">
        <v>1413</v>
      </c>
      <c r="H514" t="s">
        <v>438</v>
      </c>
      <c r="I514">
        <v>1758655390.1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(EA514+(U514+2*0.95*5.67E-8*(((EA514+$B$9)+273)^4-(EA514+273)^4)-44100*J514)/(1.84*29.3*R514+8*0.95*5.67E-8*(EA514+273)^3))</f>
        <v>0</v>
      </c>
      <c r="W514">
        <f>($C$9*EB514+$D$9*EC514+$E$9*V514)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2*0.95*5.67E-8*(((EA514+$B$9)+273)^4-(W514+273)^4)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205.2782643087048</v>
      </c>
      <c r="AK514">
        <v>216.4280060606061</v>
      </c>
      <c r="AL514">
        <v>-3.198516858075829</v>
      </c>
      <c r="AM514">
        <v>65.18557991189942</v>
      </c>
      <c r="AN514">
        <f>(AP514 - AO514 + DY514*1E3/(8.314*(EA514+273.15)) * AR514/DX514 * AQ514) * DX514/(100*DL514) * 1000/(1000 - AP514)</f>
        <v>0</v>
      </c>
      <c r="AO514">
        <v>19.43686906906106</v>
      </c>
      <c r="AP514">
        <v>21.93755151515151</v>
      </c>
      <c r="AQ514">
        <v>4.161340087731444E-05</v>
      </c>
      <c r="AR514">
        <v>105.0321388018358</v>
      </c>
      <c r="AS514">
        <v>0</v>
      </c>
      <c r="AT514">
        <v>0</v>
      </c>
      <c r="AU514">
        <f>IF(AS514*$H$15&gt;=AW514,1.0,(AW514/(AW514-AS514*$H$15)))</f>
        <v>0</v>
      </c>
      <c r="AV514">
        <f>(AU514-1)*100</f>
        <v>0</v>
      </c>
      <c r="AW514">
        <f>MAX(0,($B$15+$C$15*EF514)/(1+$D$15*EF514)*DY514/(EA514+273)*$E$15)</f>
        <v>0</v>
      </c>
      <c r="AX514" t="s">
        <v>439</v>
      </c>
      <c r="AY514" t="s">
        <v>439</v>
      </c>
      <c r="AZ514">
        <v>0</v>
      </c>
      <c r="BA514">
        <v>0</v>
      </c>
      <c r="BB514">
        <f>1-AZ514/BA514</f>
        <v>0</v>
      </c>
      <c r="BC514">
        <v>0</v>
      </c>
      <c r="BD514" t="s">
        <v>439</v>
      </c>
      <c r="BE514" t="s">
        <v>439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439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$B$13*EG514+$C$13*EH514+$F$13*ES514*(1-EV514)</f>
        <v>0</v>
      </c>
      <c r="DI514">
        <f>DH514*DJ514</f>
        <v>0</v>
      </c>
      <c r="DJ514">
        <f>($B$13*$D$11+$C$13*$D$11+$F$13*((FF514+EX514)/MAX(FF514+EX514+FG514, 0.1)*$I$11+FG514/MAX(FF514+EX514+FG514, 0.1)*$J$11))/($B$13+$C$13+$F$13)</f>
        <v>0</v>
      </c>
      <c r="DK514">
        <f>($B$13*$K$11+$C$13*$K$11+$F$13*((FF514+EX514)/MAX(FF514+EX514+FG514, 0.1)*$P$11+FG514/MAX(FF514+EX514+FG514, 0.1)*$Q$11))/($B$13+$C$13+$F$13)</f>
        <v>0</v>
      </c>
      <c r="DL514">
        <v>5.79</v>
      </c>
      <c r="DM514">
        <v>0.5</v>
      </c>
      <c r="DN514" t="s">
        <v>440</v>
      </c>
      <c r="DO514">
        <v>2</v>
      </c>
      <c r="DP514" t="b">
        <v>1</v>
      </c>
      <c r="DQ514">
        <v>1758655390.1</v>
      </c>
      <c r="DR514">
        <v>233.7208148148148</v>
      </c>
      <c r="DS514">
        <v>216.138962962963</v>
      </c>
      <c r="DT514">
        <v>21.93235925925926</v>
      </c>
      <c r="DU514">
        <v>19.42314444444444</v>
      </c>
      <c r="DV514">
        <v>234.9691851851852</v>
      </c>
      <c r="DW514">
        <v>21.65266296296296</v>
      </c>
      <c r="DX514">
        <v>499.9934074074073</v>
      </c>
      <c r="DY514">
        <v>90.21961851851853</v>
      </c>
      <c r="DZ514">
        <v>0.06764819999999999</v>
      </c>
      <c r="EA514">
        <v>28.81163333333334</v>
      </c>
      <c r="EB514">
        <v>29.99873333333333</v>
      </c>
      <c r="EC514">
        <v>999.9000000000001</v>
      </c>
      <c r="ED514">
        <v>0</v>
      </c>
      <c r="EE514">
        <v>0</v>
      </c>
      <c r="EF514">
        <v>10007.59296296296</v>
      </c>
      <c r="EG514">
        <v>0</v>
      </c>
      <c r="EH514">
        <v>11.2928</v>
      </c>
      <c r="EI514">
        <v>17.58188148148148</v>
      </c>
      <c r="EJ514">
        <v>238.9618888888889</v>
      </c>
      <c r="EK514">
        <v>220.42</v>
      </c>
      <c r="EL514">
        <v>2.509218148148148</v>
      </c>
      <c r="EM514">
        <v>216.138962962963</v>
      </c>
      <c r="EN514">
        <v>19.42314444444444</v>
      </c>
      <c r="EO514">
        <v>1.97872962962963</v>
      </c>
      <c r="EP514">
        <v>1.752349259259259</v>
      </c>
      <c r="EQ514">
        <v>17.27514814814815</v>
      </c>
      <c r="ER514">
        <v>15.36808518518519</v>
      </c>
      <c r="ES514">
        <v>2000.034814814815</v>
      </c>
      <c r="ET514">
        <v>0.9800005555555555</v>
      </c>
      <c r="EU514">
        <v>0.01999955925925926</v>
      </c>
      <c r="EV514">
        <v>0</v>
      </c>
      <c r="EW514">
        <v>899.4545185185184</v>
      </c>
      <c r="EX514">
        <v>5.00078</v>
      </c>
      <c r="EY514">
        <v>17500.31111111111</v>
      </c>
      <c r="EZ514">
        <v>16379.91851851852</v>
      </c>
      <c r="FA514">
        <v>39.09</v>
      </c>
      <c r="FB514">
        <v>39.84466666666667</v>
      </c>
      <c r="FC514">
        <v>39.19177777777777</v>
      </c>
      <c r="FD514">
        <v>39.58066666666667</v>
      </c>
      <c r="FE514">
        <v>40.38151851851852</v>
      </c>
      <c r="FF514">
        <v>1955.134814814814</v>
      </c>
      <c r="FG514">
        <v>39.9</v>
      </c>
      <c r="FH514">
        <v>0</v>
      </c>
      <c r="FI514">
        <v>1758655396.2</v>
      </c>
      <c r="FJ514">
        <v>0</v>
      </c>
      <c r="FK514">
        <v>899.4949199999999</v>
      </c>
      <c r="FL514">
        <v>7.272769228250586</v>
      </c>
      <c r="FM514">
        <v>118.8615384835764</v>
      </c>
      <c r="FN514">
        <v>17501.124</v>
      </c>
      <c r="FO514">
        <v>15</v>
      </c>
      <c r="FP514">
        <v>0</v>
      </c>
      <c r="FQ514" t="s">
        <v>441</v>
      </c>
      <c r="FR514">
        <v>1746989605.5</v>
      </c>
      <c r="FS514">
        <v>1746989593.5</v>
      </c>
      <c r="FT514">
        <v>0</v>
      </c>
      <c r="FU514">
        <v>-0.274</v>
      </c>
      <c r="FV514">
        <v>-0.002</v>
      </c>
      <c r="FW514">
        <v>2.549</v>
      </c>
      <c r="FX514">
        <v>0.129</v>
      </c>
      <c r="FY514">
        <v>420</v>
      </c>
      <c r="FZ514">
        <v>17</v>
      </c>
      <c r="GA514">
        <v>0.02</v>
      </c>
      <c r="GB514">
        <v>0.04</v>
      </c>
      <c r="GC514">
        <v>17.38446341463414</v>
      </c>
      <c r="GD514">
        <v>2.908814634146353</v>
      </c>
      <c r="GE514">
        <v>0.3198206820415326</v>
      </c>
      <c r="GF514">
        <v>0</v>
      </c>
      <c r="GG514">
        <v>899.127117647059</v>
      </c>
      <c r="GH514">
        <v>5.672085561848983</v>
      </c>
      <c r="GI514">
        <v>0.6125007450034328</v>
      </c>
      <c r="GJ514">
        <v>0</v>
      </c>
      <c r="GK514">
        <v>2.506860731707317</v>
      </c>
      <c r="GL514">
        <v>-0.03047770034843553</v>
      </c>
      <c r="GM514">
        <v>0.01565715209288479</v>
      </c>
      <c r="GN514">
        <v>1</v>
      </c>
      <c r="GO514">
        <v>1</v>
      </c>
      <c r="GP514">
        <v>3</v>
      </c>
      <c r="GQ514" t="s">
        <v>448</v>
      </c>
      <c r="GR514">
        <v>3.10222</v>
      </c>
      <c r="GS514">
        <v>2.72586</v>
      </c>
      <c r="GT514">
        <v>0.0503644</v>
      </c>
      <c r="GU514">
        <v>0.0463336</v>
      </c>
      <c r="GV514">
        <v>0.101011</v>
      </c>
      <c r="GW514">
        <v>0.09399730000000001</v>
      </c>
      <c r="GX514">
        <v>24820.2</v>
      </c>
      <c r="GY514">
        <v>22649.3</v>
      </c>
      <c r="GZ514">
        <v>26699.7</v>
      </c>
      <c r="HA514">
        <v>23970.8</v>
      </c>
      <c r="HB514">
        <v>38403.6</v>
      </c>
      <c r="HC514">
        <v>32099.7</v>
      </c>
      <c r="HD514">
        <v>46626.2</v>
      </c>
      <c r="HE514">
        <v>37922.3</v>
      </c>
      <c r="HF514">
        <v>1.87433</v>
      </c>
      <c r="HG514">
        <v>1.85863</v>
      </c>
      <c r="HH514">
        <v>0.170097</v>
      </c>
      <c r="HI514">
        <v>0</v>
      </c>
      <c r="HJ514">
        <v>27.2249</v>
      </c>
      <c r="HK514">
        <v>999.9</v>
      </c>
      <c r="HL514">
        <v>46.7</v>
      </c>
      <c r="HM514">
        <v>31.6</v>
      </c>
      <c r="HN514">
        <v>24.1594</v>
      </c>
      <c r="HO514">
        <v>61.3159</v>
      </c>
      <c r="HP514">
        <v>22.7804</v>
      </c>
      <c r="HQ514">
        <v>1</v>
      </c>
      <c r="HR514">
        <v>0.0994868</v>
      </c>
      <c r="HS514">
        <v>-0.135019</v>
      </c>
      <c r="HT514">
        <v>20.2806</v>
      </c>
      <c r="HU514">
        <v>5.21325</v>
      </c>
      <c r="HV514">
        <v>11.9791</v>
      </c>
      <c r="HW514">
        <v>4.9638</v>
      </c>
      <c r="HX514">
        <v>3.2745</v>
      </c>
      <c r="HY514">
        <v>9999</v>
      </c>
      <c r="HZ514">
        <v>9999</v>
      </c>
      <c r="IA514">
        <v>9999</v>
      </c>
      <c r="IB514">
        <v>999.9</v>
      </c>
      <c r="IC514">
        <v>1.86396</v>
      </c>
      <c r="ID514">
        <v>1.86005</v>
      </c>
      <c r="IE514">
        <v>1.8584</v>
      </c>
      <c r="IF514">
        <v>1.85974</v>
      </c>
      <c r="IG514">
        <v>1.85989</v>
      </c>
      <c r="IH514">
        <v>1.85837</v>
      </c>
      <c r="II514">
        <v>1.85745</v>
      </c>
      <c r="IJ514">
        <v>1.85241</v>
      </c>
      <c r="IK514">
        <v>0</v>
      </c>
      <c r="IL514">
        <v>0</v>
      </c>
      <c r="IM514">
        <v>0</v>
      </c>
      <c r="IN514">
        <v>0</v>
      </c>
      <c r="IO514" t="s">
        <v>443</v>
      </c>
      <c r="IP514" t="s">
        <v>444</v>
      </c>
      <c r="IQ514" t="s">
        <v>445</v>
      </c>
      <c r="IR514" t="s">
        <v>445</v>
      </c>
      <c r="IS514" t="s">
        <v>445</v>
      </c>
      <c r="IT514" t="s">
        <v>445</v>
      </c>
      <c r="IU514">
        <v>0</v>
      </c>
      <c r="IV514">
        <v>100</v>
      </c>
      <c r="IW514">
        <v>100</v>
      </c>
      <c r="IX514">
        <v>-1.239</v>
      </c>
      <c r="IY514">
        <v>0.2798</v>
      </c>
      <c r="IZ514">
        <v>-1.101190050776656</v>
      </c>
      <c r="JA514">
        <v>-0.0009077452495023094</v>
      </c>
      <c r="JB514">
        <v>1.260287539409167E-06</v>
      </c>
      <c r="JC514">
        <v>-2.747980142854786E-10</v>
      </c>
      <c r="JD514">
        <v>0.01164710740424388</v>
      </c>
      <c r="JE514">
        <v>0.002354074995816399</v>
      </c>
      <c r="JF514">
        <v>0.0004967520844642659</v>
      </c>
      <c r="JG514">
        <v>-1.558376616488758E-06</v>
      </c>
      <c r="JH514">
        <v>1</v>
      </c>
      <c r="JI514">
        <v>1955</v>
      </c>
      <c r="JJ514">
        <v>1</v>
      </c>
      <c r="JK514">
        <v>26</v>
      </c>
      <c r="JL514">
        <v>194429.9</v>
      </c>
      <c r="JM514">
        <v>194430.1</v>
      </c>
      <c r="JN514">
        <v>0.588379</v>
      </c>
      <c r="JO514">
        <v>2.6355</v>
      </c>
      <c r="JP514">
        <v>1.49658</v>
      </c>
      <c r="JQ514">
        <v>2.34619</v>
      </c>
      <c r="JR514">
        <v>1.54907</v>
      </c>
      <c r="JS514">
        <v>2.35596</v>
      </c>
      <c r="JT514">
        <v>36.0347</v>
      </c>
      <c r="JU514">
        <v>24.1751</v>
      </c>
      <c r="JV514">
        <v>18</v>
      </c>
      <c r="JW514">
        <v>482.554</v>
      </c>
      <c r="JX514">
        <v>487.13</v>
      </c>
      <c r="JY514">
        <v>27.4613</v>
      </c>
      <c r="JZ514">
        <v>28.5411</v>
      </c>
      <c r="KA514">
        <v>30</v>
      </c>
      <c r="KB514">
        <v>28.7446</v>
      </c>
      <c r="KC514">
        <v>28.7379</v>
      </c>
      <c r="KD514">
        <v>11.8763</v>
      </c>
      <c r="KE514">
        <v>21.3901</v>
      </c>
      <c r="KF514">
        <v>60.5798</v>
      </c>
      <c r="KG514">
        <v>27.4137</v>
      </c>
      <c r="KH514">
        <v>166.06</v>
      </c>
      <c r="KI514">
        <v>19.5048</v>
      </c>
      <c r="KJ514">
        <v>101.942</v>
      </c>
      <c r="KK514">
        <v>91.4564</v>
      </c>
    </row>
    <row r="515" spans="1:297">
      <c r="A515">
        <v>497</v>
      </c>
      <c r="B515">
        <v>1758655402.6</v>
      </c>
      <c r="C515">
        <v>13769.59999990463</v>
      </c>
      <c r="D515" t="s">
        <v>1444</v>
      </c>
      <c r="E515" t="s">
        <v>1445</v>
      </c>
      <c r="F515">
        <v>5</v>
      </c>
      <c r="G515" t="s">
        <v>1413</v>
      </c>
      <c r="H515" t="s">
        <v>438</v>
      </c>
      <c r="I515">
        <v>1758655394.814285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(EA515+(U515+2*0.95*5.67E-8*(((EA515+$B$9)+273)^4-(EA515+273)^4)-44100*J515)/(1.84*29.3*R515+8*0.95*5.67E-8*(EA515+273)^3))</f>
        <v>0</v>
      </c>
      <c r="W515">
        <f>($C$9*EB515+$D$9*EC515+$E$9*V515)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2*0.95*5.67E-8*(((EA515+$B$9)+273)^4-(W515+273)^4)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188.6184820769045</v>
      </c>
      <c r="AK515">
        <v>200.3935939393938</v>
      </c>
      <c r="AL515">
        <v>-3.210430959452584</v>
      </c>
      <c r="AM515">
        <v>65.18557991189942</v>
      </c>
      <c r="AN515">
        <f>(AP515 - AO515 + DY515*1E3/(8.314*(EA515+273.15)) * AR515/DX515 * AQ515) * DX515/(100*DL515) * 1000/(1000 - AP515)</f>
        <v>0</v>
      </c>
      <c r="AO515">
        <v>19.43423848223324</v>
      </c>
      <c r="AP515">
        <v>21.9413103030303</v>
      </c>
      <c r="AQ515">
        <v>-6.39392806689166E-06</v>
      </c>
      <c r="AR515">
        <v>105.0321388018358</v>
      </c>
      <c r="AS515">
        <v>0</v>
      </c>
      <c r="AT515">
        <v>0</v>
      </c>
      <c r="AU515">
        <f>IF(AS515*$H$15&gt;=AW515,1.0,(AW515/(AW515-AS515*$H$15)))</f>
        <v>0</v>
      </c>
      <c r="AV515">
        <f>(AU515-1)*100</f>
        <v>0</v>
      </c>
      <c r="AW515">
        <f>MAX(0,($B$15+$C$15*EF515)/(1+$D$15*EF515)*DY515/(EA515+273)*$E$15)</f>
        <v>0</v>
      </c>
      <c r="AX515" t="s">
        <v>439</v>
      </c>
      <c r="AY515" t="s">
        <v>439</v>
      </c>
      <c r="AZ515">
        <v>0</v>
      </c>
      <c r="BA515">
        <v>0</v>
      </c>
      <c r="BB515">
        <f>1-AZ515/BA515</f>
        <v>0</v>
      </c>
      <c r="BC515">
        <v>0</v>
      </c>
      <c r="BD515" t="s">
        <v>439</v>
      </c>
      <c r="BE515" t="s">
        <v>439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439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$B$13*EG515+$C$13*EH515+$F$13*ES515*(1-EV515)</f>
        <v>0</v>
      </c>
      <c r="DI515">
        <f>DH515*DJ515</f>
        <v>0</v>
      </c>
      <c r="DJ515">
        <f>($B$13*$D$11+$C$13*$D$11+$F$13*((FF515+EX515)/MAX(FF515+EX515+FG515, 0.1)*$I$11+FG515/MAX(FF515+EX515+FG515, 0.1)*$J$11))/($B$13+$C$13+$F$13)</f>
        <v>0</v>
      </c>
      <c r="DK515">
        <f>($B$13*$K$11+$C$13*$K$11+$F$13*((FF515+EX515)/MAX(FF515+EX515+FG515, 0.1)*$P$11+FG515/MAX(FF515+EX515+FG515, 0.1)*$Q$11))/($B$13+$C$13+$F$13)</f>
        <v>0</v>
      </c>
      <c r="DL515">
        <v>5.79</v>
      </c>
      <c r="DM515">
        <v>0.5</v>
      </c>
      <c r="DN515" t="s">
        <v>440</v>
      </c>
      <c r="DO515">
        <v>2</v>
      </c>
      <c r="DP515" t="b">
        <v>1</v>
      </c>
      <c r="DQ515">
        <v>1758655394.814285</v>
      </c>
      <c r="DR515">
        <v>218.8498928571429</v>
      </c>
      <c r="DS515">
        <v>200.9468928571428</v>
      </c>
      <c r="DT515">
        <v>21.93369285714286</v>
      </c>
      <c r="DU515">
        <v>19.43204285714286</v>
      </c>
      <c r="DV515">
        <v>220.0925</v>
      </c>
      <c r="DW515">
        <v>21.65396428571428</v>
      </c>
      <c r="DX515">
        <v>499.9771071428572</v>
      </c>
      <c r="DY515">
        <v>90.22114642857146</v>
      </c>
      <c r="DZ515">
        <v>0.06780534999999999</v>
      </c>
      <c r="EA515">
        <v>28.81373928571429</v>
      </c>
      <c r="EB515">
        <v>29.99915</v>
      </c>
      <c r="EC515">
        <v>999.9000000000002</v>
      </c>
      <c r="ED515">
        <v>0</v>
      </c>
      <c r="EE515">
        <v>0</v>
      </c>
      <c r="EF515">
        <v>10018.38714285714</v>
      </c>
      <c r="EG515">
        <v>0</v>
      </c>
      <c r="EH515">
        <v>11.2934</v>
      </c>
      <c r="EI515">
        <v>17.90289285714286</v>
      </c>
      <c r="EJ515">
        <v>223.7575357142858</v>
      </c>
      <c r="EK515">
        <v>204.9290357142857</v>
      </c>
      <c r="EL515">
        <v>2.501653214285714</v>
      </c>
      <c r="EM515">
        <v>200.9468928571428</v>
      </c>
      <c r="EN515">
        <v>19.43204285714286</v>
      </c>
      <c r="EO515">
        <v>1.978883571428572</v>
      </c>
      <c r="EP515">
        <v>1.753181428571429</v>
      </c>
      <c r="EQ515">
        <v>17.276375</v>
      </c>
      <c r="ER515">
        <v>15.37548928571429</v>
      </c>
      <c r="ES515">
        <v>2000.041785714286</v>
      </c>
      <c r="ET515">
        <v>0.9800006071428571</v>
      </c>
      <c r="EU515">
        <v>0.01999951071428572</v>
      </c>
      <c r="EV515">
        <v>0</v>
      </c>
      <c r="EW515">
        <v>900.0169285714285</v>
      </c>
      <c r="EX515">
        <v>5.00078</v>
      </c>
      <c r="EY515">
        <v>17510.14285714286</v>
      </c>
      <c r="EZ515">
        <v>16379.98214285714</v>
      </c>
      <c r="FA515">
        <v>39.08899999999999</v>
      </c>
      <c r="FB515">
        <v>39.84349999999999</v>
      </c>
      <c r="FC515">
        <v>39.20946428571428</v>
      </c>
      <c r="FD515">
        <v>39.589</v>
      </c>
      <c r="FE515">
        <v>40.36571428571428</v>
      </c>
      <c r="FF515">
        <v>1955.141785714286</v>
      </c>
      <c r="FG515">
        <v>39.9</v>
      </c>
      <c r="FH515">
        <v>0</v>
      </c>
      <c r="FI515">
        <v>1758655401</v>
      </c>
      <c r="FJ515">
        <v>0</v>
      </c>
      <c r="FK515">
        <v>900.09556</v>
      </c>
      <c r="FL515">
        <v>7.20330768838134</v>
      </c>
      <c r="FM515">
        <v>134.0076921260396</v>
      </c>
      <c r="FN515">
        <v>17511.06</v>
      </c>
      <c r="FO515">
        <v>15</v>
      </c>
      <c r="FP515">
        <v>0</v>
      </c>
      <c r="FQ515" t="s">
        <v>441</v>
      </c>
      <c r="FR515">
        <v>1746989605.5</v>
      </c>
      <c r="FS515">
        <v>1746989593.5</v>
      </c>
      <c r="FT515">
        <v>0</v>
      </c>
      <c r="FU515">
        <v>-0.274</v>
      </c>
      <c r="FV515">
        <v>-0.002</v>
      </c>
      <c r="FW515">
        <v>2.549</v>
      </c>
      <c r="FX515">
        <v>0.129</v>
      </c>
      <c r="FY515">
        <v>420</v>
      </c>
      <c r="FZ515">
        <v>17</v>
      </c>
      <c r="GA515">
        <v>0.02</v>
      </c>
      <c r="GB515">
        <v>0.04</v>
      </c>
      <c r="GC515">
        <v>17.784185</v>
      </c>
      <c r="GD515">
        <v>3.779792870544035</v>
      </c>
      <c r="GE515">
        <v>0.4125835700497537</v>
      </c>
      <c r="GF515">
        <v>0</v>
      </c>
      <c r="GG515">
        <v>899.700588235294</v>
      </c>
      <c r="GH515">
        <v>6.83596638247728</v>
      </c>
      <c r="GI515">
        <v>0.7077724010063525</v>
      </c>
      <c r="GJ515">
        <v>0</v>
      </c>
      <c r="GK515">
        <v>2.508599</v>
      </c>
      <c r="GL515">
        <v>-0.09305876172608746</v>
      </c>
      <c r="GM515">
        <v>0.01470096200933803</v>
      </c>
      <c r="GN515">
        <v>1</v>
      </c>
      <c r="GO515">
        <v>1</v>
      </c>
      <c r="GP515">
        <v>3</v>
      </c>
      <c r="GQ515" t="s">
        <v>448</v>
      </c>
      <c r="GR515">
        <v>3.10267</v>
      </c>
      <c r="GS515">
        <v>2.72552</v>
      </c>
      <c r="GT515">
        <v>0.0471045</v>
      </c>
      <c r="GU515">
        <v>0.042816</v>
      </c>
      <c r="GV515">
        <v>0.101027</v>
      </c>
      <c r="GW515">
        <v>0.09400799999999999</v>
      </c>
      <c r="GX515">
        <v>24905.4</v>
      </c>
      <c r="GY515">
        <v>22732.7</v>
      </c>
      <c r="GZ515">
        <v>26699.7</v>
      </c>
      <c r="HA515">
        <v>23970.6</v>
      </c>
      <c r="HB515">
        <v>38402.3</v>
      </c>
      <c r="HC515">
        <v>32098.8</v>
      </c>
      <c r="HD515">
        <v>46625.9</v>
      </c>
      <c r="HE515">
        <v>37922.1</v>
      </c>
      <c r="HF515">
        <v>1.87515</v>
      </c>
      <c r="HG515">
        <v>1.85783</v>
      </c>
      <c r="HH515">
        <v>0.170588</v>
      </c>
      <c r="HI515">
        <v>0</v>
      </c>
      <c r="HJ515">
        <v>27.222</v>
      </c>
      <c r="HK515">
        <v>999.9</v>
      </c>
      <c r="HL515">
        <v>46.7</v>
      </c>
      <c r="HM515">
        <v>31.6</v>
      </c>
      <c r="HN515">
        <v>24.1612</v>
      </c>
      <c r="HO515">
        <v>61.2059</v>
      </c>
      <c r="HP515">
        <v>22.4439</v>
      </c>
      <c r="HQ515">
        <v>1</v>
      </c>
      <c r="HR515">
        <v>0.0992962</v>
      </c>
      <c r="HS515">
        <v>-0.0181454</v>
      </c>
      <c r="HT515">
        <v>20.2807</v>
      </c>
      <c r="HU515">
        <v>5.21265</v>
      </c>
      <c r="HV515">
        <v>11.9794</v>
      </c>
      <c r="HW515">
        <v>4.96375</v>
      </c>
      <c r="HX515">
        <v>3.27443</v>
      </c>
      <c r="HY515">
        <v>9999</v>
      </c>
      <c r="HZ515">
        <v>9999</v>
      </c>
      <c r="IA515">
        <v>9999</v>
      </c>
      <c r="IB515">
        <v>999.9</v>
      </c>
      <c r="IC515">
        <v>1.86396</v>
      </c>
      <c r="ID515">
        <v>1.86006</v>
      </c>
      <c r="IE515">
        <v>1.85841</v>
      </c>
      <c r="IF515">
        <v>1.85974</v>
      </c>
      <c r="IG515">
        <v>1.85989</v>
      </c>
      <c r="IH515">
        <v>1.85837</v>
      </c>
      <c r="II515">
        <v>1.85745</v>
      </c>
      <c r="IJ515">
        <v>1.85242</v>
      </c>
      <c r="IK515">
        <v>0</v>
      </c>
      <c r="IL515">
        <v>0</v>
      </c>
      <c r="IM515">
        <v>0</v>
      </c>
      <c r="IN515">
        <v>0</v>
      </c>
      <c r="IO515" t="s">
        <v>443</v>
      </c>
      <c r="IP515" t="s">
        <v>444</v>
      </c>
      <c r="IQ515" t="s">
        <v>445</v>
      </c>
      <c r="IR515" t="s">
        <v>445</v>
      </c>
      <c r="IS515" t="s">
        <v>445</v>
      </c>
      <c r="IT515" t="s">
        <v>445</v>
      </c>
      <c r="IU515">
        <v>0</v>
      </c>
      <c r="IV515">
        <v>100</v>
      </c>
      <c r="IW515">
        <v>100</v>
      </c>
      <c r="IX515">
        <v>-1.233</v>
      </c>
      <c r="IY515">
        <v>0.2798</v>
      </c>
      <c r="IZ515">
        <v>-1.101190050776656</v>
      </c>
      <c r="JA515">
        <v>-0.0009077452495023094</v>
      </c>
      <c r="JB515">
        <v>1.260287539409167E-06</v>
      </c>
      <c r="JC515">
        <v>-2.747980142854786E-10</v>
      </c>
      <c r="JD515">
        <v>0.01164710740424388</v>
      </c>
      <c r="JE515">
        <v>0.002354074995816399</v>
      </c>
      <c r="JF515">
        <v>0.0004967520844642659</v>
      </c>
      <c r="JG515">
        <v>-1.558376616488758E-06</v>
      </c>
      <c r="JH515">
        <v>1</v>
      </c>
      <c r="JI515">
        <v>1955</v>
      </c>
      <c r="JJ515">
        <v>1</v>
      </c>
      <c r="JK515">
        <v>26</v>
      </c>
      <c r="JL515">
        <v>194430</v>
      </c>
      <c r="JM515">
        <v>194430.2</v>
      </c>
      <c r="JN515">
        <v>0.551758</v>
      </c>
      <c r="JO515">
        <v>2.64526</v>
      </c>
      <c r="JP515">
        <v>1.49658</v>
      </c>
      <c r="JQ515">
        <v>2.34619</v>
      </c>
      <c r="JR515">
        <v>1.54907</v>
      </c>
      <c r="JS515">
        <v>2.41211</v>
      </c>
      <c r="JT515">
        <v>36.0347</v>
      </c>
      <c r="JU515">
        <v>24.1751</v>
      </c>
      <c r="JV515">
        <v>18</v>
      </c>
      <c r="JW515">
        <v>483.053</v>
      </c>
      <c r="JX515">
        <v>486.618</v>
      </c>
      <c r="JY515">
        <v>27.4259</v>
      </c>
      <c r="JZ515">
        <v>28.5432</v>
      </c>
      <c r="KA515">
        <v>30</v>
      </c>
      <c r="KB515">
        <v>28.747</v>
      </c>
      <c r="KC515">
        <v>28.7389</v>
      </c>
      <c r="KD515">
        <v>11.1193</v>
      </c>
      <c r="KE515">
        <v>21.1187</v>
      </c>
      <c r="KF515">
        <v>60.5798</v>
      </c>
      <c r="KG515">
        <v>27.4132</v>
      </c>
      <c r="KH515">
        <v>146.023</v>
      </c>
      <c r="KI515">
        <v>19.5048</v>
      </c>
      <c r="KJ515">
        <v>101.942</v>
      </c>
      <c r="KK515">
        <v>91.4558</v>
      </c>
    </row>
    <row r="516" spans="1:297">
      <c r="A516">
        <v>498</v>
      </c>
      <c r="B516">
        <v>1758655407.6</v>
      </c>
      <c r="C516">
        <v>13774.59999990463</v>
      </c>
      <c r="D516" t="s">
        <v>1446</v>
      </c>
      <c r="E516" t="s">
        <v>1447</v>
      </c>
      <c r="F516">
        <v>5</v>
      </c>
      <c r="G516" t="s">
        <v>1413</v>
      </c>
      <c r="H516" t="s">
        <v>438</v>
      </c>
      <c r="I516">
        <v>1758655400.1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(EA516+(U516+2*0.95*5.67E-8*(((EA516+$B$9)+273)^4-(EA516+273)^4)-44100*J516)/(1.84*29.3*R516+8*0.95*5.67E-8*(EA516+273)^3))</f>
        <v>0</v>
      </c>
      <c r="W516">
        <f>($C$9*EB516+$D$9*EC516+$E$9*V516)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2*0.95*5.67E-8*(((EA516+$B$9)+273)^4-(W516+273)^4)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171.8699058507012</v>
      </c>
      <c r="AK516">
        <v>184.1795696969697</v>
      </c>
      <c r="AL516">
        <v>-3.253316215648342</v>
      </c>
      <c r="AM516">
        <v>65.18557991189942</v>
      </c>
      <c r="AN516">
        <f>(AP516 - AO516 + DY516*1E3/(8.314*(EA516+273.15)) * AR516/DX516 * AQ516) * DX516/(100*DL516) * 1000/(1000 - AP516)</f>
        <v>0</v>
      </c>
      <c r="AO516">
        <v>19.4539034198438</v>
      </c>
      <c r="AP516">
        <v>21.94897333333333</v>
      </c>
      <c r="AQ516">
        <v>5.196341311311378E-05</v>
      </c>
      <c r="AR516">
        <v>105.0321388018358</v>
      </c>
      <c r="AS516">
        <v>0</v>
      </c>
      <c r="AT516">
        <v>0</v>
      </c>
      <c r="AU516">
        <f>IF(AS516*$H$15&gt;=AW516,1.0,(AW516/(AW516-AS516*$H$15)))</f>
        <v>0</v>
      </c>
      <c r="AV516">
        <f>(AU516-1)*100</f>
        <v>0</v>
      </c>
      <c r="AW516">
        <f>MAX(0,($B$15+$C$15*EF516)/(1+$D$15*EF516)*DY516/(EA516+273)*$E$15)</f>
        <v>0</v>
      </c>
      <c r="AX516" t="s">
        <v>439</v>
      </c>
      <c r="AY516" t="s">
        <v>439</v>
      </c>
      <c r="AZ516">
        <v>0</v>
      </c>
      <c r="BA516">
        <v>0</v>
      </c>
      <c r="BB516">
        <f>1-AZ516/BA516</f>
        <v>0</v>
      </c>
      <c r="BC516">
        <v>0</v>
      </c>
      <c r="BD516" t="s">
        <v>439</v>
      </c>
      <c r="BE516" t="s">
        <v>439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439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$B$13*EG516+$C$13*EH516+$F$13*ES516*(1-EV516)</f>
        <v>0</v>
      </c>
      <c r="DI516">
        <f>DH516*DJ516</f>
        <v>0</v>
      </c>
      <c r="DJ516">
        <f>($B$13*$D$11+$C$13*$D$11+$F$13*((FF516+EX516)/MAX(FF516+EX516+FG516, 0.1)*$I$11+FG516/MAX(FF516+EX516+FG516, 0.1)*$J$11))/($B$13+$C$13+$F$13)</f>
        <v>0</v>
      </c>
      <c r="DK516">
        <f>($B$13*$K$11+$C$13*$K$11+$F$13*((FF516+EX516)/MAX(FF516+EX516+FG516, 0.1)*$P$11+FG516/MAX(FF516+EX516+FG516, 0.1)*$Q$11))/($B$13+$C$13+$F$13)</f>
        <v>0</v>
      </c>
      <c r="DL516">
        <v>5.79</v>
      </c>
      <c r="DM516">
        <v>0.5</v>
      </c>
      <c r="DN516" t="s">
        <v>440</v>
      </c>
      <c r="DO516">
        <v>2</v>
      </c>
      <c r="DP516" t="b">
        <v>1</v>
      </c>
      <c r="DQ516">
        <v>1758655400.1</v>
      </c>
      <c r="DR516">
        <v>202.2389999999999</v>
      </c>
      <c r="DS516">
        <v>183.8004814814815</v>
      </c>
      <c r="DT516">
        <v>21.94002222222222</v>
      </c>
      <c r="DU516">
        <v>19.4405</v>
      </c>
      <c r="DV516">
        <v>203.4747777777778</v>
      </c>
      <c r="DW516">
        <v>21.66016296296297</v>
      </c>
      <c r="DX516">
        <v>500.0261481481482</v>
      </c>
      <c r="DY516">
        <v>90.22239629629628</v>
      </c>
      <c r="DZ516">
        <v>0.0676185</v>
      </c>
      <c r="EA516">
        <v>28.81561111111111</v>
      </c>
      <c r="EB516">
        <v>30.00357777777778</v>
      </c>
      <c r="EC516">
        <v>999.9000000000001</v>
      </c>
      <c r="ED516">
        <v>0</v>
      </c>
      <c r="EE516">
        <v>0</v>
      </c>
      <c r="EF516">
        <v>10015.83222222222</v>
      </c>
      <c r="EG516">
        <v>0</v>
      </c>
      <c r="EH516">
        <v>11.30073703703704</v>
      </c>
      <c r="EI516">
        <v>18.43838518518519</v>
      </c>
      <c r="EJ516">
        <v>206.7754444444445</v>
      </c>
      <c r="EK516">
        <v>187.4444444444444</v>
      </c>
      <c r="EL516">
        <v>2.499521111111111</v>
      </c>
      <c r="EM516">
        <v>183.8004814814815</v>
      </c>
      <c r="EN516">
        <v>19.4405</v>
      </c>
      <c r="EO516">
        <v>1.979481481481481</v>
      </c>
      <c r="EP516">
        <v>1.75396962962963</v>
      </c>
      <c r="EQ516">
        <v>17.28116296296296</v>
      </c>
      <c r="ER516">
        <v>15.38248518518519</v>
      </c>
      <c r="ES516">
        <v>2000.030740740741</v>
      </c>
      <c r="ET516">
        <v>0.9800004444444445</v>
      </c>
      <c r="EU516">
        <v>0.01999967037037037</v>
      </c>
      <c r="EV516">
        <v>0</v>
      </c>
      <c r="EW516">
        <v>900.7135925925925</v>
      </c>
      <c r="EX516">
        <v>5.00078</v>
      </c>
      <c r="EY516">
        <v>17522.28148148148</v>
      </c>
      <c r="EZ516">
        <v>16379.88518518519</v>
      </c>
      <c r="FA516">
        <v>39.09696296296296</v>
      </c>
      <c r="FB516">
        <v>39.84466666666667</v>
      </c>
      <c r="FC516">
        <v>39.19874074074074</v>
      </c>
      <c r="FD516">
        <v>39.59462962962962</v>
      </c>
      <c r="FE516">
        <v>40.36081481481482</v>
      </c>
      <c r="FF516">
        <v>1955.130740740741</v>
      </c>
      <c r="FG516">
        <v>39.9</v>
      </c>
      <c r="FH516">
        <v>0</v>
      </c>
      <c r="FI516">
        <v>1758655405.8</v>
      </c>
      <c r="FJ516">
        <v>0</v>
      </c>
      <c r="FK516">
        <v>900.71632</v>
      </c>
      <c r="FL516">
        <v>8.882769240298614</v>
      </c>
      <c r="FM516">
        <v>143.2307694417156</v>
      </c>
      <c r="FN516">
        <v>17522.412</v>
      </c>
      <c r="FO516">
        <v>15</v>
      </c>
      <c r="FP516">
        <v>0</v>
      </c>
      <c r="FQ516" t="s">
        <v>441</v>
      </c>
      <c r="FR516">
        <v>1746989605.5</v>
      </c>
      <c r="FS516">
        <v>1746989593.5</v>
      </c>
      <c r="FT516">
        <v>0</v>
      </c>
      <c r="FU516">
        <v>-0.274</v>
      </c>
      <c r="FV516">
        <v>-0.002</v>
      </c>
      <c r="FW516">
        <v>2.549</v>
      </c>
      <c r="FX516">
        <v>0.129</v>
      </c>
      <c r="FY516">
        <v>420</v>
      </c>
      <c r="FZ516">
        <v>17</v>
      </c>
      <c r="GA516">
        <v>0.02</v>
      </c>
      <c r="GB516">
        <v>0.04</v>
      </c>
      <c r="GC516">
        <v>18.1130525</v>
      </c>
      <c r="GD516">
        <v>5.688563977485906</v>
      </c>
      <c r="GE516">
        <v>0.5867803571130769</v>
      </c>
      <c r="GF516">
        <v>0</v>
      </c>
      <c r="GG516">
        <v>900.2274117647058</v>
      </c>
      <c r="GH516">
        <v>8.26404889346292</v>
      </c>
      <c r="GI516">
        <v>0.8480263979536844</v>
      </c>
      <c r="GJ516">
        <v>0</v>
      </c>
      <c r="GK516">
        <v>2.50160425</v>
      </c>
      <c r="GL516">
        <v>-0.03113909943715135</v>
      </c>
      <c r="GM516">
        <v>0.009510416890836043</v>
      </c>
      <c r="GN516">
        <v>1</v>
      </c>
      <c r="GO516">
        <v>1</v>
      </c>
      <c r="GP516">
        <v>3</v>
      </c>
      <c r="GQ516" t="s">
        <v>448</v>
      </c>
      <c r="GR516">
        <v>3.10227</v>
      </c>
      <c r="GS516">
        <v>2.72541</v>
      </c>
      <c r="GT516">
        <v>0.043727</v>
      </c>
      <c r="GU516">
        <v>0.039234</v>
      </c>
      <c r="GV516">
        <v>0.101052</v>
      </c>
      <c r="GW516">
        <v>0.09406440000000001</v>
      </c>
      <c r="GX516">
        <v>24993.5</v>
      </c>
      <c r="GY516">
        <v>22817.9</v>
      </c>
      <c r="GZ516">
        <v>26699.6</v>
      </c>
      <c r="HA516">
        <v>23970.7</v>
      </c>
      <c r="HB516">
        <v>38400.7</v>
      </c>
      <c r="HC516">
        <v>32096.3</v>
      </c>
      <c r="HD516">
        <v>46625.7</v>
      </c>
      <c r="HE516">
        <v>37921.9</v>
      </c>
      <c r="HF516">
        <v>1.87477</v>
      </c>
      <c r="HG516">
        <v>1.85853</v>
      </c>
      <c r="HH516">
        <v>0.170749</v>
      </c>
      <c r="HI516">
        <v>0</v>
      </c>
      <c r="HJ516">
        <v>27.2202</v>
      </c>
      <c r="HK516">
        <v>999.9</v>
      </c>
      <c r="HL516">
        <v>46.7</v>
      </c>
      <c r="HM516">
        <v>31.6</v>
      </c>
      <c r="HN516">
        <v>24.163</v>
      </c>
      <c r="HO516">
        <v>60.7059</v>
      </c>
      <c r="HP516">
        <v>22.472</v>
      </c>
      <c r="HQ516">
        <v>1</v>
      </c>
      <c r="HR516">
        <v>0.0995071</v>
      </c>
      <c r="HS516">
        <v>-0.0725055</v>
      </c>
      <c r="HT516">
        <v>20.2808</v>
      </c>
      <c r="HU516">
        <v>5.21235</v>
      </c>
      <c r="HV516">
        <v>11.9796</v>
      </c>
      <c r="HW516">
        <v>4.96365</v>
      </c>
      <c r="HX516">
        <v>3.27438</v>
      </c>
      <c r="HY516">
        <v>9999</v>
      </c>
      <c r="HZ516">
        <v>9999</v>
      </c>
      <c r="IA516">
        <v>9999</v>
      </c>
      <c r="IB516">
        <v>999.9</v>
      </c>
      <c r="IC516">
        <v>1.86395</v>
      </c>
      <c r="ID516">
        <v>1.86006</v>
      </c>
      <c r="IE516">
        <v>1.8584</v>
      </c>
      <c r="IF516">
        <v>1.85974</v>
      </c>
      <c r="IG516">
        <v>1.85989</v>
      </c>
      <c r="IH516">
        <v>1.85837</v>
      </c>
      <c r="II516">
        <v>1.85745</v>
      </c>
      <c r="IJ516">
        <v>1.85242</v>
      </c>
      <c r="IK516">
        <v>0</v>
      </c>
      <c r="IL516">
        <v>0</v>
      </c>
      <c r="IM516">
        <v>0</v>
      </c>
      <c r="IN516">
        <v>0</v>
      </c>
      <c r="IO516" t="s">
        <v>443</v>
      </c>
      <c r="IP516" t="s">
        <v>444</v>
      </c>
      <c r="IQ516" t="s">
        <v>445</v>
      </c>
      <c r="IR516" t="s">
        <v>445</v>
      </c>
      <c r="IS516" t="s">
        <v>445</v>
      </c>
      <c r="IT516" t="s">
        <v>445</v>
      </c>
      <c r="IU516">
        <v>0</v>
      </c>
      <c r="IV516">
        <v>100</v>
      </c>
      <c r="IW516">
        <v>100</v>
      </c>
      <c r="IX516">
        <v>-1.225</v>
      </c>
      <c r="IY516">
        <v>0.2801</v>
      </c>
      <c r="IZ516">
        <v>-1.101190050776656</v>
      </c>
      <c r="JA516">
        <v>-0.0009077452495023094</v>
      </c>
      <c r="JB516">
        <v>1.260287539409167E-06</v>
      </c>
      <c r="JC516">
        <v>-2.747980142854786E-10</v>
      </c>
      <c r="JD516">
        <v>0.01164710740424388</v>
      </c>
      <c r="JE516">
        <v>0.002354074995816399</v>
      </c>
      <c r="JF516">
        <v>0.0004967520844642659</v>
      </c>
      <c r="JG516">
        <v>-1.558376616488758E-06</v>
      </c>
      <c r="JH516">
        <v>1</v>
      </c>
      <c r="JI516">
        <v>1955</v>
      </c>
      <c r="JJ516">
        <v>1</v>
      </c>
      <c r="JK516">
        <v>26</v>
      </c>
      <c r="JL516">
        <v>194430</v>
      </c>
      <c r="JM516">
        <v>194430.2</v>
      </c>
      <c r="JN516">
        <v>0.507812</v>
      </c>
      <c r="JO516">
        <v>2.64038</v>
      </c>
      <c r="JP516">
        <v>1.49658</v>
      </c>
      <c r="JQ516">
        <v>2.34619</v>
      </c>
      <c r="JR516">
        <v>1.54907</v>
      </c>
      <c r="JS516">
        <v>2.45728</v>
      </c>
      <c r="JT516">
        <v>36.0347</v>
      </c>
      <c r="JU516">
        <v>24.1838</v>
      </c>
      <c r="JV516">
        <v>18</v>
      </c>
      <c r="JW516">
        <v>482.834</v>
      </c>
      <c r="JX516">
        <v>487.075</v>
      </c>
      <c r="JY516">
        <v>27.4103</v>
      </c>
      <c r="JZ516">
        <v>28.5439</v>
      </c>
      <c r="KA516">
        <v>30.0002</v>
      </c>
      <c r="KB516">
        <v>28.747</v>
      </c>
      <c r="KC516">
        <v>28.7391</v>
      </c>
      <c r="KD516">
        <v>10.2715</v>
      </c>
      <c r="KE516">
        <v>21.1187</v>
      </c>
      <c r="KF516">
        <v>60.5798</v>
      </c>
      <c r="KG516">
        <v>27.4051</v>
      </c>
      <c r="KH516">
        <v>132.668</v>
      </c>
      <c r="KI516">
        <v>19.5048</v>
      </c>
      <c r="KJ516">
        <v>101.941</v>
      </c>
      <c r="KK516">
        <v>91.4558</v>
      </c>
    </row>
    <row r="517" spans="1:297">
      <c r="A517">
        <v>499</v>
      </c>
      <c r="B517">
        <v>1758655412.6</v>
      </c>
      <c r="C517">
        <v>13779.59999990463</v>
      </c>
      <c r="D517" t="s">
        <v>1448</v>
      </c>
      <c r="E517" t="s">
        <v>1449</v>
      </c>
      <c r="F517">
        <v>5</v>
      </c>
      <c r="G517" t="s">
        <v>1413</v>
      </c>
      <c r="H517" t="s">
        <v>438</v>
      </c>
      <c r="I517">
        <v>1758655404.814285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(EA517+(U517+2*0.95*5.67E-8*(((EA517+$B$9)+273)^4-(EA517+273)^4)-44100*J517)/(1.84*29.3*R517+8*0.95*5.67E-8*(EA517+273)^3))</f>
        <v>0</v>
      </c>
      <c r="W517">
        <f>($C$9*EB517+$D$9*EC517+$E$9*V517)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2*0.95*5.67E-8*(((EA517+$B$9)+273)^4-(W517+273)^4)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155.0649616077619</v>
      </c>
      <c r="AK517">
        <v>167.980103030303</v>
      </c>
      <c r="AL517">
        <v>-3.240117013174863</v>
      </c>
      <c r="AM517">
        <v>65.18557991189942</v>
      </c>
      <c r="AN517">
        <f>(AP517 - AO517 + DY517*1E3/(8.314*(EA517+273.15)) * AR517/DX517 * AQ517) * DX517/(100*DL517) * 1000/(1000 - AP517)</f>
        <v>0</v>
      </c>
      <c r="AO517">
        <v>19.45672128622727</v>
      </c>
      <c r="AP517">
        <v>21.95978121212121</v>
      </c>
      <c r="AQ517">
        <v>3.109325510291202E-05</v>
      </c>
      <c r="AR517">
        <v>105.0321388018358</v>
      </c>
      <c r="AS517">
        <v>0</v>
      </c>
      <c r="AT517">
        <v>0</v>
      </c>
      <c r="AU517">
        <f>IF(AS517*$H$15&gt;=AW517,1.0,(AW517/(AW517-AS517*$H$15)))</f>
        <v>0</v>
      </c>
      <c r="AV517">
        <f>(AU517-1)*100</f>
        <v>0</v>
      </c>
      <c r="AW517">
        <f>MAX(0,($B$15+$C$15*EF517)/(1+$D$15*EF517)*DY517/(EA517+273)*$E$15)</f>
        <v>0</v>
      </c>
      <c r="AX517" t="s">
        <v>439</v>
      </c>
      <c r="AY517" t="s">
        <v>439</v>
      </c>
      <c r="AZ517">
        <v>0</v>
      </c>
      <c r="BA517">
        <v>0</v>
      </c>
      <c r="BB517">
        <f>1-AZ517/BA517</f>
        <v>0</v>
      </c>
      <c r="BC517">
        <v>0</v>
      </c>
      <c r="BD517" t="s">
        <v>439</v>
      </c>
      <c r="BE517" t="s">
        <v>439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439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$B$13*EG517+$C$13*EH517+$F$13*ES517*(1-EV517)</f>
        <v>0</v>
      </c>
      <c r="DI517">
        <f>DH517*DJ517</f>
        <v>0</v>
      </c>
      <c r="DJ517">
        <f>($B$13*$D$11+$C$13*$D$11+$F$13*((FF517+EX517)/MAX(FF517+EX517+FG517, 0.1)*$I$11+FG517/MAX(FF517+EX517+FG517, 0.1)*$J$11))/($B$13+$C$13+$F$13)</f>
        <v>0</v>
      </c>
      <c r="DK517">
        <f>($B$13*$K$11+$C$13*$K$11+$F$13*((FF517+EX517)/MAX(FF517+EX517+FG517, 0.1)*$P$11+FG517/MAX(FF517+EX517+FG517, 0.1)*$Q$11))/($B$13+$C$13+$F$13)</f>
        <v>0</v>
      </c>
      <c r="DL517">
        <v>5.79</v>
      </c>
      <c r="DM517">
        <v>0.5</v>
      </c>
      <c r="DN517" t="s">
        <v>440</v>
      </c>
      <c r="DO517">
        <v>2</v>
      </c>
      <c r="DP517" t="b">
        <v>1</v>
      </c>
      <c r="DQ517">
        <v>1758655404.814285</v>
      </c>
      <c r="DR517">
        <v>187.3726785714286</v>
      </c>
      <c r="DS517">
        <v>168.3188214285715</v>
      </c>
      <c r="DT517">
        <v>21.94707857142857</v>
      </c>
      <c r="DU517">
        <v>19.44672142857143</v>
      </c>
      <c r="DV517">
        <v>188.6017857142857</v>
      </c>
      <c r="DW517">
        <v>21.66707142857143</v>
      </c>
      <c r="DX517">
        <v>500.0221428571428</v>
      </c>
      <c r="DY517">
        <v>90.22194285714285</v>
      </c>
      <c r="DZ517">
        <v>0.0673779142857143</v>
      </c>
      <c r="EA517">
        <v>28.817125</v>
      </c>
      <c r="EB517">
        <v>30.004675</v>
      </c>
      <c r="EC517">
        <v>999.9000000000002</v>
      </c>
      <c r="ED517">
        <v>0</v>
      </c>
      <c r="EE517">
        <v>0</v>
      </c>
      <c r="EF517">
        <v>10017.32571428572</v>
      </c>
      <c r="EG517">
        <v>0</v>
      </c>
      <c r="EH517">
        <v>11.30056428571429</v>
      </c>
      <c r="EI517">
        <v>19.05367857142857</v>
      </c>
      <c r="EJ517">
        <v>191.5769642857143</v>
      </c>
      <c r="EK517">
        <v>171.6569642857143</v>
      </c>
      <c r="EL517">
        <v>2.500351071428571</v>
      </c>
      <c r="EM517">
        <v>168.3188214285715</v>
      </c>
      <c r="EN517">
        <v>19.44672142857143</v>
      </c>
      <c r="EO517">
        <v>1.980107857142857</v>
      </c>
      <c r="EP517">
        <v>1.754522142857143</v>
      </c>
      <c r="EQ517">
        <v>17.28616071428571</v>
      </c>
      <c r="ER517">
        <v>15.3874</v>
      </c>
      <c r="ES517">
        <v>2000.006785714286</v>
      </c>
      <c r="ET517">
        <v>0.9800001785714285</v>
      </c>
      <c r="EU517">
        <v>0.01999992857142857</v>
      </c>
      <c r="EV517">
        <v>0</v>
      </c>
      <c r="EW517">
        <v>901.4445357142858</v>
      </c>
      <c r="EX517">
        <v>5.00078</v>
      </c>
      <c r="EY517">
        <v>17534.29642857143</v>
      </c>
      <c r="EZ517">
        <v>16379.68571428572</v>
      </c>
      <c r="FA517">
        <v>39.07782142857143</v>
      </c>
      <c r="FB517">
        <v>39.84132142857142</v>
      </c>
      <c r="FC517">
        <v>39.17824999999999</v>
      </c>
      <c r="FD517">
        <v>39.5845</v>
      </c>
      <c r="FE517">
        <v>40.35239285714285</v>
      </c>
      <c r="FF517">
        <v>1955.106785714286</v>
      </c>
      <c r="FG517">
        <v>39.9</v>
      </c>
      <c r="FH517">
        <v>0</v>
      </c>
      <c r="FI517">
        <v>1758655411.2</v>
      </c>
      <c r="FJ517">
        <v>0</v>
      </c>
      <c r="FK517">
        <v>901.4973846153845</v>
      </c>
      <c r="FL517">
        <v>9.50188034818391</v>
      </c>
      <c r="FM517">
        <v>162.0376069330297</v>
      </c>
      <c r="FN517">
        <v>17535.34615384615</v>
      </c>
      <c r="FO517">
        <v>15</v>
      </c>
      <c r="FP517">
        <v>0</v>
      </c>
      <c r="FQ517" t="s">
        <v>441</v>
      </c>
      <c r="FR517">
        <v>1746989605.5</v>
      </c>
      <c r="FS517">
        <v>1746989593.5</v>
      </c>
      <c r="FT517">
        <v>0</v>
      </c>
      <c r="FU517">
        <v>-0.274</v>
      </c>
      <c r="FV517">
        <v>-0.002</v>
      </c>
      <c r="FW517">
        <v>2.549</v>
      </c>
      <c r="FX517">
        <v>0.129</v>
      </c>
      <c r="FY517">
        <v>420</v>
      </c>
      <c r="FZ517">
        <v>17</v>
      </c>
      <c r="GA517">
        <v>0.02</v>
      </c>
      <c r="GB517">
        <v>0.04</v>
      </c>
      <c r="GC517">
        <v>18.63485121951219</v>
      </c>
      <c r="GD517">
        <v>7.685059233449493</v>
      </c>
      <c r="GE517">
        <v>0.7596621351440942</v>
      </c>
      <c r="GF517">
        <v>0</v>
      </c>
      <c r="GG517">
        <v>900.9634411764706</v>
      </c>
      <c r="GH517">
        <v>8.676776165155131</v>
      </c>
      <c r="GI517">
        <v>0.8840386001413059</v>
      </c>
      <c r="GJ517">
        <v>0</v>
      </c>
      <c r="GK517">
        <v>2.498796829268293</v>
      </c>
      <c r="GL517">
        <v>0.006002090592334672</v>
      </c>
      <c r="GM517">
        <v>0.005275973353278895</v>
      </c>
      <c r="GN517">
        <v>1</v>
      </c>
      <c r="GO517">
        <v>1</v>
      </c>
      <c r="GP517">
        <v>3</v>
      </c>
      <c r="GQ517" t="s">
        <v>448</v>
      </c>
      <c r="GR517">
        <v>3.10183</v>
      </c>
      <c r="GS517">
        <v>2.72585</v>
      </c>
      <c r="GT517">
        <v>0.0402744</v>
      </c>
      <c r="GU517">
        <v>0.0354934</v>
      </c>
      <c r="GV517">
        <v>0.101079</v>
      </c>
      <c r="GW517">
        <v>0.0940588</v>
      </c>
      <c r="GX517">
        <v>25083.9</v>
      </c>
      <c r="GY517">
        <v>22906.7</v>
      </c>
      <c r="GZ517">
        <v>26699.8</v>
      </c>
      <c r="HA517">
        <v>23970.7</v>
      </c>
      <c r="HB517">
        <v>38399.3</v>
      </c>
      <c r="HC517">
        <v>32096.1</v>
      </c>
      <c r="HD517">
        <v>46626</v>
      </c>
      <c r="HE517">
        <v>37922</v>
      </c>
      <c r="HF517">
        <v>1.87398</v>
      </c>
      <c r="HG517">
        <v>1.85915</v>
      </c>
      <c r="HH517">
        <v>0.170656</v>
      </c>
      <c r="HI517">
        <v>0</v>
      </c>
      <c r="HJ517">
        <v>27.218</v>
      </c>
      <c r="HK517">
        <v>999.9</v>
      </c>
      <c r="HL517">
        <v>46.7</v>
      </c>
      <c r="HM517">
        <v>31.6</v>
      </c>
      <c r="HN517">
        <v>24.1655</v>
      </c>
      <c r="HO517">
        <v>61.0759</v>
      </c>
      <c r="HP517">
        <v>22.6162</v>
      </c>
      <c r="HQ517">
        <v>1</v>
      </c>
      <c r="HR517">
        <v>0.0995071</v>
      </c>
      <c r="HS517">
        <v>-0.08108659999999999</v>
      </c>
      <c r="HT517">
        <v>20.2807</v>
      </c>
      <c r="HU517">
        <v>5.21205</v>
      </c>
      <c r="HV517">
        <v>11.9797</v>
      </c>
      <c r="HW517">
        <v>4.9637</v>
      </c>
      <c r="HX517">
        <v>3.2744</v>
      </c>
      <c r="HY517">
        <v>9999</v>
      </c>
      <c r="HZ517">
        <v>9999</v>
      </c>
      <c r="IA517">
        <v>9999</v>
      </c>
      <c r="IB517">
        <v>999.9</v>
      </c>
      <c r="IC517">
        <v>1.86397</v>
      </c>
      <c r="ID517">
        <v>1.86005</v>
      </c>
      <c r="IE517">
        <v>1.85839</v>
      </c>
      <c r="IF517">
        <v>1.85974</v>
      </c>
      <c r="IG517">
        <v>1.85989</v>
      </c>
      <c r="IH517">
        <v>1.85837</v>
      </c>
      <c r="II517">
        <v>1.85745</v>
      </c>
      <c r="IJ517">
        <v>1.8524</v>
      </c>
      <c r="IK517">
        <v>0</v>
      </c>
      <c r="IL517">
        <v>0</v>
      </c>
      <c r="IM517">
        <v>0</v>
      </c>
      <c r="IN517">
        <v>0</v>
      </c>
      <c r="IO517" t="s">
        <v>443</v>
      </c>
      <c r="IP517" t="s">
        <v>444</v>
      </c>
      <c r="IQ517" t="s">
        <v>445</v>
      </c>
      <c r="IR517" t="s">
        <v>445</v>
      </c>
      <c r="IS517" t="s">
        <v>445</v>
      </c>
      <c r="IT517" t="s">
        <v>445</v>
      </c>
      <c r="IU517">
        <v>0</v>
      </c>
      <c r="IV517">
        <v>100</v>
      </c>
      <c r="IW517">
        <v>100</v>
      </c>
      <c r="IX517">
        <v>-1.218</v>
      </c>
      <c r="IY517">
        <v>0.2803</v>
      </c>
      <c r="IZ517">
        <v>-1.101190050776656</v>
      </c>
      <c r="JA517">
        <v>-0.0009077452495023094</v>
      </c>
      <c r="JB517">
        <v>1.260287539409167E-06</v>
      </c>
      <c r="JC517">
        <v>-2.747980142854786E-10</v>
      </c>
      <c r="JD517">
        <v>0.01164710740424388</v>
      </c>
      <c r="JE517">
        <v>0.002354074995816399</v>
      </c>
      <c r="JF517">
        <v>0.0004967520844642659</v>
      </c>
      <c r="JG517">
        <v>-1.558376616488758E-06</v>
      </c>
      <c r="JH517">
        <v>1</v>
      </c>
      <c r="JI517">
        <v>1955</v>
      </c>
      <c r="JJ517">
        <v>1</v>
      </c>
      <c r="JK517">
        <v>26</v>
      </c>
      <c r="JL517">
        <v>194430.1</v>
      </c>
      <c r="JM517">
        <v>194430.3</v>
      </c>
      <c r="JN517">
        <v>0.469971</v>
      </c>
      <c r="JO517">
        <v>2.64526</v>
      </c>
      <c r="JP517">
        <v>1.49658</v>
      </c>
      <c r="JQ517">
        <v>2.34619</v>
      </c>
      <c r="JR517">
        <v>1.54907</v>
      </c>
      <c r="JS517">
        <v>2.3938</v>
      </c>
      <c r="JT517">
        <v>36.0347</v>
      </c>
      <c r="JU517">
        <v>24.1751</v>
      </c>
      <c r="JV517">
        <v>18</v>
      </c>
      <c r="JW517">
        <v>482.385</v>
      </c>
      <c r="JX517">
        <v>487.503</v>
      </c>
      <c r="JY517">
        <v>27.4016</v>
      </c>
      <c r="JZ517">
        <v>28.546</v>
      </c>
      <c r="KA517">
        <v>30</v>
      </c>
      <c r="KB517">
        <v>28.7492</v>
      </c>
      <c r="KC517">
        <v>28.7414</v>
      </c>
      <c r="KD517">
        <v>9.49872</v>
      </c>
      <c r="KE517">
        <v>21.1187</v>
      </c>
      <c r="KF517">
        <v>60.5798</v>
      </c>
      <c r="KG517">
        <v>27.3996</v>
      </c>
      <c r="KH517">
        <v>112.627</v>
      </c>
      <c r="KI517">
        <v>19.5048</v>
      </c>
      <c r="KJ517">
        <v>101.942</v>
      </c>
      <c r="KK517">
        <v>91.45569999999999</v>
      </c>
    </row>
    <row r="518" spans="1:297">
      <c r="A518">
        <v>500</v>
      </c>
      <c r="B518">
        <v>1758655417.6</v>
      </c>
      <c r="C518">
        <v>13784.59999990463</v>
      </c>
      <c r="D518" t="s">
        <v>1450</v>
      </c>
      <c r="E518" t="s">
        <v>1451</v>
      </c>
      <c r="F518">
        <v>5</v>
      </c>
      <c r="G518" t="s">
        <v>1413</v>
      </c>
      <c r="H518" t="s">
        <v>438</v>
      </c>
      <c r="I518">
        <v>1758655410.1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(EA518+(U518+2*0.95*5.67E-8*(((EA518+$B$9)+273)^4-(EA518+273)^4)-44100*J518)/(1.84*29.3*R518+8*0.95*5.67E-8*(EA518+273)^3))</f>
        <v>0</v>
      </c>
      <c r="W518">
        <f>($C$9*EB518+$D$9*EC518+$E$9*V518)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2*0.95*5.67E-8*(((EA518+$B$9)+273)^4-(W518+273)^4)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138.0920861588515</v>
      </c>
      <c r="AK518">
        <v>151.5763272727272</v>
      </c>
      <c r="AL518">
        <v>-3.28270967482896</v>
      </c>
      <c r="AM518">
        <v>65.18557991189942</v>
      </c>
      <c r="AN518">
        <f>(AP518 - AO518 + DY518*1E3/(8.314*(EA518+273.15)) * AR518/DX518 * AQ518) * DX518/(100*DL518) * 1000/(1000 - AP518)</f>
        <v>0</v>
      </c>
      <c r="AO518">
        <v>19.45483261620025</v>
      </c>
      <c r="AP518">
        <v>21.96563151515152</v>
      </c>
      <c r="AQ518">
        <v>1.713892623163728E-05</v>
      </c>
      <c r="AR518">
        <v>105.0321388018358</v>
      </c>
      <c r="AS518">
        <v>0</v>
      </c>
      <c r="AT518">
        <v>0</v>
      </c>
      <c r="AU518">
        <f>IF(AS518*$H$15&gt;=AW518,1.0,(AW518/(AW518-AS518*$H$15)))</f>
        <v>0</v>
      </c>
      <c r="AV518">
        <f>(AU518-1)*100</f>
        <v>0</v>
      </c>
      <c r="AW518">
        <f>MAX(0,($B$15+$C$15*EF518)/(1+$D$15*EF518)*DY518/(EA518+273)*$E$15)</f>
        <v>0</v>
      </c>
      <c r="AX518" t="s">
        <v>439</v>
      </c>
      <c r="AY518" t="s">
        <v>439</v>
      </c>
      <c r="AZ518">
        <v>0</v>
      </c>
      <c r="BA518">
        <v>0</v>
      </c>
      <c r="BB518">
        <f>1-AZ518/BA518</f>
        <v>0</v>
      </c>
      <c r="BC518">
        <v>0</v>
      </c>
      <c r="BD518" t="s">
        <v>439</v>
      </c>
      <c r="BE518" t="s">
        <v>439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439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$B$13*EG518+$C$13*EH518+$F$13*ES518*(1-EV518)</f>
        <v>0</v>
      </c>
      <c r="DI518">
        <f>DH518*DJ518</f>
        <v>0</v>
      </c>
      <c r="DJ518">
        <f>($B$13*$D$11+$C$13*$D$11+$F$13*((FF518+EX518)/MAX(FF518+EX518+FG518, 0.1)*$I$11+FG518/MAX(FF518+EX518+FG518, 0.1)*$J$11))/($B$13+$C$13+$F$13)</f>
        <v>0</v>
      </c>
      <c r="DK518">
        <f>($B$13*$K$11+$C$13*$K$11+$F$13*((FF518+EX518)/MAX(FF518+EX518+FG518, 0.1)*$P$11+FG518/MAX(FF518+EX518+FG518, 0.1)*$Q$11))/($B$13+$C$13+$F$13)</f>
        <v>0</v>
      </c>
      <c r="DL518">
        <v>5.79</v>
      </c>
      <c r="DM518">
        <v>0.5</v>
      </c>
      <c r="DN518" t="s">
        <v>440</v>
      </c>
      <c r="DO518">
        <v>2</v>
      </c>
      <c r="DP518" t="b">
        <v>1</v>
      </c>
      <c r="DQ518">
        <v>1758655410.1</v>
      </c>
      <c r="DR518">
        <v>170.6029629629629</v>
      </c>
      <c r="DS518">
        <v>150.8643703703704</v>
      </c>
      <c r="DT518">
        <v>21.95492222222222</v>
      </c>
      <c r="DU518">
        <v>19.4537</v>
      </c>
      <c r="DV518">
        <v>171.824074074074</v>
      </c>
      <c r="DW518">
        <v>21.67474444444444</v>
      </c>
      <c r="DX518">
        <v>499.9434814814816</v>
      </c>
      <c r="DY518">
        <v>90.2197111111111</v>
      </c>
      <c r="DZ518">
        <v>0.06750559259259259</v>
      </c>
      <c r="EA518">
        <v>28.81731851851852</v>
      </c>
      <c r="EB518">
        <v>30.00731481481482</v>
      </c>
      <c r="EC518">
        <v>999.9000000000001</v>
      </c>
      <c r="ED518">
        <v>0</v>
      </c>
      <c r="EE518">
        <v>0</v>
      </c>
      <c r="EF518">
        <v>10004.03222222222</v>
      </c>
      <c r="EG518">
        <v>0</v>
      </c>
      <c r="EH518">
        <v>11.30022962962963</v>
      </c>
      <c r="EI518">
        <v>19.73850740740741</v>
      </c>
      <c r="EJ518">
        <v>174.4324444444445</v>
      </c>
      <c r="EK518">
        <v>153.8574444444444</v>
      </c>
      <c r="EL518">
        <v>2.501214074074074</v>
      </c>
      <c r="EM518">
        <v>150.8643703703704</v>
      </c>
      <c r="EN518">
        <v>19.4537</v>
      </c>
      <c r="EO518">
        <v>1.980766296296296</v>
      </c>
      <c r="EP518">
        <v>1.755108518518518</v>
      </c>
      <c r="EQ518">
        <v>17.29142222222222</v>
      </c>
      <c r="ER518">
        <v>15.39260740740741</v>
      </c>
      <c r="ES518">
        <v>1999.98037037037</v>
      </c>
      <c r="ET518">
        <v>0.9799998888888887</v>
      </c>
      <c r="EU518">
        <v>0.02000021111111112</v>
      </c>
      <c r="EV518">
        <v>0</v>
      </c>
      <c r="EW518">
        <v>902.2594444444444</v>
      </c>
      <c r="EX518">
        <v>5.00078</v>
      </c>
      <c r="EY518">
        <v>17549.12222222222</v>
      </c>
      <c r="EZ518">
        <v>16379.47777777778</v>
      </c>
      <c r="FA518">
        <v>39.0807037037037</v>
      </c>
      <c r="FB518">
        <v>39.8424074074074</v>
      </c>
      <c r="FC518">
        <v>39.18022222222222</v>
      </c>
      <c r="FD518">
        <v>39.57599999999999</v>
      </c>
      <c r="FE518">
        <v>40.40481481481481</v>
      </c>
      <c r="FF518">
        <v>1955.08037037037</v>
      </c>
      <c r="FG518">
        <v>39.9</v>
      </c>
      <c r="FH518">
        <v>0</v>
      </c>
      <c r="FI518">
        <v>1758655416</v>
      </c>
      <c r="FJ518">
        <v>0</v>
      </c>
      <c r="FK518">
        <v>902.2596153846154</v>
      </c>
      <c r="FL518">
        <v>9.679658103522234</v>
      </c>
      <c r="FM518">
        <v>182.006837331347</v>
      </c>
      <c r="FN518">
        <v>17549.04230769231</v>
      </c>
      <c r="FO518">
        <v>15</v>
      </c>
      <c r="FP518">
        <v>0</v>
      </c>
      <c r="FQ518" t="s">
        <v>441</v>
      </c>
      <c r="FR518">
        <v>1746989605.5</v>
      </c>
      <c r="FS518">
        <v>1746989593.5</v>
      </c>
      <c r="FT518">
        <v>0</v>
      </c>
      <c r="FU518">
        <v>-0.274</v>
      </c>
      <c r="FV518">
        <v>-0.002</v>
      </c>
      <c r="FW518">
        <v>2.549</v>
      </c>
      <c r="FX518">
        <v>0.129</v>
      </c>
      <c r="FY518">
        <v>420</v>
      </c>
      <c r="FZ518">
        <v>17</v>
      </c>
      <c r="GA518">
        <v>0.02</v>
      </c>
      <c r="GB518">
        <v>0.04</v>
      </c>
      <c r="GC518">
        <v>19.28704146341463</v>
      </c>
      <c r="GD518">
        <v>7.783814634146334</v>
      </c>
      <c r="GE518">
        <v>0.7691920020941868</v>
      </c>
      <c r="GF518">
        <v>0</v>
      </c>
      <c r="GG518">
        <v>901.7845</v>
      </c>
      <c r="GH518">
        <v>9.33743314819395</v>
      </c>
      <c r="GI518">
        <v>0.9436720595007332</v>
      </c>
      <c r="GJ518">
        <v>0</v>
      </c>
      <c r="GK518">
        <v>2.502073414634146</v>
      </c>
      <c r="GL518">
        <v>0.01156494773519517</v>
      </c>
      <c r="GM518">
        <v>0.005561809939550989</v>
      </c>
      <c r="GN518">
        <v>1</v>
      </c>
      <c r="GO518">
        <v>1</v>
      </c>
      <c r="GP518">
        <v>3</v>
      </c>
      <c r="GQ518" t="s">
        <v>448</v>
      </c>
      <c r="GR518">
        <v>3.10193</v>
      </c>
      <c r="GS518">
        <v>2.72642</v>
      </c>
      <c r="GT518">
        <v>0.0366992</v>
      </c>
      <c r="GU518">
        <v>0.031679</v>
      </c>
      <c r="GV518">
        <v>0.101098</v>
      </c>
      <c r="GW518">
        <v>0.09405579999999999</v>
      </c>
      <c r="GX518">
        <v>25177.3</v>
      </c>
      <c r="GY518">
        <v>22997.3</v>
      </c>
      <c r="GZ518">
        <v>26699.7</v>
      </c>
      <c r="HA518">
        <v>23970.7</v>
      </c>
      <c r="HB518">
        <v>38398</v>
      </c>
      <c r="HC518">
        <v>32096</v>
      </c>
      <c r="HD518">
        <v>46625.9</v>
      </c>
      <c r="HE518">
        <v>37922.1</v>
      </c>
      <c r="HF518">
        <v>1.87405</v>
      </c>
      <c r="HG518">
        <v>1.85868</v>
      </c>
      <c r="HH518">
        <v>0.171103</v>
      </c>
      <c r="HI518">
        <v>0</v>
      </c>
      <c r="HJ518">
        <v>27.218</v>
      </c>
      <c r="HK518">
        <v>999.9</v>
      </c>
      <c r="HL518">
        <v>46.7</v>
      </c>
      <c r="HM518">
        <v>31.6</v>
      </c>
      <c r="HN518">
        <v>24.1647</v>
      </c>
      <c r="HO518">
        <v>61.4759</v>
      </c>
      <c r="HP518">
        <v>22.7804</v>
      </c>
      <c r="HQ518">
        <v>1</v>
      </c>
      <c r="HR518">
        <v>0.09957829999999999</v>
      </c>
      <c r="HS518">
        <v>-0.0866449</v>
      </c>
      <c r="HT518">
        <v>20.2808</v>
      </c>
      <c r="HU518">
        <v>5.21235</v>
      </c>
      <c r="HV518">
        <v>11.9798</v>
      </c>
      <c r="HW518">
        <v>4.9638</v>
      </c>
      <c r="HX518">
        <v>3.2744</v>
      </c>
      <c r="HY518">
        <v>9999</v>
      </c>
      <c r="HZ518">
        <v>9999</v>
      </c>
      <c r="IA518">
        <v>9999</v>
      </c>
      <c r="IB518">
        <v>999.9</v>
      </c>
      <c r="IC518">
        <v>1.86397</v>
      </c>
      <c r="ID518">
        <v>1.86005</v>
      </c>
      <c r="IE518">
        <v>1.85838</v>
      </c>
      <c r="IF518">
        <v>1.85974</v>
      </c>
      <c r="IG518">
        <v>1.85989</v>
      </c>
      <c r="IH518">
        <v>1.85837</v>
      </c>
      <c r="II518">
        <v>1.85745</v>
      </c>
      <c r="IJ518">
        <v>1.85242</v>
      </c>
      <c r="IK518">
        <v>0</v>
      </c>
      <c r="IL518">
        <v>0</v>
      </c>
      <c r="IM518">
        <v>0</v>
      </c>
      <c r="IN518">
        <v>0</v>
      </c>
      <c r="IO518" t="s">
        <v>443</v>
      </c>
      <c r="IP518" t="s">
        <v>444</v>
      </c>
      <c r="IQ518" t="s">
        <v>445</v>
      </c>
      <c r="IR518" t="s">
        <v>445</v>
      </c>
      <c r="IS518" t="s">
        <v>445</v>
      </c>
      <c r="IT518" t="s">
        <v>445</v>
      </c>
      <c r="IU518">
        <v>0</v>
      </c>
      <c r="IV518">
        <v>100</v>
      </c>
      <c r="IW518">
        <v>100</v>
      </c>
      <c r="IX518">
        <v>-1.209</v>
      </c>
      <c r="IY518">
        <v>0.2804</v>
      </c>
      <c r="IZ518">
        <v>-1.101190050776656</v>
      </c>
      <c r="JA518">
        <v>-0.0009077452495023094</v>
      </c>
      <c r="JB518">
        <v>1.260287539409167E-06</v>
      </c>
      <c r="JC518">
        <v>-2.747980142854786E-10</v>
      </c>
      <c r="JD518">
        <v>0.01164710740424388</v>
      </c>
      <c r="JE518">
        <v>0.002354074995816399</v>
      </c>
      <c r="JF518">
        <v>0.0004967520844642659</v>
      </c>
      <c r="JG518">
        <v>-1.558376616488758E-06</v>
      </c>
      <c r="JH518">
        <v>1</v>
      </c>
      <c r="JI518">
        <v>1955</v>
      </c>
      <c r="JJ518">
        <v>1</v>
      </c>
      <c r="JK518">
        <v>26</v>
      </c>
      <c r="JL518">
        <v>194430.2</v>
      </c>
      <c r="JM518">
        <v>194430.4</v>
      </c>
      <c r="JN518">
        <v>0.427246</v>
      </c>
      <c r="JO518">
        <v>2.66235</v>
      </c>
      <c r="JP518">
        <v>1.49658</v>
      </c>
      <c r="JQ518">
        <v>2.34741</v>
      </c>
      <c r="JR518">
        <v>1.54907</v>
      </c>
      <c r="JS518">
        <v>2.3645</v>
      </c>
      <c r="JT518">
        <v>36.0347</v>
      </c>
      <c r="JU518">
        <v>24.1751</v>
      </c>
      <c r="JV518">
        <v>18</v>
      </c>
      <c r="JW518">
        <v>482.431</v>
      </c>
      <c r="JX518">
        <v>487.192</v>
      </c>
      <c r="JY518">
        <v>27.3969</v>
      </c>
      <c r="JZ518">
        <v>28.5469</v>
      </c>
      <c r="KA518">
        <v>30.0001</v>
      </c>
      <c r="KB518">
        <v>28.7494</v>
      </c>
      <c r="KC518">
        <v>28.7414</v>
      </c>
      <c r="KD518">
        <v>8.64405</v>
      </c>
      <c r="KE518">
        <v>21.1187</v>
      </c>
      <c r="KF518">
        <v>60.5798</v>
      </c>
      <c r="KG518">
        <v>27.3923</v>
      </c>
      <c r="KH518">
        <v>99.2551</v>
      </c>
      <c r="KI518">
        <v>19.5048</v>
      </c>
      <c r="KJ518">
        <v>101.942</v>
      </c>
      <c r="KK518">
        <v>91.456</v>
      </c>
    </row>
    <row r="519" spans="1:297">
      <c r="A519">
        <v>501</v>
      </c>
      <c r="B519">
        <v>1758655422.6</v>
      </c>
      <c r="C519">
        <v>13789.59999990463</v>
      </c>
      <c r="D519" t="s">
        <v>1452</v>
      </c>
      <c r="E519" t="s">
        <v>1453</v>
      </c>
      <c r="F519">
        <v>5</v>
      </c>
      <c r="G519" t="s">
        <v>1413</v>
      </c>
      <c r="H519" t="s">
        <v>438</v>
      </c>
      <c r="I519">
        <v>1758655414.814285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(EA519+(U519+2*0.95*5.67E-8*(((EA519+$B$9)+273)^4-(EA519+273)^4)-44100*J519)/(1.84*29.3*R519+8*0.95*5.67E-8*(EA519+273)^3))</f>
        <v>0</v>
      </c>
      <c r="W519">
        <f>($C$9*EB519+$D$9*EC519+$E$9*V519)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2*0.95*5.67E-8*(((EA519+$B$9)+273)^4-(W519+273)^4)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121.1877011351751</v>
      </c>
      <c r="AK519">
        <v>135.160709090909</v>
      </c>
      <c r="AL519">
        <v>-3.286433073724127</v>
      </c>
      <c r="AM519">
        <v>65.18557991189942</v>
      </c>
      <c r="AN519">
        <f>(AP519 - AO519 + DY519*1E3/(8.314*(EA519+273.15)) * AR519/DX519 * AQ519) * DX519/(100*DL519) * 1000/(1000 - AP519)</f>
        <v>0</v>
      </c>
      <c r="AO519">
        <v>19.45196747106257</v>
      </c>
      <c r="AP519">
        <v>21.96853151515151</v>
      </c>
      <c r="AQ519">
        <v>-1.197954329487939E-06</v>
      </c>
      <c r="AR519">
        <v>105.0321388018358</v>
      </c>
      <c r="AS519">
        <v>0</v>
      </c>
      <c r="AT519">
        <v>0</v>
      </c>
      <c r="AU519">
        <f>IF(AS519*$H$15&gt;=AW519,1.0,(AW519/(AW519-AS519*$H$15)))</f>
        <v>0</v>
      </c>
      <c r="AV519">
        <f>(AU519-1)*100</f>
        <v>0</v>
      </c>
      <c r="AW519">
        <f>MAX(0,($B$15+$C$15*EF519)/(1+$D$15*EF519)*DY519/(EA519+273)*$E$15)</f>
        <v>0</v>
      </c>
      <c r="AX519" t="s">
        <v>439</v>
      </c>
      <c r="AY519" t="s">
        <v>439</v>
      </c>
      <c r="AZ519">
        <v>0</v>
      </c>
      <c r="BA519">
        <v>0</v>
      </c>
      <c r="BB519">
        <f>1-AZ519/BA519</f>
        <v>0</v>
      </c>
      <c r="BC519">
        <v>0</v>
      </c>
      <c r="BD519" t="s">
        <v>439</v>
      </c>
      <c r="BE519" t="s">
        <v>439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439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$B$13*EG519+$C$13*EH519+$F$13*ES519*(1-EV519)</f>
        <v>0</v>
      </c>
      <c r="DI519">
        <f>DH519*DJ519</f>
        <v>0</v>
      </c>
      <c r="DJ519">
        <f>($B$13*$D$11+$C$13*$D$11+$F$13*((FF519+EX519)/MAX(FF519+EX519+FG519, 0.1)*$I$11+FG519/MAX(FF519+EX519+FG519, 0.1)*$J$11))/($B$13+$C$13+$F$13)</f>
        <v>0</v>
      </c>
      <c r="DK519">
        <f>($B$13*$K$11+$C$13*$K$11+$F$13*((FF519+EX519)/MAX(FF519+EX519+FG519, 0.1)*$P$11+FG519/MAX(FF519+EX519+FG519, 0.1)*$Q$11))/($B$13+$C$13+$F$13)</f>
        <v>0</v>
      </c>
      <c r="DL519">
        <v>5.79</v>
      </c>
      <c r="DM519">
        <v>0.5</v>
      </c>
      <c r="DN519" t="s">
        <v>440</v>
      </c>
      <c r="DO519">
        <v>2</v>
      </c>
      <c r="DP519" t="b">
        <v>1</v>
      </c>
      <c r="DQ519">
        <v>1758655414.814285</v>
      </c>
      <c r="DR519">
        <v>155.5519642857143</v>
      </c>
      <c r="DS519">
        <v>135.2459642857143</v>
      </c>
      <c r="DT519">
        <v>21.96230357142857</v>
      </c>
      <c r="DU519">
        <v>19.45467142857143</v>
      </c>
      <c r="DV519">
        <v>156.76525</v>
      </c>
      <c r="DW519">
        <v>21.68196785714285</v>
      </c>
      <c r="DX519">
        <v>499.9456071428571</v>
      </c>
      <c r="DY519">
        <v>90.21772142857142</v>
      </c>
      <c r="DZ519">
        <v>0.06772831428571428</v>
      </c>
      <c r="EA519">
        <v>28.81557857142857</v>
      </c>
      <c r="EB519">
        <v>30.00378214285714</v>
      </c>
      <c r="EC519">
        <v>999.9000000000002</v>
      </c>
      <c r="ED519">
        <v>0</v>
      </c>
      <c r="EE519">
        <v>0</v>
      </c>
      <c r="EF519">
        <v>10009.75678571428</v>
      </c>
      <c r="EG519">
        <v>0</v>
      </c>
      <c r="EH519">
        <v>11.29345357142857</v>
      </c>
      <c r="EI519">
        <v>20.30589285714286</v>
      </c>
      <c r="EJ519">
        <v>159.0447857142857</v>
      </c>
      <c r="EK519">
        <v>137.9293928571429</v>
      </c>
      <c r="EL519">
        <v>2.507626071428572</v>
      </c>
      <c r="EM519">
        <v>135.2459642857143</v>
      </c>
      <c r="EN519">
        <v>19.45467142857143</v>
      </c>
      <c r="EO519">
        <v>1.981389642857143</v>
      </c>
      <c r="EP519">
        <v>1.755156785714286</v>
      </c>
      <c r="EQ519">
        <v>17.29638928571429</v>
      </c>
      <c r="ER519">
        <v>15.39304285714286</v>
      </c>
      <c r="ES519">
        <v>1999.993214285714</v>
      </c>
      <c r="ET519">
        <v>0.979999964285714</v>
      </c>
      <c r="EU519">
        <v>0.02000013571428572</v>
      </c>
      <c r="EV519">
        <v>0</v>
      </c>
      <c r="EW519">
        <v>902.9897142857143</v>
      </c>
      <c r="EX519">
        <v>5.00078</v>
      </c>
      <c r="EY519">
        <v>17563.86071428571</v>
      </c>
      <c r="EZ519">
        <v>16379.58571428572</v>
      </c>
      <c r="FA519">
        <v>39.05985714285714</v>
      </c>
      <c r="FB519">
        <v>39.84132142857142</v>
      </c>
      <c r="FC519">
        <v>39.23846428571428</v>
      </c>
      <c r="FD519">
        <v>39.5687857142857</v>
      </c>
      <c r="FE519">
        <v>40.39921428571428</v>
      </c>
      <c r="FF519">
        <v>1955.093214285714</v>
      </c>
      <c r="FG519">
        <v>39.9</v>
      </c>
      <c r="FH519">
        <v>0</v>
      </c>
      <c r="FI519">
        <v>1758655421.4</v>
      </c>
      <c r="FJ519">
        <v>0</v>
      </c>
      <c r="FK519">
        <v>903.1964799999998</v>
      </c>
      <c r="FL519">
        <v>10.45276923177287</v>
      </c>
      <c r="FM519">
        <v>196.2769227881896</v>
      </c>
      <c r="FN519">
        <v>17566.864</v>
      </c>
      <c r="FO519">
        <v>15</v>
      </c>
      <c r="FP519">
        <v>0</v>
      </c>
      <c r="FQ519" t="s">
        <v>441</v>
      </c>
      <c r="FR519">
        <v>1746989605.5</v>
      </c>
      <c r="FS519">
        <v>1746989593.5</v>
      </c>
      <c r="FT519">
        <v>0</v>
      </c>
      <c r="FU519">
        <v>-0.274</v>
      </c>
      <c r="FV519">
        <v>-0.002</v>
      </c>
      <c r="FW519">
        <v>2.549</v>
      </c>
      <c r="FX519">
        <v>0.129</v>
      </c>
      <c r="FY519">
        <v>420</v>
      </c>
      <c r="FZ519">
        <v>17</v>
      </c>
      <c r="GA519">
        <v>0.02</v>
      </c>
      <c r="GB519">
        <v>0.04</v>
      </c>
      <c r="GC519">
        <v>20.004265</v>
      </c>
      <c r="GD519">
        <v>7.309488180112483</v>
      </c>
      <c r="GE519">
        <v>0.7055806600063526</v>
      </c>
      <c r="GF519">
        <v>0</v>
      </c>
      <c r="GG519">
        <v>902.5436764705883</v>
      </c>
      <c r="GH519">
        <v>9.643132166989959</v>
      </c>
      <c r="GI519">
        <v>0.9727803911707791</v>
      </c>
      <c r="GJ519">
        <v>0</v>
      </c>
      <c r="GK519">
        <v>2.504775</v>
      </c>
      <c r="GL519">
        <v>0.07855812382738783</v>
      </c>
      <c r="GM519">
        <v>0.008178873699966274</v>
      </c>
      <c r="GN519">
        <v>1</v>
      </c>
      <c r="GO519">
        <v>1</v>
      </c>
      <c r="GP519">
        <v>3</v>
      </c>
      <c r="GQ519" t="s">
        <v>448</v>
      </c>
      <c r="GR519">
        <v>3.10222</v>
      </c>
      <c r="GS519">
        <v>2.72617</v>
      </c>
      <c r="GT519">
        <v>0.0330356</v>
      </c>
      <c r="GU519">
        <v>0.0277821</v>
      </c>
      <c r="GV519">
        <v>0.101108</v>
      </c>
      <c r="GW519">
        <v>0.09403980000000001</v>
      </c>
      <c r="GX519">
        <v>25273</v>
      </c>
      <c r="GY519">
        <v>23089.7</v>
      </c>
      <c r="GZ519">
        <v>26699.7</v>
      </c>
      <c r="HA519">
        <v>23970.6</v>
      </c>
      <c r="HB519">
        <v>38397.1</v>
      </c>
      <c r="HC519">
        <v>32096.1</v>
      </c>
      <c r="HD519">
        <v>46625.9</v>
      </c>
      <c r="HE519">
        <v>37922</v>
      </c>
      <c r="HF519">
        <v>1.87453</v>
      </c>
      <c r="HG519">
        <v>1.85818</v>
      </c>
      <c r="HH519">
        <v>0.170358</v>
      </c>
      <c r="HI519">
        <v>0</v>
      </c>
      <c r="HJ519">
        <v>27.2167</v>
      </c>
      <c r="HK519">
        <v>999.9</v>
      </c>
      <c r="HL519">
        <v>46.7</v>
      </c>
      <c r="HM519">
        <v>31.6</v>
      </c>
      <c r="HN519">
        <v>24.1622</v>
      </c>
      <c r="HO519">
        <v>61.5459</v>
      </c>
      <c r="HP519">
        <v>22.6683</v>
      </c>
      <c r="HQ519">
        <v>1</v>
      </c>
      <c r="HR519">
        <v>0.0997053</v>
      </c>
      <c r="HS519">
        <v>-0.095384</v>
      </c>
      <c r="HT519">
        <v>20.2807</v>
      </c>
      <c r="HU519">
        <v>5.21235</v>
      </c>
      <c r="HV519">
        <v>11.9798</v>
      </c>
      <c r="HW519">
        <v>4.9636</v>
      </c>
      <c r="HX519">
        <v>3.2744</v>
      </c>
      <c r="HY519">
        <v>9999</v>
      </c>
      <c r="HZ519">
        <v>9999</v>
      </c>
      <c r="IA519">
        <v>9999</v>
      </c>
      <c r="IB519">
        <v>999.9</v>
      </c>
      <c r="IC519">
        <v>1.86397</v>
      </c>
      <c r="ID519">
        <v>1.86005</v>
      </c>
      <c r="IE519">
        <v>1.85839</v>
      </c>
      <c r="IF519">
        <v>1.85974</v>
      </c>
      <c r="IG519">
        <v>1.85989</v>
      </c>
      <c r="IH519">
        <v>1.85837</v>
      </c>
      <c r="II519">
        <v>1.85745</v>
      </c>
      <c r="IJ519">
        <v>1.85242</v>
      </c>
      <c r="IK519">
        <v>0</v>
      </c>
      <c r="IL519">
        <v>0</v>
      </c>
      <c r="IM519">
        <v>0</v>
      </c>
      <c r="IN519">
        <v>0</v>
      </c>
      <c r="IO519" t="s">
        <v>443</v>
      </c>
      <c r="IP519" t="s">
        <v>444</v>
      </c>
      <c r="IQ519" t="s">
        <v>445</v>
      </c>
      <c r="IR519" t="s">
        <v>445</v>
      </c>
      <c r="IS519" t="s">
        <v>445</v>
      </c>
      <c r="IT519" t="s">
        <v>445</v>
      </c>
      <c r="IU519">
        <v>0</v>
      </c>
      <c r="IV519">
        <v>100</v>
      </c>
      <c r="IW519">
        <v>100</v>
      </c>
      <c r="IX519">
        <v>-1.2</v>
      </c>
      <c r="IY519">
        <v>0.2805</v>
      </c>
      <c r="IZ519">
        <v>-1.101190050776656</v>
      </c>
      <c r="JA519">
        <v>-0.0009077452495023094</v>
      </c>
      <c r="JB519">
        <v>1.260287539409167E-06</v>
      </c>
      <c r="JC519">
        <v>-2.747980142854786E-10</v>
      </c>
      <c r="JD519">
        <v>0.01164710740424388</v>
      </c>
      <c r="JE519">
        <v>0.002354074995816399</v>
      </c>
      <c r="JF519">
        <v>0.0004967520844642659</v>
      </c>
      <c r="JG519">
        <v>-1.558376616488758E-06</v>
      </c>
      <c r="JH519">
        <v>1</v>
      </c>
      <c r="JI519">
        <v>1955</v>
      </c>
      <c r="JJ519">
        <v>1</v>
      </c>
      <c r="JK519">
        <v>26</v>
      </c>
      <c r="JL519">
        <v>194430.3</v>
      </c>
      <c r="JM519">
        <v>194430.5</v>
      </c>
      <c r="JN519">
        <v>0.388184</v>
      </c>
      <c r="JO519">
        <v>2.66235</v>
      </c>
      <c r="JP519">
        <v>1.49658</v>
      </c>
      <c r="JQ519">
        <v>2.34619</v>
      </c>
      <c r="JR519">
        <v>1.54907</v>
      </c>
      <c r="JS519">
        <v>2.44751</v>
      </c>
      <c r="JT519">
        <v>36.0347</v>
      </c>
      <c r="JU519">
        <v>24.1751</v>
      </c>
      <c r="JV519">
        <v>18</v>
      </c>
      <c r="JW519">
        <v>482.723</v>
      </c>
      <c r="JX519">
        <v>486.886</v>
      </c>
      <c r="JY519">
        <v>27.3909</v>
      </c>
      <c r="JZ519">
        <v>28.5485</v>
      </c>
      <c r="KA519">
        <v>30.0003</v>
      </c>
      <c r="KB519">
        <v>28.7516</v>
      </c>
      <c r="KC519">
        <v>28.7438</v>
      </c>
      <c r="KD519">
        <v>7.86334</v>
      </c>
      <c r="KE519">
        <v>21.1187</v>
      </c>
      <c r="KF519">
        <v>60.5798</v>
      </c>
      <c r="KG519">
        <v>27.4027</v>
      </c>
      <c r="KH519">
        <v>79.22150000000001</v>
      </c>
      <c r="KI519">
        <v>19.5048</v>
      </c>
      <c r="KJ519">
        <v>101.942</v>
      </c>
      <c r="KK519">
        <v>91.45569999999999</v>
      </c>
    </row>
    <row r="520" spans="1:297">
      <c r="A520">
        <v>502</v>
      </c>
      <c r="B520">
        <v>1758655427.6</v>
      </c>
      <c r="C520">
        <v>13794.59999990463</v>
      </c>
      <c r="D520" t="s">
        <v>1454</v>
      </c>
      <c r="E520" t="s">
        <v>1455</v>
      </c>
      <c r="F520">
        <v>5</v>
      </c>
      <c r="G520" t="s">
        <v>1413</v>
      </c>
      <c r="H520" t="s">
        <v>438</v>
      </c>
      <c r="I520">
        <v>1758655420.1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(EA520+(U520+2*0.95*5.67E-8*(((EA520+$B$9)+273)^4-(EA520+273)^4)-44100*J520)/(1.84*29.3*R520+8*0.95*5.67E-8*(EA520+273)^3))</f>
        <v>0</v>
      </c>
      <c r="W520">
        <f>($C$9*EB520+$D$9*EC520+$E$9*V520)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2*0.95*5.67E-8*(((EA520+$B$9)+273)^4-(W520+273)^4)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104.2322658161692</v>
      </c>
      <c r="AK520">
        <v>118.7696787878788</v>
      </c>
      <c r="AL520">
        <v>-3.278325989479566</v>
      </c>
      <c r="AM520">
        <v>65.18557991189942</v>
      </c>
      <c r="AN520">
        <f>(AP520 - AO520 + DY520*1E3/(8.314*(EA520+273.15)) * AR520/DX520 * AQ520) * DX520/(100*DL520) * 1000/(1000 - AP520)</f>
        <v>0</v>
      </c>
      <c r="AO520">
        <v>19.44759539511912</v>
      </c>
      <c r="AP520">
        <v>21.97130363636363</v>
      </c>
      <c r="AQ520">
        <v>-4.159780679643014E-06</v>
      </c>
      <c r="AR520">
        <v>105.0321388018358</v>
      </c>
      <c r="AS520">
        <v>0</v>
      </c>
      <c r="AT520">
        <v>0</v>
      </c>
      <c r="AU520">
        <f>IF(AS520*$H$15&gt;=AW520,1.0,(AW520/(AW520-AS520*$H$15)))</f>
        <v>0</v>
      </c>
      <c r="AV520">
        <f>(AU520-1)*100</f>
        <v>0</v>
      </c>
      <c r="AW520">
        <f>MAX(0,($B$15+$C$15*EF520)/(1+$D$15*EF520)*DY520/(EA520+273)*$E$15)</f>
        <v>0</v>
      </c>
      <c r="AX520" t="s">
        <v>439</v>
      </c>
      <c r="AY520" t="s">
        <v>439</v>
      </c>
      <c r="AZ520">
        <v>0</v>
      </c>
      <c r="BA520">
        <v>0</v>
      </c>
      <c r="BB520">
        <f>1-AZ520/BA520</f>
        <v>0</v>
      </c>
      <c r="BC520">
        <v>0</v>
      </c>
      <c r="BD520" t="s">
        <v>439</v>
      </c>
      <c r="BE520" t="s">
        <v>439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439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$B$13*EG520+$C$13*EH520+$F$13*ES520*(1-EV520)</f>
        <v>0</v>
      </c>
      <c r="DI520">
        <f>DH520*DJ520</f>
        <v>0</v>
      </c>
      <c r="DJ520">
        <f>($B$13*$D$11+$C$13*$D$11+$F$13*((FF520+EX520)/MAX(FF520+EX520+FG520, 0.1)*$I$11+FG520/MAX(FF520+EX520+FG520, 0.1)*$J$11))/($B$13+$C$13+$F$13)</f>
        <v>0</v>
      </c>
      <c r="DK520">
        <f>($B$13*$K$11+$C$13*$K$11+$F$13*((FF520+EX520)/MAX(FF520+EX520+FG520, 0.1)*$P$11+FG520/MAX(FF520+EX520+FG520, 0.1)*$Q$11))/($B$13+$C$13+$F$13)</f>
        <v>0</v>
      </c>
      <c r="DL520">
        <v>5.79</v>
      </c>
      <c r="DM520">
        <v>0.5</v>
      </c>
      <c r="DN520" t="s">
        <v>440</v>
      </c>
      <c r="DO520">
        <v>2</v>
      </c>
      <c r="DP520" t="b">
        <v>1</v>
      </c>
      <c r="DQ520">
        <v>1758655420.1</v>
      </c>
      <c r="DR520">
        <v>138.6223703703704</v>
      </c>
      <c r="DS520">
        <v>117.6826777777778</v>
      </c>
      <c r="DT520">
        <v>21.96781481481482</v>
      </c>
      <c r="DU520">
        <v>19.45183703703703</v>
      </c>
      <c r="DV520">
        <v>139.8262962962963</v>
      </c>
      <c r="DW520">
        <v>21.68735555555556</v>
      </c>
      <c r="DX520">
        <v>499.9442592592593</v>
      </c>
      <c r="DY520">
        <v>90.21728888888889</v>
      </c>
      <c r="DZ520">
        <v>0.06815204444444445</v>
      </c>
      <c r="EA520">
        <v>28.81393333333333</v>
      </c>
      <c r="EB520">
        <v>30.00163703703704</v>
      </c>
      <c r="EC520">
        <v>999.9000000000001</v>
      </c>
      <c r="ED520">
        <v>0</v>
      </c>
      <c r="EE520">
        <v>0</v>
      </c>
      <c r="EF520">
        <v>9994.998888888887</v>
      </c>
      <c r="EG520">
        <v>0</v>
      </c>
      <c r="EH520">
        <v>11.2928</v>
      </c>
      <c r="EI520">
        <v>20.93967037037037</v>
      </c>
      <c r="EJ520">
        <v>141.7359259259259</v>
      </c>
      <c r="EK520">
        <v>120.0172555555556</v>
      </c>
      <c r="EL520">
        <v>2.515977407407408</v>
      </c>
      <c r="EM520">
        <v>117.6826777777778</v>
      </c>
      <c r="EN520">
        <v>19.45183703703703</v>
      </c>
      <c r="EO520">
        <v>1.981878148148148</v>
      </c>
      <c r="EP520">
        <v>1.754891851851852</v>
      </c>
      <c r="EQ520">
        <v>17.30028518518519</v>
      </c>
      <c r="ER520">
        <v>15.39069259259259</v>
      </c>
      <c r="ES520">
        <v>1999.991481481482</v>
      </c>
      <c r="ET520">
        <v>0.9799998888888887</v>
      </c>
      <c r="EU520">
        <v>0.02000021111111111</v>
      </c>
      <c r="EV520">
        <v>0</v>
      </c>
      <c r="EW520">
        <v>903.8388518518519</v>
      </c>
      <c r="EX520">
        <v>5.00078</v>
      </c>
      <c r="EY520">
        <v>17581.38148148148</v>
      </c>
      <c r="EZ520">
        <v>16379.56666666667</v>
      </c>
      <c r="FA520">
        <v>39.06214814814815</v>
      </c>
      <c r="FB520">
        <v>39.84466666666667</v>
      </c>
      <c r="FC520">
        <v>39.24496296296297</v>
      </c>
      <c r="FD520">
        <v>39.56666666666666</v>
      </c>
      <c r="FE520">
        <v>40.42792592592592</v>
      </c>
      <c r="FF520">
        <v>1955.091481481481</v>
      </c>
      <c r="FG520">
        <v>39.9</v>
      </c>
      <c r="FH520">
        <v>0</v>
      </c>
      <c r="FI520">
        <v>1758655426.2</v>
      </c>
      <c r="FJ520">
        <v>0</v>
      </c>
      <c r="FK520">
        <v>903.9378400000001</v>
      </c>
      <c r="FL520">
        <v>10.16715385706173</v>
      </c>
      <c r="FM520">
        <v>204.8230769267829</v>
      </c>
      <c r="FN520">
        <v>17583.008</v>
      </c>
      <c r="FO520">
        <v>15</v>
      </c>
      <c r="FP520">
        <v>0</v>
      </c>
      <c r="FQ520" t="s">
        <v>441</v>
      </c>
      <c r="FR520">
        <v>1746989605.5</v>
      </c>
      <c r="FS520">
        <v>1746989593.5</v>
      </c>
      <c r="FT520">
        <v>0</v>
      </c>
      <c r="FU520">
        <v>-0.274</v>
      </c>
      <c r="FV520">
        <v>-0.002</v>
      </c>
      <c r="FW520">
        <v>2.549</v>
      </c>
      <c r="FX520">
        <v>0.129</v>
      </c>
      <c r="FY520">
        <v>420</v>
      </c>
      <c r="FZ520">
        <v>17</v>
      </c>
      <c r="GA520">
        <v>0.02</v>
      </c>
      <c r="GB520">
        <v>0.04</v>
      </c>
      <c r="GC520">
        <v>20.478505</v>
      </c>
      <c r="GD520">
        <v>7.20246078799243</v>
      </c>
      <c r="GE520">
        <v>0.6953654844576338</v>
      </c>
      <c r="GF520">
        <v>0</v>
      </c>
      <c r="GG520">
        <v>903.1991764705882</v>
      </c>
      <c r="GH520">
        <v>9.410206258397935</v>
      </c>
      <c r="GI520">
        <v>0.9541732630486719</v>
      </c>
      <c r="GJ520">
        <v>0</v>
      </c>
      <c r="GK520">
        <v>2.50997575</v>
      </c>
      <c r="GL520">
        <v>0.09667801125702903</v>
      </c>
      <c r="GM520">
        <v>0.009356227040720018</v>
      </c>
      <c r="GN520">
        <v>1</v>
      </c>
      <c r="GO520">
        <v>1</v>
      </c>
      <c r="GP520">
        <v>3</v>
      </c>
      <c r="GQ520" t="s">
        <v>448</v>
      </c>
      <c r="GR520">
        <v>3.10238</v>
      </c>
      <c r="GS520">
        <v>2.72599</v>
      </c>
      <c r="GT520">
        <v>0.0292916</v>
      </c>
      <c r="GU520">
        <v>0.0237563</v>
      </c>
      <c r="GV520">
        <v>0.101114</v>
      </c>
      <c r="GW520">
        <v>0.09403</v>
      </c>
      <c r="GX520">
        <v>25370.7</v>
      </c>
      <c r="GY520">
        <v>23185</v>
      </c>
      <c r="GZ520">
        <v>26699.5</v>
      </c>
      <c r="HA520">
        <v>23970.2</v>
      </c>
      <c r="HB520">
        <v>38396.2</v>
      </c>
      <c r="HC520">
        <v>32096.1</v>
      </c>
      <c r="HD520">
        <v>46625.7</v>
      </c>
      <c r="HE520">
        <v>37922.2</v>
      </c>
      <c r="HF520">
        <v>1.87475</v>
      </c>
      <c r="HG520">
        <v>1.85805</v>
      </c>
      <c r="HH520">
        <v>0.170469</v>
      </c>
      <c r="HI520">
        <v>0</v>
      </c>
      <c r="HJ520">
        <v>27.2158</v>
      </c>
      <c r="HK520">
        <v>999.9</v>
      </c>
      <c r="HL520">
        <v>46.7</v>
      </c>
      <c r="HM520">
        <v>31.6</v>
      </c>
      <c r="HN520">
        <v>24.1612</v>
      </c>
      <c r="HO520">
        <v>60.0259</v>
      </c>
      <c r="HP520">
        <v>22.5681</v>
      </c>
      <c r="HQ520">
        <v>1</v>
      </c>
      <c r="HR520">
        <v>0.0998272</v>
      </c>
      <c r="HS520">
        <v>-0.128971</v>
      </c>
      <c r="HT520">
        <v>20.2807</v>
      </c>
      <c r="HU520">
        <v>5.211</v>
      </c>
      <c r="HV520">
        <v>11.9794</v>
      </c>
      <c r="HW520">
        <v>4.96365</v>
      </c>
      <c r="HX520">
        <v>3.2744</v>
      </c>
      <c r="HY520">
        <v>9999</v>
      </c>
      <c r="HZ520">
        <v>9999</v>
      </c>
      <c r="IA520">
        <v>9999</v>
      </c>
      <c r="IB520">
        <v>999.9</v>
      </c>
      <c r="IC520">
        <v>1.86394</v>
      </c>
      <c r="ID520">
        <v>1.86005</v>
      </c>
      <c r="IE520">
        <v>1.8584</v>
      </c>
      <c r="IF520">
        <v>1.85974</v>
      </c>
      <c r="IG520">
        <v>1.85989</v>
      </c>
      <c r="IH520">
        <v>1.85837</v>
      </c>
      <c r="II520">
        <v>1.85745</v>
      </c>
      <c r="IJ520">
        <v>1.85241</v>
      </c>
      <c r="IK520">
        <v>0</v>
      </c>
      <c r="IL520">
        <v>0</v>
      </c>
      <c r="IM520">
        <v>0</v>
      </c>
      <c r="IN520">
        <v>0</v>
      </c>
      <c r="IO520" t="s">
        <v>443</v>
      </c>
      <c r="IP520" t="s">
        <v>444</v>
      </c>
      <c r="IQ520" t="s">
        <v>445</v>
      </c>
      <c r="IR520" t="s">
        <v>445</v>
      </c>
      <c r="IS520" t="s">
        <v>445</v>
      </c>
      <c r="IT520" t="s">
        <v>445</v>
      </c>
      <c r="IU520">
        <v>0</v>
      </c>
      <c r="IV520">
        <v>100</v>
      </c>
      <c r="IW520">
        <v>100</v>
      </c>
      <c r="IX520">
        <v>-1.19</v>
      </c>
      <c r="IY520">
        <v>0.2806</v>
      </c>
      <c r="IZ520">
        <v>-1.101190050776656</v>
      </c>
      <c r="JA520">
        <v>-0.0009077452495023094</v>
      </c>
      <c r="JB520">
        <v>1.260287539409167E-06</v>
      </c>
      <c r="JC520">
        <v>-2.747980142854786E-10</v>
      </c>
      <c r="JD520">
        <v>0.01164710740424388</v>
      </c>
      <c r="JE520">
        <v>0.002354074995816399</v>
      </c>
      <c r="JF520">
        <v>0.0004967520844642659</v>
      </c>
      <c r="JG520">
        <v>-1.558376616488758E-06</v>
      </c>
      <c r="JH520">
        <v>1</v>
      </c>
      <c r="JI520">
        <v>1955</v>
      </c>
      <c r="JJ520">
        <v>1</v>
      </c>
      <c r="JK520">
        <v>26</v>
      </c>
      <c r="JL520">
        <v>194430.4</v>
      </c>
      <c r="JM520">
        <v>194430.6</v>
      </c>
      <c r="JN520">
        <v>0.345459</v>
      </c>
      <c r="JO520">
        <v>2.66602</v>
      </c>
      <c r="JP520">
        <v>1.49658</v>
      </c>
      <c r="JQ520">
        <v>2.34741</v>
      </c>
      <c r="JR520">
        <v>1.54907</v>
      </c>
      <c r="JS520">
        <v>2.46704</v>
      </c>
      <c r="JT520">
        <v>36.0347</v>
      </c>
      <c r="JU520">
        <v>24.1838</v>
      </c>
      <c r="JV520">
        <v>18</v>
      </c>
      <c r="JW520">
        <v>482.856</v>
      </c>
      <c r="JX520">
        <v>486.805</v>
      </c>
      <c r="JY520">
        <v>27.3982</v>
      </c>
      <c r="JZ520">
        <v>28.5505</v>
      </c>
      <c r="KA520">
        <v>30.0003</v>
      </c>
      <c r="KB520">
        <v>28.7519</v>
      </c>
      <c r="KC520">
        <v>28.7438</v>
      </c>
      <c r="KD520">
        <v>7.00216</v>
      </c>
      <c r="KE520">
        <v>21.1187</v>
      </c>
      <c r="KF520">
        <v>60.5798</v>
      </c>
      <c r="KG520">
        <v>27.4037</v>
      </c>
      <c r="KH520">
        <v>65.848</v>
      </c>
      <c r="KI520">
        <v>19.5048</v>
      </c>
      <c r="KJ520">
        <v>101.941</v>
      </c>
      <c r="KK520">
        <v>91.4554</v>
      </c>
    </row>
    <row r="521" spans="1:297">
      <c r="A521">
        <v>503</v>
      </c>
      <c r="B521">
        <v>1758655432.6</v>
      </c>
      <c r="C521">
        <v>13799.59999990463</v>
      </c>
      <c r="D521" t="s">
        <v>1456</v>
      </c>
      <c r="E521" t="s">
        <v>1457</v>
      </c>
      <c r="F521">
        <v>5</v>
      </c>
      <c r="G521" t="s">
        <v>1413</v>
      </c>
      <c r="H521" t="s">
        <v>438</v>
      </c>
      <c r="I521">
        <v>1758655424.814285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(EA521+(U521+2*0.95*5.67E-8*(((EA521+$B$9)+273)^4-(EA521+273)^4)-44100*J521)/(1.84*29.3*R521+8*0.95*5.67E-8*(EA521+273)^3))</f>
        <v>0</v>
      </c>
      <c r="W521">
        <f>($C$9*EB521+$D$9*EC521+$E$9*V521)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2*0.95*5.67E-8*(((EA521+$B$9)+273)^4-(W521+273)^4)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87.26590779185055</v>
      </c>
      <c r="AK521">
        <v>102.3197272727272</v>
      </c>
      <c r="AL521">
        <v>-3.289186795152188</v>
      </c>
      <c r="AM521">
        <v>65.18557991189942</v>
      </c>
      <c r="AN521">
        <f>(AP521 - AO521 + DY521*1E3/(8.314*(EA521+273.15)) * AR521/DX521 * AQ521) * DX521/(100*DL521) * 1000/(1000 - AP521)</f>
        <v>0</v>
      </c>
      <c r="AO521">
        <v>19.44330368757031</v>
      </c>
      <c r="AP521">
        <v>21.97299878787878</v>
      </c>
      <c r="AQ521">
        <v>1.431836932572674E-05</v>
      </c>
      <c r="AR521">
        <v>105.0321388018358</v>
      </c>
      <c r="AS521">
        <v>0</v>
      </c>
      <c r="AT521">
        <v>0</v>
      </c>
      <c r="AU521">
        <f>IF(AS521*$H$15&gt;=AW521,1.0,(AW521/(AW521-AS521*$H$15)))</f>
        <v>0</v>
      </c>
      <c r="AV521">
        <f>(AU521-1)*100</f>
        <v>0</v>
      </c>
      <c r="AW521">
        <f>MAX(0,($B$15+$C$15*EF521)/(1+$D$15*EF521)*DY521/(EA521+273)*$E$15)</f>
        <v>0</v>
      </c>
      <c r="AX521" t="s">
        <v>439</v>
      </c>
      <c r="AY521" t="s">
        <v>439</v>
      </c>
      <c r="AZ521">
        <v>0</v>
      </c>
      <c r="BA521">
        <v>0</v>
      </c>
      <c r="BB521">
        <f>1-AZ521/BA521</f>
        <v>0</v>
      </c>
      <c r="BC521">
        <v>0</v>
      </c>
      <c r="BD521" t="s">
        <v>439</v>
      </c>
      <c r="BE521" t="s">
        <v>439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439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$B$13*EG521+$C$13*EH521+$F$13*ES521*(1-EV521)</f>
        <v>0</v>
      </c>
      <c r="DI521">
        <f>DH521*DJ521</f>
        <v>0</v>
      </c>
      <c r="DJ521">
        <f>($B$13*$D$11+$C$13*$D$11+$F$13*((FF521+EX521)/MAX(FF521+EX521+FG521, 0.1)*$I$11+FG521/MAX(FF521+EX521+FG521, 0.1)*$J$11))/($B$13+$C$13+$F$13)</f>
        <v>0</v>
      </c>
      <c r="DK521">
        <f>($B$13*$K$11+$C$13*$K$11+$F$13*((FF521+EX521)/MAX(FF521+EX521+FG521, 0.1)*$P$11+FG521/MAX(FF521+EX521+FG521, 0.1)*$Q$11))/($B$13+$C$13+$F$13)</f>
        <v>0</v>
      </c>
      <c r="DL521">
        <v>5.79</v>
      </c>
      <c r="DM521">
        <v>0.5</v>
      </c>
      <c r="DN521" t="s">
        <v>440</v>
      </c>
      <c r="DO521">
        <v>2</v>
      </c>
      <c r="DP521" t="b">
        <v>1</v>
      </c>
      <c r="DQ521">
        <v>1758655424.814285</v>
      </c>
      <c r="DR521">
        <v>123.4847142857143</v>
      </c>
      <c r="DS521">
        <v>102.0130964285714</v>
      </c>
      <c r="DT521">
        <v>21.97028214285714</v>
      </c>
      <c r="DU521">
        <v>19.44861428571429</v>
      </c>
      <c r="DV521">
        <v>124.6797142857143</v>
      </c>
      <c r="DW521">
        <v>21.68978214285714</v>
      </c>
      <c r="DX521">
        <v>500.0454642857143</v>
      </c>
      <c r="DY521">
        <v>90.21764642857143</v>
      </c>
      <c r="DZ521">
        <v>0.06806641785714285</v>
      </c>
      <c r="EA521">
        <v>28.81349642857143</v>
      </c>
      <c r="EB521">
        <v>29.99780357142857</v>
      </c>
      <c r="EC521">
        <v>999.9000000000002</v>
      </c>
      <c r="ED521">
        <v>0</v>
      </c>
      <c r="EE521">
        <v>0</v>
      </c>
      <c r="EF521">
        <v>9987.452857142856</v>
      </c>
      <c r="EG521">
        <v>0</v>
      </c>
      <c r="EH521">
        <v>11.2928</v>
      </c>
      <c r="EI521">
        <v>21.47159285714286</v>
      </c>
      <c r="EJ521">
        <v>126.2586071428572</v>
      </c>
      <c r="EK521">
        <v>104.0365464285714</v>
      </c>
      <c r="EL521">
        <v>2.521670714285714</v>
      </c>
      <c r="EM521">
        <v>102.0130964285714</v>
      </c>
      <c r="EN521">
        <v>19.44861428571429</v>
      </c>
      <c r="EO521">
        <v>1.982108928571428</v>
      </c>
      <c r="EP521">
        <v>1.754607857142857</v>
      </c>
      <c r="EQ521">
        <v>17.302125</v>
      </c>
      <c r="ER521">
        <v>15.38817142857143</v>
      </c>
      <c r="ES521">
        <v>1999.996785714286</v>
      </c>
      <c r="ET521">
        <v>0.9799998571428569</v>
      </c>
      <c r="EU521">
        <v>0.02000024285714286</v>
      </c>
      <c r="EV521">
        <v>0</v>
      </c>
      <c r="EW521">
        <v>904.7266428571428</v>
      </c>
      <c r="EX521">
        <v>5.00078</v>
      </c>
      <c r="EY521">
        <v>17597.57142857143</v>
      </c>
      <c r="EZ521">
        <v>16379.60357142857</v>
      </c>
      <c r="FA521">
        <v>39.04424999999999</v>
      </c>
      <c r="FB521">
        <v>39.84349999999999</v>
      </c>
      <c r="FC521">
        <v>39.22510714285714</v>
      </c>
      <c r="FD521">
        <v>39.57324999999999</v>
      </c>
      <c r="FE521">
        <v>40.41042857142857</v>
      </c>
      <c r="FF521">
        <v>1955.096785714285</v>
      </c>
      <c r="FG521">
        <v>39.9</v>
      </c>
      <c r="FH521">
        <v>0</v>
      </c>
      <c r="FI521">
        <v>1758655431</v>
      </c>
      <c r="FJ521">
        <v>0</v>
      </c>
      <c r="FK521">
        <v>904.8350399999998</v>
      </c>
      <c r="FL521">
        <v>11.7996922852047</v>
      </c>
      <c r="FM521">
        <v>212.8615381427446</v>
      </c>
      <c r="FN521">
        <v>17599.672</v>
      </c>
      <c r="FO521">
        <v>15</v>
      </c>
      <c r="FP521">
        <v>0</v>
      </c>
      <c r="FQ521" t="s">
        <v>441</v>
      </c>
      <c r="FR521">
        <v>1746989605.5</v>
      </c>
      <c r="FS521">
        <v>1746989593.5</v>
      </c>
      <c r="FT521">
        <v>0</v>
      </c>
      <c r="FU521">
        <v>-0.274</v>
      </c>
      <c r="FV521">
        <v>-0.002</v>
      </c>
      <c r="FW521">
        <v>2.549</v>
      </c>
      <c r="FX521">
        <v>0.129</v>
      </c>
      <c r="FY521">
        <v>420</v>
      </c>
      <c r="FZ521">
        <v>17</v>
      </c>
      <c r="GA521">
        <v>0.02</v>
      </c>
      <c r="GB521">
        <v>0.04</v>
      </c>
      <c r="GC521">
        <v>21.1968025</v>
      </c>
      <c r="GD521">
        <v>6.787860787992475</v>
      </c>
      <c r="GE521">
        <v>0.6537111894741819</v>
      </c>
      <c r="GF521">
        <v>0</v>
      </c>
      <c r="GG521">
        <v>904.2826176470587</v>
      </c>
      <c r="GH521">
        <v>10.93691366502584</v>
      </c>
      <c r="GI521">
        <v>1.106986928418113</v>
      </c>
      <c r="GJ521">
        <v>0</v>
      </c>
      <c r="GK521">
        <v>2.51843625</v>
      </c>
      <c r="GL521">
        <v>0.07461354596622793</v>
      </c>
      <c r="GM521">
        <v>0.007257930726970339</v>
      </c>
      <c r="GN521">
        <v>1</v>
      </c>
      <c r="GO521">
        <v>1</v>
      </c>
      <c r="GP521">
        <v>3</v>
      </c>
      <c r="GQ521" t="s">
        <v>448</v>
      </c>
      <c r="GR521">
        <v>3.10186</v>
      </c>
      <c r="GS521">
        <v>2.72578</v>
      </c>
      <c r="GT521">
        <v>0.0254535</v>
      </c>
      <c r="GU521">
        <v>0.0196578</v>
      </c>
      <c r="GV521">
        <v>0.10112</v>
      </c>
      <c r="GW521">
        <v>0.0940074</v>
      </c>
      <c r="GX521">
        <v>25471.1</v>
      </c>
      <c r="GY521">
        <v>23282.2</v>
      </c>
      <c r="GZ521">
        <v>26699.6</v>
      </c>
      <c r="HA521">
        <v>23970.1</v>
      </c>
      <c r="HB521">
        <v>38395.4</v>
      </c>
      <c r="HC521">
        <v>32096.2</v>
      </c>
      <c r="HD521">
        <v>46625.6</v>
      </c>
      <c r="HE521">
        <v>37921.9</v>
      </c>
      <c r="HF521">
        <v>1.87395</v>
      </c>
      <c r="HG521">
        <v>1.85858</v>
      </c>
      <c r="HH521">
        <v>0.170898</v>
      </c>
      <c r="HI521">
        <v>0</v>
      </c>
      <c r="HJ521">
        <v>27.2158</v>
      </c>
      <c r="HK521">
        <v>999.9</v>
      </c>
      <c r="HL521">
        <v>46.7</v>
      </c>
      <c r="HM521">
        <v>31.6</v>
      </c>
      <c r="HN521">
        <v>24.1635</v>
      </c>
      <c r="HO521">
        <v>61.2659</v>
      </c>
      <c r="HP521">
        <v>22.7404</v>
      </c>
      <c r="HQ521">
        <v>1</v>
      </c>
      <c r="HR521">
        <v>0.100064</v>
      </c>
      <c r="HS521">
        <v>-0.124311</v>
      </c>
      <c r="HT521">
        <v>20.2807</v>
      </c>
      <c r="HU521">
        <v>5.2107</v>
      </c>
      <c r="HV521">
        <v>11.9797</v>
      </c>
      <c r="HW521">
        <v>4.96365</v>
      </c>
      <c r="HX521">
        <v>3.2744</v>
      </c>
      <c r="HY521">
        <v>9999</v>
      </c>
      <c r="HZ521">
        <v>9999</v>
      </c>
      <c r="IA521">
        <v>9999</v>
      </c>
      <c r="IB521">
        <v>999.9</v>
      </c>
      <c r="IC521">
        <v>1.86391</v>
      </c>
      <c r="ID521">
        <v>1.86005</v>
      </c>
      <c r="IE521">
        <v>1.85838</v>
      </c>
      <c r="IF521">
        <v>1.85974</v>
      </c>
      <c r="IG521">
        <v>1.85989</v>
      </c>
      <c r="IH521">
        <v>1.85837</v>
      </c>
      <c r="II521">
        <v>1.85744</v>
      </c>
      <c r="IJ521">
        <v>1.85241</v>
      </c>
      <c r="IK521">
        <v>0</v>
      </c>
      <c r="IL521">
        <v>0</v>
      </c>
      <c r="IM521">
        <v>0</v>
      </c>
      <c r="IN521">
        <v>0</v>
      </c>
      <c r="IO521" t="s">
        <v>443</v>
      </c>
      <c r="IP521" t="s">
        <v>444</v>
      </c>
      <c r="IQ521" t="s">
        <v>445</v>
      </c>
      <c r="IR521" t="s">
        <v>445</v>
      </c>
      <c r="IS521" t="s">
        <v>445</v>
      </c>
      <c r="IT521" t="s">
        <v>445</v>
      </c>
      <c r="IU521">
        <v>0</v>
      </c>
      <c r="IV521">
        <v>100</v>
      </c>
      <c r="IW521">
        <v>100</v>
      </c>
      <c r="IX521">
        <v>-1.179</v>
      </c>
      <c r="IY521">
        <v>0.2806</v>
      </c>
      <c r="IZ521">
        <v>-1.101190050776656</v>
      </c>
      <c r="JA521">
        <v>-0.0009077452495023094</v>
      </c>
      <c r="JB521">
        <v>1.260287539409167E-06</v>
      </c>
      <c r="JC521">
        <v>-2.747980142854786E-10</v>
      </c>
      <c r="JD521">
        <v>0.01164710740424388</v>
      </c>
      <c r="JE521">
        <v>0.002354074995816399</v>
      </c>
      <c r="JF521">
        <v>0.0004967520844642659</v>
      </c>
      <c r="JG521">
        <v>-1.558376616488758E-06</v>
      </c>
      <c r="JH521">
        <v>1</v>
      </c>
      <c r="JI521">
        <v>1955</v>
      </c>
      <c r="JJ521">
        <v>1</v>
      </c>
      <c r="JK521">
        <v>26</v>
      </c>
      <c r="JL521">
        <v>194430.5</v>
      </c>
      <c r="JM521">
        <v>194430.7</v>
      </c>
      <c r="JN521">
        <v>0.305176</v>
      </c>
      <c r="JO521">
        <v>2.67456</v>
      </c>
      <c r="JP521">
        <v>1.49658</v>
      </c>
      <c r="JQ521">
        <v>2.34619</v>
      </c>
      <c r="JR521">
        <v>1.54907</v>
      </c>
      <c r="JS521">
        <v>2.4231</v>
      </c>
      <c r="JT521">
        <v>36.0347</v>
      </c>
      <c r="JU521">
        <v>24.1751</v>
      </c>
      <c r="JV521">
        <v>18</v>
      </c>
      <c r="JW521">
        <v>482.407</v>
      </c>
      <c r="JX521">
        <v>487.167</v>
      </c>
      <c r="JY521">
        <v>27.4029</v>
      </c>
      <c r="JZ521">
        <v>28.5508</v>
      </c>
      <c r="KA521">
        <v>30.0003</v>
      </c>
      <c r="KB521">
        <v>28.754</v>
      </c>
      <c r="KC521">
        <v>28.7463</v>
      </c>
      <c r="KD521">
        <v>6.21734</v>
      </c>
      <c r="KE521">
        <v>21.1187</v>
      </c>
      <c r="KF521">
        <v>60.5798</v>
      </c>
      <c r="KG521">
        <v>27.4073</v>
      </c>
      <c r="KH521">
        <v>52.491</v>
      </c>
      <c r="KI521">
        <v>19.5038</v>
      </c>
      <c r="KJ521">
        <v>101.941</v>
      </c>
      <c r="KK521">
        <v>91.45480000000001</v>
      </c>
    </row>
    <row r="522" spans="1:297">
      <c r="A522">
        <v>504</v>
      </c>
      <c r="B522">
        <v>1758655437.6</v>
      </c>
      <c r="C522">
        <v>13804.59999990463</v>
      </c>
      <c r="D522" t="s">
        <v>1458</v>
      </c>
      <c r="E522" t="s">
        <v>1459</v>
      </c>
      <c r="F522">
        <v>5</v>
      </c>
      <c r="G522" t="s">
        <v>1413</v>
      </c>
      <c r="H522" t="s">
        <v>438</v>
      </c>
      <c r="I522">
        <v>1758655430.1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(EA522+(U522+2*0.95*5.67E-8*(((EA522+$B$9)+273)^4-(EA522+273)^4)-44100*J522)/(1.84*29.3*R522+8*0.95*5.67E-8*(EA522+273)^3))</f>
        <v>0</v>
      </c>
      <c r="W522">
        <f>($C$9*EB522+$D$9*EC522+$E$9*V522)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2*0.95*5.67E-8*(((EA522+$B$9)+273)^4-(W522+273)^4)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70.14068709229969</v>
      </c>
      <c r="AK522">
        <v>85.81259333333334</v>
      </c>
      <c r="AL522">
        <v>-3.303341565019191</v>
      </c>
      <c r="AM522">
        <v>65.18557991189942</v>
      </c>
      <c r="AN522">
        <f>(AP522 - AO522 + DY522*1E3/(8.314*(EA522+273.15)) * AR522/DX522 * AQ522) * DX522/(100*DL522) * 1000/(1000 - AP522)</f>
        <v>0</v>
      </c>
      <c r="AO522">
        <v>19.43647087785169</v>
      </c>
      <c r="AP522">
        <v>21.97595393939393</v>
      </c>
      <c r="AQ522">
        <v>-3.539051481181749E-06</v>
      </c>
      <c r="AR522">
        <v>105.0321388018358</v>
      </c>
      <c r="AS522">
        <v>0</v>
      </c>
      <c r="AT522">
        <v>0</v>
      </c>
      <c r="AU522">
        <f>IF(AS522*$H$15&gt;=AW522,1.0,(AW522/(AW522-AS522*$H$15)))</f>
        <v>0</v>
      </c>
      <c r="AV522">
        <f>(AU522-1)*100</f>
        <v>0</v>
      </c>
      <c r="AW522">
        <f>MAX(0,($B$15+$C$15*EF522)/(1+$D$15*EF522)*DY522/(EA522+273)*$E$15)</f>
        <v>0</v>
      </c>
      <c r="AX522" t="s">
        <v>439</v>
      </c>
      <c r="AY522" t="s">
        <v>439</v>
      </c>
      <c r="AZ522">
        <v>0</v>
      </c>
      <c r="BA522">
        <v>0</v>
      </c>
      <c r="BB522">
        <f>1-AZ522/BA522</f>
        <v>0</v>
      </c>
      <c r="BC522">
        <v>0</v>
      </c>
      <c r="BD522" t="s">
        <v>439</v>
      </c>
      <c r="BE522" t="s">
        <v>439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439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$B$13*EG522+$C$13*EH522+$F$13*ES522*(1-EV522)</f>
        <v>0</v>
      </c>
      <c r="DI522">
        <f>DH522*DJ522</f>
        <v>0</v>
      </c>
      <c r="DJ522">
        <f>($B$13*$D$11+$C$13*$D$11+$F$13*((FF522+EX522)/MAX(FF522+EX522+FG522, 0.1)*$I$11+FG522/MAX(FF522+EX522+FG522, 0.1)*$J$11))/($B$13+$C$13+$F$13)</f>
        <v>0</v>
      </c>
      <c r="DK522">
        <f>($B$13*$K$11+$C$13*$K$11+$F$13*((FF522+EX522)/MAX(FF522+EX522+FG522, 0.1)*$P$11+FG522/MAX(FF522+EX522+FG522, 0.1)*$Q$11))/($B$13+$C$13+$F$13)</f>
        <v>0</v>
      </c>
      <c r="DL522">
        <v>5.79</v>
      </c>
      <c r="DM522">
        <v>0.5</v>
      </c>
      <c r="DN522" t="s">
        <v>440</v>
      </c>
      <c r="DO522">
        <v>2</v>
      </c>
      <c r="DP522" t="b">
        <v>1</v>
      </c>
      <c r="DQ522">
        <v>1758655430.1</v>
      </c>
      <c r="DR522">
        <v>106.4919296296296</v>
      </c>
      <c r="DS522">
        <v>84.37904074074075</v>
      </c>
      <c r="DT522">
        <v>21.97295185185185</v>
      </c>
      <c r="DU522">
        <v>19.4435037037037</v>
      </c>
      <c r="DV522">
        <v>107.6763074074074</v>
      </c>
      <c r="DW522">
        <v>21.6924</v>
      </c>
      <c r="DX522">
        <v>500.0978148148149</v>
      </c>
      <c r="DY522">
        <v>90.21690370370369</v>
      </c>
      <c r="DZ522">
        <v>0.06776737037037037</v>
      </c>
      <c r="EA522">
        <v>28.81426666666666</v>
      </c>
      <c r="EB522">
        <v>29.9987</v>
      </c>
      <c r="EC522">
        <v>999.9000000000001</v>
      </c>
      <c r="ED522">
        <v>0</v>
      </c>
      <c r="EE522">
        <v>0</v>
      </c>
      <c r="EF522">
        <v>9984.487037037037</v>
      </c>
      <c r="EG522">
        <v>0</v>
      </c>
      <c r="EH522">
        <v>11.2928</v>
      </c>
      <c r="EI522">
        <v>22.11287037037037</v>
      </c>
      <c r="EJ522">
        <v>108.8844037037037</v>
      </c>
      <c r="EK522">
        <v>86.05228148148147</v>
      </c>
      <c r="EL522">
        <v>2.529453703703703</v>
      </c>
      <c r="EM522">
        <v>84.37904074074075</v>
      </c>
      <c r="EN522">
        <v>19.4435037037037</v>
      </c>
      <c r="EO522">
        <v>1.982334444444445</v>
      </c>
      <c r="EP522">
        <v>1.754132592592593</v>
      </c>
      <c r="EQ522">
        <v>17.30391111111111</v>
      </c>
      <c r="ER522">
        <v>15.38394814814815</v>
      </c>
      <c r="ES522">
        <v>1999.981481481481</v>
      </c>
      <c r="ET522">
        <v>0.9799996666666665</v>
      </c>
      <c r="EU522">
        <v>0.02000043703703704</v>
      </c>
      <c r="EV522">
        <v>0</v>
      </c>
      <c r="EW522">
        <v>905.7762222222223</v>
      </c>
      <c r="EX522">
        <v>5.00078</v>
      </c>
      <c r="EY522">
        <v>17616.38148148148</v>
      </c>
      <c r="EZ522">
        <v>16379.47037037037</v>
      </c>
      <c r="FA522">
        <v>39.04592592592593</v>
      </c>
      <c r="FB522">
        <v>39.84466666666667</v>
      </c>
      <c r="FC522">
        <v>39.15944444444444</v>
      </c>
      <c r="FD522">
        <v>39.57596296296296</v>
      </c>
      <c r="FE522">
        <v>40.39555555555555</v>
      </c>
      <c r="FF522">
        <v>1955.081481481481</v>
      </c>
      <c r="FG522">
        <v>39.9</v>
      </c>
      <c r="FH522">
        <v>0</v>
      </c>
      <c r="FI522">
        <v>1758655435.8</v>
      </c>
      <c r="FJ522">
        <v>0</v>
      </c>
      <c r="FK522">
        <v>905.8150400000002</v>
      </c>
      <c r="FL522">
        <v>13.10900000958771</v>
      </c>
      <c r="FM522">
        <v>220.5538465394629</v>
      </c>
      <c r="FN522">
        <v>17616.996</v>
      </c>
      <c r="FO522">
        <v>15</v>
      </c>
      <c r="FP522">
        <v>0</v>
      </c>
      <c r="FQ522" t="s">
        <v>441</v>
      </c>
      <c r="FR522">
        <v>1746989605.5</v>
      </c>
      <c r="FS522">
        <v>1746989593.5</v>
      </c>
      <c r="FT522">
        <v>0</v>
      </c>
      <c r="FU522">
        <v>-0.274</v>
      </c>
      <c r="FV522">
        <v>-0.002</v>
      </c>
      <c r="FW522">
        <v>2.549</v>
      </c>
      <c r="FX522">
        <v>0.129</v>
      </c>
      <c r="FY522">
        <v>420</v>
      </c>
      <c r="FZ522">
        <v>17</v>
      </c>
      <c r="GA522">
        <v>0.02</v>
      </c>
      <c r="GB522">
        <v>0.04</v>
      </c>
      <c r="GC522">
        <v>21.69549512195122</v>
      </c>
      <c r="GD522">
        <v>7.184931010453041</v>
      </c>
      <c r="GE522">
        <v>0.7095091209132771</v>
      </c>
      <c r="GF522">
        <v>0</v>
      </c>
      <c r="GG522">
        <v>905.1751176470589</v>
      </c>
      <c r="GH522">
        <v>11.86621849124395</v>
      </c>
      <c r="GI522">
        <v>1.197945146655079</v>
      </c>
      <c r="GJ522">
        <v>0</v>
      </c>
      <c r="GK522">
        <v>2.524562195121951</v>
      </c>
      <c r="GL522">
        <v>0.08313637630663309</v>
      </c>
      <c r="GM522">
        <v>0.008340206031319261</v>
      </c>
      <c r="GN522">
        <v>1</v>
      </c>
      <c r="GO522">
        <v>1</v>
      </c>
      <c r="GP522">
        <v>3</v>
      </c>
      <c r="GQ522" t="s">
        <v>448</v>
      </c>
      <c r="GR522">
        <v>3.10226</v>
      </c>
      <c r="GS522">
        <v>2.72539</v>
      </c>
      <c r="GT522">
        <v>0.0215138</v>
      </c>
      <c r="GU522">
        <v>0.0154443</v>
      </c>
      <c r="GV522">
        <v>0.101127</v>
      </c>
      <c r="GW522">
        <v>0.0939851</v>
      </c>
      <c r="GX522">
        <v>25573.8</v>
      </c>
      <c r="GY522">
        <v>23382</v>
      </c>
      <c r="GZ522">
        <v>26699.4</v>
      </c>
      <c r="HA522">
        <v>23969.9</v>
      </c>
      <c r="HB522">
        <v>38394.4</v>
      </c>
      <c r="HC522">
        <v>32096.5</v>
      </c>
      <c r="HD522">
        <v>46625.4</v>
      </c>
      <c r="HE522">
        <v>37921.8</v>
      </c>
      <c r="HF522">
        <v>1.87442</v>
      </c>
      <c r="HG522">
        <v>1.85807</v>
      </c>
      <c r="HH522">
        <v>0.170898</v>
      </c>
      <c r="HI522">
        <v>0</v>
      </c>
      <c r="HJ522">
        <v>27.2156</v>
      </c>
      <c r="HK522">
        <v>999.9</v>
      </c>
      <c r="HL522">
        <v>46.7</v>
      </c>
      <c r="HM522">
        <v>31.6</v>
      </c>
      <c r="HN522">
        <v>24.1628</v>
      </c>
      <c r="HO522">
        <v>60.1959</v>
      </c>
      <c r="HP522">
        <v>22.6282</v>
      </c>
      <c r="HQ522">
        <v>1</v>
      </c>
      <c r="HR522">
        <v>0.100218</v>
      </c>
      <c r="HS522">
        <v>-0.124777</v>
      </c>
      <c r="HT522">
        <v>20.2808</v>
      </c>
      <c r="HU522">
        <v>5.211</v>
      </c>
      <c r="HV522">
        <v>11.9796</v>
      </c>
      <c r="HW522">
        <v>4.96365</v>
      </c>
      <c r="HX522">
        <v>3.2745</v>
      </c>
      <c r="HY522">
        <v>9999</v>
      </c>
      <c r="HZ522">
        <v>9999</v>
      </c>
      <c r="IA522">
        <v>9999</v>
      </c>
      <c r="IB522">
        <v>999.9</v>
      </c>
      <c r="IC522">
        <v>1.86393</v>
      </c>
      <c r="ID522">
        <v>1.86005</v>
      </c>
      <c r="IE522">
        <v>1.8584</v>
      </c>
      <c r="IF522">
        <v>1.85974</v>
      </c>
      <c r="IG522">
        <v>1.85988</v>
      </c>
      <c r="IH522">
        <v>1.85837</v>
      </c>
      <c r="II522">
        <v>1.85745</v>
      </c>
      <c r="IJ522">
        <v>1.85241</v>
      </c>
      <c r="IK522">
        <v>0</v>
      </c>
      <c r="IL522">
        <v>0</v>
      </c>
      <c r="IM522">
        <v>0</v>
      </c>
      <c r="IN522">
        <v>0</v>
      </c>
      <c r="IO522" t="s">
        <v>443</v>
      </c>
      <c r="IP522" t="s">
        <v>444</v>
      </c>
      <c r="IQ522" t="s">
        <v>445</v>
      </c>
      <c r="IR522" t="s">
        <v>445</v>
      </c>
      <c r="IS522" t="s">
        <v>445</v>
      </c>
      <c r="IT522" t="s">
        <v>445</v>
      </c>
      <c r="IU522">
        <v>0</v>
      </c>
      <c r="IV522">
        <v>100</v>
      </c>
      <c r="IW522">
        <v>100</v>
      </c>
      <c r="IX522">
        <v>-1.168</v>
      </c>
      <c r="IY522">
        <v>0.2806</v>
      </c>
      <c r="IZ522">
        <v>-1.101190050776656</v>
      </c>
      <c r="JA522">
        <v>-0.0009077452495023094</v>
      </c>
      <c r="JB522">
        <v>1.260287539409167E-06</v>
      </c>
      <c r="JC522">
        <v>-2.747980142854786E-10</v>
      </c>
      <c r="JD522">
        <v>0.01164710740424388</v>
      </c>
      <c r="JE522">
        <v>0.002354074995816399</v>
      </c>
      <c r="JF522">
        <v>0.0004967520844642659</v>
      </c>
      <c r="JG522">
        <v>-1.558376616488758E-06</v>
      </c>
      <c r="JH522">
        <v>1</v>
      </c>
      <c r="JI522">
        <v>1955</v>
      </c>
      <c r="JJ522">
        <v>1</v>
      </c>
      <c r="JK522">
        <v>26</v>
      </c>
      <c r="JL522">
        <v>194430.5</v>
      </c>
      <c r="JM522">
        <v>194430.7</v>
      </c>
      <c r="JN522">
        <v>0.262451</v>
      </c>
      <c r="JO522">
        <v>2.7002</v>
      </c>
      <c r="JP522">
        <v>1.49658</v>
      </c>
      <c r="JQ522">
        <v>2.34619</v>
      </c>
      <c r="JR522">
        <v>1.54907</v>
      </c>
      <c r="JS522">
        <v>2.35718</v>
      </c>
      <c r="JT522">
        <v>36.0347</v>
      </c>
      <c r="JU522">
        <v>24.1751</v>
      </c>
      <c r="JV522">
        <v>18</v>
      </c>
      <c r="JW522">
        <v>482.686</v>
      </c>
      <c r="JX522">
        <v>486.841</v>
      </c>
      <c r="JY522">
        <v>27.407</v>
      </c>
      <c r="JZ522">
        <v>28.5533</v>
      </c>
      <c r="KA522">
        <v>30.0002</v>
      </c>
      <c r="KB522">
        <v>28.7544</v>
      </c>
      <c r="KC522">
        <v>28.7463</v>
      </c>
      <c r="KD522">
        <v>5.35956</v>
      </c>
      <c r="KE522">
        <v>21.1187</v>
      </c>
      <c r="KF522">
        <v>60.5798</v>
      </c>
      <c r="KG522">
        <v>27.4047</v>
      </c>
      <c r="KH522">
        <v>32.4515</v>
      </c>
      <c r="KI522">
        <v>19.5006</v>
      </c>
      <c r="KJ522">
        <v>101.941</v>
      </c>
      <c r="KK522">
        <v>91.4543</v>
      </c>
    </row>
    <row r="523" spans="1:297">
      <c r="A523">
        <v>505</v>
      </c>
      <c r="B523">
        <v>1758655534.6</v>
      </c>
      <c r="C523">
        <v>13901.59999990463</v>
      </c>
      <c r="D523" t="s">
        <v>1460</v>
      </c>
      <c r="E523" t="s">
        <v>1461</v>
      </c>
      <c r="F523">
        <v>5</v>
      </c>
      <c r="G523" t="s">
        <v>1413</v>
      </c>
      <c r="H523" t="s">
        <v>438</v>
      </c>
      <c r="I523">
        <v>1758655526.599999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(EA523+(U523+2*0.95*5.67E-8*(((EA523+$B$9)+273)^4-(EA523+273)^4)-44100*J523)/(1.84*29.3*R523+8*0.95*5.67E-8*(EA523+273)^3))</f>
        <v>0</v>
      </c>
      <c r="W523">
        <f>($C$9*EB523+$D$9*EC523+$E$9*V523)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2*0.95*5.67E-8*(((EA523+$B$9)+273)^4-(W523+273)^4)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428.3072191821987</v>
      </c>
      <c r="AK523">
        <v>417.7638060606058</v>
      </c>
      <c r="AL523">
        <v>-0.02406458979302841</v>
      </c>
      <c r="AM523">
        <v>65.18557991189942</v>
      </c>
      <c r="AN523">
        <f>(AP523 - AO523 + DY523*1E3/(8.314*(EA523+273.15)) * AR523/DX523 * AQ523) * DX523/(100*DL523) * 1000/(1000 - AP523)</f>
        <v>0</v>
      </c>
      <c r="AO523">
        <v>19.24534248000044</v>
      </c>
      <c r="AP523">
        <v>22.00758606060606</v>
      </c>
      <c r="AQ523">
        <v>6.312682793215653E-05</v>
      </c>
      <c r="AR523">
        <v>105.0321388018358</v>
      </c>
      <c r="AS523">
        <v>0</v>
      </c>
      <c r="AT523">
        <v>0</v>
      </c>
      <c r="AU523">
        <f>IF(AS523*$H$15&gt;=AW523,1.0,(AW523/(AW523-AS523*$H$15)))</f>
        <v>0</v>
      </c>
      <c r="AV523">
        <f>(AU523-1)*100</f>
        <v>0</v>
      </c>
      <c r="AW523">
        <f>MAX(0,($B$15+$C$15*EF523)/(1+$D$15*EF523)*DY523/(EA523+273)*$E$15)</f>
        <v>0</v>
      </c>
      <c r="AX523" t="s">
        <v>439</v>
      </c>
      <c r="AY523" t="s">
        <v>439</v>
      </c>
      <c r="AZ523">
        <v>0</v>
      </c>
      <c r="BA523">
        <v>0</v>
      </c>
      <c r="BB523">
        <f>1-AZ523/BA523</f>
        <v>0</v>
      </c>
      <c r="BC523">
        <v>0</v>
      </c>
      <c r="BD523" t="s">
        <v>439</v>
      </c>
      <c r="BE523" t="s">
        <v>439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439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$B$13*EG523+$C$13*EH523+$F$13*ES523*(1-EV523)</f>
        <v>0</v>
      </c>
      <c r="DI523">
        <f>DH523*DJ523</f>
        <v>0</v>
      </c>
      <c r="DJ523">
        <f>($B$13*$D$11+$C$13*$D$11+$F$13*((FF523+EX523)/MAX(FF523+EX523+FG523, 0.1)*$I$11+FG523/MAX(FF523+EX523+FG523, 0.1)*$J$11))/($B$13+$C$13+$F$13)</f>
        <v>0</v>
      </c>
      <c r="DK523">
        <f>($B$13*$K$11+$C$13*$K$11+$F$13*((FF523+EX523)/MAX(FF523+EX523+FG523, 0.1)*$P$11+FG523/MAX(FF523+EX523+FG523, 0.1)*$Q$11))/($B$13+$C$13+$F$13)</f>
        <v>0</v>
      </c>
      <c r="DL523">
        <v>5.79</v>
      </c>
      <c r="DM523">
        <v>0.5</v>
      </c>
      <c r="DN523" t="s">
        <v>440</v>
      </c>
      <c r="DO523">
        <v>2</v>
      </c>
      <c r="DP523" t="b">
        <v>1</v>
      </c>
      <c r="DQ523">
        <v>1758655526.599999</v>
      </c>
      <c r="DR523">
        <v>408.6414193548387</v>
      </c>
      <c r="DS523">
        <v>420.0981612903227</v>
      </c>
      <c r="DT523">
        <v>22.00870967741935</v>
      </c>
      <c r="DU523">
        <v>19.24506451612903</v>
      </c>
      <c r="DV523">
        <v>409.9217741935483</v>
      </c>
      <c r="DW523">
        <v>21.7273935483871</v>
      </c>
      <c r="DX523">
        <v>500.0279032258064</v>
      </c>
      <c r="DY523">
        <v>90.21477419354838</v>
      </c>
      <c r="DZ523">
        <v>0.06821577096774194</v>
      </c>
      <c r="EA523">
        <v>28.85610967741935</v>
      </c>
      <c r="EB523">
        <v>29.9878</v>
      </c>
      <c r="EC523">
        <v>999.9000000000003</v>
      </c>
      <c r="ED523">
        <v>0</v>
      </c>
      <c r="EE523">
        <v>0</v>
      </c>
      <c r="EF523">
        <v>10005.88419354839</v>
      </c>
      <c r="EG523">
        <v>0</v>
      </c>
      <c r="EH523">
        <v>11.2928</v>
      </c>
      <c r="EI523">
        <v>-11.45680645161291</v>
      </c>
      <c r="EJ523">
        <v>417.8374838709677</v>
      </c>
      <c r="EK523">
        <v>428.3416451612904</v>
      </c>
      <c r="EL523">
        <v>2.763654516129032</v>
      </c>
      <c r="EM523">
        <v>420.0981612903227</v>
      </c>
      <c r="EN523">
        <v>19.24506451612903</v>
      </c>
      <c r="EO523">
        <v>1.985511290322581</v>
      </c>
      <c r="EP523">
        <v>1.736188387096774</v>
      </c>
      <c r="EQ523">
        <v>17.32925483870968</v>
      </c>
      <c r="ER523">
        <v>15.22381612903226</v>
      </c>
      <c r="ES523">
        <v>1999.992903225806</v>
      </c>
      <c r="ET523">
        <v>0.9800001612903224</v>
      </c>
      <c r="EU523">
        <v>0.01999994838709677</v>
      </c>
      <c r="EV523">
        <v>0</v>
      </c>
      <c r="EW523">
        <v>896.2484516129033</v>
      </c>
      <c r="EX523">
        <v>5.000779999999999</v>
      </c>
      <c r="EY523">
        <v>17443.74838709677</v>
      </c>
      <c r="EZ523">
        <v>16379.59032258065</v>
      </c>
      <c r="FA523">
        <v>38.98370967741935</v>
      </c>
      <c r="FB523">
        <v>39.85054838709676</v>
      </c>
      <c r="FC523">
        <v>39.17925806451612</v>
      </c>
      <c r="FD523">
        <v>39.50174193548385</v>
      </c>
      <c r="FE523">
        <v>40.13267741935482</v>
      </c>
      <c r="FF523">
        <v>1955.092903225806</v>
      </c>
      <c r="FG523">
        <v>39.90000000000001</v>
      </c>
      <c r="FH523">
        <v>0</v>
      </c>
      <c r="FI523">
        <v>1758655533</v>
      </c>
      <c r="FJ523">
        <v>0</v>
      </c>
      <c r="FK523">
        <v>896.2078799999998</v>
      </c>
      <c r="FL523">
        <v>-0.6456923067881692</v>
      </c>
      <c r="FM523">
        <v>-26.11538455516277</v>
      </c>
      <c r="FN523">
        <v>17443.548</v>
      </c>
      <c r="FO523">
        <v>15</v>
      </c>
      <c r="FP523">
        <v>0</v>
      </c>
      <c r="FQ523" t="s">
        <v>441</v>
      </c>
      <c r="FR523">
        <v>1746989605.5</v>
      </c>
      <c r="FS523">
        <v>1746989593.5</v>
      </c>
      <c r="FT523">
        <v>0</v>
      </c>
      <c r="FU523">
        <v>-0.274</v>
      </c>
      <c r="FV523">
        <v>-0.002</v>
      </c>
      <c r="FW523">
        <v>2.549</v>
      </c>
      <c r="FX523">
        <v>0.129</v>
      </c>
      <c r="FY523">
        <v>420</v>
      </c>
      <c r="FZ523">
        <v>17</v>
      </c>
      <c r="GA523">
        <v>0.02</v>
      </c>
      <c r="GB523">
        <v>0.04</v>
      </c>
      <c r="GC523">
        <v>-11.4473325</v>
      </c>
      <c r="GD523">
        <v>-0.2277669793620966</v>
      </c>
      <c r="GE523">
        <v>0.04596083869719947</v>
      </c>
      <c r="GF523">
        <v>1</v>
      </c>
      <c r="GG523">
        <v>896.3142352941177</v>
      </c>
      <c r="GH523">
        <v>-1.555477462608567</v>
      </c>
      <c r="GI523">
        <v>0.3282354838709176</v>
      </c>
      <c r="GJ523">
        <v>0</v>
      </c>
      <c r="GK523">
        <v>2.75742975</v>
      </c>
      <c r="GL523">
        <v>0.1327003001876148</v>
      </c>
      <c r="GM523">
        <v>0.0169304147154611</v>
      </c>
      <c r="GN523">
        <v>0</v>
      </c>
      <c r="GO523">
        <v>1</v>
      </c>
      <c r="GP523">
        <v>3</v>
      </c>
      <c r="GQ523" t="s">
        <v>448</v>
      </c>
      <c r="GR523">
        <v>3.1021</v>
      </c>
      <c r="GS523">
        <v>2.72555</v>
      </c>
      <c r="GT523">
        <v>0.08617669999999999</v>
      </c>
      <c r="GU523">
        <v>0.08782470000000001</v>
      </c>
      <c r="GV523">
        <v>0.101228</v>
      </c>
      <c r="GW523">
        <v>0.09335010000000001</v>
      </c>
      <c r="GX523">
        <v>23882.8</v>
      </c>
      <c r="GY523">
        <v>21663.6</v>
      </c>
      <c r="GZ523">
        <v>26698</v>
      </c>
      <c r="HA523">
        <v>23970.4</v>
      </c>
      <c r="HB523">
        <v>38396.4</v>
      </c>
      <c r="HC523">
        <v>32126.9</v>
      </c>
      <c r="HD523">
        <v>46623.2</v>
      </c>
      <c r="HE523">
        <v>37922.2</v>
      </c>
      <c r="HF523">
        <v>1.8744</v>
      </c>
      <c r="HG523">
        <v>1.85865</v>
      </c>
      <c r="HH523">
        <v>0.171624</v>
      </c>
      <c r="HI523">
        <v>0</v>
      </c>
      <c r="HJ523">
        <v>27.2035</v>
      </c>
      <c r="HK523">
        <v>999.9</v>
      </c>
      <c r="HL523">
        <v>46.5</v>
      </c>
      <c r="HM523">
        <v>31.6</v>
      </c>
      <c r="HN523">
        <v>24.0594</v>
      </c>
      <c r="HO523">
        <v>61.1459</v>
      </c>
      <c r="HP523">
        <v>22.524</v>
      </c>
      <c r="HQ523">
        <v>1</v>
      </c>
      <c r="HR523">
        <v>0.10204</v>
      </c>
      <c r="HS523">
        <v>-0.292628</v>
      </c>
      <c r="HT523">
        <v>20.2807</v>
      </c>
      <c r="HU523">
        <v>5.21385</v>
      </c>
      <c r="HV523">
        <v>11.9797</v>
      </c>
      <c r="HW523">
        <v>4.9634</v>
      </c>
      <c r="HX523">
        <v>3.27483</v>
      </c>
      <c r="HY523">
        <v>9999</v>
      </c>
      <c r="HZ523">
        <v>9999</v>
      </c>
      <c r="IA523">
        <v>9999</v>
      </c>
      <c r="IB523">
        <v>999.9</v>
      </c>
      <c r="IC523">
        <v>1.86395</v>
      </c>
      <c r="ID523">
        <v>1.86005</v>
      </c>
      <c r="IE523">
        <v>1.85838</v>
      </c>
      <c r="IF523">
        <v>1.85974</v>
      </c>
      <c r="IG523">
        <v>1.85988</v>
      </c>
      <c r="IH523">
        <v>1.85837</v>
      </c>
      <c r="II523">
        <v>1.85744</v>
      </c>
      <c r="IJ523">
        <v>1.85241</v>
      </c>
      <c r="IK523">
        <v>0</v>
      </c>
      <c r="IL523">
        <v>0</v>
      </c>
      <c r="IM523">
        <v>0</v>
      </c>
      <c r="IN523">
        <v>0</v>
      </c>
      <c r="IO523" t="s">
        <v>443</v>
      </c>
      <c r="IP523" t="s">
        <v>444</v>
      </c>
      <c r="IQ523" t="s">
        <v>445</v>
      </c>
      <c r="IR523" t="s">
        <v>445</v>
      </c>
      <c r="IS523" t="s">
        <v>445</v>
      </c>
      <c r="IT523" t="s">
        <v>445</v>
      </c>
      <c r="IU523">
        <v>0</v>
      </c>
      <c r="IV523">
        <v>100</v>
      </c>
      <c r="IW523">
        <v>100</v>
      </c>
      <c r="IX523">
        <v>-1.28</v>
      </c>
      <c r="IY523">
        <v>0.2813</v>
      </c>
      <c r="IZ523">
        <v>-1.101190050776656</v>
      </c>
      <c r="JA523">
        <v>-0.0009077452495023094</v>
      </c>
      <c r="JB523">
        <v>1.260287539409167E-06</v>
      </c>
      <c r="JC523">
        <v>-2.747980142854786E-10</v>
      </c>
      <c r="JD523">
        <v>0.01164710740424388</v>
      </c>
      <c r="JE523">
        <v>0.002354074995816399</v>
      </c>
      <c r="JF523">
        <v>0.0004967520844642659</v>
      </c>
      <c r="JG523">
        <v>-1.558376616488758E-06</v>
      </c>
      <c r="JH523">
        <v>1</v>
      </c>
      <c r="JI523">
        <v>1955</v>
      </c>
      <c r="JJ523">
        <v>1</v>
      </c>
      <c r="JK523">
        <v>26</v>
      </c>
      <c r="JL523">
        <v>194432.2</v>
      </c>
      <c r="JM523">
        <v>194432.4</v>
      </c>
      <c r="JN523">
        <v>1.14624</v>
      </c>
      <c r="JO523">
        <v>2.6355</v>
      </c>
      <c r="JP523">
        <v>1.49658</v>
      </c>
      <c r="JQ523">
        <v>2.34741</v>
      </c>
      <c r="JR523">
        <v>1.54907</v>
      </c>
      <c r="JS523">
        <v>2.3645</v>
      </c>
      <c r="JT523">
        <v>36.0113</v>
      </c>
      <c r="JU523">
        <v>24.1751</v>
      </c>
      <c r="JV523">
        <v>18</v>
      </c>
      <c r="JW523">
        <v>482.826</v>
      </c>
      <c r="JX523">
        <v>487.378</v>
      </c>
      <c r="JY523">
        <v>27.6231</v>
      </c>
      <c r="JZ523">
        <v>28.5731</v>
      </c>
      <c r="KA523">
        <v>30.0002</v>
      </c>
      <c r="KB523">
        <v>28.7749</v>
      </c>
      <c r="KC523">
        <v>28.7658</v>
      </c>
      <c r="KD523">
        <v>23.0616</v>
      </c>
      <c r="KE523">
        <v>21.4081</v>
      </c>
      <c r="KF523">
        <v>59.8355</v>
      </c>
      <c r="KG523">
        <v>27.6249</v>
      </c>
      <c r="KH523">
        <v>426.774</v>
      </c>
      <c r="KI523">
        <v>19.342</v>
      </c>
      <c r="KJ523">
        <v>101.936</v>
      </c>
      <c r="KK523">
        <v>91.4555</v>
      </c>
    </row>
    <row r="524" spans="1:297">
      <c r="A524">
        <v>506</v>
      </c>
      <c r="B524">
        <v>1758655539.6</v>
      </c>
      <c r="C524">
        <v>13906.59999990463</v>
      </c>
      <c r="D524" t="s">
        <v>1462</v>
      </c>
      <c r="E524" t="s">
        <v>1463</v>
      </c>
      <c r="F524">
        <v>5</v>
      </c>
      <c r="G524" t="s">
        <v>1413</v>
      </c>
      <c r="H524" t="s">
        <v>438</v>
      </c>
      <c r="I524">
        <v>1758655531.755172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(EA524+(U524+2*0.95*5.67E-8*(((EA524+$B$9)+273)^4-(EA524+273)^4)-44100*J524)/(1.84*29.3*R524+8*0.95*5.67E-8*(EA524+273)^3))</f>
        <v>0</v>
      </c>
      <c r="W524">
        <f>($C$9*EB524+$D$9*EC524+$E$9*V524)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2*0.95*5.67E-8*(((EA524+$B$9)+273)^4-(W524+273)^4)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428.4538996288728</v>
      </c>
      <c r="AK524">
        <v>417.8083696969698</v>
      </c>
      <c r="AL524">
        <v>0.0243750885306159</v>
      </c>
      <c r="AM524">
        <v>65.18557991189942</v>
      </c>
      <c r="AN524">
        <f>(AP524 - AO524 + DY524*1E3/(8.314*(EA524+273.15)) * AR524/DX524 * AQ524) * DX524/(100*DL524) * 1000/(1000 - AP524)</f>
        <v>0</v>
      </c>
      <c r="AO524">
        <v>19.26561990969852</v>
      </c>
      <c r="AP524">
        <v>22.02484242424242</v>
      </c>
      <c r="AQ524">
        <v>0.0001010319633989136</v>
      </c>
      <c r="AR524">
        <v>105.0321388018358</v>
      </c>
      <c r="AS524">
        <v>0</v>
      </c>
      <c r="AT524">
        <v>0</v>
      </c>
      <c r="AU524">
        <f>IF(AS524*$H$15&gt;=AW524,1.0,(AW524/(AW524-AS524*$H$15)))</f>
        <v>0</v>
      </c>
      <c r="AV524">
        <f>(AU524-1)*100</f>
        <v>0</v>
      </c>
      <c r="AW524">
        <f>MAX(0,($B$15+$C$15*EF524)/(1+$D$15*EF524)*DY524/(EA524+273)*$E$15)</f>
        <v>0</v>
      </c>
      <c r="AX524" t="s">
        <v>439</v>
      </c>
      <c r="AY524" t="s">
        <v>439</v>
      </c>
      <c r="AZ524">
        <v>0</v>
      </c>
      <c r="BA524">
        <v>0</v>
      </c>
      <c r="BB524">
        <f>1-AZ524/BA524</f>
        <v>0</v>
      </c>
      <c r="BC524">
        <v>0</v>
      </c>
      <c r="BD524" t="s">
        <v>439</v>
      </c>
      <c r="BE524" t="s">
        <v>439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439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$B$13*EG524+$C$13*EH524+$F$13*ES524*(1-EV524)</f>
        <v>0</v>
      </c>
      <c r="DI524">
        <f>DH524*DJ524</f>
        <v>0</v>
      </c>
      <c r="DJ524">
        <f>($B$13*$D$11+$C$13*$D$11+$F$13*((FF524+EX524)/MAX(FF524+EX524+FG524, 0.1)*$I$11+FG524/MAX(FF524+EX524+FG524, 0.1)*$J$11))/($B$13+$C$13+$F$13)</f>
        <v>0</v>
      </c>
      <c r="DK524">
        <f>($B$13*$K$11+$C$13*$K$11+$F$13*((FF524+EX524)/MAX(FF524+EX524+FG524, 0.1)*$P$11+FG524/MAX(FF524+EX524+FG524, 0.1)*$Q$11))/($B$13+$C$13+$F$13)</f>
        <v>0</v>
      </c>
      <c r="DL524">
        <v>5.79</v>
      </c>
      <c r="DM524">
        <v>0.5</v>
      </c>
      <c r="DN524" t="s">
        <v>440</v>
      </c>
      <c r="DO524">
        <v>2</v>
      </c>
      <c r="DP524" t="b">
        <v>1</v>
      </c>
      <c r="DQ524">
        <v>1758655531.755172</v>
      </c>
      <c r="DR524">
        <v>408.5955172413793</v>
      </c>
      <c r="DS524">
        <v>420.2825517241379</v>
      </c>
      <c r="DT524">
        <v>22.00996896551725</v>
      </c>
      <c r="DU524">
        <v>19.24281034482759</v>
      </c>
      <c r="DV524">
        <v>409.8758965517241</v>
      </c>
      <c r="DW524">
        <v>21.72862758620689</v>
      </c>
      <c r="DX524">
        <v>500.0886896551723</v>
      </c>
      <c r="DY524">
        <v>90.21507241379311</v>
      </c>
      <c r="DZ524">
        <v>0.06761733793103449</v>
      </c>
      <c r="EA524">
        <v>28.86211379310345</v>
      </c>
      <c r="EB524">
        <v>29.99562068965517</v>
      </c>
      <c r="EC524">
        <v>999.9000000000002</v>
      </c>
      <c r="ED524">
        <v>0</v>
      </c>
      <c r="EE524">
        <v>0</v>
      </c>
      <c r="EF524">
        <v>10020.60103448276</v>
      </c>
      <c r="EG524">
        <v>0</v>
      </c>
      <c r="EH524">
        <v>11.2928</v>
      </c>
      <c r="EI524">
        <v>-11.68705172413793</v>
      </c>
      <c r="EJ524">
        <v>417.7911379310345</v>
      </c>
      <c r="EK524">
        <v>428.5286551724138</v>
      </c>
      <c r="EL524">
        <v>2.767173103448276</v>
      </c>
      <c r="EM524">
        <v>420.2825517241379</v>
      </c>
      <c r="EN524">
        <v>19.24281034482759</v>
      </c>
      <c r="EO524">
        <v>1.985632068965517</v>
      </c>
      <c r="EP524">
        <v>1.735990689655173</v>
      </c>
      <c r="EQ524">
        <v>17.33021724137931</v>
      </c>
      <c r="ER524">
        <v>15.22204482758621</v>
      </c>
      <c r="ES524">
        <v>1999.983103448276</v>
      </c>
      <c r="ET524">
        <v>0.9800000344827586</v>
      </c>
      <c r="EU524">
        <v>0.0200000724137931</v>
      </c>
      <c r="EV524">
        <v>0</v>
      </c>
      <c r="EW524">
        <v>896.1471724137931</v>
      </c>
      <c r="EX524">
        <v>5.00078</v>
      </c>
      <c r="EY524">
        <v>17441.4</v>
      </c>
      <c r="EZ524">
        <v>16379.5</v>
      </c>
      <c r="FA524">
        <v>38.97613793103448</v>
      </c>
      <c r="FB524">
        <v>39.84886206896551</v>
      </c>
      <c r="FC524">
        <v>39.21324137931035</v>
      </c>
      <c r="FD524">
        <v>39.51048275862069</v>
      </c>
      <c r="FE524">
        <v>40.11172413793103</v>
      </c>
      <c r="FF524">
        <v>1955.083103448276</v>
      </c>
      <c r="FG524">
        <v>39.90000000000001</v>
      </c>
      <c r="FH524">
        <v>0</v>
      </c>
      <c r="FI524">
        <v>1758655537.8</v>
      </c>
      <c r="FJ524">
        <v>0</v>
      </c>
      <c r="FK524">
        <v>896.1197999999998</v>
      </c>
      <c r="FL524">
        <v>-0.3103846095143141</v>
      </c>
      <c r="FM524">
        <v>-27.59230773014621</v>
      </c>
      <c r="FN524">
        <v>17441.296</v>
      </c>
      <c r="FO524">
        <v>15</v>
      </c>
      <c r="FP524">
        <v>0</v>
      </c>
      <c r="FQ524" t="s">
        <v>441</v>
      </c>
      <c r="FR524">
        <v>1746989605.5</v>
      </c>
      <c r="FS524">
        <v>1746989593.5</v>
      </c>
      <c r="FT524">
        <v>0</v>
      </c>
      <c r="FU524">
        <v>-0.274</v>
      </c>
      <c r="FV524">
        <v>-0.002</v>
      </c>
      <c r="FW524">
        <v>2.549</v>
      </c>
      <c r="FX524">
        <v>0.129</v>
      </c>
      <c r="FY524">
        <v>420</v>
      </c>
      <c r="FZ524">
        <v>17</v>
      </c>
      <c r="GA524">
        <v>0.02</v>
      </c>
      <c r="GB524">
        <v>0.04</v>
      </c>
      <c r="GC524">
        <v>-11.55655853658537</v>
      </c>
      <c r="GD524">
        <v>-1.695472473867596</v>
      </c>
      <c r="GE524">
        <v>0.2992560670172602</v>
      </c>
      <c r="GF524">
        <v>0</v>
      </c>
      <c r="GG524">
        <v>896.2117058823529</v>
      </c>
      <c r="GH524">
        <v>-1.180534758427049</v>
      </c>
      <c r="GI524">
        <v>0.2747579179838277</v>
      </c>
      <c r="GJ524">
        <v>0</v>
      </c>
      <c r="GK524">
        <v>2.762020731707317</v>
      </c>
      <c r="GL524">
        <v>0.03879303135888994</v>
      </c>
      <c r="GM524">
        <v>0.01309274131243575</v>
      </c>
      <c r="GN524">
        <v>1</v>
      </c>
      <c r="GO524">
        <v>1</v>
      </c>
      <c r="GP524">
        <v>3</v>
      </c>
      <c r="GQ524" t="s">
        <v>448</v>
      </c>
      <c r="GR524">
        <v>3.1023</v>
      </c>
      <c r="GS524">
        <v>2.7251</v>
      </c>
      <c r="GT524">
        <v>0.08619640000000001</v>
      </c>
      <c r="GU524">
        <v>0.08828759999999999</v>
      </c>
      <c r="GV524">
        <v>0.101284</v>
      </c>
      <c r="GW524">
        <v>0.0934846</v>
      </c>
      <c r="GX524">
        <v>23882.2</v>
      </c>
      <c r="GY524">
        <v>21652.5</v>
      </c>
      <c r="GZ524">
        <v>26698</v>
      </c>
      <c r="HA524">
        <v>23970.3</v>
      </c>
      <c r="HB524">
        <v>38394.1</v>
      </c>
      <c r="HC524">
        <v>32122.1</v>
      </c>
      <c r="HD524">
        <v>46623.4</v>
      </c>
      <c r="HE524">
        <v>37922.1</v>
      </c>
      <c r="HF524">
        <v>1.87472</v>
      </c>
      <c r="HG524">
        <v>1.85842</v>
      </c>
      <c r="HH524">
        <v>0.171494</v>
      </c>
      <c r="HI524">
        <v>0</v>
      </c>
      <c r="HJ524">
        <v>27.2019</v>
      </c>
      <c r="HK524">
        <v>999.9</v>
      </c>
      <c r="HL524">
        <v>46.5</v>
      </c>
      <c r="HM524">
        <v>31.6</v>
      </c>
      <c r="HN524">
        <v>24.0592</v>
      </c>
      <c r="HO524">
        <v>60.8559</v>
      </c>
      <c r="HP524">
        <v>22.3758</v>
      </c>
      <c r="HQ524">
        <v>1</v>
      </c>
      <c r="HR524">
        <v>0.102045</v>
      </c>
      <c r="HS524">
        <v>0.0350735</v>
      </c>
      <c r="HT524">
        <v>20.2804</v>
      </c>
      <c r="HU524">
        <v>5.21235</v>
      </c>
      <c r="HV524">
        <v>11.98</v>
      </c>
      <c r="HW524">
        <v>4.9631</v>
      </c>
      <c r="HX524">
        <v>3.27445</v>
      </c>
      <c r="HY524">
        <v>9999</v>
      </c>
      <c r="HZ524">
        <v>9999</v>
      </c>
      <c r="IA524">
        <v>9999</v>
      </c>
      <c r="IB524">
        <v>999.9</v>
      </c>
      <c r="IC524">
        <v>1.86394</v>
      </c>
      <c r="ID524">
        <v>1.86006</v>
      </c>
      <c r="IE524">
        <v>1.85837</v>
      </c>
      <c r="IF524">
        <v>1.85974</v>
      </c>
      <c r="IG524">
        <v>1.85987</v>
      </c>
      <c r="IH524">
        <v>1.85837</v>
      </c>
      <c r="II524">
        <v>1.85742</v>
      </c>
      <c r="IJ524">
        <v>1.85242</v>
      </c>
      <c r="IK524">
        <v>0</v>
      </c>
      <c r="IL524">
        <v>0</v>
      </c>
      <c r="IM524">
        <v>0</v>
      </c>
      <c r="IN524">
        <v>0</v>
      </c>
      <c r="IO524" t="s">
        <v>443</v>
      </c>
      <c r="IP524" t="s">
        <v>444</v>
      </c>
      <c r="IQ524" t="s">
        <v>445</v>
      </c>
      <c r="IR524" t="s">
        <v>445</v>
      </c>
      <c r="IS524" t="s">
        <v>445</v>
      </c>
      <c r="IT524" t="s">
        <v>445</v>
      </c>
      <c r="IU524">
        <v>0</v>
      </c>
      <c r="IV524">
        <v>100</v>
      </c>
      <c r="IW524">
        <v>100</v>
      </c>
      <c r="IX524">
        <v>-1.28</v>
      </c>
      <c r="IY524">
        <v>0.2817</v>
      </c>
      <c r="IZ524">
        <v>-1.101190050776656</v>
      </c>
      <c r="JA524">
        <v>-0.0009077452495023094</v>
      </c>
      <c r="JB524">
        <v>1.260287539409167E-06</v>
      </c>
      <c r="JC524">
        <v>-2.747980142854786E-10</v>
      </c>
      <c r="JD524">
        <v>0.01164710740424388</v>
      </c>
      <c r="JE524">
        <v>0.002354074995816399</v>
      </c>
      <c r="JF524">
        <v>0.0004967520844642659</v>
      </c>
      <c r="JG524">
        <v>-1.558376616488758E-06</v>
      </c>
      <c r="JH524">
        <v>1</v>
      </c>
      <c r="JI524">
        <v>1955</v>
      </c>
      <c r="JJ524">
        <v>1</v>
      </c>
      <c r="JK524">
        <v>26</v>
      </c>
      <c r="JL524">
        <v>194432.2</v>
      </c>
      <c r="JM524">
        <v>194432.4</v>
      </c>
      <c r="JN524">
        <v>1.17188</v>
      </c>
      <c r="JO524">
        <v>2.64526</v>
      </c>
      <c r="JP524">
        <v>1.49658</v>
      </c>
      <c r="JQ524">
        <v>2.34619</v>
      </c>
      <c r="JR524">
        <v>1.54907</v>
      </c>
      <c r="JS524">
        <v>2.45361</v>
      </c>
      <c r="JT524">
        <v>36.0113</v>
      </c>
      <c r="JU524">
        <v>24.1838</v>
      </c>
      <c r="JV524">
        <v>18</v>
      </c>
      <c r="JW524">
        <v>483.027</v>
      </c>
      <c r="JX524">
        <v>487.242</v>
      </c>
      <c r="JY524">
        <v>27.6116</v>
      </c>
      <c r="JZ524">
        <v>28.5753</v>
      </c>
      <c r="KA524">
        <v>30.0002</v>
      </c>
      <c r="KB524">
        <v>28.7764</v>
      </c>
      <c r="KC524">
        <v>28.7672</v>
      </c>
      <c r="KD524">
        <v>23.5673</v>
      </c>
      <c r="KE524">
        <v>21.4081</v>
      </c>
      <c r="KF524">
        <v>59.8355</v>
      </c>
      <c r="KG524">
        <v>27.5153</v>
      </c>
      <c r="KH524">
        <v>440.245</v>
      </c>
      <c r="KI524">
        <v>19.3326</v>
      </c>
      <c r="KJ524">
        <v>101.936</v>
      </c>
      <c r="KK524">
        <v>91.45529999999999</v>
      </c>
    </row>
    <row r="525" spans="1:297">
      <c r="A525">
        <v>507</v>
      </c>
      <c r="B525">
        <v>1758655544.6</v>
      </c>
      <c r="C525">
        <v>13911.59999990463</v>
      </c>
      <c r="D525" t="s">
        <v>1464</v>
      </c>
      <c r="E525" t="s">
        <v>1465</v>
      </c>
      <c r="F525">
        <v>5</v>
      </c>
      <c r="G525" t="s">
        <v>1413</v>
      </c>
      <c r="H525" t="s">
        <v>438</v>
      </c>
      <c r="I525">
        <v>1758655536.832142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(EA525+(U525+2*0.95*5.67E-8*(((EA525+$B$9)+273)^4-(EA525+273)^4)-44100*J525)/(1.84*29.3*R525+8*0.95*5.67E-8*(EA525+273)^3))</f>
        <v>0</v>
      </c>
      <c r="W525">
        <f>($C$9*EB525+$D$9*EC525+$E$9*V525)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2*0.95*5.67E-8*(((EA525+$B$9)+273)^4-(W525+273)^4)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436.3014219378394</v>
      </c>
      <c r="AK525">
        <v>421.1526424242422</v>
      </c>
      <c r="AL525">
        <v>0.8366651330796061</v>
      </c>
      <c r="AM525">
        <v>65.18557991189942</v>
      </c>
      <c r="AN525">
        <f>(AP525 - AO525 + DY525*1E3/(8.314*(EA525+273.15)) * AR525/DX525 * AQ525) * DX525/(100*DL525) * 1000/(1000 - AP525)</f>
        <v>0</v>
      </c>
      <c r="AO525">
        <v>19.33176626686297</v>
      </c>
      <c r="AP525">
        <v>22.05868727272727</v>
      </c>
      <c r="AQ525">
        <v>0.008378720236177485</v>
      </c>
      <c r="AR525">
        <v>105.0321388018358</v>
      </c>
      <c r="AS525">
        <v>0</v>
      </c>
      <c r="AT525">
        <v>0</v>
      </c>
      <c r="AU525">
        <f>IF(AS525*$H$15&gt;=AW525,1.0,(AW525/(AW525-AS525*$H$15)))</f>
        <v>0</v>
      </c>
      <c r="AV525">
        <f>(AU525-1)*100</f>
        <v>0</v>
      </c>
      <c r="AW525">
        <f>MAX(0,($B$15+$C$15*EF525)/(1+$D$15*EF525)*DY525/(EA525+273)*$E$15)</f>
        <v>0</v>
      </c>
      <c r="AX525" t="s">
        <v>439</v>
      </c>
      <c r="AY525" t="s">
        <v>439</v>
      </c>
      <c r="AZ525">
        <v>0</v>
      </c>
      <c r="BA525">
        <v>0</v>
      </c>
      <c r="BB525">
        <f>1-AZ525/BA525</f>
        <v>0</v>
      </c>
      <c r="BC525">
        <v>0</v>
      </c>
      <c r="BD525" t="s">
        <v>439</v>
      </c>
      <c r="BE525" t="s">
        <v>439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439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$B$13*EG525+$C$13*EH525+$F$13*ES525*(1-EV525)</f>
        <v>0</v>
      </c>
      <c r="DI525">
        <f>DH525*DJ525</f>
        <v>0</v>
      </c>
      <c r="DJ525">
        <f>($B$13*$D$11+$C$13*$D$11+$F$13*((FF525+EX525)/MAX(FF525+EX525+FG525, 0.1)*$I$11+FG525/MAX(FF525+EX525+FG525, 0.1)*$J$11))/($B$13+$C$13+$F$13)</f>
        <v>0</v>
      </c>
      <c r="DK525">
        <f>($B$13*$K$11+$C$13*$K$11+$F$13*((FF525+EX525)/MAX(FF525+EX525+FG525, 0.1)*$P$11+FG525/MAX(FF525+EX525+FG525, 0.1)*$Q$11))/($B$13+$C$13+$F$13)</f>
        <v>0</v>
      </c>
      <c r="DL525">
        <v>5.79</v>
      </c>
      <c r="DM525">
        <v>0.5</v>
      </c>
      <c r="DN525" t="s">
        <v>440</v>
      </c>
      <c r="DO525">
        <v>2</v>
      </c>
      <c r="DP525" t="b">
        <v>1</v>
      </c>
      <c r="DQ525">
        <v>1758655536.832142</v>
      </c>
      <c r="DR525">
        <v>409.0541428571428</v>
      </c>
      <c r="DS525">
        <v>423.1040714285714</v>
      </c>
      <c r="DT525">
        <v>22.020925</v>
      </c>
      <c r="DU525">
        <v>19.27261071428571</v>
      </c>
      <c r="DV525">
        <v>410.3345</v>
      </c>
      <c r="DW525">
        <v>21.73935714285714</v>
      </c>
      <c r="DX525">
        <v>499.9864642857143</v>
      </c>
      <c r="DY525">
        <v>90.21577857142856</v>
      </c>
      <c r="DZ525">
        <v>0.06729120000000001</v>
      </c>
      <c r="EA525">
        <v>28.86694642857142</v>
      </c>
      <c r="EB525">
        <v>29.99718928571429</v>
      </c>
      <c r="EC525">
        <v>999.9000000000002</v>
      </c>
      <c r="ED525">
        <v>0</v>
      </c>
      <c r="EE525">
        <v>0</v>
      </c>
      <c r="EF525">
        <v>10010.82142857143</v>
      </c>
      <c r="EG525">
        <v>0</v>
      </c>
      <c r="EH525">
        <v>11.2928</v>
      </c>
      <c r="EI525">
        <v>-14.04994642857143</v>
      </c>
      <c r="EJ525">
        <v>418.26475</v>
      </c>
      <c r="EK525">
        <v>431.4187857142858</v>
      </c>
      <c r="EL525">
        <v>2.748328571428572</v>
      </c>
      <c r="EM525">
        <v>423.1040714285714</v>
      </c>
      <c r="EN525">
        <v>19.27261071428571</v>
      </c>
      <c r="EO525">
        <v>1.986635357142857</v>
      </c>
      <c r="EP525">
        <v>1.738692857142857</v>
      </c>
      <c r="EQ525">
        <v>17.33821428571428</v>
      </c>
      <c r="ER525">
        <v>15.246225</v>
      </c>
      <c r="ES525">
        <v>2000.005714285714</v>
      </c>
      <c r="ET525">
        <v>0.9800002857142857</v>
      </c>
      <c r="EU525">
        <v>0.01999982857142857</v>
      </c>
      <c r="EV525">
        <v>0</v>
      </c>
      <c r="EW525">
        <v>895.9504642857144</v>
      </c>
      <c r="EX525">
        <v>5.00078</v>
      </c>
      <c r="EY525">
        <v>17438.23571428571</v>
      </c>
      <c r="EZ525">
        <v>16379.68928571428</v>
      </c>
      <c r="FA525">
        <v>38.96639285714286</v>
      </c>
      <c r="FB525">
        <v>39.84349999999999</v>
      </c>
      <c r="FC525">
        <v>39.23871428571429</v>
      </c>
      <c r="FD525">
        <v>39.50410714285714</v>
      </c>
      <c r="FE525">
        <v>40.11342857142857</v>
      </c>
      <c r="FF525">
        <v>1955.105714285714</v>
      </c>
      <c r="FG525">
        <v>39.9</v>
      </c>
      <c r="FH525">
        <v>0</v>
      </c>
      <c r="FI525">
        <v>1758655543.2</v>
      </c>
      <c r="FJ525">
        <v>0</v>
      </c>
      <c r="FK525">
        <v>895.9397692307691</v>
      </c>
      <c r="FL525">
        <v>-3.246632481883061</v>
      </c>
      <c r="FM525">
        <v>-50.71111113310055</v>
      </c>
      <c r="FN525">
        <v>17437.97307692308</v>
      </c>
      <c r="FO525">
        <v>15</v>
      </c>
      <c r="FP525">
        <v>0</v>
      </c>
      <c r="FQ525" t="s">
        <v>441</v>
      </c>
      <c r="FR525">
        <v>1746989605.5</v>
      </c>
      <c r="FS525">
        <v>1746989593.5</v>
      </c>
      <c r="FT525">
        <v>0</v>
      </c>
      <c r="FU525">
        <v>-0.274</v>
      </c>
      <c r="FV525">
        <v>-0.002</v>
      </c>
      <c r="FW525">
        <v>2.549</v>
      </c>
      <c r="FX525">
        <v>0.129</v>
      </c>
      <c r="FY525">
        <v>420</v>
      </c>
      <c r="FZ525">
        <v>17</v>
      </c>
      <c r="GA525">
        <v>0.02</v>
      </c>
      <c r="GB525">
        <v>0.04</v>
      </c>
      <c r="GC525">
        <v>-13.3593675</v>
      </c>
      <c r="GD525">
        <v>-26.01620600375233</v>
      </c>
      <c r="GE525">
        <v>3.212648622973535</v>
      </c>
      <c r="GF525">
        <v>0</v>
      </c>
      <c r="GG525">
        <v>896.0183823529413</v>
      </c>
      <c r="GH525">
        <v>-2.309320093566654</v>
      </c>
      <c r="GI525">
        <v>0.3450040933010132</v>
      </c>
      <c r="GJ525">
        <v>0</v>
      </c>
      <c r="GK525">
        <v>2.7555675</v>
      </c>
      <c r="GL525">
        <v>-0.2057398874296471</v>
      </c>
      <c r="GM525">
        <v>0.02149794964060531</v>
      </c>
      <c r="GN525">
        <v>0</v>
      </c>
      <c r="GO525">
        <v>0</v>
      </c>
      <c r="GP525">
        <v>3</v>
      </c>
      <c r="GQ525" t="s">
        <v>459</v>
      </c>
      <c r="GR525">
        <v>3.10198</v>
      </c>
      <c r="GS525">
        <v>2.72506</v>
      </c>
      <c r="GT525">
        <v>0.0868086</v>
      </c>
      <c r="GU525">
        <v>0.09026430000000001</v>
      </c>
      <c r="GV525">
        <v>0.101402</v>
      </c>
      <c r="GW525">
        <v>0.09362810000000001</v>
      </c>
      <c r="GX525">
        <v>23866.1</v>
      </c>
      <c r="GY525">
        <v>21605.5</v>
      </c>
      <c r="GZ525">
        <v>26697.8</v>
      </c>
      <c r="HA525">
        <v>23970.3</v>
      </c>
      <c r="HB525">
        <v>38388.8</v>
      </c>
      <c r="HC525">
        <v>32117.1</v>
      </c>
      <c r="HD525">
        <v>46623</v>
      </c>
      <c r="HE525">
        <v>37921.9</v>
      </c>
      <c r="HF525">
        <v>1.87423</v>
      </c>
      <c r="HG525">
        <v>1.8587</v>
      </c>
      <c r="HH525">
        <v>0.170618</v>
      </c>
      <c r="HI525">
        <v>0</v>
      </c>
      <c r="HJ525">
        <v>27.2017</v>
      </c>
      <c r="HK525">
        <v>999.9</v>
      </c>
      <c r="HL525">
        <v>46.5</v>
      </c>
      <c r="HM525">
        <v>31.6</v>
      </c>
      <c r="HN525">
        <v>24.0592</v>
      </c>
      <c r="HO525">
        <v>61.1059</v>
      </c>
      <c r="HP525">
        <v>22.6643</v>
      </c>
      <c r="HQ525">
        <v>1</v>
      </c>
      <c r="HR525">
        <v>0.102043</v>
      </c>
      <c r="HS525">
        <v>-0.0743192</v>
      </c>
      <c r="HT525">
        <v>20.2806</v>
      </c>
      <c r="HU525">
        <v>5.2113</v>
      </c>
      <c r="HV525">
        <v>11.9797</v>
      </c>
      <c r="HW525">
        <v>4.96195</v>
      </c>
      <c r="HX525">
        <v>3.2745</v>
      </c>
      <c r="HY525">
        <v>9999</v>
      </c>
      <c r="HZ525">
        <v>9999</v>
      </c>
      <c r="IA525">
        <v>9999</v>
      </c>
      <c r="IB525">
        <v>999.9</v>
      </c>
      <c r="IC525">
        <v>1.86393</v>
      </c>
      <c r="ID525">
        <v>1.86006</v>
      </c>
      <c r="IE525">
        <v>1.85837</v>
      </c>
      <c r="IF525">
        <v>1.85974</v>
      </c>
      <c r="IG525">
        <v>1.85988</v>
      </c>
      <c r="IH525">
        <v>1.85837</v>
      </c>
      <c r="II525">
        <v>1.85744</v>
      </c>
      <c r="IJ525">
        <v>1.85242</v>
      </c>
      <c r="IK525">
        <v>0</v>
      </c>
      <c r="IL525">
        <v>0</v>
      </c>
      <c r="IM525">
        <v>0</v>
      </c>
      <c r="IN525">
        <v>0</v>
      </c>
      <c r="IO525" t="s">
        <v>443</v>
      </c>
      <c r="IP525" t="s">
        <v>444</v>
      </c>
      <c r="IQ525" t="s">
        <v>445</v>
      </c>
      <c r="IR525" t="s">
        <v>445</v>
      </c>
      <c r="IS525" t="s">
        <v>445</v>
      </c>
      <c r="IT525" t="s">
        <v>445</v>
      </c>
      <c r="IU525">
        <v>0</v>
      </c>
      <c r="IV525">
        <v>100</v>
      </c>
      <c r="IW525">
        <v>100</v>
      </c>
      <c r="IX525">
        <v>-1.281</v>
      </c>
      <c r="IY525">
        <v>0.2825</v>
      </c>
      <c r="IZ525">
        <v>-1.101190050776656</v>
      </c>
      <c r="JA525">
        <v>-0.0009077452495023094</v>
      </c>
      <c r="JB525">
        <v>1.260287539409167E-06</v>
      </c>
      <c r="JC525">
        <v>-2.747980142854786E-10</v>
      </c>
      <c r="JD525">
        <v>0.01164710740424388</v>
      </c>
      <c r="JE525">
        <v>0.002354074995816399</v>
      </c>
      <c r="JF525">
        <v>0.0004967520844642659</v>
      </c>
      <c r="JG525">
        <v>-1.558376616488758E-06</v>
      </c>
      <c r="JH525">
        <v>1</v>
      </c>
      <c r="JI525">
        <v>1955</v>
      </c>
      <c r="JJ525">
        <v>1</v>
      </c>
      <c r="JK525">
        <v>26</v>
      </c>
      <c r="JL525">
        <v>194432.3</v>
      </c>
      <c r="JM525">
        <v>194432.5</v>
      </c>
      <c r="JN525">
        <v>1.20117</v>
      </c>
      <c r="JO525">
        <v>2.63428</v>
      </c>
      <c r="JP525">
        <v>1.49658</v>
      </c>
      <c r="JQ525">
        <v>2.34619</v>
      </c>
      <c r="JR525">
        <v>1.54907</v>
      </c>
      <c r="JS525">
        <v>2.44995</v>
      </c>
      <c r="JT525">
        <v>36.0113</v>
      </c>
      <c r="JU525">
        <v>24.1751</v>
      </c>
      <c r="JV525">
        <v>18</v>
      </c>
      <c r="JW525">
        <v>482.736</v>
      </c>
      <c r="JX525">
        <v>487.431</v>
      </c>
      <c r="JY525">
        <v>27.5233</v>
      </c>
      <c r="JZ525">
        <v>28.5753</v>
      </c>
      <c r="KA525">
        <v>30.0002</v>
      </c>
      <c r="KB525">
        <v>28.7764</v>
      </c>
      <c r="KC525">
        <v>28.7682</v>
      </c>
      <c r="KD525">
        <v>24.272</v>
      </c>
      <c r="KE525">
        <v>21.4081</v>
      </c>
      <c r="KF525">
        <v>59.8355</v>
      </c>
      <c r="KG525">
        <v>27.5357</v>
      </c>
      <c r="KH525">
        <v>460.354</v>
      </c>
      <c r="KI525">
        <v>19.3323</v>
      </c>
      <c r="KJ525">
        <v>101.935</v>
      </c>
      <c r="KK525">
        <v>91.455</v>
      </c>
    </row>
    <row r="526" spans="1:297">
      <c r="A526">
        <v>508</v>
      </c>
      <c r="B526">
        <v>1758655549.6</v>
      </c>
      <c r="C526">
        <v>13916.59999990463</v>
      </c>
      <c r="D526" t="s">
        <v>1466</v>
      </c>
      <c r="E526" t="s">
        <v>1467</v>
      </c>
      <c r="F526">
        <v>5</v>
      </c>
      <c r="G526" t="s">
        <v>1413</v>
      </c>
      <c r="H526" t="s">
        <v>438</v>
      </c>
      <c r="I526">
        <v>1758655542.1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(EA526+(U526+2*0.95*5.67E-8*(((EA526+$B$9)+273)^4-(EA526+273)^4)-44100*J526)/(1.84*29.3*R526+8*0.95*5.67E-8*(EA526+273)^3))</f>
        <v>0</v>
      </c>
      <c r="W526">
        <f>($C$9*EB526+$D$9*EC526+$E$9*V526)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2*0.95*5.67E-8*(((EA526+$B$9)+273)^4-(W526+273)^4)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450.922374322202</v>
      </c>
      <c r="AK526">
        <v>430.2117393939392</v>
      </c>
      <c r="AL526">
        <v>1.944225230369338</v>
      </c>
      <c r="AM526">
        <v>65.18557991189942</v>
      </c>
      <c r="AN526">
        <f>(AP526 - AO526 + DY526*1E3/(8.314*(EA526+273.15)) * AR526/DX526 * AQ526) * DX526/(100*DL526) * 1000/(1000 - AP526)</f>
        <v>0</v>
      </c>
      <c r="AO526">
        <v>19.33436977384494</v>
      </c>
      <c r="AP526">
        <v>22.09067939393939</v>
      </c>
      <c r="AQ526">
        <v>0.005563101333808068</v>
      </c>
      <c r="AR526">
        <v>105.0321388018358</v>
      </c>
      <c r="AS526">
        <v>0</v>
      </c>
      <c r="AT526">
        <v>0</v>
      </c>
      <c r="AU526">
        <f>IF(AS526*$H$15&gt;=AW526,1.0,(AW526/(AW526-AS526*$H$15)))</f>
        <v>0</v>
      </c>
      <c r="AV526">
        <f>(AU526-1)*100</f>
        <v>0</v>
      </c>
      <c r="AW526">
        <f>MAX(0,($B$15+$C$15*EF526)/(1+$D$15*EF526)*DY526/(EA526+273)*$E$15)</f>
        <v>0</v>
      </c>
      <c r="AX526" t="s">
        <v>439</v>
      </c>
      <c r="AY526" t="s">
        <v>439</v>
      </c>
      <c r="AZ526">
        <v>0</v>
      </c>
      <c r="BA526">
        <v>0</v>
      </c>
      <c r="BB526">
        <f>1-AZ526/BA526</f>
        <v>0</v>
      </c>
      <c r="BC526">
        <v>0</v>
      </c>
      <c r="BD526" t="s">
        <v>439</v>
      </c>
      <c r="BE526" t="s">
        <v>439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439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$B$13*EG526+$C$13*EH526+$F$13*ES526*(1-EV526)</f>
        <v>0</v>
      </c>
      <c r="DI526">
        <f>DH526*DJ526</f>
        <v>0</v>
      </c>
      <c r="DJ526">
        <f>($B$13*$D$11+$C$13*$D$11+$F$13*((FF526+EX526)/MAX(FF526+EX526+FG526, 0.1)*$I$11+FG526/MAX(FF526+EX526+FG526, 0.1)*$J$11))/($B$13+$C$13+$F$13)</f>
        <v>0</v>
      </c>
      <c r="DK526">
        <f>($B$13*$K$11+$C$13*$K$11+$F$13*((FF526+EX526)/MAX(FF526+EX526+FG526, 0.1)*$P$11+FG526/MAX(FF526+EX526+FG526, 0.1)*$Q$11))/($B$13+$C$13+$F$13)</f>
        <v>0</v>
      </c>
      <c r="DL526">
        <v>5.79</v>
      </c>
      <c r="DM526">
        <v>0.5</v>
      </c>
      <c r="DN526" t="s">
        <v>440</v>
      </c>
      <c r="DO526">
        <v>2</v>
      </c>
      <c r="DP526" t="b">
        <v>1</v>
      </c>
      <c r="DQ526">
        <v>1758655542.1</v>
      </c>
      <c r="DR526">
        <v>411.7922222222223</v>
      </c>
      <c r="DS526">
        <v>430.9684074074074</v>
      </c>
      <c r="DT526">
        <v>22.04644074074074</v>
      </c>
      <c r="DU526">
        <v>19.30547037037037</v>
      </c>
      <c r="DV526">
        <v>413.0727407407407</v>
      </c>
      <c r="DW526">
        <v>21.76433333333334</v>
      </c>
      <c r="DX526">
        <v>499.9877037037037</v>
      </c>
      <c r="DY526">
        <v>90.21582222222223</v>
      </c>
      <c r="DZ526">
        <v>0.06710996666666666</v>
      </c>
      <c r="EA526">
        <v>28.87038518518519</v>
      </c>
      <c r="EB526">
        <v>29.99515555555556</v>
      </c>
      <c r="EC526">
        <v>999.9000000000001</v>
      </c>
      <c r="ED526">
        <v>0</v>
      </c>
      <c r="EE526">
        <v>0</v>
      </c>
      <c r="EF526">
        <v>10002.65962962963</v>
      </c>
      <c r="EG526">
        <v>0</v>
      </c>
      <c r="EH526">
        <v>11.2928</v>
      </c>
      <c r="EI526">
        <v>-19.17618148148148</v>
      </c>
      <c r="EJ526">
        <v>421.0756296296295</v>
      </c>
      <c r="EK526">
        <v>439.4525185185186</v>
      </c>
      <c r="EL526">
        <v>2.740976666666667</v>
      </c>
      <c r="EM526">
        <v>430.9684074074074</v>
      </c>
      <c r="EN526">
        <v>19.30547037037037</v>
      </c>
      <c r="EO526">
        <v>1.988937777777778</v>
      </c>
      <c r="EP526">
        <v>1.741658888888889</v>
      </c>
      <c r="EQ526">
        <v>17.35653703703704</v>
      </c>
      <c r="ER526">
        <v>15.27276296296296</v>
      </c>
      <c r="ES526">
        <v>1999.972962962963</v>
      </c>
      <c r="ET526">
        <v>0.9799999999999999</v>
      </c>
      <c r="EU526">
        <v>0.02000010740740741</v>
      </c>
      <c r="EV526">
        <v>0</v>
      </c>
      <c r="EW526">
        <v>895.6962222222222</v>
      </c>
      <c r="EX526">
        <v>5.00078</v>
      </c>
      <c r="EY526">
        <v>17433</v>
      </c>
      <c r="EZ526">
        <v>16379.41851851852</v>
      </c>
      <c r="FA526">
        <v>38.99522222222222</v>
      </c>
      <c r="FB526">
        <v>39.854</v>
      </c>
      <c r="FC526">
        <v>39.25214814814814</v>
      </c>
      <c r="FD526">
        <v>39.52055555555555</v>
      </c>
      <c r="FE526">
        <v>40.11537037037037</v>
      </c>
      <c r="FF526">
        <v>1955.072962962963</v>
      </c>
      <c r="FG526">
        <v>39.9</v>
      </c>
      <c r="FH526">
        <v>0</v>
      </c>
      <c r="FI526">
        <v>1758655548</v>
      </c>
      <c r="FJ526">
        <v>0</v>
      </c>
      <c r="FK526">
        <v>895.6985384615384</v>
      </c>
      <c r="FL526">
        <v>-3.833435887896651</v>
      </c>
      <c r="FM526">
        <v>-68.8102563444294</v>
      </c>
      <c r="FN526">
        <v>17433.06538461538</v>
      </c>
      <c r="FO526">
        <v>15</v>
      </c>
      <c r="FP526">
        <v>0</v>
      </c>
      <c r="FQ526" t="s">
        <v>441</v>
      </c>
      <c r="FR526">
        <v>1746989605.5</v>
      </c>
      <c r="FS526">
        <v>1746989593.5</v>
      </c>
      <c r="FT526">
        <v>0</v>
      </c>
      <c r="FU526">
        <v>-0.274</v>
      </c>
      <c r="FV526">
        <v>-0.002</v>
      </c>
      <c r="FW526">
        <v>2.549</v>
      </c>
      <c r="FX526">
        <v>0.129</v>
      </c>
      <c r="FY526">
        <v>420</v>
      </c>
      <c r="FZ526">
        <v>17</v>
      </c>
      <c r="GA526">
        <v>0.02</v>
      </c>
      <c r="GB526">
        <v>0.04</v>
      </c>
      <c r="GC526">
        <v>-16.1686225</v>
      </c>
      <c r="GD526">
        <v>-53.90704052532831</v>
      </c>
      <c r="GE526">
        <v>5.661529427923496</v>
      </c>
      <c r="GF526">
        <v>0</v>
      </c>
      <c r="GG526">
        <v>895.9071764705882</v>
      </c>
      <c r="GH526">
        <v>-2.909946523318859</v>
      </c>
      <c r="GI526">
        <v>0.361837180688652</v>
      </c>
      <c r="GJ526">
        <v>0</v>
      </c>
      <c r="GK526">
        <v>2.74816825</v>
      </c>
      <c r="GL526">
        <v>-0.1477572607879951</v>
      </c>
      <c r="GM526">
        <v>0.01892775936125303</v>
      </c>
      <c r="GN526">
        <v>0</v>
      </c>
      <c r="GO526">
        <v>0</v>
      </c>
      <c r="GP526">
        <v>3</v>
      </c>
      <c r="GQ526" t="s">
        <v>459</v>
      </c>
      <c r="GR526">
        <v>3.10217</v>
      </c>
      <c r="GS526">
        <v>2.72549</v>
      </c>
      <c r="GT526">
        <v>0.0882792</v>
      </c>
      <c r="GU526">
        <v>0.09267690000000001</v>
      </c>
      <c r="GV526">
        <v>0.101498</v>
      </c>
      <c r="GW526">
        <v>0.0936404</v>
      </c>
      <c r="GX526">
        <v>23827.6</v>
      </c>
      <c r="GY526">
        <v>21548.2</v>
      </c>
      <c r="GZ526">
        <v>26697.8</v>
      </c>
      <c r="HA526">
        <v>23970.1</v>
      </c>
      <c r="HB526">
        <v>38384.8</v>
      </c>
      <c r="HC526">
        <v>32116.8</v>
      </c>
      <c r="HD526">
        <v>46622.9</v>
      </c>
      <c r="HE526">
        <v>37921.8</v>
      </c>
      <c r="HF526">
        <v>1.87447</v>
      </c>
      <c r="HG526">
        <v>1.85858</v>
      </c>
      <c r="HH526">
        <v>0.170954</v>
      </c>
      <c r="HI526">
        <v>0</v>
      </c>
      <c r="HJ526">
        <v>27.1996</v>
      </c>
      <c r="HK526">
        <v>999.9</v>
      </c>
      <c r="HL526">
        <v>46.5</v>
      </c>
      <c r="HM526">
        <v>31.6</v>
      </c>
      <c r="HN526">
        <v>24.0602</v>
      </c>
      <c r="HO526">
        <v>61.1759</v>
      </c>
      <c r="HP526">
        <v>22.7043</v>
      </c>
      <c r="HQ526">
        <v>1</v>
      </c>
      <c r="HR526">
        <v>0.102149</v>
      </c>
      <c r="HS526">
        <v>-0.183581</v>
      </c>
      <c r="HT526">
        <v>20.2806</v>
      </c>
      <c r="HU526">
        <v>5.21235</v>
      </c>
      <c r="HV526">
        <v>11.9797</v>
      </c>
      <c r="HW526">
        <v>4.963</v>
      </c>
      <c r="HX526">
        <v>3.2744</v>
      </c>
      <c r="HY526">
        <v>9999</v>
      </c>
      <c r="HZ526">
        <v>9999</v>
      </c>
      <c r="IA526">
        <v>9999</v>
      </c>
      <c r="IB526">
        <v>999.9</v>
      </c>
      <c r="IC526">
        <v>1.86389</v>
      </c>
      <c r="ID526">
        <v>1.86005</v>
      </c>
      <c r="IE526">
        <v>1.85837</v>
      </c>
      <c r="IF526">
        <v>1.85974</v>
      </c>
      <c r="IG526">
        <v>1.85986</v>
      </c>
      <c r="IH526">
        <v>1.85837</v>
      </c>
      <c r="II526">
        <v>1.85742</v>
      </c>
      <c r="IJ526">
        <v>1.85242</v>
      </c>
      <c r="IK526">
        <v>0</v>
      </c>
      <c r="IL526">
        <v>0</v>
      </c>
      <c r="IM526">
        <v>0</v>
      </c>
      <c r="IN526">
        <v>0</v>
      </c>
      <c r="IO526" t="s">
        <v>443</v>
      </c>
      <c r="IP526" t="s">
        <v>444</v>
      </c>
      <c r="IQ526" t="s">
        <v>445</v>
      </c>
      <c r="IR526" t="s">
        <v>445</v>
      </c>
      <c r="IS526" t="s">
        <v>445</v>
      </c>
      <c r="IT526" t="s">
        <v>445</v>
      </c>
      <c r="IU526">
        <v>0</v>
      </c>
      <c r="IV526">
        <v>100</v>
      </c>
      <c r="IW526">
        <v>100</v>
      </c>
      <c r="IX526">
        <v>-1.28</v>
      </c>
      <c r="IY526">
        <v>0.2831</v>
      </c>
      <c r="IZ526">
        <v>-1.101190050776656</v>
      </c>
      <c r="JA526">
        <v>-0.0009077452495023094</v>
      </c>
      <c r="JB526">
        <v>1.260287539409167E-06</v>
      </c>
      <c r="JC526">
        <v>-2.747980142854786E-10</v>
      </c>
      <c r="JD526">
        <v>0.01164710740424388</v>
      </c>
      <c r="JE526">
        <v>0.002354074995816399</v>
      </c>
      <c r="JF526">
        <v>0.0004967520844642659</v>
      </c>
      <c r="JG526">
        <v>-1.558376616488758E-06</v>
      </c>
      <c r="JH526">
        <v>1</v>
      </c>
      <c r="JI526">
        <v>1955</v>
      </c>
      <c r="JJ526">
        <v>1</v>
      </c>
      <c r="JK526">
        <v>26</v>
      </c>
      <c r="JL526">
        <v>194432.4</v>
      </c>
      <c r="JM526">
        <v>194432.6</v>
      </c>
      <c r="JN526">
        <v>1.24146</v>
      </c>
      <c r="JO526">
        <v>2.65137</v>
      </c>
      <c r="JP526">
        <v>1.49658</v>
      </c>
      <c r="JQ526">
        <v>2.34741</v>
      </c>
      <c r="JR526">
        <v>1.54907</v>
      </c>
      <c r="JS526">
        <v>2.34863</v>
      </c>
      <c r="JT526">
        <v>36.0113</v>
      </c>
      <c r="JU526">
        <v>24.1751</v>
      </c>
      <c r="JV526">
        <v>18</v>
      </c>
      <c r="JW526">
        <v>482.898</v>
      </c>
      <c r="JX526">
        <v>487.35</v>
      </c>
      <c r="JY526">
        <v>27.5257</v>
      </c>
      <c r="JZ526">
        <v>28.5753</v>
      </c>
      <c r="KA526">
        <v>30.0002</v>
      </c>
      <c r="KB526">
        <v>28.7785</v>
      </c>
      <c r="KC526">
        <v>28.7684</v>
      </c>
      <c r="KD526">
        <v>24.9524</v>
      </c>
      <c r="KE526">
        <v>21.4081</v>
      </c>
      <c r="KF526">
        <v>59.8355</v>
      </c>
      <c r="KG526">
        <v>27.5442</v>
      </c>
      <c r="KH526">
        <v>473.721</v>
      </c>
      <c r="KI526">
        <v>19.3286</v>
      </c>
      <c r="KJ526">
        <v>101.935</v>
      </c>
      <c r="KK526">
        <v>91.4547</v>
      </c>
    </row>
    <row r="527" spans="1:297">
      <c r="A527">
        <v>509</v>
      </c>
      <c r="B527">
        <v>1758655554.6</v>
      </c>
      <c r="C527">
        <v>13921.59999990463</v>
      </c>
      <c r="D527" t="s">
        <v>1468</v>
      </c>
      <c r="E527" t="s">
        <v>1469</v>
      </c>
      <c r="F527">
        <v>5</v>
      </c>
      <c r="G527" t="s">
        <v>1413</v>
      </c>
      <c r="H527" t="s">
        <v>438</v>
      </c>
      <c r="I527">
        <v>1758655546.814285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(EA527+(U527+2*0.95*5.67E-8*(((EA527+$B$9)+273)^4-(EA527+273)^4)-44100*J527)/(1.84*29.3*R527+8*0.95*5.67E-8*(EA527+273)^3))</f>
        <v>0</v>
      </c>
      <c r="W527">
        <f>($C$9*EB527+$D$9*EC527+$E$9*V527)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2*0.95*5.67E-8*(((EA527+$B$9)+273)^4-(W527+273)^4)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467.4402919370332</v>
      </c>
      <c r="AK527">
        <v>443.0529393939392</v>
      </c>
      <c r="AL527">
        <v>2.652712392973188</v>
      </c>
      <c r="AM527">
        <v>65.18557991189942</v>
      </c>
      <c r="AN527">
        <f>(AP527 - AO527 + DY527*1E3/(8.314*(EA527+273.15)) * AR527/DX527 * AQ527) * DX527/(100*DL527) * 1000/(1000 - AP527)</f>
        <v>0</v>
      </c>
      <c r="AO527">
        <v>19.33790462555798</v>
      </c>
      <c r="AP527">
        <v>22.11215272727272</v>
      </c>
      <c r="AQ527">
        <v>0.001336501467315893</v>
      </c>
      <c r="AR527">
        <v>105.0321388018358</v>
      </c>
      <c r="AS527">
        <v>0</v>
      </c>
      <c r="AT527">
        <v>0</v>
      </c>
      <c r="AU527">
        <f>IF(AS527*$H$15&gt;=AW527,1.0,(AW527/(AW527-AS527*$H$15)))</f>
        <v>0</v>
      </c>
      <c r="AV527">
        <f>(AU527-1)*100</f>
        <v>0</v>
      </c>
      <c r="AW527">
        <f>MAX(0,($B$15+$C$15*EF527)/(1+$D$15*EF527)*DY527/(EA527+273)*$E$15)</f>
        <v>0</v>
      </c>
      <c r="AX527" t="s">
        <v>439</v>
      </c>
      <c r="AY527" t="s">
        <v>439</v>
      </c>
      <c r="AZ527">
        <v>0</v>
      </c>
      <c r="BA527">
        <v>0</v>
      </c>
      <c r="BB527">
        <f>1-AZ527/BA527</f>
        <v>0</v>
      </c>
      <c r="BC527">
        <v>0</v>
      </c>
      <c r="BD527" t="s">
        <v>439</v>
      </c>
      <c r="BE527" t="s">
        <v>439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439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$B$13*EG527+$C$13*EH527+$F$13*ES527*(1-EV527)</f>
        <v>0</v>
      </c>
      <c r="DI527">
        <f>DH527*DJ527</f>
        <v>0</v>
      </c>
      <c r="DJ527">
        <f>($B$13*$D$11+$C$13*$D$11+$F$13*((FF527+EX527)/MAX(FF527+EX527+FG527, 0.1)*$I$11+FG527/MAX(FF527+EX527+FG527, 0.1)*$J$11))/($B$13+$C$13+$F$13)</f>
        <v>0</v>
      </c>
      <c r="DK527">
        <f>($B$13*$K$11+$C$13*$K$11+$F$13*((FF527+EX527)/MAX(FF527+EX527+FG527, 0.1)*$P$11+FG527/MAX(FF527+EX527+FG527, 0.1)*$Q$11))/($B$13+$C$13+$F$13)</f>
        <v>0</v>
      </c>
      <c r="DL527">
        <v>5.79</v>
      </c>
      <c r="DM527">
        <v>0.5</v>
      </c>
      <c r="DN527" t="s">
        <v>440</v>
      </c>
      <c r="DO527">
        <v>2</v>
      </c>
      <c r="DP527" t="b">
        <v>1</v>
      </c>
      <c r="DQ527">
        <v>1758655546.814285</v>
      </c>
      <c r="DR527">
        <v>417.9390357142858</v>
      </c>
      <c r="DS527">
        <v>443.1448214285714</v>
      </c>
      <c r="DT527">
        <v>22.07330357142857</v>
      </c>
      <c r="DU527">
        <v>19.32948928571429</v>
      </c>
      <c r="DV527">
        <v>419.2195357142858</v>
      </c>
      <c r="DW527">
        <v>21.79062857142857</v>
      </c>
      <c r="DX527">
        <v>499.9856071428571</v>
      </c>
      <c r="DY527">
        <v>90.21604642857143</v>
      </c>
      <c r="DZ527">
        <v>0.06721646785714286</v>
      </c>
      <c r="EA527">
        <v>28.87093571428571</v>
      </c>
      <c r="EB527">
        <v>29.99225714285714</v>
      </c>
      <c r="EC527">
        <v>999.9000000000002</v>
      </c>
      <c r="ED527">
        <v>0</v>
      </c>
      <c r="EE527">
        <v>0</v>
      </c>
      <c r="EF527">
        <v>10004.3075</v>
      </c>
      <c r="EG527">
        <v>0</v>
      </c>
      <c r="EH527">
        <v>11.2928</v>
      </c>
      <c r="EI527">
        <v>-25.20582142857143</v>
      </c>
      <c r="EJ527">
        <v>427.3728214285715</v>
      </c>
      <c r="EK527">
        <v>451.8796428571429</v>
      </c>
      <c r="EL527">
        <v>2.743809285714286</v>
      </c>
      <c r="EM527">
        <v>443.1448214285714</v>
      </c>
      <c r="EN527">
        <v>19.32948928571429</v>
      </c>
      <c r="EO527">
        <v>1.991366428571428</v>
      </c>
      <c r="EP527">
        <v>1.743831428571429</v>
      </c>
      <c r="EQ527">
        <v>17.37585</v>
      </c>
      <c r="ER527">
        <v>15.29218928571429</v>
      </c>
      <c r="ES527">
        <v>2000.004642857143</v>
      </c>
      <c r="ET527">
        <v>0.9800002857142857</v>
      </c>
      <c r="EU527">
        <v>0.01999982857142857</v>
      </c>
      <c r="EV527">
        <v>0</v>
      </c>
      <c r="EW527">
        <v>895.5432142857143</v>
      </c>
      <c r="EX527">
        <v>5.00078</v>
      </c>
      <c r="EY527">
        <v>17429.15357142857</v>
      </c>
      <c r="EZ527">
        <v>16379.68214285714</v>
      </c>
      <c r="FA527">
        <v>38.98867857142857</v>
      </c>
      <c r="FB527">
        <v>39.85475</v>
      </c>
      <c r="FC527">
        <v>39.24092857142858</v>
      </c>
      <c r="FD527">
        <v>39.51539285714286</v>
      </c>
      <c r="FE527">
        <v>40.11799999999999</v>
      </c>
      <c r="FF527">
        <v>1955.104642857143</v>
      </c>
      <c r="FG527">
        <v>39.9</v>
      </c>
      <c r="FH527">
        <v>0</v>
      </c>
      <c r="FI527">
        <v>1758655552.8</v>
      </c>
      <c r="FJ527">
        <v>0</v>
      </c>
      <c r="FK527">
        <v>895.51</v>
      </c>
      <c r="FL527">
        <v>-1.170188017862124</v>
      </c>
      <c r="FM527">
        <v>-45.65811977087161</v>
      </c>
      <c r="FN527">
        <v>17429.27307692308</v>
      </c>
      <c r="FO527">
        <v>15</v>
      </c>
      <c r="FP527">
        <v>0</v>
      </c>
      <c r="FQ527" t="s">
        <v>441</v>
      </c>
      <c r="FR527">
        <v>1746989605.5</v>
      </c>
      <c r="FS527">
        <v>1746989593.5</v>
      </c>
      <c r="FT527">
        <v>0</v>
      </c>
      <c r="FU527">
        <v>-0.274</v>
      </c>
      <c r="FV527">
        <v>-0.002</v>
      </c>
      <c r="FW527">
        <v>2.549</v>
      </c>
      <c r="FX527">
        <v>0.129</v>
      </c>
      <c r="FY527">
        <v>420</v>
      </c>
      <c r="FZ527">
        <v>17</v>
      </c>
      <c r="GA527">
        <v>0.02</v>
      </c>
      <c r="GB527">
        <v>0.04</v>
      </c>
      <c r="GC527">
        <v>-21.9987425</v>
      </c>
      <c r="GD527">
        <v>-77.7515673545966</v>
      </c>
      <c r="GE527">
        <v>7.547309277182415</v>
      </c>
      <c r="GF527">
        <v>0</v>
      </c>
      <c r="GG527">
        <v>895.668911764706</v>
      </c>
      <c r="GH527">
        <v>-2.689518709763956</v>
      </c>
      <c r="GI527">
        <v>0.3840901676955695</v>
      </c>
      <c r="GJ527">
        <v>0</v>
      </c>
      <c r="GK527">
        <v>2.74704875</v>
      </c>
      <c r="GL527">
        <v>0.05546195121950652</v>
      </c>
      <c r="GM527">
        <v>0.01781822945574282</v>
      </c>
      <c r="GN527">
        <v>1</v>
      </c>
      <c r="GO527">
        <v>1</v>
      </c>
      <c r="GP527">
        <v>3</v>
      </c>
      <c r="GQ527" t="s">
        <v>448</v>
      </c>
      <c r="GR527">
        <v>3.10249</v>
      </c>
      <c r="GS527">
        <v>2.72542</v>
      </c>
      <c r="GT527">
        <v>0.0902815</v>
      </c>
      <c r="GU527">
        <v>0.0951716</v>
      </c>
      <c r="GV527">
        <v>0.101565</v>
      </c>
      <c r="GW527">
        <v>0.09364459999999999</v>
      </c>
      <c r="GX527">
        <v>23775.4</v>
      </c>
      <c r="GY527">
        <v>21489</v>
      </c>
      <c r="GZ527">
        <v>26697.9</v>
      </c>
      <c r="HA527">
        <v>23970.2</v>
      </c>
      <c r="HB527">
        <v>38382.1</v>
      </c>
      <c r="HC527">
        <v>32117.1</v>
      </c>
      <c r="HD527">
        <v>46622.9</v>
      </c>
      <c r="HE527">
        <v>37922.1</v>
      </c>
      <c r="HF527">
        <v>1.87493</v>
      </c>
      <c r="HG527">
        <v>1.8583</v>
      </c>
      <c r="HH527">
        <v>0.171512</v>
      </c>
      <c r="HI527">
        <v>0</v>
      </c>
      <c r="HJ527">
        <v>27.1996</v>
      </c>
      <c r="HK527">
        <v>999.9</v>
      </c>
      <c r="HL527">
        <v>46.5</v>
      </c>
      <c r="HM527">
        <v>31.6</v>
      </c>
      <c r="HN527">
        <v>24.0604</v>
      </c>
      <c r="HO527">
        <v>60.9759</v>
      </c>
      <c r="HP527">
        <v>22.3678</v>
      </c>
      <c r="HQ527">
        <v>1</v>
      </c>
      <c r="HR527">
        <v>0.102165</v>
      </c>
      <c r="HS527">
        <v>-0.225964</v>
      </c>
      <c r="HT527">
        <v>20.2805</v>
      </c>
      <c r="HU527">
        <v>5.2128</v>
      </c>
      <c r="HV527">
        <v>11.9797</v>
      </c>
      <c r="HW527">
        <v>4.96285</v>
      </c>
      <c r="HX527">
        <v>3.27455</v>
      </c>
      <c r="HY527">
        <v>9999</v>
      </c>
      <c r="HZ527">
        <v>9999</v>
      </c>
      <c r="IA527">
        <v>9999</v>
      </c>
      <c r="IB527">
        <v>999.9</v>
      </c>
      <c r="IC527">
        <v>1.86392</v>
      </c>
      <c r="ID527">
        <v>1.86006</v>
      </c>
      <c r="IE527">
        <v>1.85838</v>
      </c>
      <c r="IF527">
        <v>1.85974</v>
      </c>
      <c r="IG527">
        <v>1.85986</v>
      </c>
      <c r="IH527">
        <v>1.85837</v>
      </c>
      <c r="II527">
        <v>1.85743</v>
      </c>
      <c r="IJ527">
        <v>1.85242</v>
      </c>
      <c r="IK527">
        <v>0</v>
      </c>
      <c r="IL527">
        <v>0</v>
      </c>
      <c r="IM527">
        <v>0</v>
      </c>
      <c r="IN527">
        <v>0</v>
      </c>
      <c r="IO527" t="s">
        <v>443</v>
      </c>
      <c r="IP527" t="s">
        <v>444</v>
      </c>
      <c r="IQ527" t="s">
        <v>445</v>
      </c>
      <c r="IR527" t="s">
        <v>445</v>
      </c>
      <c r="IS527" t="s">
        <v>445</v>
      </c>
      <c r="IT527" t="s">
        <v>445</v>
      </c>
      <c r="IU527">
        <v>0</v>
      </c>
      <c r="IV527">
        <v>100</v>
      </c>
      <c r="IW527">
        <v>100</v>
      </c>
      <c r="IX527">
        <v>-1.28</v>
      </c>
      <c r="IY527">
        <v>0.2836</v>
      </c>
      <c r="IZ527">
        <v>-1.101190050776656</v>
      </c>
      <c r="JA527">
        <v>-0.0009077452495023094</v>
      </c>
      <c r="JB527">
        <v>1.260287539409167E-06</v>
      </c>
      <c r="JC527">
        <v>-2.747980142854786E-10</v>
      </c>
      <c r="JD527">
        <v>0.01164710740424388</v>
      </c>
      <c r="JE527">
        <v>0.002354074995816399</v>
      </c>
      <c r="JF527">
        <v>0.0004967520844642659</v>
      </c>
      <c r="JG527">
        <v>-1.558376616488758E-06</v>
      </c>
      <c r="JH527">
        <v>1</v>
      </c>
      <c r="JI527">
        <v>1955</v>
      </c>
      <c r="JJ527">
        <v>1</v>
      </c>
      <c r="JK527">
        <v>26</v>
      </c>
      <c r="JL527">
        <v>194432.5</v>
      </c>
      <c r="JM527">
        <v>194432.7</v>
      </c>
      <c r="JN527">
        <v>1.27319</v>
      </c>
      <c r="JO527">
        <v>2.64038</v>
      </c>
      <c r="JP527">
        <v>1.49658</v>
      </c>
      <c r="JQ527">
        <v>2.34619</v>
      </c>
      <c r="JR527">
        <v>1.54907</v>
      </c>
      <c r="JS527">
        <v>2.41821</v>
      </c>
      <c r="JT527">
        <v>36.0113</v>
      </c>
      <c r="JU527">
        <v>24.1751</v>
      </c>
      <c r="JV527">
        <v>18</v>
      </c>
      <c r="JW527">
        <v>483.162</v>
      </c>
      <c r="JX527">
        <v>487.19</v>
      </c>
      <c r="JY527">
        <v>27.5372</v>
      </c>
      <c r="JZ527">
        <v>28.5768</v>
      </c>
      <c r="KA527">
        <v>30.0002</v>
      </c>
      <c r="KB527">
        <v>28.7788</v>
      </c>
      <c r="KC527">
        <v>28.7707</v>
      </c>
      <c r="KD527">
        <v>25.6994</v>
      </c>
      <c r="KE527">
        <v>21.4081</v>
      </c>
      <c r="KF527">
        <v>59.8355</v>
      </c>
      <c r="KG527">
        <v>27.551</v>
      </c>
      <c r="KH527">
        <v>493.761</v>
      </c>
      <c r="KI527">
        <v>19.3092</v>
      </c>
      <c r="KJ527">
        <v>101.935</v>
      </c>
      <c r="KK527">
        <v>91.4552</v>
      </c>
    </row>
    <row r="528" spans="1:297">
      <c r="A528">
        <v>510</v>
      </c>
      <c r="B528">
        <v>1758655559.6</v>
      </c>
      <c r="C528">
        <v>13926.59999990463</v>
      </c>
      <c r="D528" t="s">
        <v>1470</v>
      </c>
      <c r="E528" t="s">
        <v>1471</v>
      </c>
      <c r="F528">
        <v>5</v>
      </c>
      <c r="G528" t="s">
        <v>1413</v>
      </c>
      <c r="H528" t="s">
        <v>438</v>
      </c>
      <c r="I528">
        <v>1758655552.1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(EA528+(U528+2*0.95*5.67E-8*(((EA528+$B$9)+273)^4-(EA528+273)^4)-44100*J528)/(1.84*29.3*R528+8*0.95*5.67E-8*(EA528+273)^3))</f>
        <v>0</v>
      </c>
      <c r="W528">
        <f>($C$9*EB528+$D$9*EC528+$E$9*V528)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2*0.95*5.67E-8*(((EA528+$B$9)+273)^4-(W528+273)^4)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484.351635759633</v>
      </c>
      <c r="AK528">
        <v>457.8422545454545</v>
      </c>
      <c r="AL528">
        <v>3.005186018499913</v>
      </c>
      <c r="AM528">
        <v>65.18557991189942</v>
      </c>
      <c r="AN528">
        <f>(AP528 - AO528 + DY528*1E3/(8.314*(EA528+273.15)) * AR528/DX528 * AQ528) * DX528/(100*DL528) * 1000/(1000 - AP528)</f>
        <v>0</v>
      </c>
      <c r="AO528">
        <v>19.33688061130354</v>
      </c>
      <c r="AP528">
        <v>22.1284903030303</v>
      </c>
      <c r="AQ528">
        <v>0.0005584425948861139</v>
      </c>
      <c r="AR528">
        <v>105.0321388018358</v>
      </c>
      <c r="AS528">
        <v>0</v>
      </c>
      <c r="AT528">
        <v>0</v>
      </c>
      <c r="AU528">
        <f>IF(AS528*$H$15&gt;=AW528,1.0,(AW528/(AW528-AS528*$H$15)))</f>
        <v>0</v>
      </c>
      <c r="AV528">
        <f>(AU528-1)*100</f>
        <v>0</v>
      </c>
      <c r="AW528">
        <f>MAX(0,($B$15+$C$15*EF528)/(1+$D$15*EF528)*DY528/(EA528+273)*$E$15)</f>
        <v>0</v>
      </c>
      <c r="AX528" t="s">
        <v>439</v>
      </c>
      <c r="AY528" t="s">
        <v>439</v>
      </c>
      <c r="AZ528">
        <v>0</v>
      </c>
      <c r="BA528">
        <v>0</v>
      </c>
      <c r="BB528">
        <f>1-AZ528/BA528</f>
        <v>0</v>
      </c>
      <c r="BC528">
        <v>0</v>
      </c>
      <c r="BD528" t="s">
        <v>439</v>
      </c>
      <c r="BE528" t="s">
        <v>439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439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$B$13*EG528+$C$13*EH528+$F$13*ES528*(1-EV528)</f>
        <v>0</v>
      </c>
      <c r="DI528">
        <f>DH528*DJ528</f>
        <v>0</v>
      </c>
      <c r="DJ528">
        <f>($B$13*$D$11+$C$13*$D$11+$F$13*((FF528+EX528)/MAX(FF528+EX528+FG528, 0.1)*$I$11+FG528/MAX(FF528+EX528+FG528, 0.1)*$J$11))/($B$13+$C$13+$F$13)</f>
        <v>0</v>
      </c>
      <c r="DK528">
        <f>($B$13*$K$11+$C$13*$K$11+$F$13*((FF528+EX528)/MAX(FF528+EX528+FG528, 0.1)*$P$11+FG528/MAX(FF528+EX528+FG528, 0.1)*$Q$11))/($B$13+$C$13+$F$13)</f>
        <v>0</v>
      </c>
      <c r="DL528">
        <v>5.79</v>
      </c>
      <c r="DM528">
        <v>0.5</v>
      </c>
      <c r="DN528" t="s">
        <v>440</v>
      </c>
      <c r="DO528">
        <v>2</v>
      </c>
      <c r="DP528" t="b">
        <v>1</v>
      </c>
      <c r="DQ528">
        <v>1758655552.1</v>
      </c>
      <c r="DR528">
        <v>428.8676666666667</v>
      </c>
      <c r="DS528">
        <v>459.6644074074074</v>
      </c>
      <c r="DT528">
        <v>22.1015925925926</v>
      </c>
      <c r="DU528">
        <v>19.33602592592593</v>
      </c>
      <c r="DV528">
        <v>430.148037037037</v>
      </c>
      <c r="DW528">
        <v>21.81831111111111</v>
      </c>
      <c r="DX528">
        <v>499.9817777777778</v>
      </c>
      <c r="DY528">
        <v>90.21631851851852</v>
      </c>
      <c r="DZ528">
        <v>0.06747794444444445</v>
      </c>
      <c r="EA528">
        <v>28.87109259259259</v>
      </c>
      <c r="EB528">
        <v>29.99528888888889</v>
      </c>
      <c r="EC528">
        <v>999.9000000000001</v>
      </c>
      <c r="ED528">
        <v>0</v>
      </c>
      <c r="EE528">
        <v>0</v>
      </c>
      <c r="EF528">
        <v>9989.857777777779</v>
      </c>
      <c r="EG528">
        <v>0</v>
      </c>
      <c r="EH528">
        <v>11.2928</v>
      </c>
      <c r="EI528">
        <v>-30.79673703703704</v>
      </c>
      <c r="EJ528">
        <v>438.5608888888889</v>
      </c>
      <c r="EK528">
        <v>468.7278518518519</v>
      </c>
      <c r="EL528">
        <v>2.765561851851852</v>
      </c>
      <c r="EM528">
        <v>459.6644074074074</v>
      </c>
      <c r="EN528">
        <v>19.33602592592593</v>
      </c>
      <c r="EO528">
        <v>1.993924814814815</v>
      </c>
      <c r="EP528">
        <v>1.744425925925926</v>
      </c>
      <c r="EQ528">
        <v>17.39617777777778</v>
      </c>
      <c r="ER528">
        <v>15.2975</v>
      </c>
      <c r="ES528">
        <v>2000.000370370371</v>
      </c>
      <c r="ET528">
        <v>0.9800002222222223</v>
      </c>
      <c r="EU528">
        <v>0.01999988518518519</v>
      </c>
      <c r="EV528">
        <v>0</v>
      </c>
      <c r="EW528">
        <v>895.5337407407407</v>
      </c>
      <c r="EX528">
        <v>5.00078</v>
      </c>
      <c r="EY528">
        <v>17427.95185185185</v>
      </c>
      <c r="EZ528">
        <v>16379.63333333333</v>
      </c>
      <c r="FA528">
        <v>38.979</v>
      </c>
      <c r="FB528">
        <v>39.85866666666666</v>
      </c>
      <c r="FC528">
        <v>39.23596296296297</v>
      </c>
      <c r="FD528">
        <v>39.51596296296296</v>
      </c>
      <c r="FE528">
        <v>40.10848148148148</v>
      </c>
      <c r="FF528">
        <v>1955.10037037037</v>
      </c>
      <c r="FG528">
        <v>39.9</v>
      </c>
      <c r="FH528">
        <v>0</v>
      </c>
      <c r="FI528">
        <v>1758655558.2</v>
      </c>
      <c r="FJ528">
        <v>0</v>
      </c>
      <c r="FK528">
        <v>895.4946400000001</v>
      </c>
      <c r="FL528">
        <v>1.260307722859262</v>
      </c>
      <c r="FM528">
        <v>32.06923070321017</v>
      </c>
      <c r="FN528">
        <v>17428.104</v>
      </c>
      <c r="FO528">
        <v>15</v>
      </c>
      <c r="FP528">
        <v>0</v>
      </c>
      <c r="FQ528" t="s">
        <v>441</v>
      </c>
      <c r="FR528">
        <v>1746989605.5</v>
      </c>
      <c r="FS528">
        <v>1746989593.5</v>
      </c>
      <c r="FT528">
        <v>0</v>
      </c>
      <c r="FU528">
        <v>-0.274</v>
      </c>
      <c r="FV528">
        <v>-0.002</v>
      </c>
      <c r="FW528">
        <v>2.549</v>
      </c>
      <c r="FX528">
        <v>0.129</v>
      </c>
      <c r="FY528">
        <v>420</v>
      </c>
      <c r="FZ528">
        <v>17</v>
      </c>
      <c r="GA528">
        <v>0.02</v>
      </c>
      <c r="GB528">
        <v>0.04</v>
      </c>
      <c r="GC528">
        <v>-26.64979756097561</v>
      </c>
      <c r="GD528">
        <v>-66.96138188153307</v>
      </c>
      <c r="GE528">
        <v>6.769194434671255</v>
      </c>
      <c r="GF528">
        <v>0</v>
      </c>
      <c r="GG528">
        <v>895.5269117647059</v>
      </c>
      <c r="GH528">
        <v>-0.6346982310022097</v>
      </c>
      <c r="GI528">
        <v>0.2850719586811247</v>
      </c>
      <c r="GJ528">
        <v>1</v>
      </c>
      <c r="GK528">
        <v>2.752550487804878</v>
      </c>
      <c r="GL528">
        <v>0.2185540766550537</v>
      </c>
      <c r="GM528">
        <v>0.02336200322926094</v>
      </c>
      <c r="GN528">
        <v>0</v>
      </c>
      <c r="GO528">
        <v>1</v>
      </c>
      <c r="GP528">
        <v>3</v>
      </c>
      <c r="GQ528" t="s">
        <v>448</v>
      </c>
      <c r="GR528">
        <v>3.10193</v>
      </c>
      <c r="GS528">
        <v>2.72586</v>
      </c>
      <c r="GT528">
        <v>0.0925322</v>
      </c>
      <c r="GU528">
        <v>0.0976646</v>
      </c>
      <c r="GV528">
        <v>0.101622</v>
      </c>
      <c r="GW528">
        <v>0.09365039999999999</v>
      </c>
      <c r="GX528">
        <v>23716.4</v>
      </c>
      <c r="GY528">
        <v>21429.7</v>
      </c>
      <c r="GZ528">
        <v>26697.7</v>
      </c>
      <c r="HA528">
        <v>23970.2</v>
      </c>
      <c r="HB528">
        <v>38379.7</v>
      </c>
      <c r="HC528">
        <v>32117.3</v>
      </c>
      <c r="HD528">
        <v>46622.7</v>
      </c>
      <c r="HE528">
        <v>37922.3</v>
      </c>
      <c r="HF528">
        <v>1.87445</v>
      </c>
      <c r="HG528">
        <v>1.85915</v>
      </c>
      <c r="HH528">
        <v>0.172053</v>
      </c>
      <c r="HI528">
        <v>0</v>
      </c>
      <c r="HJ528">
        <v>27.1996</v>
      </c>
      <c r="HK528">
        <v>999.9</v>
      </c>
      <c r="HL528">
        <v>46.5</v>
      </c>
      <c r="HM528">
        <v>31.6</v>
      </c>
      <c r="HN528">
        <v>24.0602</v>
      </c>
      <c r="HO528">
        <v>61.1659</v>
      </c>
      <c r="HP528">
        <v>22.528</v>
      </c>
      <c r="HQ528">
        <v>1</v>
      </c>
      <c r="HR528">
        <v>0.102149</v>
      </c>
      <c r="HS528">
        <v>-0.222315</v>
      </c>
      <c r="HT528">
        <v>20.2804</v>
      </c>
      <c r="HU528">
        <v>5.21205</v>
      </c>
      <c r="HV528">
        <v>11.9793</v>
      </c>
      <c r="HW528">
        <v>4.9627</v>
      </c>
      <c r="HX528">
        <v>3.27443</v>
      </c>
      <c r="HY528">
        <v>9999</v>
      </c>
      <c r="HZ528">
        <v>9999</v>
      </c>
      <c r="IA528">
        <v>9999</v>
      </c>
      <c r="IB528">
        <v>999.9</v>
      </c>
      <c r="IC528">
        <v>1.86395</v>
      </c>
      <c r="ID528">
        <v>1.86008</v>
      </c>
      <c r="IE528">
        <v>1.85838</v>
      </c>
      <c r="IF528">
        <v>1.85974</v>
      </c>
      <c r="IG528">
        <v>1.85989</v>
      </c>
      <c r="IH528">
        <v>1.85837</v>
      </c>
      <c r="II528">
        <v>1.85745</v>
      </c>
      <c r="IJ528">
        <v>1.85242</v>
      </c>
      <c r="IK528">
        <v>0</v>
      </c>
      <c r="IL528">
        <v>0</v>
      </c>
      <c r="IM528">
        <v>0</v>
      </c>
      <c r="IN528">
        <v>0</v>
      </c>
      <c r="IO528" t="s">
        <v>443</v>
      </c>
      <c r="IP528" t="s">
        <v>444</v>
      </c>
      <c r="IQ528" t="s">
        <v>445</v>
      </c>
      <c r="IR528" t="s">
        <v>445</v>
      </c>
      <c r="IS528" t="s">
        <v>445</v>
      </c>
      <c r="IT528" t="s">
        <v>445</v>
      </c>
      <c r="IU528">
        <v>0</v>
      </c>
      <c r="IV528">
        <v>100</v>
      </c>
      <c r="IW528">
        <v>100</v>
      </c>
      <c r="IX528">
        <v>-1.28</v>
      </c>
      <c r="IY528">
        <v>0.2839</v>
      </c>
      <c r="IZ528">
        <v>-1.101190050776656</v>
      </c>
      <c r="JA528">
        <v>-0.0009077452495023094</v>
      </c>
      <c r="JB528">
        <v>1.260287539409167E-06</v>
      </c>
      <c r="JC528">
        <v>-2.747980142854786E-10</v>
      </c>
      <c r="JD528">
        <v>0.01164710740424388</v>
      </c>
      <c r="JE528">
        <v>0.002354074995816399</v>
      </c>
      <c r="JF528">
        <v>0.0004967520844642659</v>
      </c>
      <c r="JG528">
        <v>-1.558376616488758E-06</v>
      </c>
      <c r="JH528">
        <v>1</v>
      </c>
      <c r="JI528">
        <v>1955</v>
      </c>
      <c r="JJ528">
        <v>1</v>
      </c>
      <c r="JK528">
        <v>26</v>
      </c>
      <c r="JL528">
        <v>194432.6</v>
      </c>
      <c r="JM528">
        <v>194432.8</v>
      </c>
      <c r="JN528">
        <v>1.31348</v>
      </c>
      <c r="JO528">
        <v>2.6416</v>
      </c>
      <c r="JP528">
        <v>1.49658</v>
      </c>
      <c r="JQ528">
        <v>2.34619</v>
      </c>
      <c r="JR528">
        <v>1.54907</v>
      </c>
      <c r="JS528">
        <v>2.4707</v>
      </c>
      <c r="JT528">
        <v>36.0113</v>
      </c>
      <c r="JU528">
        <v>24.1838</v>
      </c>
      <c r="JV528">
        <v>18</v>
      </c>
      <c r="JW528">
        <v>482.888</v>
      </c>
      <c r="JX528">
        <v>487.745</v>
      </c>
      <c r="JY528">
        <v>27.5483</v>
      </c>
      <c r="JZ528">
        <v>28.5777</v>
      </c>
      <c r="KA528">
        <v>30.0002</v>
      </c>
      <c r="KB528">
        <v>28.7791</v>
      </c>
      <c r="KC528">
        <v>28.7707</v>
      </c>
      <c r="KD528">
        <v>26.3881</v>
      </c>
      <c r="KE528">
        <v>21.4081</v>
      </c>
      <c r="KF528">
        <v>59.8355</v>
      </c>
      <c r="KG528">
        <v>27.5516</v>
      </c>
      <c r="KH528">
        <v>507.124</v>
      </c>
      <c r="KI528">
        <v>19.281</v>
      </c>
      <c r="KJ528">
        <v>101.935</v>
      </c>
      <c r="KK528">
        <v>91.4554</v>
      </c>
    </row>
    <row r="529" spans="1:297">
      <c r="A529">
        <v>511</v>
      </c>
      <c r="B529">
        <v>1758655564.6</v>
      </c>
      <c r="C529">
        <v>13931.59999990463</v>
      </c>
      <c r="D529" t="s">
        <v>1472</v>
      </c>
      <c r="E529" t="s">
        <v>1473</v>
      </c>
      <c r="F529">
        <v>5</v>
      </c>
      <c r="G529" t="s">
        <v>1413</v>
      </c>
      <c r="H529" t="s">
        <v>438</v>
      </c>
      <c r="I529">
        <v>1758655556.814285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(EA529+(U529+2*0.95*5.67E-8*(((EA529+$B$9)+273)^4-(EA529+273)^4)-44100*J529)/(1.84*29.3*R529+8*0.95*5.67E-8*(EA529+273)^3))</f>
        <v>0</v>
      </c>
      <c r="W529">
        <f>($C$9*EB529+$D$9*EC529+$E$9*V529)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2*0.95*5.67E-8*(((EA529+$B$9)+273)^4-(W529+273)^4)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501.5169120807915</v>
      </c>
      <c r="AK529">
        <v>473.7411212121213</v>
      </c>
      <c r="AL529">
        <v>3.205521873129867</v>
      </c>
      <c r="AM529">
        <v>65.18557991189942</v>
      </c>
      <c r="AN529">
        <f>(AP529 - AO529 + DY529*1E3/(8.314*(EA529+273.15)) * AR529/DX529 * AQ529) * DX529/(100*DL529) * 1000/(1000 - AP529)</f>
        <v>0</v>
      </c>
      <c r="AO529">
        <v>19.33879749738508</v>
      </c>
      <c r="AP529">
        <v>22.14361575757574</v>
      </c>
      <c r="AQ529">
        <v>0.0002707521144268834</v>
      </c>
      <c r="AR529">
        <v>105.0321388018358</v>
      </c>
      <c r="AS529">
        <v>0</v>
      </c>
      <c r="AT529">
        <v>0</v>
      </c>
      <c r="AU529">
        <f>IF(AS529*$H$15&gt;=AW529,1.0,(AW529/(AW529-AS529*$H$15)))</f>
        <v>0</v>
      </c>
      <c r="AV529">
        <f>(AU529-1)*100</f>
        <v>0</v>
      </c>
      <c r="AW529">
        <f>MAX(0,($B$15+$C$15*EF529)/(1+$D$15*EF529)*DY529/(EA529+273)*$E$15)</f>
        <v>0</v>
      </c>
      <c r="AX529" t="s">
        <v>439</v>
      </c>
      <c r="AY529" t="s">
        <v>439</v>
      </c>
      <c r="AZ529">
        <v>0</v>
      </c>
      <c r="BA529">
        <v>0</v>
      </c>
      <c r="BB529">
        <f>1-AZ529/BA529</f>
        <v>0</v>
      </c>
      <c r="BC529">
        <v>0</v>
      </c>
      <c r="BD529" t="s">
        <v>439</v>
      </c>
      <c r="BE529" t="s">
        <v>439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439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$B$13*EG529+$C$13*EH529+$F$13*ES529*(1-EV529)</f>
        <v>0</v>
      </c>
      <c r="DI529">
        <f>DH529*DJ529</f>
        <v>0</v>
      </c>
      <c r="DJ529">
        <f>($B$13*$D$11+$C$13*$D$11+$F$13*((FF529+EX529)/MAX(FF529+EX529+FG529, 0.1)*$I$11+FG529/MAX(FF529+EX529+FG529, 0.1)*$J$11))/($B$13+$C$13+$F$13)</f>
        <v>0</v>
      </c>
      <c r="DK529">
        <f>($B$13*$K$11+$C$13*$K$11+$F$13*((FF529+EX529)/MAX(FF529+EX529+FG529, 0.1)*$P$11+FG529/MAX(FF529+EX529+FG529, 0.1)*$Q$11))/($B$13+$C$13+$F$13)</f>
        <v>0</v>
      </c>
      <c r="DL529">
        <v>5.79</v>
      </c>
      <c r="DM529">
        <v>0.5</v>
      </c>
      <c r="DN529" t="s">
        <v>440</v>
      </c>
      <c r="DO529">
        <v>2</v>
      </c>
      <c r="DP529" t="b">
        <v>1</v>
      </c>
      <c r="DQ529">
        <v>1758655556.814285</v>
      </c>
      <c r="DR529">
        <v>441.4889642857143</v>
      </c>
      <c r="DS529">
        <v>475.259</v>
      </c>
      <c r="DT529">
        <v>22.12039642857143</v>
      </c>
      <c r="DU529">
        <v>19.33760714285714</v>
      </c>
      <c r="DV529">
        <v>442.7687857142858</v>
      </c>
      <c r="DW529">
        <v>21.83671428571428</v>
      </c>
      <c r="DX529">
        <v>499.9335714285715</v>
      </c>
      <c r="DY529">
        <v>90.21649285714287</v>
      </c>
      <c r="DZ529">
        <v>0.0676981</v>
      </c>
      <c r="EA529">
        <v>28.87224642857143</v>
      </c>
      <c r="EB529">
        <v>29.99767857142858</v>
      </c>
      <c r="EC529">
        <v>999.9000000000002</v>
      </c>
      <c r="ED529">
        <v>0</v>
      </c>
      <c r="EE529">
        <v>0</v>
      </c>
      <c r="EF529">
        <v>9990.512142857144</v>
      </c>
      <c r="EG529">
        <v>0</v>
      </c>
      <c r="EH529">
        <v>11.2928</v>
      </c>
      <c r="EI529">
        <v>-33.77007857142857</v>
      </c>
      <c r="EJ529">
        <v>451.4761428571429</v>
      </c>
      <c r="EK529">
        <v>484.63075</v>
      </c>
      <c r="EL529">
        <v>2.782786785714286</v>
      </c>
      <c r="EM529">
        <v>475.259</v>
      </c>
      <c r="EN529">
        <v>19.33760714285714</v>
      </c>
      <c r="EO529">
        <v>1.995625</v>
      </c>
      <c r="EP529">
        <v>1.744572142857143</v>
      </c>
      <c r="EQ529">
        <v>17.40966428571429</v>
      </c>
      <c r="ER529">
        <v>15.29880714285714</v>
      </c>
      <c r="ES529">
        <v>2000.02</v>
      </c>
      <c r="ET529">
        <v>0.9800003928571428</v>
      </c>
      <c r="EU529">
        <v>0.01999971785714286</v>
      </c>
      <c r="EV529">
        <v>0</v>
      </c>
      <c r="EW529">
        <v>895.7396785714284</v>
      </c>
      <c r="EX529">
        <v>5.00078</v>
      </c>
      <c r="EY529">
        <v>17433.03928571429</v>
      </c>
      <c r="EZ529">
        <v>16379.8</v>
      </c>
      <c r="FA529">
        <v>38.96189285714286</v>
      </c>
      <c r="FB529">
        <v>39.85475</v>
      </c>
      <c r="FC529">
        <v>39.24764285714286</v>
      </c>
      <c r="FD529">
        <v>39.51539285714286</v>
      </c>
      <c r="FE529">
        <v>40.09575</v>
      </c>
      <c r="FF529">
        <v>1955.12</v>
      </c>
      <c r="FG529">
        <v>39.9</v>
      </c>
      <c r="FH529">
        <v>0</v>
      </c>
      <c r="FI529">
        <v>1758655563</v>
      </c>
      <c r="FJ529">
        <v>0</v>
      </c>
      <c r="FK529">
        <v>895.7576400000002</v>
      </c>
      <c r="FL529">
        <v>4.330000017658746</v>
      </c>
      <c r="FM529">
        <v>106.9538459387335</v>
      </c>
      <c r="FN529">
        <v>17433.936</v>
      </c>
      <c r="FO529">
        <v>15</v>
      </c>
      <c r="FP529">
        <v>0</v>
      </c>
      <c r="FQ529" t="s">
        <v>441</v>
      </c>
      <c r="FR529">
        <v>1746989605.5</v>
      </c>
      <c r="FS529">
        <v>1746989593.5</v>
      </c>
      <c r="FT529">
        <v>0</v>
      </c>
      <c r="FU529">
        <v>-0.274</v>
      </c>
      <c r="FV529">
        <v>-0.002</v>
      </c>
      <c r="FW529">
        <v>2.549</v>
      </c>
      <c r="FX529">
        <v>0.129</v>
      </c>
      <c r="FY529">
        <v>420</v>
      </c>
      <c r="FZ529">
        <v>17</v>
      </c>
      <c r="GA529">
        <v>0.02</v>
      </c>
      <c r="GB529">
        <v>0.04</v>
      </c>
      <c r="GC529">
        <v>-31.9114575</v>
      </c>
      <c r="GD529">
        <v>-38.61992757973733</v>
      </c>
      <c r="GE529">
        <v>3.856857851404917</v>
      </c>
      <c r="GF529">
        <v>0</v>
      </c>
      <c r="GG529">
        <v>895.6277647058823</v>
      </c>
      <c r="GH529">
        <v>2.393521785288472</v>
      </c>
      <c r="GI529">
        <v>0.3695682742641159</v>
      </c>
      <c r="GJ529">
        <v>0</v>
      </c>
      <c r="GK529">
        <v>2.77311525</v>
      </c>
      <c r="GL529">
        <v>0.223221050656653</v>
      </c>
      <c r="GM529">
        <v>0.02161549791093187</v>
      </c>
      <c r="GN529">
        <v>0</v>
      </c>
      <c r="GO529">
        <v>0</v>
      </c>
      <c r="GP529">
        <v>3</v>
      </c>
      <c r="GQ529" t="s">
        <v>459</v>
      </c>
      <c r="GR529">
        <v>3.10187</v>
      </c>
      <c r="GS529">
        <v>2.72655</v>
      </c>
      <c r="GT529">
        <v>0.0948942</v>
      </c>
      <c r="GU529">
        <v>0.100135</v>
      </c>
      <c r="GV529">
        <v>0.101664</v>
      </c>
      <c r="GW529">
        <v>0.0936502</v>
      </c>
      <c r="GX529">
        <v>23654.8</v>
      </c>
      <c r="GY529">
        <v>21371.3</v>
      </c>
      <c r="GZ529">
        <v>26697.9</v>
      </c>
      <c r="HA529">
        <v>23970.4</v>
      </c>
      <c r="HB529">
        <v>38378.1</v>
      </c>
      <c r="HC529">
        <v>32117.5</v>
      </c>
      <c r="HD529">
        <v>46622.6</v>
      </c>
      <c r="HE529">
        <v>37922.2</v>
      </c>
      <c r="HF529">
        <v>1.87425</v>
      </c>
      <c r="HG529">
        <v>1.85923</v>
      </c>
      <c r="HH529">
        <v>0.170823</v>
      </c>
      <c r="HI529">
        <v>0</v>
      </c>
      <c r="HJ529">
        <v>27.2015</v>
      </c>
      <c r="HK529">
        <v>999.9</v>
      </c>
      <c r="HL529">
        <v>46.5</v>
      </c>
      <c r="HM529">
        <v>31.6</v>
      </c>
      <c r="HN529">
        <v>24.0615</v>
      </c>
      <c r="HO529">
        <v>61.3859</v>
      </c>
      <c r="HP529">
        <v>22.7845</v>
      </c>
      <c r="HQ529">
        <v>1</v>
      </c>
      <c r="HR529">
        <v>0.102439</v>
      </c>
      <c r="HS529">
        <v>-0.187214</v>
      </c>
      <c r="HT529">
        <v>20.2803</v>
      </c>
      <c r="HU529">
        <v>5.2122</v>
      </c>
      <c r="HV529">
        <v>11.9797</v>
      </c>
      <c r="HW529">
        <v>4.96285</v>
      </c>
      <c r="HX529">
        <v>3.27435</v>
      </c>
      <c r="HY529">
        <v>9999</v>
      </c>
      <c r="HZ529">
        <v>9999</v>
      </c>
      <c r="IA529">
        <v>9999</v>
      </c>
      <c r="IB529">
        <v>999.9</v>
      </c>
      <c r="IC529">
        <v>1.86395</v>
      </c>
      <c r="ID529">
        <v>1.86005</v>
      </c>
      <c r="IE529">
        <v>1.85837</v>
      </c>
      <c r="IF529">
        <v>1.85974</v>
      </c>
      <c r="IG529">
        <v>1.85987</v>
      </c>
      <c r="IH529">
        <v>1.85837</v>
      </c>
      <c r="II529">
        <v>1.85744</v>
      </c>
      <c r="IJ529">
        <v>1.85241</v>
      </c>
      <c r="IK529">
        <v>0</v>
      </c>
      <c r="IL529">
        <v>0</v>
      </c>
      <c r="IM529">
        <v>0</v>
      </c>
      <c r="IN529">
        <v>0</v>
      </c>
      <c r="IO529" t="s">
        <v>443</v>
      </c>
      <c r="IP529" t="s">
        <v>444</v>
      </c>
      <c r="IQ529" t="s">
        <v>445</v>
      </c>
      <c r="IR529" t="s">
        <v>445</v>
      </c>
      <c r="IS529" t="s">
        <v>445</v>
      </c>
      <c r="IT529" t="s">
        <v>445</v>
      </c>
      <c r="IU529">
        <v>0</v>
      </c>
      <c r="IV529">
        <v>100</v>
      </c>
      <c r="IW529">
        <v>100</v>
      </c>
      <c r="IX529">
        <v>-1.278</v>
      </c>
      <c r="IY529">
        <v>0.2842</v>
      </c>
      <c r="IZ529">
        <v>-1.101190050776656</v>
      </c>
      <c r="JA529">
        <v>-0.0009077452495023094</v>
      </c>
      <c r="JB529">
        <v>1.260287539409167E-06</v>
      </c>
      <c r="JC529">
        <v>-2.747980142854786E-10</v>
      </c>
      <c r="JD529">
        <v>0.01164710740424388</v>
      </c>
      <c r="JE529">
        <v>0.002354074995816399</v>
      </c>
      <c r="JF529">
        <v>0.0004967520844642659</v>
      </c>
      <c r="JG529">
        <v>-1.558376616488758E-06</v>
      </c>
      <c r="JH529">
        <v>1</v>
      </c>
      <c r="JI529">
        <v>1955</v>
      </c>
      <c r="JJ529">
        <v>1</v>
      </c>
      <c r="JK529">
        <v>26</v>
      </c>
      <c r="JL529">
        <v>194432.7</v>
      </c>
      <c r="JM529">
        <v>194432.9</v>
      </c>
      <c r="JN529">
        <v>1.34399</v>
      </c>
      <c r="JO529">
        <v>2.63062</v>
      </c>
      <c r="JP529">
        <v>1.49658</v>
      </c>
      <c r="JQ529">
        <v>2.34619</v>
      </c>
      <c r="JR529">
        <v>1.54907</v>
      </c>
      <c r="JS529">
        <v>2.41333</v>
      </c>
      <c r="JT529">
        <v>36.0113</v>
      </c>
      <c r="JU529">
        <v>24.1838</v>
      </c>
      <c r="JV529">
        <v>18</v>
      </c>
      <c r="JW529">
        <v>482.788</v>
      </c>
      <c r="JX529">
        <v>487.805</v>
      </c>
      <c r="JY529">
        <v>27.5508</v>
      </c>
      <c r="JZ529">
        <v>28.5777</v>
      </c>
      <c r="KA529">
        <v>30.0002</v>
      </c>
      <c r="KB529">
        <v>28.7813</v>
      </c>
      <c r="KC529">
        <v>28.772</v>
      </c>
      <c r="KD529">
        <v>27.1301</v>
      </c>
      <c r="KE529">
        <v>21.4081</v>
      </c>
      <c r="KF529">
        <v>59.8355</v>
      </c>
      <c r="KG529">
        <v>27.5432</v>
      </c>
      <c r="KH529">
        <v>527.1799999999999</v>
      </c>
      <c r="KI529">
        <v>19.2568</v>
      </c>
      <c r="KJ529">
        <v>101.935</v>
      </c>
      <c r="KK529">
        <v>91.45569999999999</v>
      </c>
    </row>
    <row r="530" spans="1:297">
      <c r="A530">
        <v>512</v>
      </c>
      <c r="B530">
        <v>1758655569.6</v>
      </c>
      <c r="C530">
        <v>13936.59999990463</v>
      </c>
      <c r="D530" t="s">
        <v>1474</v>
      </c>
      <c r="E530" t="s">
        <v>1475</v>
      </c>
      <c r="F530">
        <v>5</v>
      </c>
      <c r="G530" t="s">
        <v>1413</v>
      </c>
      <c r="H530" t="s">
        <v>438</v>
      </c>
      <c r="I530">
        <v>1758655562.1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(EA530+(U530+2*0.95*5.67E-8*(((EA530+$B$9)+273)^4-(EA530+273)^4)-44100*J530)/(1.84*29.3*R530+8*0.95*5.67E-8*(EA530+273)^3))</f>
        <v>0</v>
      </c>
      <c r="W530">
        <f>($C$9*EB530+$D$9*EC530+$E$9*V530)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2*0.95*5.67E-8*(((EA530+$B$9)+273)^4-(W530+273)^4)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518.5324349678011</v>
      </c>
      <c r="AK530">
        <v>490.0299515151512</v>
      </c>
      <c r="AL530">
        <v>3.267536956846718</v>
      </c>
      <c r="AM530">
        <v>65.18557991189942</v>
      </c>
      <c r="AN530">
        <f>(AP530 - AO530 + DY530*1E3/(8.314*(EA530+273.15)) * AR530/DX530 * AQ530) * DX530/(100*DL530) * 1000/(1000 - AP530)</f>
        <v>0</v>
      </c>
      <c r="AO530">
        <v>19.34027140383141</v>
      </c>
      <c r="AP530">
        <v>22.15364</v>
      </c>
      <c r="AQ530">
        <v>0.0001669987687593861</v>
      </c>
      <c r="AR530">
        <v>105.0321388018358</v>
      </c>
      <c r="AS530">
        <v>0</v>
      </c>
      <c r="AT530">
        <v>0</v>
      </c>
      <c r="AU530">
        <f>IF(AS530*$H$15&gt;=AW530,1.0,(AW530/(AW530-AS530*$H$15)))</f>
        <v>0</v>
      </c>
      <c r="AV530">
        <f>(AU530-1)*100</f>
        <v>0</v>
      </c>
      <c r="AW530">
        <f>MAX(0,($B$15+$C$15*EF530)/(1+$D$15*EF530)*DY530/(EA530+273)*$E$15)</f>
        <v>0</v>
      </c>
      <c r="AX530" t="s">
        <v>439</v>
      </c>
      <c r="AY530" t="s">
        <v>439</v>
      </c>
      <c r="AZ530">
        <v>0</v>
      </c>
      <c r="BA530">
        <v>0</v>
      </c>
      <c r="BB530">
        <f>1-AZ530/BA530</f>
        <v>0</v>
      </c>
      <c r="BC530">
        <v>0</v>
      </c>
      <c r="BD530" t="s">
        <v>439</v>
      </c>
      <c r="BE530" t="s">
        <v>439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439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$B$13*EG530+$C$13*EH530+$F$13*ES530*(1-EV530)</f>
        <v>0</v>
      </c>
      <c r="DI530">
        <f>DH530*DJ530</f>
        <v>0</v>
      </c>
      <c r="DJ530">
        <f>($B$13*$D$11+$C$13*$D$11+$F$13*((FF530+EX530)/MAX(FF530+EX530+FG530, 0.1)*$I$11+FG530/MAX(FF530+EX530+FG530, 0.1)*$J$11))/($B$13+$C$13+$F$13)</f>
        <v>0</v>
      </c>
      <c r="DK530">
        <f>($B$13*$K$11+$C$13*$K$11+$F$13*((FF530+EX530)/MAX(FF530+EX530+FG530, 0.1)*$P$11+FG530/MAX(FF530+EX530+FG530, 0.1)*$Q$11))/($B$13+$C$13+$F$13)</f>
        <v>0</v>
      </c>
      <c r="DL530">
        <v>5.79</v>
      </c>
      <c r="DM530">
        <v>0.5</v>
      </c>
      <c r="DN530" t="s">
        <v>440</v>
      </c>
      <c r="DO530">
        <v>2</v>
      </c>
      <c r="DP530" t="b">
        <v>1</v>
      </c>
      <c r="DQ530">
        <v>1758655562.1</v>
      </c>
      <c r="DR530">
        <v>457.1804444444444</v>
      </c>
      <c r="DS530">
        <v>492.9193703703704</v>
      </c>
      <c r="DT530">
        <v>22.13695925925926</v>
      </c>
      <c r="DU530">
        <v>19.33860740740741</v>
      </c>
      <c r="DV530">
        <v>458.4592222222221</v>
      </c>
      <c r="DW530">
        <v>21.85291481481481</v>
      </c>
      <c r="DX530">
        <v>500.0130000000001</v>
      </c>
      <c r="DY530">
        <v>90.21626666666668</v>
      </c>
      <c r="DZ530">
        <v>0.06783511481481483</v>
      </c>
      <c r="EA530">
        <v>28.87330740740741</v>
      </c>
      <c r="EB530">
        <v>29.99633703703704</v>
      </c>
      <c r="EC530">
        <v>999.9000000000001</v>
      </c>
      <c r="ED530">
        <v>0</v>
      </c>
      <c r="EE530">
        <v>0</v>
      </c>
      <c r="EF530">
        <v>9986.359629629631</v>
      </c>
      <c r="EG530">
        <v>0</v>
      </c>
      <c r="EH530">
        <v>11.2928</v>
      </c>
      <c r="EI530">
        <v>-35.73901481481482</v>
      </c>
      <c r="EJ530">
        <v>467.5303333333334</v>
      </c>
      <c r="EK530">
        <v>502.6398518518518</v>
      </c>
      <c r="EL530">
        <v>2.798350740740741</v>
      </c>
      <c r="EM530">
        <v>492.9193703703704</v>
      </c>
      <c r="EN530">
        <v>19.33860740740741</v>
      </c>
      <c r="EO530">
        <v>1.997112962962963</v>
      </c>
      <c r="EP530">
        <v>1.744657407407408</v>
      </c>
      <c r="EQ530">
        <v>17.42146666666667</v>
      </c>
      <c r="ER530">
        <v>15.29957037037037</v>
      </c>
      <c r="ES530">
        <v>2000.002962962963</v>
      </c>
      <c r="ET530">
        <v>0.9800002222222223</v>
      </c>
      <c r="EU530">
        <v>0.01999988148148148</v>
      </c>
      <c r="EV530">
        <v>0</v>
      </c>
      <c r="EW530">
        <v>896.2575185185186</v>
      </c>
      <c r="EX530">
        <v>5.00078</v>
      </c>
      <c r="EY530">
        <v>17445.00740740741</v>
      </c>
      <c r="EZ530">
        <v>16379.65925925926</v>
      </c>
      <c r="FA530">
        <v>38.95818518518519</v>
      </c>
      <c r="FB530">
        <v>39.86333333333333</v>
      </c>
      <c r="FC530">
        <v>39.26837037037038</v>
      </c>
      <c r="FD530">
        <v>39.51122222222222</v>
      </c>
      <c r="FE530">
        <v>40.10151851851851</v>
      </c>
      <c r="FF530">
        <v>1955.102962962963</v>
      </c>
      <c r="FG530">
        <v>39.9</v>
      </c>
      <c r="FH530">
        <v>0</v>
      </c>
      <c r="FI530">
        <v>1758655567.8</v>
      </c>
      <c r="FJ530">
        <v>0</v>
      </c>
      <c r="FK530">
        <v>896.29304</v>
      </c>
      <c r="FL530">
        <v>9.187384638613235</v>
      </c>
      <c r="FM530">
        <v>186.6000002879594</v>
      </c>
      <c r="FN530">
        <v>17445.372</v>
      </c>
      <c r="FO530">
        <v>15</v>
      </c>
      <c r="FP530">
        <v>0</v>
      </c>
      <c r="FQ530" t="s">
        <v>441</v>
      </c>
      <c r="FR530">
        <v>1746989605.5</v>
      </c>
      <c r="FS530">
        <v>1746989593.5</v>
      </c>
      <c r="FT530">
        <v>0</v>
      </c>
      <c r="FU530">
        <v>-0.274</v>
      </c>
      <c r="FV530">
        <v>-0.002</v>
      </c>
      <c r="FW530">
        <v>2.549</v>
      </c>
      <c r="FX530">
        <v>0.129</v>
      </c>
      <c r="FY530">
        <v>420</v>
      </c>
      <c r="FZ530">
        <v>17</v>
      </c>
      <c r="GA530">
        <v>0.02</v>
      </c>
      <c r="GB530">
        <v>0.04</v>
      </c>
      <c r="GC530">
        <v>-34.22719512195122</v>
      </c>
      <c r="GD530">
        <v>-24.16346759581889</v>
      </c>
      <c r="GE530">
        <v>2.477670685705724</v>
      </c>
      <c r="GF530">
        <v>0</v>
      </c>
      <c r="GG530">
        <v>895.9993235294119</v>
      </c>
      <c r="GH530">
        <v>5.974652418825686</v>
      </c>
      <c r="GI530">
        <v>0.6641409188076048</v>
      </c>
      <c r="GJ530">
        <v>0</v>
      </c>
      <c r="GK530">
        <v>2.78725</v>
      </c>
      <c r="GL530">
        <v>0.1822574216027886</v>
      </c>
      <c r="GM530">
        <v>0.01814851656909005</v>
      </c>
      <c r="GN530">
        <v>0</v>
      </c>
      <c r="GO530">
        <v>0</v>
      </c>
      <c r="GP530">
        <v>3</v>
      </c>
      <c r="GQ530" t="s">
        <v>459</v>
      </c>
      <c r="GR530">
        <v>3.10248</v>
      </c>
      <c r="GS530">
        <v>2.72522</v>
      </c>
      <c r="GT530">
        <v>0.0972827</v>
      </c>
      <c r="GU530">
        <v>0.102553</v>
      </c>
      <c r="GV530">
        <v>0.101698</v>
      </c>
      <c r="GW530">
        <v>0.0936521</v>
      </c>
      <c r="GX530">
        <v>23592.5</v>
      </c>
      <c r="GY530">
        <v>21313.4</v>
      </c>
      <c r="GZ530">
        <v>26697.9</v>
      </c>
      <c r="HA530">
        <v>23969.9</v>
      </c>
      <c r="HB530">
        <v>38377</v>
      </c>
      <c r="HC530">
        <v>32117.4</v>
      </c>
      <c r="HD530">
        <v>46622.7</v>
      </c>
      <c r="HE530">
        <v>37921.9</v>
      </c>
      <c r="HF530">
        <v>1.87512</v>
      </c>
      <c r="HG530">
        <v>1.85842</v>
      </c>
      <c r="HH530">
        <v>0.170805</v>
      </c>
      <c r="HI530">
        <v>0</v>
      </c>
      <c r="HJ530">
        <v>27.2019</v>
      </c>
      <c r="HK530">
        <v>999.9</v>
      </c>
      <c r="HL530">
        <v>46.5</v>
      </c>
      <c r="HM530">
        <v>31.6</v>
      </c>
      <c r="HN530">
        <v>24.0602</v>
      </c>
      <c r="HO530">
        <v>60.7959</v>
      </c>
      <c r="HP530">
        <v>22.5841</v>
      </c>
      <c r="HQ530">
        <v>1</v>
      </c>
      <c r="HR530">
        <v>0.102449</v>
      </c>
      <c r="HS530">
        <v>-0.189292</v>
      </c>
      <c r="HT530">
        <v>20.2805</v>
      </c>
      <c r="HU530">
        <v>5.21235</v>
      </c>
      <c r="HV530">
        <v>11.9798</v>
      </c>
      <c r="HW530">
        <v>4.96275</v>
      </c>
      <c r="HX530">
        <v>3.27443</v>
      </c>
      <c r="HY530">
        <v>9999</v>
      </c>
      <c r="HZ530">
        <v>9999</v>
      </c>
      <c r="IA530">
        <v>9999</v>
      </c>
      <c r="IB530">
        <v>999.9</v>
      </c>
      <c r="IC530">
        <v>1.86392</v>
      </c>
      <c r="ID530">
        <v>1.86005</v>
      </c>
      <c r="IE530">
        <v>1.85838</v>
      </c>
      <c r="IF530">
        <v>1.85974</v>
      </c>
      <c r="IG530">
        <v>1.85987</v>
      </c>
      <c r="IH530">
        <v>1.85837</v>
      </c>
      <c r="II530">
        <v>1.85745</v>
      </c>
      <c r="IJ530">
        <v>1.85241</v>
      </c>
      <c r="IK530">
        <v>0</v>
      </c>
      <c r="IL530">
        <v>0</v>
      </c>
      <c r="IM530">
        <v>0</v>
      </c>
      <c r="IN530">
        <v>0</v>
      </c>
      <c r="IO530" t="s">
        <v>443</v>
      </c>
      <c r="IP530" t="s">
        <v>444</v>
      </c>
      <c r="IQ530" t="s">
        <v>445</v>
      </c>
      <c r="IR530" t="s">
        <v>445</v>
      </c>
      <c r="IS530" t="s">
        <v>445</v>
      </c>
      <c r="IT530" t="s">
        <v>445</v>
      </c>
      <c r="IU530">
        <v>0</v>
      </c>
      <c r="IV530">
        <v>100</v>
      </c>
      <c r="IW530">
        <v>100</v>
      </c>
      <c r="IX530">
        <v>-1.276</v>
      </c>
      <c r="IY530">
        <v>0.2844</v>
      </c>
      <c r="IZ530">
        <v>-1.101190050776656</v>
      </c>
      <c r="JA530">
        <v>-0.0009077452495023094</v>
      </c>
      <c r="JB530">
        <v>1.260287539409167E-06</v>
      </c>
      <c r="JC530">
        <v>-2.747980142854786E-10</v>
      </c>
      <c r="JD530">
        <v>0.01164710740424388</v>
      </c>
      <c r="JE530">
        <v>0.002354074995816399</v>
      </c>
      <c r="JF530">
        <v>0.0004967520844642659</v>
      </c>
      <c r="JG530">
        <v>-1.558376616488758E-06</v>
      </c>
      <c r="JH530">
        <v>1</v>
      </c>
      <c r="JI530">
        <v>1955</v>
      </c>
      <c r="JJ530">
        <v>1</v>
      </c>
      <c r="JK530">
        <v>26</v>
      </c>
      <c r="JL530">
        <v>194432.7</v>
      </c>
      <c r="JM530">
        <v>194432.9</v>
      </c>
      <c r="JN530">
        <v>1.38428</v>
      </c>
      <c r="JO530">
        <v>2.64648</v>
      </c>
      <c r="JP530">
        <v>1.49658</v>
      </c>
      <c r="JQ530">
        <v>2.34741</v>
      </c>
      <c r="JR530">
        <v>1.54907</v>
      </c>
      <c r="JS530">
        <v>2.33643</v>
      </c>
      <c r="JT530">
        <v>36.0113</v>
      </c>
      <c r="JU530">
        <v>24.1751</v>
      </c>
      <c r="JV530">
        <v>18</v>
      </c>
      <c r="JW530">
        <v>483.297</v>
      </c>
      <c r="JX530">
        <v>487.291</v>
      </c>
      <c r="JY530">
        <v>27.5449</v>
      </c>
      <c r="JZ530">
        <v>28.5786</v>
      </c>
      <c r="KA530">
        <v>30.0002</v>
      </c>
      <c r="KB530">
        <v>28.7813</v>
      </c>
      <c r="KC530">
        <v>28.773</v>
      </c>
      <c r="KD530">
        <v>27.8092</v>
      </c>
      <c r="KE530">
        <v>21.6992</v>
      </c>
      <c r="KF530">
        <v>59.8355</v>
      </c>
      <c r="KG530">
        <v>27.5451</v>
      </c>
      <c r="KH530">
        <v>540.544</v>
      </c>
      <c r="KI530">
        <v>19.2286</v>
      </c>
      <c r="KJ530">
        <v>101.935</v>
      </c>
      <c r="KK530">
        <v>91.45440000000001</v>
      </c>
    </row>
    <row r="531" spans="1:297">
      <c r="A531">
        <v>513</v>
      </c>
      <c r="B531">
        <v>1758655574.6</v>
      </c>
      <c r="C531">
        <v>13941.59999990463</v>
      </c>
      <c r="D531" t="s">
        <v>1476</v>
      </c>
      <c r="E531" t="s">
        <v>1477</v>
      </c>
      <c r="F531">
        <v>5</v>
      </c>
      <c r="G531" t="s">
        <v>1413</v>
      </c>
      <c r="H531" t="s">
        <v>438</v>
      </c>
      <c r="I531">
        <v>1758655566.814285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(EA531+(U531+2*0.95*5.67E-8*(((EA531+$B$9)+273)^4-(EA531+273)^4)-44100*J531)/(1.84*29.3*R531+8*0.95*5.67E-8*(EA531+273)^3))</f>
        <v>0</v>
      </c>
      <c r="W531">
        <f>($C$9*EB531+$D$9*EC531+$E$9*V531)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2*0.95*5.67E-8*(((EA531+$B$9)+273)^4-(W531+273)^4)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535.767560735608</v>
      </c>
      <c r="AK531">
        <v>506.5982424242423</v>
      </c>
      <c r="AL531">
        <v>3.306767852519286</v>
      </c>
      <c r="AM531">
        <v>65.18557991189942</v>
      </c>
      <c r="AN531">
        <f>(AP531 - AO531 + DY531*1E3/(8.314*(EA531+273.15)) * AR531/DX531 * AQ531) * DX531/(100*DL531) * 1000/(1000 - AP531)</f>
        <v>0</v>
      </c>
      <c r="AO531">
        <v>19.3215313905526</v>
      </c>
      <c r="AP531">
        <v>22.16328181818181</v>
      </c>
      <c r="AQ531">
        <v>0.0001221221168149841</v>
      </c>
      <c r="AR531">
        <v>105.0321388018358</v>
      </c>
      <c r="AS531">
        <v>0</v>
      </c>
      <c r="AT531">
        <v>0</v>
      </c>
      <c r="AU531">
        <f>IF(AS531*$H$15&gt;=AW531,1.0,(AW531/(AW531-AS531*$H$15)))</f>
        <v>0</v>
      </c>
      <c r="AV531">
        <f>(AU531-1)*100</f>
        <v>0</v>
      </c>
      <c r="AW531">
        <f>MAX(0,($B$15+$C$15*EF531)/(1+$D$15*EF531)*DY531/(EA531+273)*$E$15)</f>
        <v>0</v>
      </c>
      <c r="AX531" t="s">
        <v>439</v>
      </c>
      <c r="AY531" t="s">
        <v>439</v>
      </c>
      <c r="AZ531">
        <v>0</v>
      </c>
      <c r="BA531">
        <v>0</v>
      </c>
      <c r="BB531">
        <f>1-AZ531/BA531</f>
        <v>0</v>
      </c>
      <c r="BC531">
        <v>0</v>
      </c>
      <c r="BD531" t="s">
        <v>439</v>
      </c>
      <c r="BE531" t="s">
        <v>439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439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$B$13*EG531+$C$13*EH531+$F$13*ES531*(1-EV531)</f>
        <v>0</v>
      </c>
      <c r="DI531">
        <f>DH531*DJ531</f>
        <v>0</v>
      </c>
      <c r="DJ531">
        <f>($B$13*$D$11+$C$13*$D$11+$F$13*((FF531+EX531)/MAX(FF531+EX531+FG531, 0.1)*$I$11+FG531/MAX(FF531+EX531+FG531, 0.1)*$J$11))/($B$13+$C$13+$F$13)</f>
        <v>0</v>
      </c>
      <c r="DK531">
        <f>($B$13*$K$11+$C$13*$K$11+$F$13*((FF531+EX531)/MAX(FF531+EX531+FG531, 0.1)*$P$11+FG531/MAX(FF531+EX531+FG531, 0.1)*$Q$11))/($B$13+$C$13+$F$13)</f>
        <v>0</v>
      </c>
      <c r="DL531">
        <v>5.79</v>
      </c>
      <c r="DM531">
        <v>0.5</v>
      </c>
      <c r="DN531" t="s">
        <v>440</v>
      </c>
      <c r="DO531">
        <v>2</v>
      </c>
      <c r="DP531" t="b">
        <v>1</v>
      </c>
      <c r="DQ531">
        <v>1758655566.814285</v>
      </c>
      <c r="DR531">
        <v>471.9874642857144</v>
      </c>
      <c r="DS531">
        <v>508.7652499999999</v>
      </c>
      <c r="DT531">
        <v>22.1488</v>
      </c>
      <c r="DU531">
        <v>19.33586785714286</v>
      </c>
      <c r="DV531">
        <v>473.2648928571429</v>
      </c>
      <c r="DW531">
        <v>21.86450714285714</v>
      </c>
      <c r="DX531">
        <v>499.9869285714286</v>
      </c>
      <c r="DY531">
        <v>90.21500714285715</v>
      </c>
      <c r="DZ531">
        <v>0.06780683571428572</v>
      </c>
      <c r="EA531">
        <v>28.87516785714286</v>
      </c>
      <c r="EB531">
        <v>29.99188571428571</v>
      </c>
      <c r="EC531">
        <v>999.9000000000002</v>
      </c>
      <c r="ED531">
        <v>0</v>
      </c>
      <c r="EE531">
        <v>0</v>
      </c>
      <c r="EF531">
        <v>9988.567500000001</v>
      </c>
      <c r="EG531">
        <v>0</v>
      </c>
      <c r="EH531">
        <v>11.29698214285714</v>
      </c>
      <c r="EI531">
        <v>-36.77784285714286</v>
      </c>
      <c r="EJ531">
        <v>482.6783928571428</v>
      </c>
      <c r="EK531">
        <v>518.7966428571428</v>
      </c>
      <c r="EL531">
        <v>2.812930714285715</v>
      </c>
      <c r="EM531">
        <v>508.7652499999999</v>
      </c>
      <c r="EN531">
        <v>19.33586785714286</v>
      </c>
      <c r="EO531">
        <v>1.998153214285714</v>
      </c>
      <c r="EP531">
        <v>1.744385714285714</v>
      </c>
      <c r="EQ531">
        <v>17.42970357142857</v>
      </c>
      <c r="ER531">
        <v>15.29714642857143</v>
      </c>
      <c r="ES531">
        <v>1999.9975</v>
      </c>
      <c r="ET531">
        <v>0.9800001785714285</v>
      </c>
      <c r="EU531">
        <v>0.01999992857142857</v>
      </c>
      <c r="EV531">
        <v>0</v>
      </c>
      <c r="EW531">
        <v>897.1585357142857</v>
      </c>
      <c r="EX531">
        <v>5.00078</v>
      </c>
      <c r="EY531">
        <v>17462.20357142857</v>
      </c>
      <c r="EZ531">
        <v>16379.61071428571</v>
      </c>
      <c r="FA531">
        <v>38.96192857142857</v>
      </c>
      <c r="FB531">
        <v>39.87267857142857</v>
      </c>
      <c r="FC531">
        <v>39.26771428571429</v>
      </c>
      <c r="FD531">
        <v>39.50857142857142</v>
      </c>
      <c r="FE531">
        <v>40.09792857142856</v>
      </c>
      <c r="FF531">
        <v>1955.0975</v>
      </c>
      <c r="FG531">
        <v>39.9</v>
      </c>
      <c r="FH531">
        <v>0</v>
      </c>
      <c r="FI531">
        <v>1758655573.2</v>
      </c>
      <c r="FJ531">
        <v>0</v>
      </c>
      <c r="FK531">
        <v>897.2995</v>
      </c>
      <c r="FL531">
        <v>13.92516240717013</v>
      </c>
      <c r="FM531">
        <v>261.5623933476696</v>
      </c>
      <c r="FN531">
        <v>17464.59615384616</v>
      </c>
      <c r="FO531">
        <v>15</v>
      </c>
      <c r="FP531">
        <v>0</v>
      </c>
      <c r="FQ531" t="s">
        <v>441</v>
      </c>
      <c r="FR531">
        <v>1746989605.5</v>
      </c>
      <c r="FS531">
        <v>1746989593.5</v>
      </c>
      <c r="FT531">
        <v>0</v>
      </c>
      <c r="FU531">
        <v>-0.274</v>
      </c>
      <c r="FV531">
        <v>-0.002</v>
      </c>
      <c r="FW531">
        <v>2.549</v>
      </c>
      <c r="FX531">
        <v>0.129</v>
      </c>
      <c r="FY531">
        <v>420</v>
      </c>
      <c r="FZ531">
        <v>17</v>
      </c>
      <c r="GA531">
        <v>0.02</v>
      </c>
      <c r="GB531">
        <v>0.04</v>
      </c>
      <c r="GC531">
        <v>-36.1461575</v>
      </c>
      <c r="GD531">
        <v>-13.41050769230766</v>
      </c>
      <c r="GE531">
        <v>1.326564272074199</v>
      </c>
      <c r="GF531">
        <v>0</v>
      </c>
      <c r="GG531">
        <v>896.7715588235294</v>
      </c>
      <c r="GH531">
        <v>10.96875478123788</v>
      </c>
      <c r="GI531">
        <v>1.123995425759389</v>
      </c>
      <c r="GJ531">
        <v>0</v>
      </c>
      <c r="GK531">
        <v>2.805767</v>
      </c>
      <c r="GL531">
        <v>0.1805662288930542</v>
      </c>
      <c r="GM531">
        <v>0.01800043918908647</v>
      </c>
      <c r="GN531">
        <v>0</v>
      </c>
      <c r="GO531">
        <v>0</v>
      </c>
      <c r="GP531">
        <v>3</v>
      </c>
      <c r="GQ531" t="s">
        <v>459</v>
      </c>
      <c r="GR531">
        <v>3.10163</v>
      </c>
      <c r="GS531">
        <v>2.7259</v>
      </c>
      <c r="GT531">
        <v>0.0996558</v>
      </c>
      <c r="GU531">
        <v>0.104944</v>
      </c>
      <c r="GV531">
        <v>0.101719</v>
      </c>
      <c r="GW531">
        <v>0.0935382</v>
      </c>
      <c r="GX531">
        <v>23530.5</v>
      </c>
      <c r="GY531">
        <v>21256.6</v>
      </c>
      <c r="GZ531">
        <v>26698</v>
      </c>
      <c r="HA531">
        <v>23969.9</v>
      </c>
      <c r="HB531">
        <v>38376.3</v>
      </c>
      <c r="HC531">
        <v>32121.9</v>
      </c>
      <c r="HD531">
        <v>46622.6</v>
      </c>
      <c r="HE531">
        <v>37922.1</v>
      </c>
      <c r="HF531">
        <v>1.87405</v>
      </c>
      <c r="HG531">
        <v>1.8596</v>
      </c>
      <c r="HH531">
        <v>0.170298</v>
      </c>
      <c r="HI531">
        <v>0</v>
      </c>
      <c r="HJ531">
        <v>27.2042</v>
      </c>
      <c r="HK531">
        <v>999.9</v>
      </c>
      <c r="HL531">
        <v>46.5</v>
      </c>
      <c r="HM531">
        <v>31.6</v>
      </c>
      <c r="HN531">
        <v>24.063</v>
      </c>
      <c r="HO531">
        <v>60.6259</v>
      </c>
      <c r="HP531">
        <v>22.5761</v>
      </c>
      <c r="HQ531">
        <v>1</v>
      </c>
      <c r="HR531">
        <v>0.102317</v>
      </c>
      <c r="HS531">
        <v>-0.212157</v>
      </c>
      <c r="HT531">
        <v>20.2803</v>
      </c>
      <c r="HU531">
        <v>5.21295</v>
      </c>
      <c r="HV531">
        <v>11.9798</v>
      </c>
      <c r="HW531">
        <v>4.96295</v>
      </c>
      <c r="HX531">
        <v>3.2745</v>
      </c>
      <c r="HY531">
        <v>9999</v>
      </c>
      <c r="HZ531">
        <v>9999</v>
      </c>
      <c r="IA531">
        <v>9999</v>
      </c>
      <c r="IB531">
        <v>999.9</v>
      </c>
      <c r="IC531">
        <v>1.86395</v>
      </c>
      <c r="ID531">
        <v>1.86005</v>
      </c>
      <c r="IE531">
        <v>1.85837</v>
      </c>
      <c r="IF531">
        <v>1.85974</v>
      </c>
      <c r="IG531">
        <v>1.85987</v>
      </c>
      <c r="IH531">
        <v>1.85837</v>
      </c>
      <c r="II531">
        <v>1.85744</v>
      </c>
      <c r="IJ531">
        <v>1.85241</v>
      </c>
      <c r="IK531">
        <v>0</v>
      </c>
      <c r="IL531">
        <v>0</v>
      </c>
      <c r="IM531">
        <v>0</v>
      </c>
      <c r="IN531">
        <v>0</v>
      </c>
      <c r="IO531" t="s">
        <v>443</v>
      </c>
      <c r="IP531" t="s">
        <v>444</v>
      </c>
      <c r="IQ531" t="s">
        <v>445</v>
      </c>
      <c r="IR531" t="s">
        <v>445</v>
      </c>
      <c r="IS531" t="s">
        <v>445</v>
      </c>
      <c r="IT531" t="s">
        <v>445</v>
      </c>
      <c r="IU531">
        <v>0</v>
      </c>
      <c r="IV531">
        <v>100</v>
      </c>
      <c r="IW531">
        <v>100</v>
      </c>
      <c r="IX531">
        <v>-1.275</v>
      </c>
      <c r="IY531">
        <v>0.2846</v>
      </c>
      <c r="IZ531">
        <v>-1.101190050776656</v>
      </c>
      <c r="JA531">
        <v>-0.0009077452495023094</v>
      </c>
      <c r="JB531">
        <v>1.260287539409167E-06</v>
      </c>
      <c r="JC531">
        <v>-2.747980142854786E-10</v>
      </c>
      <c r="JD531">
        <v>0.01164710740424388</v>
      </c>
      <c r="JE531">
        <v>0.002354074995816399</v>
      </c>
      <c r="JF531">
        <v>0.0004967520844642659</v>
      </c>
      <c r="JG531">
        <v>-1.558376616488758E-06</v>
      </c>
      <c r="JH531">
        <v>1</v>
      </c>
      <c r="JI531">
        <v>1955</v>
      </c>
      <c r="JJ531">
        <v>1</v>
      </c>
      <c r="JK531">
        <v>26</v>
      </c>
      <c r="JL531">
        <v>194432.8</v>
      </c>
      <c r="JM531">
        <v>194433</v>
      </c>
      <c r="JN531">
        <v>1.41479</v>
      </c>
      <c r="JO531">
        <v>2.64038</v>
      </c>
      <c r="JP531">
        <v>1.49658</v>
      </c>
      <c r="JQ531">
        <v>2.34619</v>
      </c>
      <c r="JR531">
        <v>1.54907</v>
      </c>
      <c r="JS531">
        <v>2.40723</v>
      </c>
      <c r="JT531">
        <v>36.0113</v>
      </c>
      <c r="JU531">
        <v>24.1751</v>
      </c>
      <c r="JV531">
        <v>18</v>
      </c>
      <c r="JW531">
        <v>482.681</v>
      </c>
      <c r="JX531">
        <v>488.059</v>
      </c>
      <c r="JY531">
        <v>27.5459</v>
      </c>
      <c r="JZ531">
        <v>28.5802</v>
      </c>
      <c r="KA531">
        <v>30</v>
      </c>
      <c r="KB531">
        <v>28.7826</v>
      </c>
      <c r="KC531">
        <v>28.773</v>
      </c>
      <c r="KD531">
        <v>28.5422</v>
      </c>
      <c r="KE531">
        <v>21.9782</v>
      </c>
      <c r="KF531">
        <v>59.8355</v>
      </c>
      <c r="KG531">
        <v>27.553</v>
      </c>
      <c r="KH531">
        <v>560.588</v>
      </c>
      <c r="KI531">
        <v>19.2052</v>
      </c>
      <c r="KJ531">
        <v>101.935</v>
      </c>
      <c r="KK531">
        <v>91.4547</v>
      </c>
    </row>
    <row r="532" spans="1:297">
      <c r="A532">
        <v>514</v>
      </c>
      <c r="B532">
        <v>1758655579.1</v>
      </c>
      <c r="C532">
        <v>13946.09999990463</v>
      </c>
      <c r="D532" t="s">
        <v>1478</v>
      </c>
      <c r="E532" t="s">
        <v>1479</v>
      </c>
      <c r="F532">
        <v>5</v>
      </c>
      <c r="G532" t="s">
        <v>1413</v>
      </c>
      <c r="H532" t="s">
        <v>438</v>
      </c>
      <c r="I532">
        <v>1758655571.260714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(EA532+(U532+2*0.95*5.67E-8*(((EA532+$B$9)+273)^4-(EA532+273)^4)-44100*J532)/(1.84*29.3*R532+8*0.95*5.67E-8*(EA532+273)^3))</f>
        <v>0</v>
      </c>
      <c r="W532">
        <f>($C$9*EB532+$D$9*EC532+$E$9*V532)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2*0.95*5.67E-8*(((EA532+$B$9)+273)^4-(W532+273)^4)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551.2802734377653</v>
      </c>
      <c r="AK532">
        <v>521.4982181818181</v>
      </c>
      <c r="AL532">
        <v>3.316393967383322</v>
      </c>
      <c r="AM532">
        <v>65.18557991189942</v>
      </c>
      <c r="AN532">
        <f>(AP532 - AO532 + DY532*1E3/(8.314*(EA532+273.15)) * AR532/DX532 * AQ532) * DX532/(100*DL532) * 1000/(1000 - AP532)</f>
        <v>0</v>
      </c>
      <c r="AO532">
        <v>19.29312724289495</v>
      </c>
      <c r="AP532">
        <v>22.15595999999999</v>
      </c>
      <c r="AQ532">
        <v>-0.0001256360531186301</v>
      </c>
      <c r="AR532">
        <v>105.0321388018358</v>
      </c>
      <c r="AS532">
        <v>0</v>
      </c>
      <c r="AT532">
        <v>0</v>
      </c>
      <c r="AU532">
        <f>IF(AS532*$H$15&gt;=AW532,1.0,(AW532/(AW532-AS532*$H$15)))</f>
        <v>0</v>
      </c>
      <c r="AV532">
        <f>(AU532-1)*100</f>
        <v>0</v>
      </c>
      <c r="AW532">
        <f>MAX(0,($B$15+$C$15*EF532)/(1+$D$15*EF532)*DY532/(EA532+273)*$E$15)</f>
        <v>0</v>
      </c>
      <c r="AX532" t="s">
        <v>439</v>
      </c>
      <c r="AY532" t="s">
        <v>439</v>
      </c>
      <c r="AZ532">
        <v>0</v>
      </c>
      <c r="BA532">
        <v>0</v>
      </c>
      <c r="BB532">
        <f>1-AZ532/BA532</f>
        <v>0</v>
      </c>
      <c r="BC532">
        <v>0</v>
      </c>
      <c r="BD532" t="s">
        <v>439</v>
      </c>
      <c r="BE532" t="s">
        <v>439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439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$B$13*EG532+$C$13*EH532+$F$13*ES532*(1-EV532)</f>
        <v>0</v>
      </c>
      <c r="DI532">
        <f>DH532*DJ532</f>
        <v>0</v>
      </c>
      <c r="DJ532">
        <f>($B$13*$D$11+$C$13*$D$11+$F$13*((FF532+EX532)/MAX(FF532+EX532+FG532, 0.1)*$I$11+FG532/MAX(FF532+EX532+FG532, 0.1)*$J$11))/($B$13+$C$13+$F$13)</f>
        <v>0</v>
      </c>
      <c r="DK532">
        <f>($B$13*$K$11+$C$13*$K$11+$F$13*((FF532+EX532)/MAX(FF532+EX532+FG532, 0.1)*$P$11+FG532/MAX(FF532+EX532+FG532, 0.1)*$Q$11))/($B$13+$C$13+$F$13)</f>
        <v>0</v>
      </c>
      <c r="DL532">
        <v>5.79</v>
      </c>
      <c r="DM532">
        <v>0.5</v>
      </c>
      <c r="DN532" t="s">
        <v>440</v>
      </c>
      <c r="DO532">
        <v>2</v>
      </c>
      <c r="DP532" t="b">
        <v>1</v>
      </c>
      <c r="DQ532">
        <v>1758655571.260714</v>
      </c>
      <c r="DR532">
        <v>486.2190000000001</v>
      </c>
      <c r="DS532">
        <v>523.7418571428573</v>
      </c>
      <c r="DT532">
        <v>22.15541071428571</v>
      </c>
      <c r="DU532">
        <v>19.32384642857143</v>
      </c>
      <c r="DV532">
        <v>487.4947857142857</v>
      </c>
      <c r="DW532">
        <v>21.87097499999999</v>
      </c>
      <c r="DX532">
        <v>500.0239999999999</v>
      </c>
      <c r="DY532">
        <v>90.21391428571428</v>
      </c>
      <c r="DZ532">
        <v>0.06773838928571428</v>
      </c>
      <c r="EA532">
        <v>28.87595714285714</v>
      </c>
      <c r="EB532">
        <v>29.98758571428571</v>
      </c>
      <c r="EC532">
        <v>999.9000000000002</v>
      </c>
      <c r="ED532">
        <v>0</v>
      </c>
      <c r="EE532">
        <v>0</v>
      </c>
      <c r="EF532">
        <v>9992.247857142856</v>
      </c>
      <c r="EG532">
        <v>0</v>
      </c>
      <c r="EH532">
        <v>11.29698214285714</v>
      </c>
      <c r="EI532">
        <v>-37.52304285714285</v>
      </c>
      <c r="EJ532">
        <v>497.2354285714286</v>
      </c>
      <c r="EK532">
        <v>534.0618571428571</v>
      </c>
      <c r="EL532">
        <v>2.831561428571428</v>
      </c>
      <c r="EM532">
        <v>523.7418571428573</v>
      </c>
      <c r="EN532">
        <v>19.32384642857143</v>
      </c>
      <c r="EO532">
        <v>1.998725714285714</v>
      </c>
      <c r="EP532">
        <v>1.74328</v>
      </c>
      <c r="EQ532">
        <v>17.43424285714286</v>
      </c>
      <c r="ER532">
        <v>15.287275</v>
      </c>
      <c r="ES532">
        <v>1999.981428571429</v>
      </c>
      <c r="ET532">
        <v>0.9800000714285714</v>
      </c>
      <c r="EU532">
        <v>0.02000003214285714</v>
      </c>
      <c r="EV532">
        <v>0</v>
      </c>
      <c r="EW532">
        <v>898.1878214285714</v>
      </c>
      <c r="EX532">
        <v>5.00078</v>
      </c>
      <c r="EY532">
        <v>17483.16785714286</v>
      </c>
      <c r="EZ532">
        <v>16379.47500000001</v>
      </c>
      <c r="FA532">
        <v>38.95746428571429</v>
      </c>
      <c r="FB532">
        <v>39.87942857142857</v>
      </c>
      <c r="FC532">
        <v>39.2832857142857</v>
      </c>
      <c r="FD532">
        <v>39.49514285714285</v>
      </c>
      <c r="FE532">
        <v>40.10682142857143</v>
      </c>
      <c r="FF532">
        <v>1955.081428571428</v>
      </c>
      <c r="FG532">
        <v>39.9</v>
      </c>
      <c r="FH532">
        <v>0</v>
      </c>
      <c r="FI532">
        <v>1758655577.4</v>
      </c>
      <c r="FJ532">
        <v>0</v>
      </c>
      <c r="FK532">
        <v>898.3518399999999</v>
      </c>
      <c r="FL532">
        <v>15.79661535968139</v>
      </c>
      <c r="FM532">
        <v>323.6615379655487</v>
      </c>
      <c r="FN532">
        <v>17486.316</v>
      </c>
      <c r="FO532">
        <v>15</v>
      </c>
      <c r="FP532">
        <v>0</v>
      </c>
      <c r="FQ532" t="s">
        <v>441</v>
      </c>
      <c r="FR532">
        <v>1746989605.5</v>
      </c>
      <c r="FS532">
        <v>1746989593.5</v>
      </c>
      <c r="FT532">
        <v>0</v>
      </c>
      <c r="FU532">
        <v>-0.274</v>
      </c>
      <c r="FV532">
        <v>-0.002</v>
      </c>
      <c r="FW532">
        <v>2.549</v>
      </c>
      <c r="FX532">
        <v>0.129</v>
      </c>
      <c r="FY532">
        <v>420</v>
      </c>
      <c r="FZ532">
        <v>17</v>
      </c>
      <c r="GA532">
        <v>0.02</v>
      </c>
      <c r="GB532">
        <v>0.04</v>
      </c>
      <c r="GC532">
        <v>-37.04528048780488</v>
      </c>
      <c r="GD532">
        <v>-10.17805505226484</v>
      </c>
      <c r="GE532">
        <v>1.012667509111218</v>
      </c>
      <c r="GF532">
        <v>0</v>
      </c>
      <c r="GG532">
        <v>897.5977647058824</v>
      </c>
      <c r="GH532">
        <v>13.88330022760498</v>
      </c>
      <c r="GI532">
        <v>1.392355369167094</v>
      </c>
      <c r="GJ532">
        <v>0</v>
      </c>
      <c r="GK532">
        <v>2.82249</v>
      </c>
      <c r="GL532">
        <v>0.2444922648083614</v>
      </c>
      <c r="GM532">
        <v>0.02511170351964474</v>
      </c>
      <c r="GN532">
        <v>0</v>
      </c>
      <c r="GO532">
        <v>0</v>
      </c>
      <c r="GP532">
        <v>3</v>
      </c>
      <c r="GQ532" t="s">
        <v>459</v>
      </c>
      <c r="GR532">
        <v>3.10212</v>
      </c>
      <c r="GS532">
        <v>2.72572</v>
      </c>
      <c r="GT532">
        <v>0.101773</v>
      </c>
      <c r="GU532">
        <v>0.107075</v>
      </c>
      <c r="GV532">
        <v>0.101698</v>
      </c>
      <c r="GW532">
        <v>0.0934104</v>
      </c>
      <c r="GX532">
        <v>23475.2</v>
      </c>
      <c r="GY532">
        <v>21206</v>
      </c>
      <c r="GZ532">
        <v>26698</v>
      </c>
      <c r="HA532">
        <v>23969.8</v>
      </c>
      <c r="HB532">
        <v>38377.4</v>
      </c>
      <c r="HC532">
        <v>32126.7</v>
      </c>
      <c r="HD532">
        <v>46622.5</v>
      </c>
      <c r="HE532">
        <v>37922.1</v>
      </c>
      <c r="HF532">
        <v>1.8747</v>
      </c>
      <c r="HG532">
        <v>1.8589</v>
      </c>
      <c r="HH532">
        <v>0.170879</v>
      </c>
      <c r="HI532">
        <v>0</v>
      </c>
      <c r="HJ532">
        <v>27.2042</v>
      </c>
      <c r="HK532">
        <v>999.9</v>
      </c>
      <c r="HL532">
        <v>46.5</v>
      </c>
      <c r="HM532">
        <v>31.6</v>
      </c>
      <c r="HN532">
        <v>24.0608</v>
      </c>
      <c r="HO532">
        <v>60.6659</v>
      </c>
      <c r="HP532">
        <v>22.6923</v>
      </c>
      <c r="HQ532">
        <v>1</v>
      </c>
      <c r="HR532">
        <v>0.102624</v>
      </c>
      <c r="HS532">
        <v>-0.238875</v>
      </c>
      <c r="HT532">
        <v>20.2803</v>
      </c>
      <c r="HU532">
        <v>5.2128</v>
      </c>
      <c r="HV532">
        <v>11.9797</v>
      </c>
      <c r="HW532">
        <v>4.9629</v>
      </c>
      <c r="HX532">
        <v>3.27453</v>
      </c>
      <c r="HY532">
        <v>9999</v>
      </c>
      <c r="HZ532">
        <v>9999</v>
      </c>
      <c r="IA532">
        <v>9999</v>
      </c>
      <c r="IB532">
        <v>999.9</v>
      </c>
      <c r="IC532">
        <v>1.86395</v>
      </c>
      <c r="ID532">
        <v>1.86007</v>
      </c>
      <c r="IE532">
        <v>1.85838</v>
      </c>
      <c r="IF532">
        <v>1.85974</v>
      </c>
      <c r="IG532">
        <v>1.85988</v>
      </c>
      <c r="IH532">
        <v>1.85837</v>
      </c>
      <c r="II532">
        <v>1.85745</v>
      </c>
      <c r="IJ532">
        <v>1.85242</v>
      </c>
      <c r="IK532">
        <v>0</v>
      </c>
      <c r="IL532">
        <v>0</v>
      </c>
      <c r="IM532">
        <v>0</v>
      </c>
      <c r="IN532">
        <v>0</v>
      </c>
      <c r="IO532" t="s">
        <v>443</v>
      </c>
      <c r="IP532" t="s">
        <v>444</v>
      </c>
      <c r="IQ532" t="s">
        <v>445</v>
      </c>
      <c r="IR532" t="s">
        <v>445</v>
      </c>
      <c r="IS532" t="s">
        <v>445</v>
      </c>
      <c r="IT532" t="s">
        <v>445</v>
      </c>
      <c r="IU532">
        <v>0</v>
      </c>
      <c r="IV532">
        <v>100</v>
      </c>
      <c r="IW532">
        <v>100</v>
      </c>
      <c r="IX532">
        <v>-1.272</v>
      </c>
      <c r="IY532">
        <v>0.2845</v>
      </c>
      <c r="IZ532">
        <v>-1.101190050776656</v>
      </c>
      <c r="JA532">
        <v>-0.0009077452495023094</v>
      </c>
      <c r="JB532">
        <v>1.260287539409167E-06</v>
      </c>
      <c r="JC532">
        <v>-2.747980142854786E-10</v>
      </c>
      <c r="JD532">
        <v>0.01164710740424388</v>
      </c>
      <c r="JE532">
        <v>0.002354074995816399</v>
      </c>
      <c r="JF532">
        <v>0.0004967520844642659</v>
      </c>
      <c r="JG532">
        <v>-1.558376616488758E-06</v>
      </c>
      <c r="JH532">
        <v>1</v>
      </c>
      <c r="JI532">
        <v>1955</v>
      </c>
      <c r="JJ532">
        <v>1</v>
      </c>
      <c r="JK532">
        <v>26</v>
      </c>
      <c r="JL532">
        <v>194432.9</v>
      </c>
      <c r="JM532">
        <v>194433.1</v>
      </c>
      <c r="JN532">
        <v>1.45142</v>
      </c>
      <c r="JO532">
        <v>2.64038</v>
      </c>
      <c r="JP532">
        <v>1.49658</v>
      </c>
      <c r="JQ532">
        <v>2.34619</v>
      </c>
      <c r="JR532">
        <v>1.54907</v>
      </c>
      <c r="JS532">
        <v>2.36206</v>
      </c>
      <c r="JT532">
        <v>36.0113</v>
      </c>
      <c r="JU532">
        <v>24.1751</v>
      </c>
      <c r="JV532">
        <v>18</v>
      </c>
      <c r="JW532">
        <v>483.068</v>
      </c>
      <c r="JX532">
        <v>487.622</v>
      </c>
      <c r="JY532">
        <v>27.5529</v>
      </c>
      <c r="JZ532">
        <v>28.5802</v>
      </c>
      <c r="KA532">
        <v>30.0001</v>
      </c>
      <c r="KB532">
        <v>28.7837</v>
      </c>
      <c r="KC532">
        <v>28.7755</v>
      </c>
      <c r="KD532">
        <v>29.1592</v>
      </c>
      <c r="KE532">
        <v>21.9782</v>
      </c>
      <c r="KF532">
        <v>59.8355</v>
      </c>
      <c r="KG532">
        <v>27.5639</v>
      </c>
      <c r="KH532">
        <v>573.9450000000001</v>
      </c>
      <c r="KI532">
        <v>19.1888</v>
      </c>
      <c r="KJ532">
        <v>101.935</v>
      </c>
      <c r="KK532">
        <v>91.4546</v>
      </c>
    </row>
    <row r="533" spans="1:297">
      <c r="A533">
        <v>515</v>
      </c>
      <c r="B533">
        <v>1758655584.1</v>
      </c>
      <c r="C533">
        <v>13951.09999990463</v>
      </c>
      <c r="D533" t="s">
        <v>1480</v>
      </c>
      <c r="E533" t="s">
        <v>1481</v>
      </c>
      <c r="F533">
        <v>5</v>
      </c>
      <c r="G533" t="s">
        <v>1413</v>
      </c>
      <c r="H533" t="s">
        <v>438</v>
      </c>
      <c r="I533">
        <v>1758655576.562963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(EA533+(U533+2*0.95*5.67E-8*(((EA533+$B$9)+273)^4-(EA533+273)^4)-44100*J533)/(1.84*29.3*R533+8*0.95*5.67E-8*(EA533+273)^3))</f>
        <v>0</v>
      </c>
      <c r="W533">
        <f>($C$9*EB533+$D$9*EC533+$E$9*V533)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2*0.95*5.67E-8*(((EA533+$B$9)+273)^4-(W533+273)^4)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568.3660008052763</v>
      </c>
      <c r="AK533">
        <v>538.006721212121</v>
      </c>
      <c r="AL533">
        <v>3.297192656146192</v>
      </c>
      <c r="AM533">
        <v>65.18557991189942</v>
      </c>
      <c r="AN533">
        <f>(AP533 - AO533 + DY533*1E3/(8.314*(EA533+273.15)) * AR533/DX533 * AQ533) * DX533/(100*DL533) * 1000/(1000 - AP533)</f>
        <v>0</v>
      </c>
      <c r="AO533">
        <v>19.21213013943238</v>
      </c>
      <c r="AP533">
        <v>22.13278666666666</v>
      </c>
      <c r="AQ533">
        <v>-0.00751058334161793</v>
      </c>
      <c r="AR533">
        <v>105.0321388018358</v>
      </c>
      <c r="AS533">
        <v>0</v>
      </c>
      <c r="AT533">
        <v>0</v>
      </c>
      <c r="AU533">
        <f>IF(AS533*$H$15&gt;=AW533,1.0,(AW533/(AW533-AS533*$H$15)))</f>
        <v>0</v>
      </c>
      <c r="AV533">
        <f>(AU533-1)*100</f>
        <v>0</v>
      </c>
      <c r="AW533">
        <f>MAX(0,($B$15+$C$15*EF533)/(1+$D$15*EF533)*DY533/(EA533+273)*$E$15)</f>
        <v>0</v>
      </c>
      <c r="AX533" t="s">
        <v>439</v>
      </c>
      <c r="AY533" t="s">
        <v>439</v>
      </c>
      <c r="AZ533">
        <v>0</v>
      </c>
      <c r="BA533">
        <v>0</v>
      </c>
      <c r="BB533">
        <f>1-AZ533/BA533</f>
        <v>0</v>
      </c>
      <c r="BC533">
        <v>0</v>
      </c>
      <c r="BD533" t="s">
        <v>439</v>
      </c>
      <c r="BE533" t="s">
        <v>439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439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$B$13*EG533+$C$13*EH533+$F$13*ES533*(1-EV533)</f>
        <v>0</v>
      </c>
      <c r="DI533">
        <f>DH533*DJ533</f>
        <v>0</v>
      </c>
      <c r="DJ533">
        <f>($B$13*$D$11+$C$13*$D$11+$F$13*((FF533+EX533)/MAX(FF533+EX533+FG533, 0.1)*$I$11+FG533/MAX(FF533+EX533+FG533, 0.1)*$J$11))/($B$13+$C$13+$F$13)</f>
        <v>0</v>
      </c>
      <c r="DK533">
        <f>($B$13*$K$11+$C$13*$K$11+$F$13*((FF533+EX533)/MAX(FF533+EX533+FG533, 0.1)*$P$11+FG533/MAX(FF533+EX533+FG533, 0.1)*$Q$11))/($B$13+$C$13+$F$13)</f>
        <v>0</v>
      </c>
      <c r="DL533">
        <v>5.79</v>
      </c>
      <c r="DM533">
        <v>0.5</v>
      </c>
      <c r="DN533" t="s">
        <v>440</v>
      </c>
      <c r="DO533">
        <v>2</v>
      </c>
      <c r="DP533" t="b">
        <v>1</v>
      </c>
      <c r="DQ533">
        <v>1758655576.562963</v>
      </c>
      <c r="DR533">
        <v>503.3404074074074</v>
      </c>
      <c r="DS533">
        <v>541.6215555555556</v>
      </c>
      <c r="DT533">
        <v>22.15504814814815</v>
      </c>
      <c r="DU533">
        <v>19.28580370370371</v>
      </c>
      <c r="DV533">
        <v>504.6138888888888</v>
      </c>
      <c r="DW533">
        <v>21.87061851851852</v>
      </c>
      <c r="DX533">
        <v>500.0042962962963</v>
      </c>
      <c r="DY533">
        <v>90.21347777777777</v>
      </c>
      <c r="DZ533">
        <v>0.06755738888888889</v>
      </c>
      <c r="EA533">
        <v>28.87674814814816</v>
      </c>
      <c r="EB533">
        <v>29.98721851851851</v>
      </c>
      <c r="EC533">
        <v>999.9000000000001</v>
      </c>
      <c r="ED533">
        <v>0</v>
      </c>
      <c r="EE533">
        <v>0</v>
      </c>
      <c r="EF533">
        <v>9990.551851851853</v>
      </c>
      <c r="EG533">
        <v>0</v>
      </c>
      <c r="EH533">
        <v>11.29713703703704</v>
      </c>
      <c r="EI533">
        <v>-38.28126296296296</v>
      </c>
      <c r="EJ533">
        <v>514.7444814814816</v>
      </c>
      <c r="EK533">
        <v>552.2719999999999</v>
      </c>
      <c r="EL533">
        <v>2.869244814814814</v>
      </c>
      <c r="EM533">
        <v>541.6215555555556</v>
      </c>
      <c r="EN533">
        <v>19.28580370370371</v>
      </c>
      <c r="EO533">
        <v>1.998684074074074</v>
      </c>
      <c r="EP533">
        <v>1.739839259259259</v>
      </c>
      <c r="EQ533">
        <v>17.43391851851852</v>
      </c>
      <c r="ER533">
        <v>15.25648888888889</v>
      </c>
      <c r="ES533">
        <v>1999.986296296296</v>
      </c>
      <c r="ET533">
        <v>0.9800002222222223</v>
      </c>
      <c r="EU533">
        <v>0.01999988518518519</v>
      </c>
      <c r="EV533">
        <v>0</v>
      </c>
      <c r="EW533">
        <v>899.7225925925925</v>
      </c>
      <c r="EX533">
        <v>5.00078</v>
      </c>
      <c r="EY533">
        <v>17514.53333333333</v>
      </c>
      <c r="EZ533">
        <v>16379.52592592593</v>
      </c>
      <c r="FA533">
        <v>38.97214814814815</v>
      </c>
      <c r="FB533">
        <v>39.87959259259259</v>
      </c>
      <c r="FC533">
        <v>39.26603703703704</v>
      </c>
      <c r="FD533">
        <v>39.49729629629629</v>
      </c>
      <c r="FE533">
        <v>40.1131111111111</v>
      </c>
      <c r="FF533">
        <v>1955.086296296296</v>
      </c>
      <c r="FG533">
        <v>39.9</v>
      </c>
      <c r="FH533">
        <v>0</v>
      </c>
      <c r="FI533">
        <v>1758655582.2</v>
      </c>
      <c r="FJ533">
        <v>0</v>
      </c>
      <c r="FK533">
        <v>899.7358799999998</v>
      </c>
      <c r="FL533">
        <v>18.13084614952789</v>
      </c>
      <c r="FM533">
        <v>396.6615384358642</v>
      </c>
      <c r="FN533">
        <v>17515.048</v>
      </c>
      <c r="FO533">
        <v>15</v>
      </c>
      <c r="FP533">
        <v>0</v>
      </c>
      <c r="FQ533" t="s">
        <v>441</v>
      </c>
      <c r="FR533">
        <v>1746989605.5</v>
      </c>
      <c r="FS533">
        <v>1746989593.5</v>
      </c>
      <c r="FT533">
        <v>0</v>
      </c>
      <c r="FU533">
        <v>-0.274</v>
      </c>
      <c r="FV533">
        <v>-0.002</v>
      </c>
      <c r="FW533">
        <v>2.549</v>
      </c>
      <c r="FX533">
        <v>0.129</v>
      </c>
      <c r="FY533">
        <v>420</v>
      </c>
      <c r="FZ533">
        <v>17</v>
      </c>
      <c r="GA533">
        <v>0.02</v>
      </c>
      <c r="GB533">
        <v>0.04</v>
      </c>
      <c r="GC533">
        <v>-37.69826341463415</v>
      </c>
      <c r="GD533">
        <v>-8.738178397212543</v>
      </c>
      <c r="GE533">
        <v>0.8630552427719471</v>
      </c>
      <c r="GF533">
        <v>0</v>
      </c>
      <c r="GG533">
        <v>898.6408235294118</v>
      </c>
      <c r="GH533">
        <v>16.39260504082973</v>
      </c>
      <c r="GI533">
        <v>1.629499227850076</v>
      </c>
      <c r="GJ533">
        <v>0</v>
      </c>
      <c r="GK533">
        <v>2.845378780487804</v>
      </c>
      <c r="GL533">
        <v>0.3815686411149848</v>
      </c>
      <c r="GM533">
        <v>0.03945926835977069</v>
      </c>
      <c r="GN533">
        <v>0</v>
      </c>
      <c r="GO533">
        <v>0</v>
      </c>
      <c r="GP533">
        <v>3</v>
      </c>
      <c r="GQ533" t="s">
        <v>459</v>
      </c>
      <c r="GR533">
        <v>3.1019</v>
      </c>
      <c r="GS533">
        <v>2.72583</v>
      </c>
      <c r="GT533">
        <v>0.104079</v>
      </c>
      <c r="GU533">
        <v>0.109403</v>
      </c>
      <c r="GV533">
        <v>0.101615</v>
      </c>
      <c r="GW533">
        <v>0.093155</v>
      </c>
      <c r="GX533">
        <v>23414.9</v>
      </c>
      <c r="GY533">
        <v>21150.8</v>
      </c>
      <c r="GZ533">
        <v>26698</v>
      </c>
      <c r="HA533">
        <v>23970</v>
      </c>
      <c r="HB533">
        <v>38381.3</v>
      </c>
      <c r="HC533">
        <v>32136.2</v>
      </c>
      <c r="HD533">
        <v>46622.5</v>
      </c>
      <c r="HE533">
        <v>37922.3</v>
      </c>
      <c r="HF533">
        <v>1.87445</v>
      </c>
      <c r="HG533">
        <v>1.8592</v>
      </c>
      <c r="HH533">
        <v>0.170767</v>
      </c>
      <c r="HI533">
        <v>0</v>
      </c>
      <c r="HJ533">
        <v>27.2042</v>
      </c>
      <c r="HK533">
        <v>999.9</v>
      </c>
      <c r="HL533">
        <v>46.5</v>
      </c>
      <c r="HM533">
        <v>31.6</v>
      </c>
      <c r="HN533">
        <v>24.0595</v>
      </c>
      <c r="HO533">
        <v>61.1859</v>
      </c>
      <c r="HP533">
        <v>22.5681</v>
      </c>
      <c r="HQ533">
        <v>1</v>
      </c>
      <c r="HR533">
        <v>0.10232</v>
      </c>
      <c r="HS533">
        <v>-0.248706</v>
      </c>
      <c r="HT533">
        <v>20.2803</v>
      </c>
      <c r="HU533">
        <v>5.2119</v>
      </c>
      <c r="HV533">
        <v>11.9798</v>
      </c>
      <c r="HW533">
        <v>4.9629</v>
      </c>
      <c r="HX533">
        <v>3.2744</v>
      </c>
      <c r="HY533">
        <v>9999</v>
      </c>
      <c r="HZ533">
        <v>9999</v>
      </c>
      <c r="IA533">
        <v>9999</v>
      </c>
      <c r="IB533">
        <v>999.9</v>
      </c>
      <c r="IC533">
        <v>1.86395</v>
      </c>
      <c r="ID533">
        <v>1.86006</v>
      </c>
      <c r="IE533">
        <v>1.85838</v>
      </c>
      <c r="IF533">
        <v>1.85974</v>
      </c>
      <c r="IG533">
        <v>1.85988</v>
      </c>
      <c r="IH533">
        <v>1.85837</v>
      </c>
      <c r="II533">
        <v>1.85745</v>
      </c>
      <c r="IJ533">
        <v>1.85242</v>
      </c>
      <c r="IK533">
        <v>0</v>
      </c>
      <c r="IL533">
        <v>0</v>
      </c>
      <c r="IM533">
        <v>0</v>
      </c>
      <c r="IN533">
        <v>0</v>
      </c>
      <c r="IO533" t="s">
        <v>443</v>
      </c>
      <c r="IP533" t="s">
        <v>444</v>
      </c>
      <c r="IQ533" t="s">
        <v>445</v>
      </c>
      <c r="IR533" t="s">
        <v>445</v>
      </c>
      <c r="IS533" t="s">
        <v>445</v>
      </c>
      <c r="IT533" t="s">
        <v>445</v>
      </c>
      <c r="IU533">
        <v>0</v>
      </c>
      <c r="IV533">
        <v>100</v>
      </c>
      <c r="IW533">
        <v>100</v>
      </c>
      <c r="IX533">
        <v>-1.269</v>
      </c>
      <c r="IY533">
        <v>0.2839</v>
      </c>
      <c r="IZ533">
        <v>-1.101190050776656</v>
      </c>
      <c r="JA533">
        <v>-0.0009077452495023094</v>
      </c>
      <c r="JB533">
        <v>1.260287539409167E-06</v>
      </c>
      <c r="JC533">
        <v>-2.747980142854786E-10</v>
      </c>
      <c r="JD533">
        <v>0.01164710740424388</v>
      </c>
      <c r="JE533">
        <v>0.002354074995816399</v>
      </c>
      <c r="JF533">
        <v>0.0004967520844642659</v>
      </c>
      <c r="JG533">
        <v>-1.558376616488758E-06</v>
      </c>
      <c r="JH533">
        <v>1</v>
      </c>
      <c r="JI533">
        <v>1955</v>
      </c>
      <c r="JJ533">
        <v>1</v>
      </c>
      <c r="JK533">
        <v>26</v>
      </c>
      <c r="JL533">
        <v>194433</v>
      </c>
      <c r="JM533">
        <v>194433.2</v>
      </c>
      <c r="JN533">
        <v>1.48438</v>
      </c>
      <c r="JO533">
        <v>2.63184</v>
      </c>
      <c r="JP533">
        <v>1.49658</v>
      </c>
      <c r="JQ533">
        <v>2.34741</v>
      </c>
      <c r="JR533">
        <v>1.54907</v>
      </c>
      <c r="JS533">
        <v>2.43408</v>
      </c>
      <c r="JT533">
        <v>36.0113</v>
      </c>
      <c r="JU533">
        <v>24.1751</v>
      </c>
      <c r="JV533">
        <v>18</v>
      </c>
      <c r="JW533">
        <v>482.923</v>
      </c>
      <c r="JX533">
        <v>487.818</v>
      </c>
      <c r="JY533">
        <v>27.5648</v>
      </c>
      <c r="JZ533">
        <v>28.5826</v>
      </c>
      <c r="KA533">
        <v>30</v>
      </c>
      <c r="KB533">
        <v>28.7837</v>
      </c>
      <c r="KC533">
        <v>28.7755</v>
      </c>
      <c r="KD533">
        <v>29.8101</v>
      </c>
      <c r="KE533">
        <v>21.9782</v>
      </c>
      <c r="KF533">
        <v>59.4646</v>
      </c>
      <c r="KG533">
        <v>27.5717</v>
      </c>
      <c r="KH533">
        <v>587.318</v>
      </c>
      <c r="KI533">
        <v>19.2004</v>
      </c>
      <c r="KJ533">
        <v>101.935</v>
      </c>
      <c r="KK533">
        <v>91.4552</v>
      </c>
    </row>
    <row r="534" spans="1:297">
      <c r="A534">
        <v>516</v>
      </c>
      <c r="B534">
        <v>1758655589.1</v>
      </c>
      <c r="C534">
        <v>13956.09999990463</v>
      </c>
      <c r="D534" t="s">
        <v>1482</v>
      </c>
      <c r="E534" t="s">
        <v>1483</v>
      </c>
      <c r="F534">
        <v>5</v>
      </c>
      <c r="G534" t="s">
        <v>1413</v>
      </c>
      <c r="H534" t="s">
        <v>438</v>
      </c>
      <c r="I534">
        <v>1758655581.581481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(EA534+(U534+2*0.95*5.67E-8*(((EA534+$B$9)+273)^4-(EA534+273)^4)-44100*J534)/(1.84*29.3*R534+8*0.95*5.67E-8*(EA534+273)^3))</f>
        <v>0</v>
      </c>
      <c r="W534">
        <f>($C$9*EB534+$D$9*EC534+$E$9*V534)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2*0.95*5.67E-8*(((EA534+$B$9)+273)^4-(W534+273)^4)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585.3689510797228</v>
      </c>
      <c r="AK534">
        <v>554.5780363636363</v>
      </c>
      <c r="AL534">
        <v>3.30957769563833</v>
      </c>
      <c r="AM534">
        <v>65.18557991189942</v>
      </c>
      <c r="AN534">
        <f>(AP534 - AO534 + DY534*1E3/(8.314*(EA534+273.15)) * AR534/DX534 * AQ534) * DX534/(100*DL534) * 1000/(1000 - AP534)</f>
        <v>0</v>
      </c>
      <c r="AO534">
        <v>19.16117501227282</v>
      </c>
      <c r="AP534">
        <v>22.09978484848485</v>
      </c>
      <c r="AQ534">
        <v>-0.00802982148526823</v>
      </c>
      <c r="AR534">
        <v>105.0321388018358</v>
      </c>
      <c r="AS534">
        <v>0</v>
      </c>
      <c r="AT534">
        <v>0</v>
      </c>
      <c r="AU534">
        <f>IF(AS534*$H$15&gt;=AW534,1.0,(AW534/(AW534-AS534*$H$15)))</f>
        <v>0</v>
      </c>
      <c r="AV534">
        <f>(AU534-1)*100</f>
        <v>0</v>
      </c>
      <c r="AW534">
        <f>MAX(0,($B$15+$C$15*EF534)/(1+$D$15*EF534)*DY534/(EA534+273)*$E$15)</f>
        <v>0</v>
      </c>
      <c r="AX534" t="s">
        <v>439</v>
      </c>
      <c r="AY534" t="s">
        <v>439</v>
      </c>
      <c r="AZ534">
        <v>0</v>
      </c>
      <c r="BA534">
        <v>0</v>
      </c>
      <c r="BB534">
        <f>1-AZ534/BA534</f>
        <v>0</v>
      </c>
      <c r="BC534">
        <v>0</v>
      </c>
      <c r="BD534" t="s">
        <v>439</v>
      </c>
      <c r="BE534" t="s">
        <v>439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439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$B$13*EG534+$C$13*EH534+$F$13*ES534*(1-EV534)</f>
        <v>0</v>
      </c>
      <c r="DI534">
        <f>DH534*DJ534</f>
        <v>0</v>
      </c>
      <c r="DJ534">
        <f>($B$13*$D$11+$C$13*$D$11+$F$13*((FF534+EX534)/MAX(FF534+EX534+FG534, 0.1)*$I$11+FG534/MAX(FF534+EX534+FG534, 0.1)*$J$11))/($B$13+$C$13+$F$13)</f>
        <v>0</v>
      </c>
      <c r="DK534">
        <f>($B$13*$K$11+$C$13*$K$11+$F$13*((FF534+EX534)/MAX(FF534+EX534+FG534, 0.1)*$P$11+FG534/MAX(FF534+EX534+FG534, 0.1)*$Q$11))/($B$13+$C$13+$F$13)</f>
        <v>0</v>
      </c>
      <c r="DL534">
        <v>5.79</v>
      </c>
      <c r="DM534">
        <v>0.5</v>
      </c>
      <c r="DN534" t="s">
        <v>440</v>
      </c>
      <c r="DO534">
        <v>2</v>
      </c>
      <c r="DP534" t="b">
        <v>1</v>
      </c>
      <c r="DQ534">
        <v>1758655581.581481</v>
      </c>
      <c r="DR534">
        <v>519.5785185185185</v>
      </c>
      <c r="DS534">
        <v>558.4984814814815</v>
      </c>
      <c r="DT534">
        <v>22.14034444444444</v>
      </c>
      <c r="DU534">
        <v>19.23197777777778</v>
      </c>
      <c r="DV534">
        <v>520.8493333333333</v>
      </c>
      <c r="DW534">
        <v>21.85622962962963</v>
      </c>
      <c r="DX534">
        <v>500.0113703703704</v>
      </c>
      <c r="DY534">
        <v>90.2135148148148</v>
      </c>
      <c r="DZ534">
        <v>0.06771522222222222</v>
      </c>
      <c r="EA534">
        <v>28.87732962962962</v>
      </c>
      <c r="EB534">
        <v>29.98406296296297</v>
      </c>
      <c r="EC534">
        <v>999.9000000000001</v>
      </c>
      <c r="ED534">
        <v>0</v>
      </c>
      <c r="EE534">
        <v>0</v>
      </c>
      <c r="EF534">
        <v>10000.98777777778</v>
      </c>
      <c r="EG534">
        <v>0</v>
      </c>
      <c r="EH534">
        <v>11.29291481481481</v>
      </c>
      <c r="EI534">
        <v>-38.92007407407407</v>
      </c>
      <c r="EJ534">
        <v>531.3423333333332</v>
      </c>
      <c r="EK534">
        <v>569.4494074074074</v>
      </c>
      <c r="EL534">
        <v>2.908365925925926</v>
      </c>
      <c r="EM534">
        <v>558.4984814814815</v>
      </c>
      <c r="EN534">
        <v>19.23197777777778</v>
      </c>
      <c r="EO534">
        <v>1.997358888888889</v>
      </c>
      <c r="EP534">
        <v>1.734985185185185</v>
      </c>
      <c r="EQ534">
        <v>17.42340740740741</v>
      </c>
      <c r="ER534">
        <v>15.21298518518518</v>
      </c>
      <c r="ES534">
        <v>2000.000740740741</v>
      </c>
      <c r="ET534">
        <v>0.9800004444444445</v>
      </c>
      <c r="EU534">
        <v>0.01999966666666667</v>
      </c>
      <c r="EV534">
        <v>0</v>
      </c>
      <c r="EW534">
        <v>901.5428148148147</v>
      </c>
      <c r="EX534">
        <v>5.00078</v>
      </c>
      <c r="EY534">
        <v>17549.98148148148</v>
      </c>
      <c r="EZ534">
        <v>16379.64814814815</v>
      </c>
      <c r="FA534">
        <v>38.97907407407407</v>
      </c>
      <c r="FB534">
        <v>39.87959259259259</v>
      </c>
      <c r="FC534">
        <v>39.2591111111111</v>
      </c>
      <c r="FD534">
        <v>39.49496296296297</v>
      </c>
      <c r="FE534">
        <v>40.11533333333333</v>
      </c>
      <c r="FF534">
        <v>1955.100740740741</v>
      </c>
      <c r="FG534">
        <v>39.9</v>
      </c>
      <c r="FH534">
        <v>0</v>
      </c>
      <c r="FI534">
        <v>1758655587.6</v>
      </c>
      <c r="FJ534">
        <v>0</v>
      </c>
      <c r="FK534">
        <v>901.6147692307693</v>
      </c>
      <c r="FL534">
        <v>24.72711109479799</v>
      </c>
      <c r="FM534">
        <v>452.2735042481469</v>
      </c>
      <c r="FN534">
        <v>17551.32307692308</v>
      </c>
      <c r="FO534">
        <v>15</v>
      </c>
      <c r="FP534">
        <v>0</v>
      </c>
      <c r="FQ534" t="s">
        <v>441</v>
      </c>
      <c r="FR534">
        <v>1746989605.5</v>
      </c>
      <c r="FS534">
        <v>1746989593.5</v>
      </c>
      <c r="FT534">
        <v>0</v>
      </c>
      <c r="FU534">
        <v>-0.274</v>
      </c>
      <c r="FV534">
        <v>-0.002</v>
      </c>
      <c r="FW534">
        <v>2.549</v>
      </c>
      <c r="FX534">
        <v>0.129</v>
      </c>
      <c r="FY534">
        <v>420</v>
      </c>
      <c r="FZ534">
        <v>17</v>
      </c>
      <c r="GA534">
        <v>0.02</v>
      </c>
      <c r="GB534">
        <v>0.04</v>
      </c>
      <c r="GC534">
        <v>-38.4868525</v>
      </c>
      <c r="GD534">
        <v>-7.786100938086243</v>
      </c>
      <c r="GE534">
        <v>0.7530973499447134</v>
      </c>
      <c r="GF534">
        <v>0</v>
      </c>
      <c r="GG534">
        <v>900.3808529411766</v>
      </c>
      <c r="GH534">
        <v>20.57905269116133</v>
      </c>
      <c r="GI534">
        <v>2.057161252685393</v>
      </c>
      <c r="GJ534">
        <v>0</v>
      </c>
      <c r="GK534">
        <v>2.883384</v>
      </c>
      <c r="GL534">
        <v>0.48692217636022</v>
      </c>
      <c r="GM534">
        <v>0.0474988210801068</v>
      </c>
      <c r="GN534">
        <v>0</v>
      </c>
      <c r="GO534">
        <v>0</v>
      </c>
      <c r="GP534">
        <v>3</v>
      </c>
      <c r="GQ534" t="s">
        <v>459</v>
      </c>
      <c r="GR534">
        <v>3.10207</v>
      </c>
      <c r="GS534">
        <v>2.72591</v>
      </c>
      <c r="GT534">
        <v>0.106358</v>
      </c>
      <c r="GU534">
        <v>0.111672</v>
      </c>
      <c r="GV534">
        <v>0.101505</v>
      </c>
      <c r="GW534">
        <v>0.0930247</v>
      </c>
      <c r="GX534">
        <v>23355.4</v>
      </c>
      <c r="GY534">
        <v>21097</v>
      </c>
      <c r="GZ534">
        <v>26698</v>
      </c>
      <c r="HA534">
        <v>23970.1</v>
      </c>
      <c r="HB534">
        <v>38386.5</v>
      </c>
      <c r="HC534">
        <v>32141</v>
      </c>
      <c r="HD534">
        <v>46622.7</v>
      </c>
      <c r="HE534">
        <v>37922.2</v>
      </c>
      <c r="HF534">
        <v>1.8744</v>
      </c>
      <c r="HG534">
        <v>1.85893</v>
      </c>
      <c r="HH534">
        <v>0.170134</v>
      </c>
      <c r="HI534">
        <v>0</v>
      </c>
      <c r="HJ534">
        <v>27.2042</v>
      </c>
      <c r="HK534">
        <v>999.9</v>
      </c>
      <c r="HL534">
        <v>46.5</v>
      </c>
      <c r="HM534">
        <v>31.6</v>
      </c>
      <c r="HN534">
        <v>24.0594</v>
      </c>
      <c r="HO534">
        <v>61.3759</v>
      </c>
      <c r="HP534">
        <v>22.5841</v>
      </c>
      <c r="HQ534">
        <v>1</v>
      </c>
      <c r="HR534">
        <v>0.102685</v>
      </c>
      <c r="HS534">
        <v>-0.256043</v>
      </c>
      <c r="HT534">
        <v>20.2802</v>
      </c>
      <c r="HU534">
        <v>5.21265</v>
      </c>
      <c r="HV534">
        <v>11.9797</v>
      </c>
      <c r="HW534">
        <v>4.9627</v>
      </c>
      <c r="HX534">
        <v>3.2743</v>
      </c>
      <c r="HY534">
        <v>9999</v>
      </c>
      <c r="HZ534">
        <v>9999</v>
      </c>
      <c r="IA534">
        <v>9999</v>
      </c>
      <c r="IB534">
        <v>999.9</v>
      </c>
      <c r="IC534">
        <v>1.86394</v>
      </c>
      <c r="ID534">
        <v>1.86005</v>
      </c>
      <c r="IE534">
        <v>1.85837</v>
      </c>
      <c r="IF534">
        <v>1.85975</v>
      </c>
      <c r="IG534">
        <v>1.85987</v>
      </c>
      <c r="IH534">
        <v>1.85837</v>
      </c>
      <c r="II534">
        <v>1.85745</v>
      </c>
      <c r="IJ534">
        <v>1.85242</v>
      </c>
      <c r="IK534">
        <v>0</v>
      </c>
      <c r="IL534">
        <v>0</v>
      </c>
      <c r="IM534">
        <v>0</v>
      </c>
      <c r="IN534">
        <v>0</v>
      </c>
      <c r="IO534" t="s">
        <v>443</v>
      </c>
      <c r="IP534" t="s">
        <v>444</v>
      </c>
      <c r="IQ534" t="s">
        <v>445</v>
      </c>
      <c r="IR534" t="s">
        <v>445</v>
      </c>
      <c r="IS534" t="s">
        <v>445</v>
      </c>
      <c r="IT534" t="s">
        <v>445</v>
      </c>
      <c r="IU534">
        <v>0</v>
      </c>
      <c r="IV534">
        <v>100</v>
      </c>
      <c r="IW534">
        <v>100</v>
      </c>
      <c r="IX534">
        <v>-1.266</v>
      </c>
      <c r="IY534">
        <v>0.2832</v>
      </c>
      <c r="IZ534">
        <v>-1.101190050776656</v>
      </c>
      <c r="JA534">
        <v>-0.0009077452495023094</v>
      </c>
      <c r="JB534">
        <v>1.260287539409167E-06</v>
      </c>
      <c r="JC534">
        <v>-2.747980142854786E-10</v>
      </c>
      <c r="JD534">
        <v>0.01164710740424388</v>
      </c>
      <c r="JE534">
        <v>0.002354074995816399</v>
      </c>
      <c r="JF534">
        <v>0.0004967520844642659</v>
      </c>
      <c r="JG534">
        <v>-1.558376616488758E-06</v>
      </c>
      <c r="JH534">
        <v>1</v>
      </c>
      <c r="JI534">
        <v>1955</v>
      </c>
      <c r="JJ534">
        <v>1</v>
      </c>
      <c r="JK534">
        <v>26</v>
      </c>
      <c r="JL534">
        <v>194433.1</v>
      </c>
      <c r="JM534">
        <v>194433.3</v>
      </c>
      <c r="JN534">
        <v>1.521</v>
      </c>
      <c r="JO534">
        <v>2.61841</v>
      </c>
      <c r="JP534">
        <v>1.49658</v>
      </c>
      <c r="JQ534">
        <v>2.34619</v>
      </c>
      <c r="JR534">
        <v>1.54907</v>
      </c>
      <c r="JS534">
        <v>2.45605</v>
      </c>
      <c r="JT534">
        <v>36.0113</v>
      </c>
      <c r="JU534">
        <v>24.1751</v>
      </c>
      <c r="JV534">
        <v>18</v>
      </c>
      <c r="JW534">
        <v>482.912</v>
      </c>
      <c r="JX534">
        <v>487.647</v>
      </c>
      <c r="JY534">
        <v>27.5746</v>
      </c>
      <c r="JZ534">
        <v>28.5826</v>
      </c>
      <c r="KA534">
        <v>30.0002</v>
      </c>
      <c r="KB534">
        <v>28.7862</v>
      </c>
      <c r="KC534">
        <v>28.7766</v>
      </c>
      <c r="KD534">
        <v>30.5401</v>
      </c>
      <c r="KE534">
        <v>21.9782</v>
      </c>
      <c r="KF534">
        <v>59.4646</v>
      </c>
      <c r="KG534">
        <v>27.5827</v>
      </c>
      <c r="KH534">
        <v>607.371</v>
      </c>
      <c r="KI534">
        <v>19.2167</v>
      </c>
      <c r="KJ534">
        <v>101.935</v>
      </c>
      <c r="KK534">
        <v>91.4552</v>
      </c>
    </row>
    <row r="535" spans="1:297">
      <c r="A535">
        <v>517</v>
      </c>
      <c r="B535">
        <v>1758655594.1</v>
      </c>
      <c r="C535">
        <v>13961.09999990463</v>
      </c>
      <c r="D535" t="s">
        <v>1484</v>
      </c>
      <c r="E535" t="s">
        <v>1485</v>
      </c>
      <c r="F535">
        <v>5</v>
      </c>
      <c r="G535" t="s">
        <v>1413</v>
      </c>
      <c r="H535" t="s">
        <v>438</v>
      </c>
      <c r="I535">
        <v>1758655586.6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(EA535+(U535+2*0.95*5.67E-8*(((EA535+$B$9)+273)^4-(EA535+273)^4)-44100*J535)/(1.84*29.3*R535+8*0.95*5.67E-8*(EA535+273)^3))</f>
        <v>0</v>
      </c>
      <c r="W535">
        <f>($C$9*EB535+$D$9*EC535+$E$9*V535)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2*0.95*5.67E-8*(((EA535+$B$9)+273)^4-(W535+273)^4)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602.6618471622329</v>
      </c>
      <c r="AK535">
        <v>571.1789090909089</v>
      </c>
      <c r="AL535">
        <v>3.329353153795994</v>
      </c>
      <c r="AM535">
        <v>65.18557991189942</v>
      </c>
      <c r="AN535">
        <f>(AP535 - AO535 + DY535*1E3/(8.314*(EA535+273.15)) * AR535/DX535 * AQ535) * DX535/(100*DL535) * 1000/(1000 - AP535)</f>
        <v>0</v>
      </c>
      <c r="AO535">
        <v>19.15521026934361</v>
      </c>
      <c r="AP535">
        <v>22.07582</v>
      </c>
      <c r="AQ535">
        <v>-0.001566270340434901</v>
      </c>
      <c r="AR535">
        <v>105.0321388018358</v>
      </c>
      <c r="AS535">
        <v>0</v>
      </c>
      <c r="AT535">
        <v>0</v>
      </c>
      <c r="AU535">
        <f>IF(AS535*$H$15&gt;=AW535,1.0,(AW535/(AW535-AS535*$H$15)))</f>
        <v>0</v>
      </c>
      <c r="AV535">
        <f>(AU535-1)*100</f>
        <v>0</v>
      </c>
      <c r="AW535">
        <f>MAX(0,($B$15+$C$15*EF535)/(1+$D$15*EF535)*DY535/(EA535+273)*$E$15)</f>
        <v>0</v>
      </c>
      <c r="AX535" t="s">
        <v>439</v>
      </c>
      <c r="AY535" t="s">
        <v>439</v>
      </c>
      <c r="AZ535">
        <v>0</v>
      </c>
      <c r="BA535">
        <v>0</v>
      </c>
      <c r="BB535">
        <f>1-AZ535/BA535</f>
        <v>0</v>
      </c>
      <c r="BC535">
        <v>0</v>
      </c>
      <c r="BD535" t="s">
        <v>439</v>
      </c>
      <c r="BE535" t="s">
        <v>439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439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$B$13*EG535+$C$13*EH535+$F$13*ES535*(1-EV535)</f>
        <v>0</v>
      </c>
      <c r="DI535">
        <f>DH535*DJ535</f>
        <v>0</v>
      </c>
      <c r="DJ535">
        <f>($B$13*$D$11+$C$13*$D$11+$F$13*((FF535+EX535)/MAX(FF535+EX535+FG535, 0.1)*$I$11+FG535/MAX(FF535+EX535+FG535, 0.1)*$J$11))/($B$13+$C$13+$F$13)</f>
        <v>0</v>
      </c>
      <c r="DK535">
        <f>($B$13*$K$11+$C$13*$K$11+$F$13*((FF535+EX535)/MAX(FF535+EX535+FG535, 0.1)*$P$11+FG535/MAX(FF535+EX535+FG535, 0.1)*$Q$11))/($B$13+$C$13+$F$13)</f>
        <v>0</v>
      </c>
      <c r="DL535">
        <v>5.79</v>
      </c>
      <c r="DM535">
        <v>0.5</v>
      </c>
      <c r="DN535" t="s">
        <v>440</v>
      </c>
      <c r="DO535">
        <v>2</v>
      </c>
      <c r="DP535" t="b">
        <v>1</v>
      </c>
      <c r="DQ535">
        <v>1758655586.6</v>
      </c>
      <c r="DR535">
        <v>535.837888888889</v>
      </c>
      <c r="DS535">
        <v>575.381074074074</v>
      </c>
      <c r="DT535">
        <v>22.11474074074075</v>
      </c>
      <c r="DU535">
        <v>19.18453703703704</v>
      </c>
      <c r="DV535">
        <v>537.1055185185186</v>
      </c>
      <c r="DW535">
        <v>21.83117037037037</v>
      </c>
      <c r="DX535">
        <v>500.0001481481482</v>
      </c>
      <c r="DY535">
        <v>90.21407037037039</v>
      </c>
      <c r="DZ535">
        <v>0.06784313333333333</v>
      </c>
      <c r="EA535">
        <v>28.87713333333333</v>
      </c>
      <c r="EB535">
        <v>29.9831074074074</v>
      </c>
      <c r="EC535">
        <v>999.9000000000001</v>
      </c>
      <c r="ED535">
        <v>0</v>
      </c>
      <c r="EE535">
        <v>0</v>
      </c>
      <c r="EF535">
        <v>10000.69148148148</v>
      </c>
      <c r="EG535">
        <v>0</v>
      </c>
      <c r="EH535">
        <v>11.2928</v>
      </c>
      <c r="EI535">
        <v>-39.54315555555555</v>
      </c>
      <c r="EJ535">
        <v>547.9554444444445</v>
      </c>
      <c r="EK535">
        <v>586.634925925926</v>
      </c>
      <c r="EL535">
        <v>2.930206296296296</v>
      </c>
      <c r="EM535">
        <v>575.381074074074</v>
      </c>
      <c r="EN535">
        <v>19.18453703703704</v>
      </c>
      <c r="EO535">
        <v>1.995061851851852</v>
      </c>
      <c r="EP535">
        <v>1.730716296296296</v>
      </c>
      <c r="EQ535">
        <v>17.40518518518518</v>
      </c>
      <c r="ER535">
        <v>15.17468148148148</v>
      </c>
      <c r="ES535">
        <v>2000.006296296296</v>
      </c>
      <c r="ET535">
        <v>0.9800005555555555</v>
      </c>
      <c r="EU535">
        <v>0.01999955555555556</v>
      </c>
      <c r="EV535">
        <v>0</v>
      </c>
      <c r="EW535">
        <v>903.7054074074074</v>
      </c>
      <c r="EX535">
        <v>5.00078</v>
      </c>
      <c r="EY535">
        <v>17590.18148148148</v>
      </c>
      <c r="EZ535">
        <v>16379.6962962963</v>
      </c>
      <c r="FA535">
        <v>38.97903703703705</v>
      </c>
      <c r="FB535">
        <v>39.87959259259259</v>
      </c>
      <c r="FC535">
        <v>39.26144444444444</v>
      </c>
      <c r="FD535">
        <v>39.49492592592592</v>
      </c>
      <c r="FE535">
        <v>40.11540740740741</v>
      </c>
      <c r="FF535">
        <v>1955.106296296296</v>
      </c>
      <c r="FG535">
        <v>39.9</v>
      </c>
      <c r="FH535">
        <v>0</v>
      </c>
      <c r="FI535">
        <v>1758655592.4</v>
      </c>
      <c r="FJ535">
        <v>0</v>
      </c>
      <c r="FK535">
        <v>903.6703076923076</v>
      </c>
      <c r="FL535">
        <v>27.92047862574849</v>
      </c>
      <c r="FM535">
        <v>502.0170941142442</v>
      </c>
      <c r="FN535">
        <v>17589.50769230769</v>
      </c>
      <c r="FO535">
        <v>15</v>
      </c>
      <c r="FP535">
        <v>0</v>
      </c>
      <c r="FQ535" t="s">
        <v>441</v>
      </c>
      <c r="FR535">
        <v>1746989605.5</v>
      </c>
      <c r="FS535">
        <v>1746989593.5</v>
      </c>
      <c r="FT535">
        <v>0</v>
      </c>
      <c r="FU535">
        <v>-0.274</v>
      </c>
      <c r="FV535">
        <v>-0.002</v>
      </c>
      <c r="FW535">
        <v>2.549</v>
      </c>
      <c r="FX535">
        <v>0.129</v>
      </c>
      <c r="FY535">
        <v>420</v>
      </c>
      <c r="FZ535">
        <v>17</v>
      </c>
      <c r="GA535">
        <v>0.02</v>
      </c>
      <c r="GB535">
        <v>0.04</v>
      </c>
      <c r="GC535">
        <v>-39.142145</v>
      </c>
      <c r="GD535">
        <v>-7.44834371482173</v>
      </c>
      <c r="GE535">
        <v>0.7204643034009383</v>
      </c>
      <c r="GF535">
        <v>0</v>
      </c>
      <c r="GG535">
        <v>902.4507941176471</v>
      </c>
      <c r="GH535">
        <v>25.45908326330206</v>
      </c>
      <c r="GI535">
        <v>2.522092919165859</v>
      </c>
      <c r="GJ535">
        <v>0</v>
      </c>
      <c r="GK535">
        <v>2.91011975</v>
      </c>
      <c r="GL535">
        <v>0.2941874296435222</v>
      </c>
      <c r="GM535">
        <v>0.03399107173122818</v>
      </c>
      <c r="GN535">
        <v>0</v>
      </c>
      <c r="GO535">
        <v>0</v>
      </c>
      <c r="GP535">
        <v>3</v>
      </c>
      <c r="GQ535" t="s">
        <v>459</v>
      </c>
      <c r="GR535">
        <v>3.10209</v>
      </c>
      <c r="GS535">
        <v>2.72626</v>
      </c>
      <c r="GT535">
        <v>0.108618</v>
      </c>
      <c r="GU535">
        <v>0.11394</v>
      </c>
      <c r="GV535">
        <v>0.101436</v>
      </c>
      <c r="GW535">
        <v>0.09300799999999999</v>
      </c>
      <c r="GX535">
        <v>23296</v>
      </c>
      <c r="GY535">
        <v>21043.1</v>
      </c>
      <c r="GZ535">
        <v>26697.6</v>
      </c>
      <c r="HA535">
        <v>23970</v>
      </c>
      <c r="HB535">
        <v>38389.3</v>
      </c>
      <c r="HC535">
        <v>32141.7</v>
      </c>
      <c r="HD535">
        <v>46622.1</v>
      </c>
      <c r="HE535">
        <v>37922.1</v>
      </c>
      <c r="HF535">
        <v>1.87465</v>
      </c>
      <c r="HG535">
        <v>1.85888</v>
      </c>
      <c r="HH535">
        <v>0.170395</v>
      </c>
      <c r="HI535">
        <v>0</v>
      </c>
      <c r="HJ535">
        <v>27.2042</v>
      </c>
      <c r="HK535">
        <v>999.9</v>
      </c>
      <c r="HL535">
        <v>46.4</v>
      </c>
      <c r="HM535">
        <v>31.6</v>
      </c>
      <c r="HN535">
        <v>24.0093</v>
      </c>
      <c r="HO535">
        <v>61.3559</v>
      </c>
      <c r="HP535">
        <v>22.7444</v>
      </c>
      <c r="HQ535">
        <v>1</v>
      </c>
      <c r="HR535">
        <v>0.102673</v>
      </c>
      <c r="HS535">
        <v>-0.273894</v>
      </c>
      <c r="HT535">
        <v>20.2803</v>
      </c>
      <c r="HU535">
        <v>5.2119</v>
      </c>
      <c r="HV535">
        <v>11.9798</v>
      </c>
      <c r="HW535">
        <v>4.96275</v>
      </c>
      <c r="HX535">
        <v>3.2743</v>
      </c>
      <c r="HY535">
        <v>9999</v>
      </c>
      <c r="HZ535">
        <v>9999</v>
      </c>
      <c r="IA535">
        <v>9999</v>
      </c>
      <c r="IB535">
        <v>999.9</v>
      </c>
      <c r="IC535">
        <v>1.86392</v>
      </c>
      <c r="ID535">
        <v>1.86005</v>
      </c>
      <c r="IE535">
        <v>1.85837</v>
      </c>
      <c r="IF535">
        <v>1.85974</v>
      </c>
      <c r="IG535">
        <v>1.85988</v>
      </c>
      <c r="IH535">
        <v>1.85837</v>
      </c>
      <c r="II535">
        <v>1.85744</v>
      </c>
      <c r="IJ535">
        <v>1.85242</v>
      </c>
      <c r="IK535">
        <v>0</v>
      </c>
      <c r="IL535">
        <v>0</v>
      </c>
      <c r="IM535">
        <v>0</v>
      </c>
      <c r="IN535">
        <v>0</v>
      </c>
      <c r="IO535" t="s">
        <v>443</v>
      </c>
      <c r="IP535" t="s">
        <v>444</v>
      </c>
      <c r="IQ535" t="s">
        <v>445</v>
      </c>
      <c r="IR535" t="s">
        <v>445</v>
      </c>
      <c r="IS535" t="s">
        <v>445</v>
      </c>
      <c r="IT535" t="s">
        <v>445</v>
      </c>
      <c r="IU535">
        <v>0</v>
      </c>
      <c r="IV535">
        <v>100</v>
      </c>
      <c r="IW535">
        <v>100</v>
      </c>
      <c r="IX535">
        <v>-1.263</v>
      </c>
      <c r="IY535">
        <v>0.2827</v>
      </c>
      <c r="IZ535">
        <v>-1.101190050776656</v>
      </c>
      <c r="JA535">
        <v>-0.0009077452495023094</v>
      </c>
      <c r="JB535">
        <v>1.260287539409167E-06</v>
      </c>
      <c r="JC535">
        <v>-2.747980142854786E-10</v>
      </c>
      <c r="JD535">
        <v>0.01164710740424388</v>
      </c>
      <c r="JE535">
        <v>0.002354074995816399</v>
      </c>
      <c r="JF535">
        <v>0.0004967520844642659</v>
      </c>
      <c r="JG535">
        <v>-1.558376616488758E-06</v>
      </c>
      <c r="JH535">
        <v>1</v>
      </c>
      <c r="JI535">
        <v>1955</v>
      </c>
      <c r="JJ535">
        <v>1</v>
      </c>
      <c r="JK535">
        <v>26</v>
      </c>
      <c r="JL535">
        <v>194433.1</v>
      </c>
      <c r="JM535">
        <v>194433.3</v>
      </c>
      <c r="JN535">
        <v>1.55273</v>
      </c>
      <c r="JO535">
        <v>2.62939</v>
      </c>
      <c r="JP535">
        <v>1.49658</v>
      </c>
      <c r="JQ535">
        <v>2.34619</v>
      </c>
      <c r="JR535">
        <v>1.54907</v>
      </c>
      <c r="JS535">
        <v>2.37793</v>
      </c>
      <c r="JT535">
        <v>35.9879</v>
      </c>
      <c r="JU535">
        <v>24.1751</v>
      </c>
      <c r="JV535">
        <v>18</v>
      </c>
      <c r="JW535">
        <v>483.058</v>
      </c>
      <c r="JX535">
        <v>487.625</v>
      </c>
      <c r="JY535">
        <v>27.5861</v>
      </c>
      <c r="JZ535">
        <v>28.5826</v>
      </c>
      <c r="KA535">
        <v>30.0002</v>
      </c>
      <c r="KB535">
        <v>28.7862</v>
      </c>
      <c r="KC535">
        <v>28.778</v>
      </c>
      <c r="KD535">
        <v>31.1872</v>
      </c>
      <c r="KE535">
        <v>21.9782</v>
      </c>
      <c r="KF535">
        <v>59.4646</v>
      </c>
      <c r="KG535">
        <v>27.5975</v>
      </c>
      <c r="KH535">
        <v>620.774</v>
      </c>
      <c r="KI535">
        <v>19.2167</v>
      </c>
      <c r="KJ535">
        <v>101.934</v>
      </c>
      <c r="KK535">
        <v>91.45489999999999</v>
      </c>
    </row>
    <row r="536" spans="1:297">
      <c r="A536">
        <v>518</v>
      </c>
      <c r="B536">
        <v>1758655599.1</v>
      </c>
      <c r="C536">
        <v>13966.09999990463</v>
      </c>
      <c r="D536" t="s">
        <v>1486</v>
      </c>
      <c r="E536" t="s">
        <v>1487</v>
      </c>
      <c r="F536">
        <v>5</v>
      </c>
      <c r="G536" t="s">
        <v>1413</v>
      </c>
      <c r="H536" t="s">
        <v>438</v>
      </c>
      <c r="I536">
        <v>1758655591.314285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(EA536+(U536+2*0.95*5.67E-8*(((EA536+$B$9)+273)^4-(EA536+273)^4)-44100*J536)/(1.84*29.3*R536+8*0.95*5.67E-8*(EA536+273)^3))</f>
        <v>0</v>
      </c>
      <c r="W536">
        <f>($C$9*EB536+$D$9*EC536+$E$9*V536)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2*0.95*5.67E-8*(((EA536+$B$9)+273)^4-(W536+273)^4)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619.694642796602</v>
      </c>
      <c r="AK536">
        <v>587.780218181818</v>
      </c>
      <c r="AL536">
        <v>3.30834266824959</v>
      </c>
      <c r="AM536">
        <v>65.18557991189942</v>
      </c>
      <c r="AN536">
        <f>(AP536 - AO536 + DY536*1E3/(8.314*(EA536+273.15)) * AR536/DX536 * AQ536) * DX536/(100*DL536) * 1000/(1000 - AP536)</f>
        <v>0</v>
      </c>
      <c r="AO536">
        <v>19.15221621291558</v>
      </c>
      <c r="AP536">
        <v>22.06843757575757</v>
      </c>
      <c r="AQ536">
        <v>-0.0002985930383000956</v>
      </c>
      <c r="AR536">
        <v>105.0321388018358</v>
      </c>
      <c r="AS536">
        <v>0</v>
      </c>
      <c r="AT536">
        <v>0</v>
      </c>
      <c r="AU536">
        <f>IF(AS536*$H$15&gt;=AW536,1.0,(AW536/(AW536-AS536*$H$15)))</f>
        <v>0</v>
      </c>
      <c r="AV536">
        <f>(AU536-1)*100</f>
        <v>0</v>
      </c>
      <c r="AW536">
        <f>MAX(0,($B$15+$C$15*EF536)/(1+$D$15*EF536)*DY536/(EA536+273)*$E$15)</f>
        <v>0</v>
      </c>
      <c r="AX536" t="s">
        <v>439</v>
      </c>
      <c r="AY536" t="s">
        <v>439</v>
      </c>
      <c r="AZ536">
        <v>0</v>
      </c>
      <c r="BA536">
        <v>0</v>
      </c>
      <c r="BB536">
        <f>1-AZ536/BA536</f>
        <v>0</v>
      </c>
      <c r="BC536">
        <v>0</v>
      </c>
      <c r="BD536" t="s">
        <v>439</v>
      </c>
      <c r="BE536" t="s">
        <v>439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439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$B$13*EG536+$C$13*EH536+$F$13*ES536*(1-EV536)</f>
        <v>0</v>
      </c>
      <c r="DI536">
        <f>DH536*DJ536</f>
        <v>0</v>
      </c>
      <c r="DJ536">
        <f>($B$13*$D$11+$C$13*$D$11+$F$13*((FF536+EX536)/MAX(FF536+EX536+FG536, 0.1)*$I$11+FG536/MAX(FF536+EX536+FG536, 0.1)*$J$11))/($B$13+$C$13+$F$13)</f>
        <v>0</v>
      </c>
      <c r="DK536">
        <f>($B$13*$K$11+$C$13*$K$11+$F$13*((FF536+EX536)/MAX(FF536+EX536+FG536, 0.1)*$P$11+FG536/MAX(FF536+EX536+FG536, 0.1)*$Q$11))/($B$13+$C$13+$F$13)</f>
        <v>0</v>
      </c>
      <c r="DL536">
        <v>5.79</v>
      </c>
      <c r="DM536">
        <v>0.5</v>
      </c>
      <c r="DN536" t="s">
        <v>440</v>
      </c>
      <c r="DO536">
        <v>2</v>
      </c>
      <c r="DP536" t="b">
        <v>1</v>
      </c>
      <c r="DQ536">
        <v>1758655591.314285</v>
      </c>
      <c r="DR536">
        <v>551.1430714285715</v>
      </c>
      <c r="DS536">
        <v>591.2112500000001</v>
      </c>
      <c r="DT536">
        <v>22.0912</v>
      </c>
      <c r="DU536">
        <v>19.16108214285714</v>
      </c>
      <c r="DV536">
        <v>552.4072142857143</v>
      </c>
      <c r="DW536">
        <v>21.80813214285715</v>
      </c>
      <c r="DX536">
        <v>499.9958571428571</v>
      </c>
      <c r="DY536">
        <v>90.21359285714286</v>
      </c>
      <c r="DZ536">
        <v>0.06796584642857144</v>
      </c>
      <c r="EA536">
        <v>28.87872142857143</v>
      </c>
      <c r="EB536">
        <v>29.98004642857143</v>
      </c>
      <c r="EC536">
        <v>999.9000000000002</v>
      </c>
      <c r="ED536">
        <v>0</v>
      </c>
      <c r="EE536">
        <v>0</v>
      </c>
      <c r="EF536">
        <v>10003.30035714286</v>
      </c>
      <c r="EG536">
        <v>0</v>
      </c>
      <c r="EH536">
        <v>11.2928</v>
      </c>
      <c r="EI536">
        <v>-40.06822857142857</v>
      </c>
      <c r="EJ536">
        <v>563.5931785714286</v>
      </c>
      <c r="EK536">
        <v>602.7606785714286</v>
      </c>
      <c r="EL536">
        <v>2.930111785714286</v>
      </c>
      <c r="EM536">
        <v>591.2112500000001</v>
      </c>
      <c r="EN536">
        <v>19.16108214285714</v>
      </c>
      <c r="EO536">
        <v>1.992927142857143</v>
      </c>
      <c r="EP536">
        <v>1.728592142857143</v>
      </c>
      <c r="EQ536">
        <v>17.38823928571428</v>
      </c>
      <c r="ER536">
        <v>15.15558928571428</v>
      </c>
      <c r="ES536">
        <v>2000.015357142857</v>
      </c>
      <c r="ET536">
        <v>0.9800006071428571</v>
      </c>
      <c r="EU536">
        <v>0.01999950714285714</v>
      </c>
      <c r="EV536">
        <v>0</v>
      </c>
      <c r="EW536">
        <v>905.94625</v>
      </c>
      <c r="EX536">
        <v>5.00078</v>
      </c>
      <c r="EY536">
        <v>17631.48928571429</v>
      </c>
      <c r="EZ536">
        <v>16379.76428571428</v>
      </c>
      <c r="FA536">
        <v>38.98867857142857</v>
      </c>
      <c r="FB536">
        <v>39.87942857142857</v>
      </c>
      <c r="FC536">
        <v>39.26546428571429</v>
      </c>
      <c r="FD536">
        <v>39.51960714285713</v>
      </c>
      <c r="FE536">
        <v>40.13810714285714</v>
      </c>
      <c r="FF536">
        <v>1955.115357142857</v>
      </c>
      <c r="FG536">
        <v>39.9</v>
      </c>
      <c r="FH536">
        <v>0</v>
      </c>
      <c r="FI536">
        <v>1758655597.2</v>
      </c>
      <c r="FJ536">
        <v>0</v>
      </c>
      <c r="FK536">
        <v>905.9302692307693</v>
      </c>
      <c r="FL536">
        <v>28.18656412248728</v>
      </c>
      <c r="FM536">
        <v>543.8529919446543</v>
      </c>
      <c r="FN536">
        <v>17631.28846153846</v>
      </c>
      <c r="FO536">
        <v>15</v>
      </c>
      <c r="FP536">
        <v>0</v>
      </c>
      <c r="FQ536" t="s">
        <v>441</v>
      </c>
      <c r="FR536">
        <v>1746989605.5</v>
      </c>
      <c r="FS536">
        <v>1746989593.5</v>
      </c>
      <c r="FT536">
        <v>0</v>
      </c>
      <c r="FU536">
        <v>-0.274</v>
      </c>
      <c r="FV536">
        <v>-0.002</v>
      </c>
      <c r="FW536">
        <v>2.549</v>
      </c>
      <c r="FX536">
        <v>0.129</v>
      </c>
      <c r="FY536">
        <v>420</v>
      </c>
      <c r="FZ536">
        <v>17</v>
      </c>
      <c r="GA536">
        <v>0.02</v>
      </c>
      <c r="GB536">
        <v>0.04</v>
      </c>
      <c r="GC536">
        <v>-39.72853</v>
      </c>
      <c r="GD536">
        <v>-6.961918198874248</v>
      </c>
      <c r="GE536">
        <v>0.674004823869978</v>
      </c>
      <c r="GF536">
        <v>0</v>
      </c>
      <c r="GG536">
        <v>904.5302352941177</v>
      </c>
      <c r="GH536">
        <v>27.80528648930928</v>
      </c>
      <c r="GI536">
        <v>2.739132688610242</v>
      </c>
      <c r="GJ536">
        <v>0</v>
      </c>
      <c r="GK536">
        <v>2.92550525</v>
      </c>
      <c r="GL536">
        <v>0.02597774859286394</v>
      </c>
      <c r="GM536">
        <v>0.01566708380450876</v>
      </c>
      <c r="GN536">
        <v>1</v>
      </c>
      <c r="GO536">
        <v>1</v>
      </c>
      <c r="GP536">
        <v>3</v>
      </c>
      <c r="GQ536" t="s">
        <v>448</v>
      </c>
      <c r="GR536">
        <v>3.10232</v>
      </c>
      <c r="GS536">
        <v>2.72585</v>
      </c>
      <c r="GT536">
        <v>0.110836</v>
      </c>
      <c r="GU536">
        <v>0.116146</v>
      </c>
      <c r="GV536">
        <v>0.101415</v>
      </c>
      <c r="GW536">
        <v>0.09299929999999999</v>
      </c>
      <c r="GX536">
        <v>23238.1</v>
      </c>
      <c r="GY536">
        <v>20990.6</v>
      </c>
      <c r="GZ536">
        <v>26697.7</v>
      </c>
      <c r="HA536">
        <v>23969.9</v>
      </c>
      <c r="HB536">
        <v>38390.4</v>
      </c>
      <c r="HC536">
        <v>32142.3</v>
      </c>
      <c r="HD536">
        <v>46622</v>
      </c>
      <c r="HE536">
        <v>37922.2</v>
      </c>
      <c r="HF536">
        <v>1.8747</v>
      </c>
      <c r="HG536">
        <v>1.8587</v>
      </c>
      <c r="HH536">
        <v>0.17006</v>
      </c>
      <c r="HI536">
        <v>0</v>
      </c>
      <c r="HJ536">
        <v>27.2025</v>
      </c>
      <c r="HK536">
        <v>999.9</v>
      </c>
      <c r="HL536">
        <v>46.4</v>
      </c>
      <c r="HM536">
        <v>31.6</v>
      </c>
      <c r="HN536">
        <v>24.011</v>
      </c>
      <c r="HO536">
        <v>60.9159</v>
      </c>
      <c r="HP536">
        <v>22.5441</v>
      </c>
      <c r="HQ536">
        <v>1</v>
      </c>
      <c r="HR536">
        <v>0.102713</v>
      </c>
      <c r="HS536">
        <v>-0.294605</v>
      </c>
      <c r="HT536">
        <v>20.2802</v>
      </c>
      <c r="HU536">
        <v>5.21175</v>
      </c>
      <c r="HV536">
        <v>11.98</v>
      </c>
      <c r="HW536">
        <v>4.9628</v>
      </c>
      <c r="HX536">
        <v>3.27423</v>
      </c>
      <c r="HY536">
        <v>9999</v>
      </c>
      <c r="HZ536">
        <v>9999</v>
      </c>
      <c r="IA536">
        <v>9999</v>
      </c>
      <c r="IB536">
        <v>999.9</v>
      </c>
      <c r="IC536">
        <v>1.8639</v>
      </c>
      <c r="ID536">
        <v>1.86005</v>
      </c>
      <c r="IE536">
        <v>1.85837</v>
      </c>
      <c r="IF536">
        <v>1.85975</v>
      </c>
      <c r="IG536">
        <v>1.85987</v>
      </c>
      <c r="IH536">
        <v>1.85837</v>
      </c>
      <c r="II536">
        <v>1.85745</v>
      </c>
      <c r="IJ536">
        <v>1.85242</v>
      </c>
      <c r="IK536">
        <v>0</v>
      </c>
      <c r="IL536">
        <v>0</v>
      </c>
      <c r="IM536">
        <v>0</v>
      </c>
      <c r="IN536">
        <v>0</v>
      </c>
      <c r="IO536" t="s">
        <v>443</v>
      </c>
      <c r="IP536" t="s">
        <v>444</v>
      </c>
      <c r="IQ536" t="s">
        <v>445</v>
      </c>
      <c r="IR536" t="s">
        <v>445</v>
      </c>
      <c r="IS536" t="s">
        <v>445</v>
      </c>
      <c r="IT536" t="s">
        <v>445</v>
      </c>
      <c r="IU536">
        <v>0</v>
      </c>
      <c r="IV536">
        <v>100</v>
      </c>
      <c r="IW536">
        <v>100</v>
      </c>
      <c r="IX536">
        <v>-1.258</v>
      </c>
      <c r="IY536">
        <v>0.2825</v>
      </c>
      <c r="IZ536">
        <v>-1.101190050776656</v>
      </c>
      <c r="JA536">
        <v>-0.0009077452495023094</v>
      </c>
      <c r="JB536">
        <v>1.260287539409167E-06</v>
      </c>
      <c r="JC536">
        <v>-2.747980142854786E-10</v>
      </c>
      <c r="JD536">
        <v>0.01164710740424388</v>
      </c>
      <c r="JE536">
        <v>0.002354074995816399</v>
      </c>
      <c r="JF536">
        <v>0.0004967520844642659</v>
      </c>
      <c r="JG536">
        <v>-1.558376616488758E-06</v>
      </c>
      <c r="JH536">
        <v>1</v>
      </c>
      <c r="JI536">
        <v>1955</v>
      </c>
      <c r="JJ536">
        <v>1</v>
      </c>
      <c r="JK536">
        <v>26</v>
      </c>
      <c r="JL536">
        <v>194433.2</v>
      </c>
      <c r="JM536">
        <v>194433.4</v>
      </c>
      <c r="JN536">
        <v>1.58936</v>
      </c>
      <c r="JO536">
        <v>2.63428</v>
      </c>
      <c r="JP536">
        <v>1.49658</v>
      </c>
      <c r="JQ536">
        <v>2.34619</v>
      </c>
      <c r="JR536">
        <v>1.54907</v>
      </c>
      <c r="JS536">
        <v>2.40479</v>
      </c>
      <c r="JT536">
        <v>36.0113</v>
      </c>
      <c r="JU536">
        <v>24.1751</v>
      </c>
      <c r="JV536">
        <v>18</v>
      </c>
      <c r="JW536">
        <v>483.091</v>
      </c>
      <c r="JX536">
        <v>487.511</v>
      </c>
      <c r="JY536">
        <v>27.5998</v>
      </c>
      <c r="JZ536">
        <v>28.5851</v>
      </c>
      <c r="KA536">
        <v>30.0002</v>
      </c>
      <c r="KB536">
        <v>28.7868</v>
      </c>
      <c r="KC536">
        <v>28.778</v>
      </c>
      <c r="KD536">
        <v>31.9135</v>
      </c>
      <c r="KE536">
        <v>21.9782</v>
      </c>
      <c r="KF536">
        <v>59.4646</v>
      </c>
      <c r="KG536">
        <v>27.6112</v>
      </c>
      <c r="KH536">
        <v>640.8099999999999</v>
      </c>
      <c r="KI536">
        <v>19.2167</v>
      </c>
      <c r="KJ536">
        <v>101.934</v>
      </c>
      <c r="KK536">
        <v>91.45480000000001</v>
      </c>
    </row>
    <row r="537" spans="1:297">
      <c r="A537">
        <v>519</v>
      </c>
      <c r="B537">
        <v>1758655604.1</v>
      </c>
      <c r="C537">
        <v>13971.09999990463</v>
      </c>
      <c r="D537" t="s">
        <v>1488</v>
      </c>
      <c r="E537" t="s">
        <v>1489</v>
      </c>
      <c r="F537">
        <v>5</v>
      </c>
      <c r="G537" t="s">
        <v>1413</v>
      </c>
      <c r="H537" t="s">
        <v>438</v>
      </c>
      <c r="I537">
        <v>1758655596.6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(EA537+(U537+2*0.95*5.67E-8*(((EA537+$B$9)+273)^4-(EA537+273)^4)-44100*J537)/(1.84*29.3*R537+8*0.95*5.67E-8*(EA537+273)^3))</f>
        <v>0</v>
      </c>
      <c r="W537">
        <f>($C$9*EB537+$D$9*EC537+$E$9*V537)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2*0.95*5.67E-8*(((EA537+$B$9)+273)^4-(W537+273)^4)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636.7293221862602</v>
      </c>
      <c r="AK537">
        <v>604.3569696969694</v>
      </c>
      <c r="AL537">
        <v>3.310290293281041</v>
      </c>
      <c r="AM537">
        <v>65.18557991189942</v>
      </c>
      <c r="AN537">
        <f>(AP537 - AO537 + DY537*1E3/(8.314*(EA537+273.15)) * AR537/DX537 * AQ537) * DX537/(100*DL537) * 1000/(1000 - AP537)</f>
        <v>0</v>
      </c>
      <c r="AO537">
        <v>19.15193762800144</v>
      </c>
      <c r="AP537">
        <v>22.06770242424242</v>
      </c>
      <c r="AQ537">
        <v>6.52495865227155E-05</v>
      </c>
      <c r="AR537">
        <v>105.0321388018358</v>
      </c>
      <c r="AS537">
        <v>0</v>
      </c>
      <c r="AT537">
        <v>0</v>
      </c>
      <c r="AU537">
        <f>IF(AS537*$H$15&gt;=AW537,1.0,(AW537/(AW537-AS537*$H$15)))</f>
        <v>0</v>
      </c>
      <c r="AV537">
        <f>(AU537-1)*100</f>
        <v>0</v>
      </c>
      <c r="AW537">
        <f>MAX(0,($B$15+$C$15*EF537)/(1+$D$15*EF537)*DY537/(EA537+273)*$E$15)</f>
        <v>0</v>
      </c>
      <c r="AX537" t="s">
        <v>439</v>
      </c>
      <c r="AY537" t="s">
        <v>439</v>
      </c>
      <c r="AZ537">
        <v>0</v>
      </c>
      <c r="BA537">
        <v>0</v>
      </c>
      <c r="BB537">
        <f>1-AZ537/BA537</f>
        <v>0</v>
      </c>
      <c r="BC537">
        <v>0</v>
      </c>
      <c r="BD537" t="s">
        <v>439</v>
      </c>
      <c r="BE537" t="s">
        <v>439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439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$B$13*EG537+$C$13*EH537+$F$13*ES537*(1-EV537)</f>
        <v>0</v>
      </c>
      <c r="DI537">
        <f>DH537*DJ537</f>
        <v>0</v>
      </c>
      <c r="DJ537">
        <f>($B$13*$D$11+$C$13*$D$11+$F$13*((FF537+EX537)/MAX(FF537+EX537+FG537, 0.1)*$I$11+FG537/MAX(FF537+EX537+FG537, 0.1)*$J$11))/($B$13+$C$13+$F$13)</f>
        <v>0</v>
      </c>
      <c r="DK537">
        <f>($B$13*$K$11+$C$13*$K$11+$F$13*((FF537+EX537)/MAX(FF537+EX537+FG537, 0.1)*$P$11+FG537/MAX(FF537+EX537+FG537, 0.1)*$Q$11))/($B$13+$C$13+$F$13)</f>
        <v>0</v>
      </c>
      <c r="DL537">
        <v>5.79</v>
      </c>
      <c r="DM537">
        <v>0.5</v>
      </c>
      <c r="DN537" t="s">
        <v>440</v>
      </c>
      <c r="DO537">
        <v>2</v>
      </c>
      <c r="DP537" t="b">
        <v>1</v>
      </c>
      <c r="DQ537">
        <v>1758655596.6</v>
      </c>
      <c r="DR537">
        <v>568.3117777777778</v>
      </c>
      <c r="DS537">
        <v>608.9615555555557</v>
      </c>
      <c r="DT537">
        <v>22.07376296296296</v>
      </c>
      <c r="DU537">
        <v>19.15348148148148</v>
      </c>
      <c r="DV537">
        <v>569.5716666666668</v>
      </c>
      <c r="DW537">
        <v>21.79106666666667</v>
      </c>
      <c r="DX537">
        <v>499.986925925926</v>
      </c>
      <c r="DY537">
        <v>90.21363703703703</v>
      </c>
      <c r="DZ537">
        <v>0.06805794444444445</v>
      </c>
      <c r="EA537">
        <v>28.8811962962963</v>
      </c>
      <c r="EB537">
        <v>29.97967037037037</v>
      </c>
      <c r="EC537">
        <v>999.9000000000001</v>
      </c>
      <c r="ED537">
        <v>0</v>
      </c>
      <c r="EE537">
        <v>0</v>
      </c>
      <c r="EF537">
        <v>9994.979259259257</v>
      </c>
      <c r="EG537">
        <v>0</v>
      </c>
      <c r="EH537">
        <v>11.2928</v>
      </c>
      <c r="EI537">
        <v>-40.64982962962963</v>
      </c>
      <c r="EJ537">
        <v>581.1395555555556</v>
      </c>
      <c r="EK537">
        <v>620.853037037037</v>
      </c>
      <c r="EL537">
        <v>2.920281111111111</v>
      </c>
      <c r="EM537">
        <v>608.9615555555557</v>
      </c>
      <c r="EN537">
        <v>19.15348148148148</v>
      </c>
      <c r="EO537">
        <v>1.991355555555556</v>
      </c>
      <c r="EP537">
        <v>1.727906666666667</v>
      </c>
      <c r="EQ537">
        <v>17.37575555555556</v>
      </c>
      <c r="ER537">
        <v>15.14942592592593</v>
      </c>
      <c r="ES537">
        <v>2000.009629629629</v>
      </c>
      <c r="ET537">
        <v>0.9800004444444445</v>
      </c>
      <c r="EU537">
        <v>0.01999966666666667</v>
      </c>
      <c r="EV537">
        <v>0</v>
      </c>
      <c r="EW537">
        <v>908.5662962962963</v>
      </c>
      <c r="EX537">
        <v>5.00078</v>
      </c>
      <c r="EY537">
        <v>17680.75925925926</v>
      </c>
      <c r="EZ537">
        <v>16379.71851851852</v>
      </c>
      <c r="FA537">
        <v>38.99748148148148</v>
      </c>
      <c r="FB537">
        <v>39.875</v>
      </c>
      <c r="FC537">
        <v>39.2637037037037</v>
      </c>
      <c r="FD537">
        <v>39.52737037037037</v>
      </c>
      <c r="FE537">
        <v>40.12711111111111</v>
      </c>
      <c r="FF537">
        <v>1955.10962962963</v>
      </c>
      <c r="FG537">
        <v>39.9</v>
      </c>
      <c r="FH537">
        <v>0</v>
      </c>
      <c r="FI537">
        <v>1758655602.6</v>
      </c>
      <c r="FJ537">
        <v>0</v>
      </c>
      <c r="FK537">
        <v>908.7652</v>
      </c>
      <c r="FL537">
        <v>30.59615390654056</v>
      </c>
      <c r="FM537">
        <v>581.7846163510675</v>
      </c>
      <c r="FN537">
        <v>17684.772</v>
      </c>
      <c r="FO537">
        <v>15</v>
      </c>
      <c r="FP537">
        <v>0</v>
      </c>
      <c r="FQ537" t="s">
        <v>441</v>
      </c>
      <c r="FR537">
        <v>1746989605.5</v>
      </c>
      <c r="FS537">
        <v>1746989593.5</v>
      </c>
      <c r="FT537">
        <v>0</v>
      </c>
      <c r="FU537">
        <v>-0.274</v>
      </c>
      <c r="FV537">
        <v>-0.002</v>
      </c>
      <c r="FW537">
        <v>2.549</v>
      </c>
      <c r="FX537">
        <v>0.129</v>
      </c>
      <c r="FY537">
        <v>420</v>
      </c>
      <c r="FZ537">
        <v>17</v>
      </c>
      <c r="GA537">
        <v>0.02</v>
      </c>
      <c r="GB537">
        <v>0.04</v>
      </c>
      <c r="GC537">
        <v>-40.30090487804878</v>
      </c>
      <c r="GD537">
        <v>-6.45861533101052</v>
      </c>
      <c r="GE537">
        <v>0.641922178989512</v>
      </c>
      <c r="GF537">
        <v>0</v>
      </c>
      <c r="GG537">
        <v>907.1639705882353</v>
      </c>
      <c r="GH537">
        <v>29.56869366069555</v>
      </c>
      <c r="GI537">
        <v>2.912526429925971</v>
      </c>
      <c r="GJ537">
        <v>0</v>
      </c>
      <c r="GK537">
        <v>2.926615609756097</v>
      </c>
      <c r="GL537">
        <v>-0.102486062717768</v>
      </c>
      <c r="GM537">
        <v>0.01139936991172298</v>
      </c>
      <c r="GN537">
        <v>0</v>
      </c>
      <c r="GO537">
        <v>0</v>
      </c>
      <c r="GP537">
        <v>3</v>
      </c>
      <c r="GQ537" t="s">
        <v>459</v>
      </c>
      <c r="GR537">
        <v>3.10189</v>
      </c>
      <c r="GS537">
        <v>2.72636</v>
      </c>
      <c r="GT537">
        <v>0.113023</v>
      </c>
      <c r="GU537">
        <v>0.118341</v>
      </c>
      <c r="GV537">
        <v>0.101414</v>
      </c>
      <c r="GW537">
        <v>0.0930018</v>
      </c>
      <c r="GX537">
        <v>23181.1</v>
      </c>
      <c r="GY537">
        <v>20938.6</v>
      </c>
      <c r="GZ537">
        <v>26697.9</v>
      </c>
      <c r="HA537">
        <v>23970</v>
      </c>
      <c r="HB537">
        <v>38391</v>
      </c>
      <c r="HC537">
        <v>32142.4</v>
      </c>
      <c r="HD537">
        <v>46622.3</v>
      </c>
      <c r="HE537">
        <v>37922.1</v>
      </c>
      <c r="HF537">
        <v>1.87435</v>
      </c>
      <c r="HG537">
        <v>1.85925</v>
      </c>
      <c r="HH537">
        <v>0.17073</v>
      </c>
      <c r="HI537">
        <v>0</v>
      </c>
      <c r="HJ537">
        <v>27.2019</v>
      </c>
      <c r="HK537">
        <v>999.9</v>
      </c>
      <c r="HL537">
        <v>46.4</v>
      </c>
      <c r="HM537">
        <v>31.6</v>
      </c>
      <c r="HN537">
        <v>24.0066</v>
      </c>
      <c r="HO537">
        <v>60.9559</v>
      </c>
      <c r="HP537">
        <v>22.52</v>
      </c>
      <c r="HQ537">
        <v>1</v>
      </c>
      <c r="HR537">
        <v>0.102782</v>
      </c>
      <c r="HS537">
        <v>-0.305833</v>
      </c>
      <c r="HT537">
        <v>20.2802</v>
      </c>
      <c r="HU537">
        <v>5.2134</v>
      </c>
      <c r="HV537">
        <v>11.9797</v>
      </c>
      <c r="HW537">
        <v>4.9631</v>
      </c>
      <c r="HX537">
        <v>3.2744</v>
      </c>
      <c r="HY537">
        <v>9999</v>
      </c>
      <c r="HZ537">
        <v>9999</v>
      </c>
      <c r="IA537">
        <v>9999</v>
      </c>
      <c r="IB537">
        <v>999.9</v>
      </c>
      <c r="IC537">
        <v>1.86395</v>
      </c>
      <c r="ID537">
        <v>1.86007</v>
      </c>
      <c r="IE537">
        <v>1.85838</v>
      </c>
      <c r="IF537">
        <v>1.85975</v>
      </c>
      <c r="IG537">
        <v>1.85989</v>
      </c>
      <c r="IH537">
        <v>1.85837</v>
      </c>
      <c r="II537">
        <v>1.85745</v>
      </c>
      <c r="IJ537">
        <v>1.85242</v>
      </c>
      <c r="IK537">
        <v>0</v>
      </c>
      <c r="IL537">
        <v>0</v>
      </c>
      <c r="IM537">
        <v>0</v>
      </c>
      <c r="IN537">
        <v>0</v>
      </c>
      <c r="IO537" t="s">
        <v>443</v>
      </c>
      <c r="IP537" t="s">
        <v>444</v>
      </c>
      <c r="IQ537" t="s">
        <v>445</v>
      </c>
      <c r="IR537" t="s">
        <v>445</v>
      </c>
      <c r="IS537" t="s">
        <v>445</v>
      </c>
      <c r="IT537" t="s">
        <v>445</v>
      </c>
      <c r="IU537">
        <v>0</v>
      </c>
      <c r="IV537">
        <v>100</v>
      </c>
      <c r="IW537">
        <v>100</v>
      </c>
      <c r="IX537">
        <v>-1.253</v>
      </c>
      <c r="IY537">
        <v>0.2826</v>
      </c>
      <c r="IZ537">
        <v>-1.101190050776656</v>
      </c>
      <c r="JA537">
        <v>-0.0009077452495023094</v>
      </c>
      <c r="JB537">
        <v>1.260287539409167E-06</v>
      </c>
      <c r="JC537">
        <v>-2.747980142854786E-10</v>
      </c>
      <c r="JD537">
        <v>0.01164710740424388</v>
      </c>
      <c r="JE537">
        <v>0.002354074995816399</v>
      </c>
      <c r="JF537">
        <v>0.0004967520844642659</v>
      </c>
      <c r="JG537">
        <v>-1.558376616488758E-06</v>
      </c>
      <c r="JH537">
        <v>1</v>
      </c>
      <c r="JI537">
        <v>1955</v>
      </c>
      <c r="JJ537">
        <v>1</v>
      </c>
      <c r="JK537">
        <v>26</v>
      </c>
      <c r="JL537">
        <v>194433.3</v>
      </c>
      <c r="JM537">
        <v>194433.5</v>
      </c>
      <c r="JN537">
        <v>1.62109</v>
      </c>
      <c r="JO537">
        <v>2.61841</v>
      </c>
      <c r="JP537">
        <v>1.49658</v>
      </c>
      <c r="JQ537">
        <v>2.34619</v>
      </c>
      <c r="JR537">
        <v>1.54907</v>
      </c>
      <c r="JS537">
        <v>2.4353</v>
      </c>
      <c r="JT537">
        <v>35.9879</v>
      </c>
      <c r="JU537">
        <v>24.1751</v>
      </c>
      <c r="JV537">
        <v>18</v>
      </c>
      <c r="JW537">
        <v>482.902</v>
      </c>
      <c r="JX537">
        <v>487.891</v>
      </c>
      <c r="JY537">
        <v>27.6154</v>
      </c>
      <c r="JZ537">
        <v>28.5851</v>
      </c>
      <c r="KA537">
        <v>30.0002</v>
      </c>
      <c r="KB537">
        <v>28.7887</v>
      </c>
      <c r="KC537">
        <v>28.7804</v>
      </c>
      <c r="KD537">
        <v>32.5563</v>
      </c>
      <c r="KE537">
        <v>21.9782</v>
      </c>
      <c r="KF537">
        <v>59.4646</v>
      </c>
      <c r="KG537">
        <v>27.6269</v>
      </c>
      <c r="KH537">
        <v>654.167</v>
      </c>
      <c r="KI537">
        <v>19.2167</v>
      </c>
      <c r="KJ537">
        <v>101.934</v>
      </c>
      <c r="KK537">
        <v>91.45489999999999</v>
      </c>
    </row>
    <row r="538" spans="1:297">
      <c r="A538">
        <v>520</v>
      </c>
      <c r="B538">
        <v>1758655609.1</v>
      </c>
      <c r="C538">
        <v>13976.09999990463</v>
      </c>
      <c r="D538" t="s">
        <v>1490</v>
      </c>
      <c r="E538" t="s">
        <v>1491</v>
      </c>
      <c r="F538">
        <v>5</v>
      </c>
      <c r="G538" t="s">
        <v>1413</v>
      </c>
      <c r="H538" t="s">
        <v>438</v>
      </c>
      <c r="I538">
        <v>1758655601.314285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(EA538+(U538+2*0.95*5.67E-8*(((EA538+$B$9)+273)^4-(EA538+273)^4)-44100*J538)/(1.84*29.3*R538+8*0.95*5.67E-8*(EA538+273)^3))</f>
        <v>0</v>
      </c>
      <c r="W538">
        <f>($C$9*EB538+$D$9*EC538+$E$9*V538)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2*0.95*5.67E-8*(((EA538+$B$9)+273)^4-(W538+273)^4)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653.8349179400695</v>
      </c>
      <c r="AK538">
        <v>621.0495393939394</v>
      </c>
      <c r="AL538">
        <v>3.342398800956206</v>
      </c>
      <c r="AM538">
        <v>65.18557991189942</v>
      </c>
      <c r="AN538">
        <f>(AP538 - AO538 + DY538*1E3/(8.314*(EA538+273.15)) * AR538/DX538 * AQ538) * DX538/(100*DL538) * 1000/(1000 - AP538)</f>
        <v>0</v>
      </c>
      <c r="AO538">
        <v>19.15211941339171</v>
      </c>
      <c r="AP538">
        <v>22.06830545454545</v>
      </c>
      <c r="AQ538">
        <v>-2.759842876297013E-05</v>
      </c>
      <c r="AR538">
        <v>105.0321388018358</v>
      </c>
      <c r="AS538">
        <v>0</v>
      </c>
      <c r="AT538">
        <v>0</v>
      </c>
      <c r="AU538">
        <f>IF(AS538*$H$15&gt;=AW538,1.0,(AW538/(AW538-AS538*$H$15)))</f>
        <v>0</v>
      </c>
      <c r="AV538">
        <f>(AU538-1)*100</f>
        <v>0</v>
      </c>
      <c r="AW538">
        <f>MAX(0,($B$15+$C$15*EF538)/(1+$D$15*EF538)*DY538/(EA538+273)*$E$15)</f>
        <v>0</v>
      </c>
      <c r="AX538" t="s">
        <v>439</v>
      </c>
      <c r="AY538" t="s">
        <v>439</v>
      </c>
      <c r="AZ538">
        <v>0</v>
      </c>
      <c r="BA538">
        <v>0</v>
      </c>
      <c r="BB538">
        <f>1-AZ538/BA538</f>
        <v>0</v>
      </c>
      <c r="BC538">
        <v>0</v>
      </c>
      <c r="BD538" t="s">
        <v>439</v>
      </c>
      <c r="BE538" t="s">
        <v>439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439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$B$13*EG538+$C$13*EH538+$F$13*ES538*(1-EV538)</f>
        <v>0</v>
      </c>
      <c r="DI538">
        <f>DH538*DJ538</f>
        <v>0</v>
      </c>
      <c r="DJ538">
        <f>($B$13*$D$11+$C$13*$D$11+$F$13*((FF538+EX538)/MAX(FF538+EX538+FG538, 0.1)*$I$11+FG538/MAX(FF538+EX538+FG538, 0.1)*$J$11))/($B$13+$C$13+$F$13)</f>
        <v>0</v>
      </c>
      <c r="DK538">
        <f>($B$13*$K$11+$C$13*$K$11+$F$13*((FF538+EX538)/MAX(FF538+EX538+FG538, 0.1)*$P$11+FG538/MAX(FF538+EX538+FG538, 0.1)*$Q$11))/($B$13+$C$13+$F$13)</f>
        <v>0</v>
      </c>
      <c r="DL538">
        <v>5.79</v>
      </c>
      <c r="DM538">
        <v>0.5</v>
      </c>
      <c r="DN538" t="s">
        <v>440</v>
      </c>
      <c r="DO538">
        <v>2</v>
      </c>
      <c r="DP538" t="b">
        <v>1</v>
      </c>
      <c r="DQ538">
        <v>1758655601.314285</v>
      </c>
      <c r="DR538">
        <v>583.6377857142858</v>
      </c>
      <c r="DS538">
        <v>624.75175</v>
      </c>
      <c r="DT538">
        <v>22.06915</v>
      </c>
      <c r="DU538">
        <v>19.15214285714286</v>
      </c>
      <c r="DV538">
        <v>584.8934285714287</v>
      </c>
      <c r="DW538">
        <v>21.78654642857143</v>
      </c>
      <c r="DX538">
        <v>500.0542857142856</v>
      </c>
      <c r="DY538">
        <v>90.21336785714286</v>
      </c>
      <c r="DZ538">
        <v>0.06802953214285715</v>
      </c>
      <c r="EA538">
        <v>28.88513571428572</v>
      </c>
      <c r="EB538">
        <v>29.98028571428572</v>
      </c>
      <c r="EC538">
        <v>999.9000000000002</v>
      </c>
      <c r="ED538">
        <v>0</v>
      </c>
      <c r="EE538">
        <v>0</v>
      </c>
      <c r="EF538">
        <v>9997.478928571431</v>
      </c>
      <c r="EG538">
        <v>0</v>
      </c>
      <c r="EH538">
        <v>11.2928</v>
      </c>
      <c r="EI538">
        <v>-41.11407857142858</v>
      </c>
      <c r="EJ538">
        <v>596.8086785714286</v>
      </c>
      <c r="EK538">
        <v>636.95075</v>
      </c>
      <c r="EL538">
        <v>2.917002500000001</v>
      </c>
      <c r="EM538">
        <v>624.75175</v>
      </c>
      <c r="EN538">
        <v>19.15214285714286</v>
      </c>
      <c r="EO538">
        <v>1.990933214285714</v>
      </c>
      <c r="EP538">
        <v>1.727781071428572</v>
      </c>
      <c r="EQ538">
        <v>17.3724</v>
      </c>
      <c r="ER538">
        <v>15.14828928571429</v>
      </c>
      <c r="ES538">
        <v>2000.009642857143</v>
      </c>
      <c r="ET538">
        <v>0.9800002857142855</v>
      </c>
      <c r="EU538">
        <v>0.01999982857142857</v>
      </c>
      <c r="EV538">
        <v>0</v>
      </c>
      <c r="EW538">
        <v>911.0084285714286</v>
      </c>
      <c r="EX538">
        <v>5.00078</v>
      </c>
      <c r="EY538">
        <v>17727.32857142857</v>
      </c>
      <c r="EZ538">
        <v>16379.72142857143</v>
      </c>
      <c r="FA538">
        <v>39.01096428571428</v>
      </c>
      <c r="FB538">
        <v>39.875</v>
      </c>
      <c r="FC538">
        <v>39.25864285714285</v>
      </c>
      <c r="FD538">
        <v>39.5420357142857</v>
      </c>
      <c r="FE538">
        <v>40.13371428571428</v>
      </c>
      <c r="FF538">
        <v>1955.109642857143</v>
      </c>
      <c r="FG538">
        <v>39.9</v>
      </c>
      <c r="FH538">
        <v>0</v>
      </c>
      <c r="FI538">
        <v>1758655607.4</v>
      </c>
      <c r="FJ538">
        <v>0</v>
      </c>
      <c r="FK538">
        <v>911.2754</v>
      </c>
      <c r="FL538">
        <v>32.39053843183187</v>
      </c>
      <c r="FM538">
        <v>613.7307682932093</v>
      </c>
      <c r="FN538">
        <v>17732.68</v>
      </c>
      <c r="FO538">
        <v>15</v>
      </c>
      <c r="FP538">
        <v>0</v>
      </c>
      <c r="FQ538" t="s">
        <v>441</v>
      </c>
      <c r="FR538">
        <v>1746989605.5</v>
      </c>
      <c r="FS538">
        <v>1746989593.5</v>
      </c>
      <c r="FT538">
        <v>0</v>
      </c>
      <c r="FU538">
        <v>-0.274</v>
      </c>
      <c r="FV538">
        <v>-0.002</v>
      </c>
      <c r="FW538">
        <v>2.549</v>
      </c>
      <c r="FX538">
        <v>0.129</v>
      </c>
      <c r="FY538">
        <v>420</v>
      </c>
      <c r="FZ538">
        <v>17</v>
      </c>
      <c r="GA538">
        <v>0.02</v>
      </c>
      <c r="GB538">
        <v>0.04</v>
      </c>
      <c r="GC538">
        <v>-40.84575365853659</v>
      </c>
      <c r="GD538">
        <v>-6.086857839721349</v>
      </c>
      <c r="GE538">
        <v>0.6035839388743736</v>
      </c>
      <c r="GF538">
        <v>0</v>
      </c>
      <c r="GG538">
        <v>909.592</v>
      </c>
      <c r="GH538">
        <v>30.84430863807973</v>
      </c>
      <c r="GI538">
        <v>3.037071993568416</v>
      </c>
      <c r="GJ538">
        <v>0</v>
      </c>
      <c r="GK538">
        <v>2.920205609756098</v>
      </c>
      <c r="GL538">
        <v>-0.05213331010452164</v>
      </c>
      <c r="GM538">
        <v>0.00640550222656576</v>
      </c>
      <c r="GN538">
        <v>1</v>
      </c>
      <c r="GO538">
        <v>1</v>
      </c>
      <c r="GP538">
        <v>3</v>
      </c>
      <c r="GQ538" t="s">
        <v>448</v>
      </c>
      <c r="GR538">
        <v>3.1019</v>
      </c>
      <c r="GS538">
        <v>2.72628</v>
      </c>
      <c r="GT538">
        <v>0.115191</v>
      </c>
      <c r="GU538">
        <v>0.120509</v>
      </c>
      <c r="GV538">
        <v>0.101414</v>
      </c>
      <c r="GW538">
        <v>0.0930058</v>
      </c>
      <c r="GX538">
        <v>23124.4</v>
      </c>
      <c r="GY538">
        <v>20887.2</v>
      </c>
      <c r="GZ538">
        <v>26697.9</v>
      </c>
      <c r="HA538">
        <v>23970.1</v>
      </c>
      <c r="HB538">
        <v>38391.1</v>
      </c>
      <c r="HC538">
        <v>32142.6</v>
      </c>
      <c r="HD538">
        <v>46622.2</v>
      </c>
      <c r="HE538">
        <v>37922.2</v>
      </c>
      <c r="HF538">
        <v>1.87468</v>
      </c>
      <c r="HG538">
        <v>1.85915</v>
      </c>
      <c r="HH538">
        <v>0.170469</v>
      </c>
      <c r="HI538">
        <v>0</v>
      </c>
      <c r="HJ538">
        <v>27.2019</v>
      </c>
      <c r="HK538">
        <v>999.9</v>
      </c>
      <c r="HL538">
        <v>46.4</v>
      </c>
      <c r="HM538">
        <v>31.6</v>
      </c>
      <c r="HN538">
        <v>24.0085</v>
      </c>
      <c r="HO538">
        <v>61.2659</v>
      </c>
      <c r="HP538">
        <v>22.5601</v>
      </c>
      <c r="HQ538">
        <v>1</v>
      </c>
      <c r="HR538">
        <v>0.102909</v>
      </c>
      <c r="HS538">
        <v>-0.306836</v>
      </c>
      <c r="HT538">
        <v>20.2802</v>
      </c>
      <c r="HU538">
        <v>5.21295</v>
      </c>
      <c r="HV538">
        <v>11.9798</v>
      </c>
      <c r="HW538">
        <v>4.96285</v>
      </c>
      <c r="HX538">
        <v>3.27448</v>
      </c>
      <c r="HY538">
        <v>9999</v>
      </c>
      <c r="HZ538">
        <v>9999</v>
      </c>
      <c r="IA538">
        <v>9999</v>
      </c>
      <c r="IB538">
        <v>999.9</v>
      </c>
      <c r="IC538">
        <v>1.86397</v>
      </c>
      <c r="ID538">
        <v>1.86008</v>
      </c>
      <c r="IE538">
        <v>1.85837</v>
      </c>
      <c r="IF538">
        <v>1.85974</v>
      </c>
      <c r="IG538">
        <v>1.85989</v>
      </c>
      <c r="IH538">
        <v>1.85837</v>
      </c>
      <c r="II538">
        <v>1.85745</v>
      </c>
      <c r="IJ538">
        <v>1.85242</v>
      </c>
      <c r="IK538">
        <v>0</v>
      </c>
      <c r="IL538">
        <v>0</v>
      </c>
      <c r="IM538">
        <v>0</v>
      </c>
      <c r="IN538">
        <v>0</v>
      </c>
      <c r="IO538" t="s">
        <v>443</v>
      </c>
      <c r="IP538" t="s">
        <v>444</v>
      </c>
      <c r="IQ538" t="s">
        <v>445</v>
      </c>
      <c r="IR538" t="s">
        <v>445</v>
      </c>
      <c r="IS538" t="s">
        <v>445</v>
      </c>
      <c r="IT538" t="s">
        <v>445</v>
      </c>
      <c r="IU538">
        <v>0</v>
      </c>
      <c r="IV538">
        <v>100</v>
      </c>
      <c r="IW538">
        <v>100</v>
      </c>
      <c r="IX538">
        <v>-1.248</v>
      </c>
      <c r="IY538">
        <v>0.2826</v>
      </c>
      <c r="IZ538">
        <v>-1.101190050776656</v>
      </c>
      <c r="JA538">
        <v>-0.0009077452495023094</v>
      </c>
      <c r="JB538">
        <v>1.260287539409167E-06</v>
      </c>
      <c r="JC538">
        <v>-2.747980142854786E-10</v>
      </c>
      <c r="JD538">
        <v>0.01164710740424388</v>
      </c>
      <c r="JE538">
        <v>0.002354074995816399</v>
      </c>
      <c r="JF538">
        <v>0.0004967520844642659</v>
      </c>
      <c r="JG538">
        <v>-1.558376616488758E-06</v>
      </c>
      <c r="JH538">
        <v>1</v>
      </c>
      <c r="JI538">
        <v>1955</v>
      </c>
      <c r="JJ538">
        <v>1</v>
      </c>
      <c r="JK538">
        <v>26</v>
      </c>
      <c r="JL538">
        <v>194433.4</v>
      </c>
      <c r="JM538">
        <v>194433.6</v>
      </c>
      <c r="JN538">
        <v>1.65649</v>
      </c>
      <c r="JO538">
        <v>2.63062</v>
      </c>
      <c r="JP538">
        <v>1.49658</v>
      </c>
      <c r="JQ538">
        <v>2.34619</v>
      </c>
      <c r="JR538">
        <v>1.54907</v>
      </c>
      <c r="JS538">
        <v>2.46338</v>
      </c>
      <c r="JT538">
        <v>35.9879</v>
      </c>
      <c r="JU538">
        <v>24.1838</v>
      </c>
      <c r="JV538">
        <v>18</v>
      </c>
      <c r="JW538">
        <v>483.091</v>
      </c>
      <c r="JX538">
        <v>487.826</v>
      </c>
      <c r="JY538">
        <v>27.6312</v>
      </c>
      <c r="JZ538">
        <v>28.5869</v>
      </c>
      <c r="KA538">
        <v>30.0003</v>
      </c>
      <c r="KB538">
        <v>28.7887</v>
      </c>
      <c r="KC538">
        <v>28.7804</v>
      </c>
      <c r="KD538">
        <v>33.2719</v>
      </c>
      <c r="KE538">
        <v>21.9782</v>
      </c>
      <c r="KF538">
        <v>59.4646</v>
      </c>
      <c r="KG538">
        <v>27.638</v>
      </c>
      <c r="KH538">
        <v>674.207</v>
      </c>
      <c r="KI538">
        <v>19.2167</v>
      </c>
      <c r="KJ538">
        <v>101.934</v>
      </c>
      <c r="KK538">
        <v>91.4552</v>
      </c>
    </row>
    <row r="539" spans="1:297">
      <c r="A539">
        <v>521</v>
      </c>
      <c r="B539">
        <v>1758655614.1</v>
      </c>
      <c r="C539">
        <v>13981.09999990463</v>
      </c>
      <c r="D539" t="s">
        <v>1492</v>
      </c>
      <c r="E539" t="s">
        <v>1493</v>
      </c>
      <c r="F539">
        <v>5</v>
      </c>
      <c r="G539" t="s">
        <v>1413</v>
      </c>
      <c r="H539" t="s">
        <v>438</v>
      </c>
      <c r="I539">
        <v>1758655606.6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(EA539+(U539+2*0.95*5.67E-8*(((EA539+$B$9)+273)^4-(EA539+273)^4)-44100*J539)/(1.84*29.3*R539+8*0.95*5.67E-8*(EA539+273)^3))</f>
        <v>0</v>
      </c>
      <c r="W539">
        <f>($C$9*EB539+$D$9*EC539+$E$9*V539)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2*0.95*5.67E-8*(((EA539+$B$9)+273)^4-(W539+273)^4)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671.0823451048061</v>
      </c>
      <c r="AK539">
        <v>637.6709696969698</v>
      </c>
      <c r="AL539">
        <v>3.328469300156662</v>
      </c>
      <c r="AM539">
        <v>65.18557991189942</v>
      </c>
      <c r="AN539">
        <f>(AP539 - AO539 + DY539*1E3/(8.314*(EA539+273.15)) * AR539/DX539 * AQ539) * DX539/(100*DL539) * 1000/(1000 - AP539)</f>
        <v>0</v>
      </c>
      <c r="AO539">
        <v>19.15518198583132</v>
      </c>
      <c r="AP539">
        <v>22.06904060606061</v>
      </c>
      <c r="AQ539">
        <v>3.885356510085443E-05</v>
      </c>
      <c r="AR539">
        <v>105.0321388018358</v>
      </c>
      <c r="AS539">
        <v>0</v>
      </c>
      <c r="AT539">
        <v>0</v>
      </c>
      <c r="AU539">
        <f>IF(AS539*$H$15&gt;=AW539,1.0,(AW539/(AW539-AS539*$H$15)))</f>
        <v>0</v>
      </c>
      <c r="AV539">
        <f>(AU539-1)*100</f>
        <v>0</v>
      </c>
      <c r="AW539">
        <f>MAX(0,($B$15+$C$15*EF539)/(1+$D$15*EF539)*DY539/(EA539+273)*$E$15)</f>
        <v>0</v>
      </c>
      <c r="AX539" t="s">
        <v>439</v>
      </c>
      <c r="AY539" t="s">
        <v>439</v>
      </c>
      <c r="AZ539">
        <v>0</v>
      </c>
      <c r="BA539">
        <v>0</v>
      </c>
      <c r="BB539">
        <f>1-AZ539/BA539</f>
        <v>0</v>
      </c>
      <c r="BC539">
        <v>0</v>
      </c>
      <c r="BD539" t="s">
        <v>439</v>
      </c>
      <c r="BE539" t="s">
        <v>439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439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$B$13*EG539+$C$13*EH539+$F$13*ES539*(1-EV539)</f>
        <v>0</v>
      </c>
      <c r="DI539">
        <f>DH539*DJ539</f>
        <v>0</v>
      </c>
      <c r="DJ539">
        <f>($B$13*$D$11+$C$13*$D$11+$F$13*((FF539+EX539)/MAX(FF539+EX539+FG539, 0.1)*$I$11+FG539/MAX(FF539+EX539+FG539, 0.1)*$J$11))/($B$13+$C$13+$F$13)</f>
        <v>0</v>
      </c>
      <c r="DK539">
        <f>($B$13*$K$11+$C$13*$K$11+$F$13*((FF539+EX539)/MAX(FF539+EX539+FG539, 0.1)*$P$11+FG539/MAX(FF539+EX539+FG539, 0.1)*$Q$11))/($B$13+$C$13+$F$13)</f>
        <v>0</v>
      </c>
      <c r="DL539">
        <v>5.79</v>
      </c>
      <c r="DM539">
        <v>0.5</v>
      </c>
      <c r="DN539" t="s">
        <v>440</v>
      </c>
      <c r="DO539">
        <v>2</v>
      </c>
      <c r="DP539" t="b">
        <v>1</v>
      </c>
      <c r="DQ539">
        <v>1758655606.6</v>
      </c>
      <c r="DR539">
        <v>600.8177037037037</v>
      </c>
      <c r="DS539">
        <v>642.4981851851852</v>
      </c>
      <c r="DT539">
        <v>22.06795555555555</v>
      </c>
      <c r="DU539">
        <v>19.15287407407407</v>
      </c>
      <c r="DV539">
        <v>602.0682592592593</v>
      </c>
      <c r="DW539">
        <v>21.78537777777778</v>
      </c>
      <c r="DX539">
        <v>499.9981851851852</v>
      </c>
      <c r="DY539">
        <v>90.21352222222222</v>
      </c>
      <c r="DZ539">
        <v>0.06819248148148148</v>
      </c>
      <c r="EA539">
        <v>28.88940370370371</v>
      </c>
      <c r="EB539">
        <v>29.98301481481482</v>
      </c>
      <c r="EC539">
        <v>999.9000000000001</v>
      </c>
      <c r="ED539">
        <v>0</v>
      </c>
      <c r="EE539">
        <v>0</v>
      </c>
      <c r="EF539">
        <v>9992.661111111111</v>
      </c>
      <c r="EG539">
        <v>0</v>
      </c>
      <c r="EH539">
        <v>11.2928</v>
      </c>
      <c r="EI539">
        <v>-41.68048518518518</v>
      </c>
      <c r="EJ539">
        <v>614.3756296296297</v>
      </c>
      <c r="EK539">
        <v>655.0441111111112</v>
      </c>
      <c r="EL539">
        <v>2.915093703703703</v>
      </c>
      <c r="EM539">
        <v>642.4981851851852</v>
      </c>
      <c r="EN539">
        <v>19.15287407407407</v>
      </c>
      <c r="EO539">
        <v>1.990828518518518</v>
      </c>
      <c r="EP539">
        <v>1.727848518518519</v>
      </c>
      <c r="EQ539">
        <v>17.37157037037037</v>
      </c>
      <c r="ER539">
        <v>15.1488962962963</v>
      </c>
      <c r="ES539">
        <v>2000.026666666667</v>
      </c>
      <c r="ET539">
        <v>0.9800003333333334</v>
      </c>
      <c r="EU539">
        <v>0.01999978148148148</v>
      </c>
      <c r="EV539">
        <v>0</v>
      </c>
      <c r="EW539">
        <v>913.9188518518517</v>
      </c>
      <c r="EX539">
        <v>5.00078</v>
      </c>
      <c r="EY539">
        <v>17782.41851851852</v>
      </c>
      <c r="EZ539">
        <v>16379.85925925926</v>
      </c>
      <c r="FA539">
        <v>39.00674074074074</v>
      </c>
      <c r="FB539">
        <v>39.88418518518519</v>
      </c>
      <c r="FC539">
        <v>39.25207407407407</v>
      </c>
      <c r="FD539">
        <v>39.5367037037037</v>
      </c>
      <c r="FE539">
        <v>40.12485185185186</v>
      </c>
      <c r="FF539">
        <v>1955.126666666667</v>
      </c>
      <c r="FG539">
        <v>39.9</v>
      </c>
      <c r="FH539">
        <v>0</v>
      </c>
      <c r="FI539">
        <v>1758655612.2</v>
      </c>
      <c r="FJ539">
        <v>0</v>
      </c>
      <c r="FK539">
        <v>913.9225600000001</v>
      </c>
      <c r="FL539">
        <v>32.74053847245795</v>
      </c>
      <c r="FM539">
        <v>642.415384561632</v>
      </c>
      <c r="FN539">
        <v>17782.796</v>
      </c>
      <c r="FO539">
        <v>15</v>
      </c>
      <c r="FP539">
        <v>0</v>
      </c>
      <c r="FQ539" t="s">
        <v>441</v>
      </c>
      <c r="FR539">
        <v>1746989605.5</v>
      </c>
      <c r="FS539">
        <v>1746989593.5</v>
      </c>
      <c r="FT539">
        <v>0</v>
      </c>
      <c r="FU539">
        <v>-0.274</v>
      </c>
      <c r="FV539">
        <v>-0.002</v>
      </c>
      <c r="FW539">
        <v>2.549</v>
      </c>
      <c r="FX539">
        <v>0.129</v>
      </c>
      <c r="FY539">
        <v>420</v>
      </c>
      <c r="FZ539">
        <v>17</v>
      </c>
      <c r="GA539">
        <v>0.02</v>
      </c>
      <c r="GB539">
        <v>0.04</v>
      </c>
      <c r="GC539">
        <v>-41.26985609756098</v>
      </c>
      <c r="GD539">
        <v>-6.334434146341431</v>
      </c>
      <c r="GE539">
        <v>0.6268735213191833</v>
      </c>
      <c r="GF539">
        <v>0</v>
      </c>
      <c r="GG539">
        <v>911.7909999999999</v>
      </c>
      <c r="GH539">
        <v>32.69494271285839</v>
      </c>
      <c r="GI539">
        <v>3.216737121040875</v>
      </c>
      <c r="GJ539">
        <v>0</v>
      </c>
      <c r="GK539">
        <v>2.91665756097561</v>
      </c>
      <c r="GL539">
        <v>-0.02180216027873894</v>
      </c>
      <c r="GM539">
        <v>0.002543889647560362</v>
      </c>
      <c r="GN539">
        <v>1</v>
      </c>
      <c r="GO539">
        <v>1</v>
      </c>
      <c r="GP539">
        <v>3</v>
      </c>
      <c r="GQ539" t="s">
        <v>448</v>
      </c>
      <c r="GR539">
        <v>3.10208</v>
      </c>
      <c r="GS539">
        <v>2.72622</v>
      </c>
      <c r="GT539">
        <v>0.117327</v>
      </c>
      <c r="GU539">
        <v>0.122636</v>
      </c>
      <c r="GV539">
        <v>0.101415</v>
      </c>
      <c r="GW539">
        <v>0.09302000000000001</v>
      </c>
      <c r="GX539">
        <v>23068.8</v>
      </c>
      <c r="GY539">
        <v>20836.6</v>
      </c>
      <c r="GZ539">
        <v>26698</v>
      </c>
      <c r="HA539">
        <v>23969.9</v>
      </c>
      <c r="HB539">
        <v>38391.3</v>
      </c>
      <c r="HC539">
        <v>32142.4</v>
      </c>
      <c r="HD539">
        <v>46622.1</v>
      </c>
      <c r="HE539">
        <v>37922.4</v>
      </c>
      <c r="HF539">
        <v>1.8748</v>
      </c>
      <c r="HG539">
        <v>1.85903</v>
      </c>
      <c r="HH539">
        <v>0.170507</v>
      </c>
      <c r="HI539">
        <v>0</v>
      </c>
      <c r="HJ539">
        <v>27.2019</v>
      </c>
      <c r="HK539">
        <v>999.9</v>
      </c>
      <c r="HL539">
        <v>46.4</v>
      </c>
      <c r="HM539">
        <v>31.6</v>
      </c>
      <c r="HN539">
        <v>24.0107</v>
      </c>
      <c r="HO539">
        <v>60.4359</v>
      </c>
      <c r="HP539">
        <v>22.6923</v>
      </c>
      <c r="HQ539">
        <v>1</v>
      </c>
      <c r="HR539">
        <v>0.103166</v>
      </c>
      <c r="HS539">
        <v>-0.307663</v>
      </c>
      <c r="HT539">
        <v>20.2803</v>
      </c>
      <c r="HU539">
        <v>5.2131</v>
      </c>
      <c r="HV539">
        <v>11.9794</v>
      </c>
      <c r="HW539">
        <v>4.96315</v>
      </c>
      <c r="HX539">
        <v>3.27443</v>
      </c>
      <c r="HY539">
        <v>9999</v>
      </c>
      <c r="HZ539">
        <v>9999</v>
      </c>
      <c r="IA539">
        <v>9999</v>
      </c>
      <c r="IB539">
        <v>999.9</v>
      </c>
      <c r="IC539">
        <v>1.86394</v>
      </c>
      <c r="ID539">
        <v>1.86006</v>
      </c>
      <c r="IE539">
        <v>1.85838</v>
      </c>
      <c r="IF539">
        <v>1.85974</v>
      </c>
      <c r="IG539">
        <v>1.85989</v>
      </c>
      <c r="IH539">
        <v>1.85837</v>
      </c>
      <c r="II539">
        <v>1.85745</v>
      </c>
      <c r="IJ539">
        <v>1.85242</v>
      </c>
      <c r="IK539">
        <v>0</v>
      </c>
      <c r="IL539">
        <v>0</v>
      </c>
      <c r="IM539">
        <v>0</v>
      </c>
      <c r="IN539">
        <v>0</v>
      </c>
      <c r="IO539" t="s">
        <v>443</v>
      </c>
      <c r="IP539" t="s">
        <v>444</v>
      </c>
      <c r="IQ539" t="s">
        <v>445</v>
      </c>
      <c r="IR539" t="s">
        <v>445</v>
      </c>
      <c r="IS539" t="s">
        <v>445</v>
      </c>
      <c r="IT539" t="s">
        <v>445</v>
      </c>
      <c r="IU539">
        <v>0</v>
      </c>
      <c r="IV539">
        <v>100</v>
      </c>
      <c r="IW539">
        <v>100</v>
      </c>
      <c r="IX539">
        <v>-1.243</v>
      </c>
      <c r="IY539">
        <v>0.2827</v>
      </c>
      <c r="IZ539">
        <v>-1.101190050776656</v>
      </c>
      <c r="JA539">
        <v>-0.0009077452495023094</v>
      </c>
      <c r="JB539">
        <v>1.260287539409167E-06</v>
      </c>
      <c r="JC539">
        <v>-2.747980142854786E-10</v>
      </c>
      <c r="JD539">
        <v>0.01164710740424388</v>
      </c>
      <c r="JE539">
        <v>0.002354074995816399</v>
      </c>
      <c r="JF539">
        <v>0.0004967520844642659</v>
      </c>
      <c r="JG539">
        <v>-1.558376616488758E-06</v>
      </c>
      <c r="JH539">
        <v>1</v>
      </c>
      <c r="JI539">
        <v>1955</v>
      </c>
      <c r="JJ539">
        <v>1</v>
      </c>
      <c r="JK539">
        <v>26</v>
      </c>
      <c r="JL539">
        <v>194433.5</v>
      </c>
      <c r="JM539">
        <v>194433.7</v>
      </c>
      <c r="JN539">
        <v>1.68823</v>
      </c>
      <c r="JO539">
        <v>2.62939</v>
      </c>
      <c r="JP539">
        <v>1.49658</v>
      </c>
      <c r="JQ539">
        <v>2.34619</v>
      </c>
      <c r="JR539">
        <v>1.54907</v>
      </c>
      <c r="JS539">
        <v>2.41333</v>
      </c>
      <c r="JT539">
        <v>36.0113</v>
      </c>
      <c r="JU539">
        <v>24.1838</v>
      </c>
      <c r="JV539">
        <v>18</v>
      </c>
      <c r="JW539">
        <v>483.182</v>
      </c>
      <c r="JX539">
        <v>487.752</v>
      </c>
      <c r="JY539">
        <v>27.6424</v>
      </c>
      <c r="JZ539">
        <v>28.5875</v>
      </c>
      <c r="KA539">
        <v>30</v>
      </c>
      <c r="KB539">
        <v>28.7911</v>
      </c>
      <c r="KC539">
        <v>28.7815</v>
      </c>
      <c r="KD539">
        <v>33.9078</v>
      </c>
      <c r="KE539">
        <v>21.705</v>
      </c>
      <c r="KF539">
        <v>59.4646</v>
      </c>
      <c r="KG539">
        <v>27.6486</v>
      </c>
      <c r="KH539">
        <v>687.569</v>
      </c>
      <c r="KI539">
        <v>19.2167</v>
      </c>
      <c r="KJ539">
        <v>101.934</v>
      </c>
      <c r="KK539">
        <v>91.4552</v>
      </c>
    </row>
    <row r="540" spans="1:297">
      <c r="A540">
        <v>522</v>
      </c>
      <c r="B540">
        <v>1758655619.1</v>
      </c>
      <c r="C540">
        <v>13986.09999990463</v>
      </c>
      <c r="D540" t="s">
        <v>1494</v>
      </c>
      <c r="E540" t="s">
        <v>1495</v>
      </c>
      <c r="F540">
        <v>5</v>
      </c>
      <c r="G540" t="s">
        <v>1413</v>
      </c>
      <c r="H540" t="s">
        <v>438</v>
      </c>
      <c r="I540">
        <v>1758655611.314285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(EA540+(U540+2*0.95*5.67E-8*(((EA540+$B$9)+273)^4-(EA540+273)^4)-44100*J540)/(1.84*29.3*R540+8*0.95*5.67E-8*(EA540+273)^3))</f>
        <v>0</v>
      </c>
      <c r="W540">
        <f>($C$9*EB540+$D$9*EC540+$E$9*V540)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2*0.95*5.67E-8*(((EA540+$B$9)+273)^4-(W540+273)^4)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688.1743796849299</v>
      </c>
      <c r="AK540">
        <v>654.3454666666665</v>
      </c>
      <c r="AL540">
        <v>3.332881948388164</v>
      </c>
      <c r="AM540">
        <v>65.18557991189942</v>
      </c>
      <c r="AN540">
        <f>(AP540 - AO540 + DY540*1E3/(8.314*(EA540+273.15)) * AR540/DX540 * AQ540) * DX540/(100*DL540) * 1000/(1000 - AP540)</f>
        <v>0</v>
      </c>
      <c r="AO540">
        <v>19.19146427879795</v>
      </c>
      <c r="AP540">
        <v>22.07884484848485</v>
      </c>
      <c r="AQ540">
        <v>0.0002074390192873987</v>
      </c>
      <c r="AR540">
        <v>105.0321388018358</v>
      </c>
      <c r="AS540">
        <v>0</v>
      </c>
      <c r="AT540">
        <v>0</v>
      </c>
      <c r="AU540">
        <f>IF(AS540*$H$15&gt;=AW540,1.0,(AW540/(AW540-AS540*$H$15)))</f>
        <v>0</v>
      </c>
      <c r="AV540">
        <f>(AU540-1)*100</f>
        <v>0</v>
      </c>
      <c r="AW540">
        <f>MAX(0,($B$15+$C$15*EF540)/(1+$D$15*EF540)*DY540/(EA540+273)*$E$15)</f>
        <v>0</v>
      </c>
      <c r="AX540" t="s">
        <v>439</v>
      </c>
      <c r="AY540" t="s">
        <v>439</v>
      </c>
      <c r="AZ540">
        <v>0</v>
      </c>
      <c r="BA540">
        <v>0</v>
      </c>
      <c r="BB540">
        <f>1-AZ540/BA540</f>
        <v>0</v>
      </c>
      <c r="BC540">
        <v>0</v>
      </c>
      <c r="BD540" t="s">
        <v>439</v>
      </c>
      <c r="BE540" t="s">
        <v>439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439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$B$13*EG540+$C$13*EH540+$F$13*ES540*(1-EV540)</f>
        <v>0</v>
      </c>
      <c r="DI540">
        <f>DH540*DJ540</f>
        <v>0</v>
      </c>
      <c r="DJ540">
        <f>($B$13*$D$11+$C$13*$D$11+$F$13*((FF540+EX540)/MAX(FF540+EX540+FG540, 0.1)*$I$11+FG540/MAX(FF540+EX540+FG540, 0.1)*$J$11))/($B$13+$C$13+$F$13)</f>
        <v>0</v>
      </c>
      <c r="DK540">
        <f>($B$13*$K$11+$C$13*$K$11+$F$13*((FF540+EX540)/MAX(FF540+EX540+FG540, 0.1)*$P$11+FG540/MAX(FF540+EX540+FG540, 0.1)*$Q$11))/($B$13+$C$13+$F$13)</f>
        <v>0</v>
      </c>
      <c r="DL540">
        <v>5.79</v>
      </c>
      <c r="DM540">
        <v>0.5</v>
      </c>
      <c r="DN540" t="s">
        <v>440</v>
      </c>
      <c r="DO540">
        <v>2</v>
      </c>
      <c r="DP540" t="b">
        <v>1</v>
      </c>
      <c r="DQ540">
        <v>1758655611.314285</v>
      </c>
      <c r="DR540">
        <v>616.1620714285715</v>
      </c>
      <c r="DS540">
        <v>658.3524642857143</v>
      </c>
      <c r="DT540">
        <v>22.06999642857143</v>
      </c>
      <c r="DU540">
        <v>19.16247142857143</v>
      </c>
      <c r="DV540">
        <v>617.4077142857143</v>
      </c>
      <c r="DW540">
        <v>21.78738214285714</v>
      </c>
      <c r="DX540">
        <v>500.0271785714286</v>
      </c>
      <c r="DY540">
        <v>90.21231071428572</v>
      </c>
      <c r="DZ540">
        <v>0.06797856071428572</v>
      </c>
      <c r="EA540">
        <v>28.89258571428571</v>
      </c>
      <c r="EB540">
        <v>29.98495357142857</v>
      </c>
      <c r="EC540">
        <v>999.9000000000002</v>
      </c>
      <c r="ED540">
        <v>0</v>
      </c>
      <c r="EE540">
        <v>0</v>
      </c>
      <c r="EF540">
        <v>10002.56214285714</v>
      </c>
      <c r="EG540">
        <v>0</v>
      </c>
      <c r="EH540">
        <v>11.2928</v>
      </c>
      <c r="EI540">
        <v>-42.19038571428571</v>
      </c>
      <c r="EJ540">
        <v>630.0676071428572</v>
      </c>
      <c r="EK540">
        <v>671.2147857142857</v>
      </c>
      <c r="EL540">
        <v>2.907540000000001</v>
      </c>
      <c r="EM540">
        <v>658.3524642857143</v>
      </c>
      <c r="EN540">
        <v>19.16247142857143</v>
      </c>
      <c r="EO540">
        <v>1.990985714285714</v>
      </c>
      <c r="EP540">
        <v>1.728690714285714</v>
      </c>
      <c r="EQ540">
        <v>17.37282857142857</v>
      </c>
      <c r="ER540">
        <v>15.156475</v>
      </c>
      <c r="ES540">
        <v>2000.018214285714</v>
      </c>
      <c r="ET540">
        <v>0.9800001785714285</v>
      </c>
      <c r="EU540">
        <v>0.01999993571428571</v>
      </c>
      <c r="EV540">
        <v>0</v>
      </c>
      <c r="EW540">
        <v>916.5001428571428</v>
      </c>
      <c r="EX540">
        <v>5.00078</v>
      </c>
      <c r="EY540">
        <v>17833.23214285714</v>
      </c>
      <c r="EZ540">
        <v>16379.77857142857</v>
      </c>
      <c r="FA540">
        <v>39.01321428571428</v>
      </c>
      <c r="FB540">
        <v>39.88385714285715</v>
      </c>
      <c r="FC540">
        <v>39.25421428571428</v>
      </c>
      <c r="FD540">
        <v>39.54210714285714</v>
      </c>
      <c r="FE540">
        <v>40.16060714285715</v>
      </c>
      <c r="FF540">
        <v>1955.118214285714</v>
      </c>
      <c r="FG540">
        <v>39.9</v>
      </c>
      <c r="FH540">
        <v>0</v>
      </c>
      <c r="FI540">
        <v>1758655617.6</v>
      </c>
      <c r="FJ540">
        <v>0</v>
      </c>
      <c r="FK540">
        <v>916.7090384615385</v>
      </c>
      <c r="FL540">
        <v>33.8405812020715</v>
      </c>
      <c r="FM540">
        <v>654.3863246534269</v>
      </c>
      <c r="FN540">
        <v>17837.92307692308</v>
      </c>
      <c r="FO540">
        <v>15</v>
      </c>
      <c r="FP540">
        <v>0</v>
      </c>
      <c r="FQ540" t="s">
        <v>441</v>
      </c>
      <c r="FR540">
        <v>1746989605.5</v>
      </c>
      <c r="FS540">
        <v>1746989593.5</v>
      </c>
      <c r="FT540">
        <v>0</v>
      </c>
      <c r="FU540">
        <v>-0.274</v>
      </c>
      <c r="FV540">
        <v>-0.002</v>
      </c>
      <c r="FW540">
        <v>2.549</v>
      </c>
      <c r="FX540">
        <v>0.129</v>
      </c>
      <c r="FY540">
        <v>420</v>
      </c>
      <c r="FZ540">
        <v>17</v>
      </c>
      <c r="GA540">
        <v>0.02</v>
      </c>
      <c r="GB540">
        <v>0.04</v>
      </c>
      <c r="GC540">
        <v>-41.86278</v>
      </c>
      <c r="GD540">
        <v>-6.496410506566568</v>
      </c>
      <c r="GE540">
        <v>0.6264705153476895</v>
      </c>
      <c r="GF540">
        <v>0</v>
      </c>
      <c r="GG540">
        <v>914.7256764705882</v>
      </c>
      <c r="GH540">
        <v>32.94586705120539</v>
      </c>
      <c r="GI540">
        <v>3.243609533697527</v>
      </c>
      <c r="GJ540">
        <v>0</v>
      </c>
      <c r="GK540">
        <v>2.910712750000001</v>
      </c>
      <c r="GL540">
        <v>-0.07358622889305999</v>
      </c>
      <c r="GM540">
        <v>0.009713300929009645</v>
      </c>
      <c r="GN540">
        <v>1</v>
      </c>
      <c r="GO540">
        <v>1</v>
      </c>
      <c r="GP540">
        <v>3</v>
      </c>
      <c r="GQ540" t="s">
        <v>448</v>
      </c>
      <c r="GR540">
        <v>3.10193</v>
      </c>
      <c r="GS540">
        <v>2.72585</v>
      </c>
      <c r="GT540">
        <v>0.119437</v>
      </c>
      <c r="GU540">
        <v>0.124755</v>
      </c>
      <c r="GV540">
        <v>0.101448</v>
      </c>
      <c r="GW540">
        <v>0.0931597</v>
      </c>
      <c r="GX540">
        <v>23013.4</v>
      </c>
      <c r="GY540">
        <v>20786.3</v>
      </c>
      <c r="GZ540">
        <v>26697.8</v>
      </c>
      <c r="HA540">
        <v>23970</v>
      </c>
      <c r="HB540">
        <v>38389.9</v>
      </c>
      <c r="HC540">
        <v>32137.6</v>
      </c>
      <c r="HD540">
        <v>46621.8</v>
      </c>
      <c r="HE540">
        <v>37922.2</v>
      </c>
      <c r="HF540">
        <v>1.87425</v>
      </c>
      <c r="HG540">
        <v>1.85933</v>
      </c>
      <c r="HH540">
        <v>0.170358</v>
      </c>
      <c r="HI540">
        <v>0</v>
      </c>
      <c r="HJ540">
        <v>27.2019</v>
      </c>
      <c r="HK540">
        <v>999.9</v>
      </c>
      <c r="HL540">
        <v>46.4</v>
      </c>
      <c r="HM540">
        <v>31.6</v>
      </c>
      <c r="HN540">
        <v>24.0093</v>
      </c>
      <c r="HO540">
        <v>60.8059</v>
      </c>
      <c r="HP540">
        <v>22.7163</v>
      </c>
      <c r="HQ540">
        <v>1</v>
      </c>
      <c r="HR540">
        <v>0.103084</v>
      </c>
      <c r="HS540">
        <v>-0.312021</v>
      </c>
      <c r="HT540">
        <v>20.2802</v>
      </c>
      <c r="HU540">
        <v>5.2128</v>
      </c>
      <c r="HV540">
        <v>11.9798</v>
      </c>
      <c r="HW540">
        <v>4.963</v>
      </c>
      <c r="HX540">
        <v>3.2743</v>
      </c>
      <c r="HY540">
        <v>9999</v>
      </c>
      <c r="HZ540">
        <v>9999</v>
      </c>
      <c r="IA540">
        <v>9999</v>
      </c>
      <c r="IB540">
        <v>999.9</v>
      </c>
      <c r="IC540">
        <v>1.86394</v>
      </c>
      <c r="ID540">
        <v>1.86005</v>
      </c>
      <c r="IE540">
        <v>1.85837</v>
      </c>
      <c r="IF540">
        <v>1.85974</v>
      </c>
      <c r="IG540">
        <v>1.85989</v>
      </c>
      <c r="IH540">
        <v>1.85837</v>
      </c>
      <c r="II540">
        <v>1.85745</v>
      </c>
      <c r="IJ540">
        <v>1.85242</v>
      </c>
      <c r="IK540">
        <v>0</v>
      </c>
      <c r="IL540">
        <v>0</v>
      </c>
      <c r="IM540">
        <v>0</v>
      </c>
      <c r="IN540">
        <v>0</v>
      </c>
      <c r="IO540" t="s">
        <v>443</v>
      </c>
      <c r="IP540" t="s">
        <v>444</v>
      </c>
      <c r="IQ540" t="s">
        <v>445</v>
      </c>
      <c r="IR540" t="s">
        <v>445</v>
      </c>
      <c r="IS540" t="s">
        <v>445</v>
      </c>
      <c r="IT540" t="s">
        <v>445</v>
      </c>
      <c r="IU540">
        <v>0</v>
      </c>
      <c r="IV540">
        <v>100</v>
      </c>
      <c r="IW540">
        <v>100</v>
      </c>
      <c r="IX540">
        <v>-1.237</v>
      </c>
      <c r="IY540">
        <v>0.2829</v>
      </c>
      <c r="IZ540">
        <v>-1.101190050776656</v>
      </c>
      <c r="JA540">
        <v>-0.0009077452495023094</v>
      </c>
      <c r="JB540">
        <v>1.260287539409167E-06</v>
      </c>
      <c r="JC540">
        <v>-2.747980142854786E-10</v>
      </c>
      <c r="JD540">
        <v>0.01164710740424388</v>
      </c>
      <c r="JE540">
        <v>0.002354074995816399</v>
      </c>
      <c r="JF540">
        <v>0.0004967520844642659</v>
      </c>
      <c r="JG540">
        <v>-1.558376616488758E-06</v>
      </c>
      <c r="JH540">
        <v>1</v>
      </c>
      <c r="JI540">
        <v>1955</v>
      </c>
      <c r="JJ540">
        <v>1</v>
      </c>
      <c r="JK540">
        <v>26</v>
      </c>
      <c r="JL540">
        <v>194433.6</v>
      </c>
      <c r="JM540">
        <v>194433.8</v>
      </c>
      <c r="JN540">
        <v>1.72363</v>
      </c>
      <c r="JO540">
        <v>2.63062</v>
      </c>
      <c r="JP540">
        <v>1.49658</v>
      </c>
      <c r="JQ540">
        <v>2.34741</v>
      </c>
      <c r="JR540">
        <v>1.54907</v>
      </c>
      <c r="JS540">
        <v>2.35474</v>
      </c>
      <c r="JT540">
        <v>35.9879</v>
      </c>
      <c r="JU540">
        <v>24.1751</v>
      </c>
      <c r="JV540">
        <v>18</v>
      </c>
      <c r="JW540">
        <v>482.862</v>
      </c>
      <c r="JX540">
        <v>487.96</v>
      </c>
      <c r="JY540">
        <v>27.6526</v>
      </c>
      <c r="JZ540">
        <v>28.5881</v>
      </c>
      <c r="KA540">
        <v>30.0002</v>
      </c>
      <c r="KB540">
        <v>28.7911</v>
      </c>
      <c r="KC540">
        <v>28.7828</v>
      </c>
      <c r="KD540">
        <v>34.6147</v>
      </c>
      <c r="KE540">
        <v>21.705</v>
      </c>
      <c r="KF540">
        <v>59.4646</v>
      </c>
      <c r="KG540">
        <v>27.6583</v>
      </c>
      <c r="KH540">
        <v>707.606</v>
      </c>
      <c r="KI540">
        <v>19.2167</v>
      </c>
      <c r="KJ540">
        <v>101.934</v>
      </c>
      <c r="KK540">
        <v>91.4551</v>
      </c>
    </row>
    <row r="541" spans="1:297">
      <c r="A541">
        <v>523</v>
      </c>
      <c r="B541">
        <v>1758655624.1</v>
      </c>
      <c r="C541">
        <v>13991.09999990463</v>
      </c>
      <c r="D541" t="s">
        <v>1496</v>
      </c>
      <c r="E541" t="s">
        <v>1497</v>
      </c>
      <c r="F541">
        <v>5</v>
      </c>
      <c r="G541" t="s">
        <v>1413</v>
      </c>
      <c r="H541" t="s">
        <v>438</v>
      </c>
      <c r="I541">
        <v>1758655616.6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(EA541+(U541+2*0.95*5.67E-8*(((EA541+$B$9)+273)^4-(EA541+273)^4)-44100*J541)/(1.84*29.3*R541+8*0.95*5.67E-8*(EA541+273)^3))</f>
        <v>0</v>
      </c>
      <c r="W541">
        <f>($C$9*EB541+$D$9*EC541+$E$9*V541)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2*0.95*5.67E-8*(((EA541+$B$9)+273)^4-(W541+273)^4)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705.3183218657821</v>
      </c>
      <c r="AK541">
        <v>671.0933999999999</v>
      </c>
      <c r="AL541">
        <v>3.353207220644648</v>
      </c>
      <c r="AM541">
        <v>65.18557991189942</v>
      </c>
      <c r="AN541">
        <f>(AP541 - AO541 + DY541*1E3/(8.314*(EA541+273.15)) * AR541/DX541 * AQ541) * DX541/(100*DL541) * 1000/(1000 - AP541)</f>
        <v>0</v>
      </c>
      <c r="AO541">
        <v>19.20245160558608</v>
      </c>
      <c r="AP541">
        <v>22.09291818181818</v>
      </c>
      <c r="AQ541">
        <v>0.0001157862507184002</v>
      </c>
      <c r="AR541">
        <v>105.0321388018358</v>
      </c>
      <c r="AS541">
        <v>0</v>
      </c>
      <c r="AT541">
        <v>0</v>
      </c>
      <c r="AU541">
        <f>IF(AS541*$H$15&gt;=AW541,1.0,(AW541/(AW541-AS541*$H$15)))</f>
        <v>0</v>
      </c>
      <c r="AV541">
        <f>(AU541-1)*100</f>
        <v>0</v>
      </c>
      <c r="AW541">
        <f>MAX(0,($B$15+$C$15*EF541)/(1+$D$15*EF541)*DY541/(EA541+273)*$E$15)</f>
        <v>0</v>
      </c>
      <c r="AX541" t="s">
        <v>439</v>
      </c>
      <c r="AY541" t="s">
        <v>439</v>
      </c>
      <c r="AZ541">
        <v>0</v>
      </c>
      <c r="BA541">
        <v>0</v>
      </c>
      <c r="BB541">
        <f>1-AZ541/BA541</f>
        <v>0</v>
      </c>
      <c r="BC541">
        <v>0</v>
      </c>
      <c r="BD541" t="s">
        <v>439</v>
      </c>
      <c r="BE541" t="s">
        <v>439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439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$B$13*EG541+$C$13*EH541+$F$13*ES541*(1-EV541)</f>
        <v>0</v>
      </c>
      <c r="DI541">
        <f>DH541*DJ541</f>
        <v>0</v>
      </c>
      <c r="DJ541">
        <f>($B$13*$D$11+$C$13*$D$11+$F$13*((FF541+EX541)/MAX(FF541+EX541+FG541, 0.1)*$I$11+FG541/MAX(FF541+EX541+FG541, 0.1)*$J$11))/($B$13+$C$13+$F$13)</f>
        <v>0</v>
      </c>
      <c r="DK541">
        <f>($B$13*$K$11+$C$13*$K$11+$F$13*((FF541+EX541)/MAX(FF541+EX541+FG541, 0.1)*$P$11+FG541/MAX(FF541+EX541+FG541, 0.1)*$Q$11))/($B$13+$C$13+$F$13)</f>
        <v>0</v>
      </c>
      <c r="DL541">
        <v>5.79</v>
      </c>
      <c r="DM541">
        <v>0.5</v>
      </c>
      <c r="DN541" t="s">
        <v>440</v>
      </c>
      <c r="DO541">
        <v>2</v>
      </c>
      <c r="DP541" t="b">
        <v>1</v>
      </c>
      <c r="DQ541">
        <v>1758655616.6</v>
      </c>
      <c r="DR541">
        <v>633.3952222222222</v>
      </c>
      <c r="DS541">
        <v>676.1244074074076</v>
      </c>
      <c r="DT541">
        <v>22.07671851851853</v>
      </c>
      <c r="DU541">
        <v>19.1794962962963</v>
      </c>
      <c r="DV541">
        <v>634.6350740740741</v>
      </c>
      <c r="DW541">
        <v>21.79397037037036</v>
      </c>
      <c r="DX541">
        <v>500.0214074074074</v>
      </c>
      <c r="DY541">
        <v>90.21122962962964</v>
      </c>
      <c r="DZ541">
        <v>0.06775527037037037</v>
      </c>
      <c r="EA541">
        <v>28.8962037037037</v>
      </c>
      <c r="EB541">
        <v>29.98642962962963</v>
      </c>
      <c r="EC541">
        <v>999.9000000000001</v>
      </c>
      <c r="ED541">
        <v>0</v>
      </c>
      <c r="EE541">
        <v>0</v>
      </c>
      <c r="EF541">
        <v>10006.33555555556</v>
      </c>
      <c r="EG541">
        <v>0</v>
      </c>
      <c r="EH541">
        <v>11.2928</v>
      </c>
      <c r="EI541">
        <v>-42.72908148148149</v>
      </c>
      <c r="EJ541">
        <v>647.6943333333335</v>
      </c>
      <c r="EK541">
        <v>689.3460000000001</v>
      </c>
      <c r="EL541">
        <v>2.897246666666666</v>
      </c>
      <c r="EM541">
        <v>676.1244074074076</v>
      </c>
      <c r="EN541">
        <v>19.1794962962963</v>
      </c>
      <c r="EO541">
        <v>1.991568518518518</v>
      </c>
      <c r="EP541">
        <v>1.730204814814815</v>
      </c>
      <c r="EQ541">
        <v>17.37745555555556</v>
      </c>
      <c r="ER541">
        <v>15.1701</v>
      </c>
      <c r="ES541">
        <v>2000.005185185185</v>
      </c>
      <c r="ET541">
        <v>0.9799999999999999</v>
      </c>
      <c r="EU541">
        <v>0.02000010740740741</v>
      </c>
      <c r="EV541">
        <v>0</v>
      </c>
      <c r="EW541">
        <v>919.4357407407408</v>
      </c>
      <c r="EX541">
        <v>5.00078</v>
      </c>
      <c r="EY541">
        <v>17891.23703703704</v>
      </c>
      <c r="EZ541">
        <v>16379.65925925926</v>
      </c>
      <c r="FA541">
        <v>39.02762962962962</v>
      </c>
      <c r="FB541">
        <v>39.88418518518519</v>
      </c>
      <c r="FC541">
        <v>39.26144444444444</v>
      </c>
      <c r="FD541">
        <v>39.53907407407407</v>
      </c>
      <c r="FE541">
        <v>40.16651851851852</v>
      </c>
      <c r="FF541">
        <v>1955.105185185185</v>
      </c>
      <c r="FG541">
        <v>39.9</v>
      </c>
      <c r="FH541">
        <v>0</v>
      </c>
      <c r="FI541">
        <v>1758655622.4</v>
      </c>
      <c r="FJ541">
        <v>0</v>
      </c>
      <c r="FK541">
        <v>919.3877692307692</v>
      </c>
      <c r="FL541">
        <v>33.49825640321743</v>
      </c>
      <c r="FM541">
        <v>664.3076922299555</v>
      </c>
      <c r="FN541">
        <v>17890.55384615385</v>
      </c>
      <c r="FO541">
        <v>15</v>
      </c>
      <c r="FP541">
        <v>0</v>
      </c>
      <c r="FQ541" t="s">
        <v>441</v>
      </c>
      <c r="FR541">
        <v>1746989605.5</v>
      </c>
      <c r="FS541">
        <v>1746989593.5</v>
      </c>
      <c r="FT541">
        <v>0</v>
      </c>
      <c r="FU541">
        <v>-0.274</v>
      </c>
      <c r="FV541">
        <v>-0.002</v>
      </c>
      <c r="FW541">
        <v>2.549</v>
      </c>
      <c r="FX541">
        <v>0.129</v>
      </c>
      <c r="FY541">
        <v>420</v>
      </c>
      <c r="FZ541">
        <v>17</v>
      </c>
      <c r="GA541">
        <v>0.02</v>
      </c>
      <c r="GB541">
        <v>0.04</v>
      </c>
      <c r="GC541">
        <v>-42.41296585365854</v>
      </c>
      <c r="GD541">
        <v>-6.071303832752644</v>
      </c>
      <c r="GE541">
        <v>0.6007621393715814</v>
      </c>
      <c r="GF541">
        <v>0</v>
      </c>
      <c r="GG541">
        <v>917.7175882352941</v>
      </c>
      <c r="GH541">
        <v>33.77042016963852</v>
      </c>
      <c r="GI541">
        <v>3.323535574174403</v>
      </c>
      <c r="GJ541">
        <v>0</v>
      </c>
      <c r="GK541">
        <v>2.902759756097561</v>
      </c>
      <c r="GL541">
        <v>-0.1260177700348418</v>
      </c>
      <c r="GM541">
        <v>0.01397746836489821</v>
      </c>
      <c r="GN541">
        <v>0</v>
      </c>
      <c r="GO541">
        <v>0</v>
      </c>
      <c r="GP541">
        <v>3</v>
      </c>
      <c r="GQ541" t="s">
        <v>459</v>
      </c>
      <c r="GR541">
        <v>3.10216</v>
      </c>
      <c r="GS541">
        <v>2.72542</v>
      </c>
      <c r="GT541">
        <v>0.121533</v>
      </c>
      <c r="GU541">
        <v>0.12683</v>
      </c>
      <c r="GV541">
        <v>0.101491</v>
      </c>
      <c r="GW541">
        <v>0.09317309999999999</v>
      </c>
      <c r="GX541">
        <v>22958.9</v>
      </c>
      <c r="GY541">
        <v>20737.1</v>
      </c>
      <c r="GZ541">
        <v>26698.1</v>
      </c>
      <c r="HA541">
        <v>23970.1</v>
      </c>
      <c r="HB541">
        <v>38388.5</v>
      </c>
      <c r="HC541">
        <v>32137.6</v>
      </c>
      <c r="HD541">
        <v>46622</v>
      </c>
      <c r="HE541">
        <v>37922.6</v>
      </c>
      <c r="HF541">
        <v>1.87447</v>
      </c>
      <c r="HG541">
        <v>1.85912</v>
      </c>
      <c r="HH541">
        <v>0.171326</v>
      </c>
      <c r="HI541">
        <v>0</v>
      </c>
      <c r="HJ541">
        <v>27.2019</v>
      </c>
      <c r="HK541">
        <v>999.9</v>
      </c>
      <c r="HL541">
        <v>46.4</v>
      </c>
      <c r="HM541">
        <v>31.6</v>
      </c>
      <c r="HN541">
        <v>24.009</v>
      </c>
      <c r="HO541">
        <v>61.2359</v>
      </c>
      <c r="HP541">
        <v>22.492</v>
      </c>
      <c r="HQ541">
        <v>1</v>
      </c>
      <c r="HR541">
        <v>0.103206</v>
      </c>
      <c r="HS541">
        <v>-0.318164</v>
      </c>
      <c r="HT541">
        <v>20.2802</v>
      </c>
      <c r="HU541">
        <v>5.21235</v>
      </c>
      <c r="HV541">
        <v>11.9794</v>
      </c>
      <c r="HW541">
        <v>4.96325</v>
      </c>
      <c r="HX541">
        <v>3.27435</v>
      </c>
      <c r="HY541">
        <v>9999</v>
      </c>
      <c r="HZ541">
        <v>9999</v>
      </c>
      <c r="IA541">
        <v>9999</v>
      </c>
      <c r="IB541">
        <v>999.9</v>
      </c>
      <c r="IC541">
        <v>1.86394</v>
      </c>
      <c r="ID541">
        <v>1.86005</v>
      </c>
      <c r="IE541">
        <v>1.85838</v>
      </c>
      <c r="IF541">
        <v>1.85974</v>
      </c>
      <c r="IG541">
        <v>1.85989</v>
      </c>
      <c r="IH541">
        <v>1.85837</v>
      </c>
      <c r="II541">
        <v>1.85745</v>
      </c>
      <c r="IJ541">
        <v>1.85241</v>
      </c>
      <c r="IK541">
        <v>0</v>
      </c>
      <c r="IL541">
        <v>0</v>
      </c>
      <c r="IM541">
        <v>0</v>
      </c>
      <c r="IN541">
        <v>0</v>
      </c>
      <c r="IO541" t="s">
        <v>443</v>
      </c>
      <c r="IP541" t="s">
        <v>444</v>
      </c>
      <c r="IQ541" t="s">
        <v>445</v>
      </c>
      <c r="IR541" t="s">
        <v>445</v>
      </c>
      <c r="IS541" t="s">
        <v>445</v>
      </c>
      <c r="IT541" t="s">
        <v>445</v>
      </c>
      <c r="IU541">
        <v>0</v>
      </c>
      <c r="IV541">
        <v>100</v>
      </c>
      <c r="IW541">
        <v>100</v>
      </c>
      <c r="IX541">
        <v>-1.231</v>
      </c>
      <c r="IY541">
        <v>0.2831</v>
      </c>
      <c r="IZ541">
        <v>-1.101190050776656</v>
      </c>
      <c r="JA541">
        <v>-0.0009077452495023094</v>
      </c>
      <c r="JB541">
        <v>1.260287539409167E-06</v>
      </c>
      <c r="JC541">
        <v>-2.747980142854786E-10</v>
      </c>
      <c r="JD541">
        <v>0.01164710740424388</v>
      </c>
      <c r="JE541">
        <v>0.002354074995816399</v>
      </c>
      <c r="JF541">
        <v>0.0004967520844642659</v>
      </c>
      <c r="JG541">
        <v>-1.558376616488758E-06</v>
      </c>
      <c r="JH541">
        <v>1</v>
      </c>
      <c r="JI541">
        <v>1955</v>
      </c>
      <c r="JJ541">
        <v>1</v>
      </c>
      <c r="JK541">
        <v>26</v>
      </c>
      <c r="JL541">
        <v>194433.6</v>
      </c>
      <c r="JM541">
        <v>194433.8</v>
      </c>
      <c r="JN541">
        <v>1.75537</v>
      </c>
      <c r="JO541">
        <v>2.62939</v>
      </c>
      <c r="JP541">
        <v>1.49658</v>
      </c>
      <c r="JQ541">
        <v>2.34741</v>
      </c>
      <c r="JR541">
        <v>1.54907</v>
      </c>
      <c r="JS541">
        <v>2.40356</v>
      </c>
      <c r="JT541">
        <v>35.9879</v>
      </c>
      <c r="JU541">
        <v>24.1751</v>
      </c>
      <c r="JV541">
        <v>18</v>
      </c>
      <c r="JW541">
        <v>483.002</v>
      </c>
      <c r="JX541">
        <v>487.83</v>
      </c>
      <c r="JY541">
        <v>27.6627</v>
      </c>
      <c r="JZ541">
        <v>28.5899</v>
      </c>
      <c r="KA541">
        <v>30.0001</v>
      </c>
      <c r="KB541">
        <v>28.7923</v>
      </c>
      <c r="KC541">
        <v>28.7828</v>
      </c>
      <c r="KD541">
        <v>35.2408</v>
      </c>
      <c r="KE541">
        <v>21.705</v>
      </c>
      <c r="KF541">
        <v>59.4646</v>
      </c>
      <c r="KG541">
        <v>27.6701</v>
      </c>
      <c r="KH541">
        <v>720.963</v>
      </c>
      <c r="KI541">
        <v>19.2163</v>
      </c>
      <c r="KJ541">
        <v>101.934</v>
      </c>
      <c r="KK541">
        <v>91.4558</v>
      </c>
    </row>
    <row r="542" spans="1:297">
      <c r="A542">
        <v>524</v>
      </c>
      <c r="B542">
        <v>1758655629.1</v>
      </c>
      <c r="C542">
        <v>13996.09999990463</v>
      </c>
      <c r="D542" t="s">
        <v>1498</v>
      </c>
      <c r="E542" t="s">
        <v>1499</v>
      </c>
      <c r="F542">
        <v>5</v>
      </c>
      <c r="G542" t="s">
        <v>1413</v>
      </c>
      <c r="H542" t="s">
        <v>438</v>
      </c>
      <c r="I542">
        <v>1758655621.314285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(EA542+(U542+2*0.95*5.67E-8*(((EA542+$B$9)+273)^4-(EA542+273)^4)-44100*J542)/(1.84*29.3*R542+8*0.95*5.67E-8*(EA542+273)^3))</f>
        <v>0</v>
      </c>
      <c r="W542">
        <f>($C$9*EB542+$D$9*EC542+$E$9*V542)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2*0.95*5.67E-8*(((EA542+$B$9)+273)^4-(W542+273)^4)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722.335731609012</v>
      </c>
      <c r="AK542">
        <v>687.718133333333</v>
      </c>
      <c r="AL542">
        <v>3.324098782257213</v>
      </c>
      <c r="AM542">
        <v>65.18557991189942</v>
      </c>
      <c r="AN542">
        <f>(AP542 - AO542 + DY542*1E3/(8.314*(EA542+273.15)) * AR542/DX542 * AQ542) * DX542/(100*DL542) * 1000/(1000 - AP542)</f>
        <v>0</v>
      </c>
      <c r="AO542">
        <v>19.20141674082442</v>
      </c>
      <c r="AP542">
        <v>22.09825818181818</v>
      </c>
      <c r="AQ542">
        <v>3.923947160842616E-05</v>
      </c>
      <c r="AR542">
        <v>105.0321388018358</v>
      </c>
      <c r="AS542">
        <v>0</v>
      </c>
      <c r="AT542">
        <v>0</v>
      </c>
      <c r="AU542">
        <f>IF(AS542*$H$15&gt;=AW542,1.0,(AW542/(AW542-AS542*$H$15)))</f>
        <v>0</v>
      </c>
      <c r="AV542">
        <f>(AU542-1)*100</f>
        <v>0</v>
      </c>
      <c r="AW542">
        <f>MAX(0,($B$15+$C$15*EF542)/(1+$D$15*EF542)*DY542/(EA542+273)*$E$15)</f>
        <v>0</v>
      </c>
      <c r="AX542" t="s">
        <v>439</v>
      </c>
      <c r="AY542" t="s">
        <v>439</v>
      </c>
      <c r="AZ542">
        <v>0</v>
      </c>
      <c r="BA542">
        <v>0</v>
      </c>
      <c r="BB542">
        <f>1-AZ542/BA542</f>
        <v>0</v>
      </c>
      <c r="BC542">
        <v>0</v>
      </c>
      <c r="BD542" t="s">
        <v>439</v>
      </c>
      <c r="BE542" t="s">
        <v>439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439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$B$13*EG542+$C$13*EH542+$F$13*ES542*(1-EV542)</f>
        <v>0</v>
      </c>
      <c r="DI542">
        <f>DH542*DJ542</f>
        <v>0</v>
      </c>
      <c r="DJ542">
        <f>($B$13*$D$11+$C$13*$D$11+$F$13*((FF542+EX542)/MAX(FF542+EX542+FG542, 0.1)*$I$11+FG542/MAX(FF542+EX542+FG542, 0.1)*$J$11))/($B$13+$C$13+$F$13)</f>
        <v>0</v>
      </c>
      <c r="DK542">
        <f>($B$13*$K$11+$C$13*$K$11+$F$13*((FF542+EX542)/MAX(FF542+EX542+FG542, 0.1)*$P$11+FG542/MAX(FF542+EX542+FG542, 0.1)*$Q$11))/($B$13+$C$13+$F$13)</f>
        <v>0</v>
      </c>
      <c r="DL542">
        <v>5.79</v>
      </c>
      <c r="DM542">
        <v>0.5</v>
      </c>
      <c r="DN542" t="s">
        <v>440</v>
      </c>
      <c r="DO542">
        <v>2</v>
      </c>
      <c r="DP542" t="b">
        <v>1</v>
      </c>
      <c r="DQ542">
        <v>1758655621.314285</v>
      </c>
      <c r="DR542">
        <v>648.7727500000001</v>
      </c>
      <c r="DS542">
        <v>691.9269642857143</v>
      </c>
      <c r="DT542">
        <v>22.08558214285714</v>
      </c>
      <c r="DU542">
        <v>19.19371071428571</v>
      </c>
      <c r="DV542">
        <v>650.0069642857143</v>
      </c>
      <c r="DW542">
        <v>21.80263928571429</v>
      </c>
      <c r="DX542">
        <v>499.9929642857142</v>
      </c>
      <c r="DY542">
        <v>90.2108607142857</v>
      </c>
      <c r="DZ542">
        <v>0.06750159642857144</v>
      </c>
      <c r="EA542">
        <v>28.89963571428572</v>
      </c>
      <c r="EB542">
        <v>29.99038928571429</v>
      </c>
      <c r="EC542">
        <v>999.9000000000002</v>
      </c>
      <c r="ED542">
        <v>0</v>
      </c>
      <c r="EE542">
        <v>0</v>
      </c>
      <c r="EF542">
        <v>10004.05714285714</v>
      </c>
      <c r="EG542">
        <v>0</v>
      </c>
      <c r="EH542">
        <v>11.2928</v>
      </c>
      <c r="EI542">
        <v>-43.15412500000001</v>
      </c>
      <c r="EJ542">
        <v>663.425142857143</v>
      </c>
      <c r="EK542">
        <v>705.4677142857144</v>
      </c>
      <c r="EL542">
        <v>2.891884642857143</v>
      </c>
      <c r="EM542">
        <v>691.9269642857143</v>
      </c>
      <c r="EN542">
        <v>19.19371071428571</v>
      </c>
      <c r="EO542">
        <v>1.992360357142857</v>
      </c>
      <c r="EP542">
        <v>1.731481071428572</v>
      </c>
      <c r="EQ542">
        <v>17.38374285714286</v>
      </c>
      <c r="ER542">
        <v>15.18157142857143</v>
      </c>
      <c r="ES542">
        <v>1999.976785714286</v>
      </c>
      <c r="ET542">
        <v>0.9799996428571427</v>
      </c>
      <c r="EU542">
        <v>0.02000045714285715</v>
      </c>
      <c r="EV542">
        <v>0</v>
      </c>
      <c r="EW542">
        <v>922.1671785714286</v>
      </c>
      <c r="EX542">
        <v>5.00078</v>
      </c>
      <c r="EY542">
        <v>17943.31428571429</v>
      </c>
      <c r="EZ542">
        <v>16379.43214285714</v>
      </c>
      <c r="FA542">
        <v>39.02435714285713</v>
      </c>
      <c r="FB542">
        <v>39.875</v>
      </c>
      <c r="FC542">
        <v>39.27214285714285</v>
      </c>
      <c r="FD542">
        <v>39.53321428571428</v>
      </c>
      <c r="FE542">
        <v>40.15375</v>
      </c>
      <c r="FF542">
        <v>1955.076785714286</v>
      </c>
      <c r="FG542">
        <v>39.9</v>
      </c>
      <c r="FH542">
        <v>0</v>
      </c>
      <c r="FI542">
        <v>1758655627.2</v>
      </c>
      <c r="FJ542">
        <v>0</v>
      </c>
      <c r="FK542">
        <v>922.1581923076924</v>
      </c>
      <c r="FL542">
        <v>35.74376070343638</v>
      </c>
      <c r="FM542">
        <v>664.5572653966608</v>
      </c>
      <c r="FN542">
        <v>17943.48076923077</v>
      </c>
      <c r="FO542">
        <v>15</v>
      </c>
      <c r="FP542">
        <v>0</v>
      </c>
      <c r="FQ542" t="s">
        <v>441</v>
      </c>
      <c r="FR542">
        <v>1746989605.5</v>
      </c>
      <c r="FS542">
        <v>1746989593.5</v>
      </c>
      <c r="FT542">
        <v>0</v>
      </c>
      <c r="FU542">
        <v>-0.274</v>
      </c>
      <c r="FV542">
        <v>-0.002</v>
      </c>
      <c r="FW542">
        <v>2.549</v>
      </c>
      <c r="FX542">
        <v>0.129</v>
      </c>
      <c r="FY542">
        <v>420</v>
      </c>
      <c r="FZ542">
        <v>17</v>
      </c>
      <c r="GA542">
        <v>0.02</v>
      </c>
      <c r="GB542">
        <v>0.04</v>
      </c>
      <c r="GC542">
        <v>-42.89664390243902</v>
      </c>
      <c r="GD542">
        <v>-5.562566550522746</v>
      </c>
      <c r="GE542">
        <v>0.550939746184857</v>
      </c>
      <c r="GF542">
        <v>0</v>
      </c>
      <c r="GG542">
        <v>920.8108235294119</v>
      </c>
      <c r="GH542">
        <v>34.64015280185804</v>
      </c>
      <c r="GI542">
        <v>3.409941749291906</v>
      </c>
      <c r="GJ542">
        <v>0</v>
      </c>
      <c r="GK542">
        <v>2.897369512195123</v>
      </c>
      <c r="GL542">
        <v>-0.07873714285713691</v>
      </c>
      <c r="GM542">
        <v>0.01175077308327963</v>
      </c>
      <c r="GN542">
        <v>1</v>
      </c>
      <c r="GO542">
        <v>1</v>
      </c>
      <c r="GP542">
        <v>3</v>
      </c>
      <c r="GQ542" t="s">
        <v>448</v>
      </c>
      <c r="GR542">
        <v>3.10184</v>
      </c>
      <c r="GS542">
        <v>2.72597</v>
      </c>
      <c r="GT542">
        <v>0.12359</v>
      </c>
      <c r="GU542">
        <v>0.128891</v>
      </c>
      <c r="GV542">
        <v>0.101509</v>
      </c>
      <c r="GW542">
        <v>0.0931693</v>
      </c>
      <c r="GX542">
        <v>22905.2</v>
      </c>
      <c r="GY542">
        <v>20688.3</v>
      </c>
      <c r="GZ542">
        <v>26698.1</v>
      </c>
      <c r="HA542">
        <v>23970.3</v>
      </c>
      <c r="HB542">
        <v>38388</v>
      </c>
      <c r="HC542">
        <v>32138</v>
      </c>
      <c r="HD542">
        <v>46622.1</v>
      </c>
      <c r="HE542">
        <v>37922.7</v>
      </c>
      <c r="HF542">
        <v>1.8744</v>
      </c>
      <c r="HG542">
        <v>1.8595</v>
      </c>
      <c r="HH542">
        <v>0.171177</v>
      </c>
      <c r="HI542">
        <v>0</v>
      </c>
      <c r="HJ542">
        <v>27.2019</v>
      </c>
      <c r="HK542">
        <v>999.9</v>
      </c>
      <c r="HL542">
        <v>46.4</v>
      </c>
      <c r="HM542">
        <v>31.6</v>
      </c>
      <c r="HN542">
        <v>24.0105</v>
      </c>
      <c r="HO542">
        <v>61.4259</v>
      </c>
      <c r="HP542">
        <v>22.5321</v>
      </c>
      <c r="HQ542">
        <v>1</v>
      </c>
      <c r="HR542">
        <v>0.103262</v>
      </c>
      <c r="HS542">
        <v>-0.304532</v>
      </c>
      <c r="HT542">
        <v>20.2803</v>
      </c>
      <c r="HU542">
        <v>5.21295</v>
      </c>
      <c r="HV542">
        <v>11.9794</v>
      </c>
      <c r="HW542">
        <v>4.96335</v>
      </c>
      <c r="HX542">
        <v>3.2743</v>
      </c>
      <c r="HY542">
        <v>9999</v>
      </c>
      <c r="HZ542">
        <v>9999</v>
      </c>
      <c r="IA542">
        <v>9999</v>
      </c>
      <c r="IB542">
        <v>999.9</v>
      </c>
      <c r="IC542">
        <v>1.86395</v>
      </c>
      <c r="ID542">
        <v>1.86005</v>
      </c>
      <c r="IE542">
        <v>1.85839</v>
      </c>
      <c r="IF542">
        <v>1.85974</v>
      </c>
      <c r="IG542">
        <v>1.85989</v>
      </c>
      <c r="IH542">
        <v>1.85837</v>
      </c>
      <c r="II542">
        <v>1.85745</v>
      </c>
      <c r="IJ542">
        <v>1.85239</v>
      </c>
      <c r="IK542">
        <v>0</v>
      </c>
      <c r="IL542">
        <v>0</v>
      </c>
      <c r="IM542">
        <v>0</v>
      </c>
      <c r="IN542">
        <v>0</v>
      </c>
      <c r="IO542" t="s">
        <v>443</v>
      </c>
      <c r="IP542" t="s">
        <v>444</v>
      </c>
      <c r="IQ542" t="s">
        <v>445</v>
      </c>
      <c r="IR542" t="s">
        <v>445</v>
      </c>
      <c r="IS542" t="s">
        <v>445</v>
      </c>
      <c r="IT542" t="s">
        <v>445</v>
      </c>
      <c r="IU542">
        <v>0</v>
      </c>
      <c r="IV542">
        <v>100</v>
      </c>
      <c r="IW542">
        <v>100</v>
      </c>
      <c r="IX542">
        <v>-1.224</v>
      </c>
      <c r="IY542">
        <v>0.2832</v>
      </c>
      <c r="IZ542">
        <v>-1.101190050776656</v>
      </c>
      <c r="JA542">
        <v>-0.0009077452495023094</v>
      </c>
      <c r="JB542">
        <v>1.260287539409167E-06</v>
      </c>
      <c r="JC542">
        <v>-2.747980142854786E-10</v>
      </c>
      <c r="JD542">
        <v>0.01164710740424388</v>
      </c>
      <c r="JE542">
        <v>0.002354074995816399</v>
      </c>
      <c r="JF542">
        <v>0.0004967520844642659</v>
      </c>
      <c r="JG542">
        <v>-1.558376616488758E-06</v>
      </c>
      <c r="JH542">
        <v>1</v>
      </c>
      <c r="JI542">
        <v>1955</v>
      </c>
      <c r="JJ542">
        <v>1</v>
      </c>
      <c r="JK542">
        <v>26</v>
      </c>
      <c r="JL542">
        <v>194433.7</v>
      </c>
      <c r="JM542">
        <v>194433.9</v>
      </c>
      <c r="JN542">
        <v>1.79077</v>
      </c>
      <c r="JO542">
        <v>2.62207</v>
      </c>
      <c r="JP542">
        <v>1.49658</v>
      </c>
      <c r="JQ542">
        <v>2.34619</v>
      </c>
      <c r="JR542">
        <v>1.54907</v>
      </c>
      <c r="JS542">
        <v>2.46094</v>
      </c>
      <c r="JT542">
        <v>35.9879</v>
      </c>
      <c r="JU542">
        <v>24.1838</v>
      </c>
      <c r="JV542">
        <v>18</v>
      </c>
      <c r="JW542">
        <v>482.968</v>
      </c>
      <c r="JX542">
        <v>488.094</v>
      </c>
      <c r="JY542">
        <v>27.6733</v>
      </c>
      <c r="JZ542">
        <v>28.5899</v>
      </c>
      <c r="KA542">
        <v>30.0002</v>
      </c>
      <c r="KB542">
        <v>28.7935</v>
      </c>
      <c r="KC542">
        <v>28.7852</v>
      </c>
      <c r="KD542">
        <v>35.9473</v>
      </c>
      <c r="KE542">
        <v>21.705</v>
      </c>
      <c r="KF542">
        <v>59.4646</v>
      </c>
      <c r="KG542">
        <v>27.6723</v>
      </c>
      <c r="KH542">
        <v>740.999</v>
      </c>
      <c r="KI542">
        <v>19.2073</v>
      </c>
      <c r="KJ542">
        <v>101.934</v>
      </c>
      <c r="KK542">
        <v>91.4562</v>
      </c>
    </row>
    <row r="543" spans="1:297">
      <c r="A543">
        <v>525</v>
      </c>
      <c r="B543">
        <v>1758655634.1</v>
      </c>
      <c r="C543">
        <v>14001.09999990463</v>
      </c>
      <c r="D543" t="s">
        <v>1500</v>
      </c>
      <c r="E543" t="s">
        <v>1501</v>
      </c>
      <c r="F543">
        <v>5</v>
      </c>
      <c r="G543" t="s">
        <v>1413</v>
      </c>
      <c r="H543" t="s">
        <v>438</v>
      </c>
      <c r="I543">
        <v>1758655626.6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(EA543+(U543+2*0.95*5.67E-8*(((EA543+$B$9)+273)^4-(EA543+273)^4)-44100*J543)/(1.84*29.3*R543+8*0.95*5.67E-8*(EA543+273)^3))</f>
        <v>0</v>
      </c>
      <c r="W543">
        <f>($C$9*EB543+$D$9*EC543+$E$9*V543)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2*0.95*5.67E-8*(((EA543+$B$9)+273)^4-(W543+273)^4)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739.5198259349843</v>
      </c>
      <c r="AK543">
        <v>704.5207393939395</v>
      </c>
      <c r="AL543">
        <v>3.363512864935216</v>
      </c>
      <c r="AM543">
        <v>65.18557991189942</v>
      </c>
      <c r="AN543">
        <f>(AP543 - AO543 + DY543*1E3/(8.314*(EA543+273.15)) * AR543/DX543 * AQ543) * DX543/(100*DL543) * 1000/(1000 - AP543)</f>
        <v>0</v>
      </c>
      <c r="AO543">
        <v>19.20452582767174</v>
      </c>
      <c r="AP543">
        <v>22.0956109090909</v>
      </c>
      <c r="AQ543">
        <v>-3.168977476610276E-05</v>
      </c>
      <c r="AR543">
        <v>105.0321388018358</v>
      </c>
      <c r="AS543">
        <v>0</v>
      </c>
      <c r="AT543">
        <v>0</v>
      </c>
      <c r="AU543">
        <f>IF(AS543*$H$15&gt;=AW543,1.0,(AW543/(AW543-AS543*$H$15)))</f>
        <v>0</v>
      </c>
      <c r="AV543">
        <f>(AU543-1)*100</f>
        <v>0</v>
      </c>
      <c r="AW543">
        <f>MAX(0,($B$15+$C$15*EF543)/(1+$D$15*EF543)*DY543/(EA543+273)*$E$15)</f>
        <v>0</v>
      </c>
      <c r="AX543" t="s">
        <v>439</v>
      </c>
      <c r="AY543" t="s">
        <v>439</v>
      </c>
      <c r="AZ543">
        <v>0</v>
      </c>
      <c r="BA543">
        <v>0</v>
      </c>
      <c r="BB543">
        <f>1-AZ543/BA543</f>
        <v>0</v>
      </c>
      <c r="BC543">
        <v>0</v>
      </c>
      <c r="BD543" t="s">
        <v>439</v>
      </c>
      <c r="BE543" t="s">
        <v>439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439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$B$13*EG543+$C$13*EH543+$F$13*ES543*(1-EV543)</f>
        <v>0</v>
      </c>
      <c r="DI543">
        <f>DH543*DJ543</f>
        <v>0</v>
      </c>
      <c r="DJ543">
        <f>($B$13*$D$11+$C$13*$D$11+$F$13*((FF543+EX543)/MAX(FF543+EX543+FG543, 0.1)*$I$11+FG543/MAX(FF543+EX543+FG543, 0.1)*$J$11))/($B$13+$C$13+$F$13)</f>
        <v>0</v>
      </c>
      <c r="DK543">
        <f>($B$13*$K$11+$C$13*$K$11+$F$13*((FF543+EX543)/MAX(FF543+EX543+FG543, 0.1)*$P$11+FG543/MAX(FF543+EX543+FG543, 0.1)*$Q$11))/($B$13+$C$13+$F$13)</f>
        <v>0</v>
      </c>
      <c r="DL543">
        <v>5.79</v>
      </c>
      <c r="DM543">
        <v>0.5</v>
      </c>
      <c r="DN543" t="s">
        <v>440</v>
      </c>
      <c r="DO543">
        <v>2</v>
      </c>
      <c r="DP543" t="b">
        <v>1</v>
      </c>
      <c r="DQ543">
        <v>1758655626.6</v>
      </c>
      <c r="DR543">
        <v>666.0336666666667</v>
      </c>
      <c r="DS543">
        <v>709.6642222222223</v>
      </c>
      <c r="DT543">
        <v>22.09398888888889</v>
      </c>
      <c r="DU543">
        <v>19.2025</v>
      </c>
      <c r="DV543">
        <v>667.261074074074</v>
      </c>
      <c r="DW543">
        <v>21.81085185185185</v>
      </c>
      <c r="DX543">
        <v>500.0005185185185</v>
      </c>
      <c r="DY543">
        <v>90.2113111111111</v>
      </c>
      <c r="DZ543">
        <v>0.06757510740740741</v>
      </c>
      <c r="EA543">
        <v>28.90357777777778</v>
      </c>
      <c r="EB543">
        <v>29.99330370370371</v>
      </c>
      <c r="EC543">
        <v>999.9000000000001</v>
      </c>
      <c r="ED543">
        <v>0</v>
      </c>
      <c r="EE543">
        <v>0</v>
      </c>
      <c r="EF543">
        <v>10007.52407407408</v>
      </c>
      <c r="EG543">
        <v>0</v>
      </c>
      <c r="EH543">
        <v>11.2928</v>
      </c>
      <c r="EI543">
        <v>-43.63054074074074</v>
      </c>
      <c r="EJ543">
        <v>681.0815925925925</v>
      </c>
      <c r="EK543">
        <v>723.5584444444445</v>
      </c>
      <c r="EL543">
        <v>2.89149925925926</v>
      </c>
      <c r="EM543">
        <v>709.6642222222223</v>
      </c>
      <c r="EN543">
        <v>19.2025</v>
      </c>
      <c r="EO543">
        <v>1.993128888888889</v>
      </c>
      <c r="EP543">
        <v>1.732282592592593</v>
      </c>
      <c r="EQ543">
        <v>17.38984444444444</v>
      </c>
      <c r="ER543">
        <v>15.18877777777778</v>
      </c>
      <c r="ES543">
        <v>2000.017037037037</v>
      </c>
      <c r="ET543">
        <v>0.9799999999999998</v>
      </c>
      <c r="EU543">
        <v>0.02000011111111111</v>
      </c>
      <c r="EV543">
        <v>0</v>
      </c>
      <c r="EW543">
        <v>925.211148148148</v>
      </c>
      <c r="EX543">
        <v>5.00078</v>
      </c>
      <c r="EY543">
        <v>18001.91851851852</v>
      </c>
      <c r="EZ543">
        <v>16379.76666666667</v>
      </c>
      <c r="FA543">
        <v>39.00437037037037</v>
      </c>
      <c r="FB543">
        <v>39.875</v>
      </c>
      <c r="FC543">
        <v>39.29385185185185</v>
      </c>
      <c r="FD543">
        <v>39.52748148148148</v>
      </c>
      <c r="FE543">
        <v>40.13392592592592</v>
      </c>
      <c r="FF543">
        <v>1955.117037037037</v>
      </c>
      <c r="FG543">
        <v>39.9</v>
      </c>
      <c r="FH543">
        <v>0</v>
      </c>
      <c r="FI543">
        <v>1758655632.6</v>
      </c>
      <c r="FJ543">
        <v>0</v>
      </c>
      <c r="FK543">
        <v>925.43736</v>
      </c>
      <c r="FL543">
        <v>34.9668462096512</v>
      </c>
      <c r="FM543">
        <v>659.7230779853403</v>
      </c>
      <c r="FN543">
        <v>18006.624</v>
      </c>
      <c r="FO543">
        <v>15</v>
      </c>
      <c r="FP543">
        <v>0</v>
      </c>
      <c r="FQ543" t="s">
        <v>441</v>
      </c>
      <c r="FR543">
        <v>1746989605.5</v>
      </c>
      <c r="FS543">
        <v>1746989593.5</v>
      </c>
      <c r="FT543">
        <v>0</v>
      </c>
      <c r="FU543">
        <v>-0.274</v>
      </c>
      <c r="FV543">
        <v>-0.002</v>
      </c>
      <c r="FW543">
        <v>2.549</v>
      </c>
      <c r="FX543">
        <v>0.129</v>
      </c>
      <c r="FY543">
        <v>420</v>
      </c>
      <c r="FZ543">
        <v>17</v>
      </c>
      <c r="GA543">
        <v>0.02</v>
      </c>
      <c r="GB543">
        <v>0.04</v>
      </c>
      <c r="GC543">
        <v>-43.27083902439024</v>
      </c>
      <c r="GD543">
        <v>-5.505660627177777</v>
      </c>
      <c r="GE543">
        <v>0.5450576241087252</v>
      </c>
      <c r="GF543">
        <v>0</v>
      </c>
      <c r="GG543">
        <v>922.848705882353</v>
      </c>
      <c r="GH543">
        <v>34.62814361938868</v>
      </c>
      <c r="GI543">
        <v>3.408418906605596</v>
      </c>
      <c r="GJ543">
        <v>0</v>
      </c>
      <c r="GK543">
        <v>2.893534878048781</v>
      </c>
      <c r="GL543">
        <v>-0.02158996515679421</v>
      </c>
      <c r="GM543">
        <v>0.008603157707847921</v>
      </c>
      <c r="GN543">
        <v>1</v>
      </c>
      <c r="GO543">
        <v>1</v>
      </c>
      <c r="GP543">
        <v>3</v>
      </c>
      <c r="GQ543" t="s">
        <v>448</v>
      </c>
      <c r="GR543">
        <v>3.1023</v>
      </c>
      <c r="GS543">
        <v>2.72589</v>
      </c>
      <c r="GT543">
        <v>0.12564</v>
      </c>
      <c r="GU543">
        <v>0.130918</v>
      </c>
      <c r="GV543">
        <v>0.101501</v>
      </c>
      <c r="GW543">
        <v>0.09318079999999999</v>
      </c>
      <c r="GX543">
        <v>22851.5</v>
      </c>
      <c r="GY543">
        <v>20640.3</v>
      </c>
      <c r="GZ543">
        <v>26697.9</v>
      </c>
      <c r="HA543">
        <v>23970.4</v>
      </c>
      <c r="HB543">
        <v>38388.3</v>
      </c>
      <c r="HC543">
        <v>32138</v>
      </c>
      <c r="HD543">
        <v>46621.7</v>
      </c>
      <c r="HE543">
        <v>37922.9</v>
      </c>
      <c r="HF543">
        <v>1.87477</v>
      </c>
      <c r="HG543">
        <v>1.8588</v>
      </c>
      <c r="HH543">
        <v>0.171475</v>
      </c>
      <c r="HI543">
        <v>0</v>
      </c>
      <c r="HJ543">
        <v>27.2019</v>
      </c>
      <c r="HK543">
        <v>999.9</v>
      </c>
      <c r="HL543">
        <v>46.4</v>
      </c>
      <c r="HM543">
        <v>31.6</v>
      </c>
      <c r="HN543">
        <v>24.01</v>
      </c>
      <c r="HO543">
        <v>60.7459</v>
      </c>
      <c r="HP543">
        <v>22.52</v>
      </c>
      <c r="HQ543">
        <v>1</v>
      </c>
      <c r="HR543">
        <v>0.103227</v>
      </c>
      <c r="HS543">
        <v>-0.29637</v>
      </c>
      <c r="HT543">
        <v>20.2804</v>
      </c>
      <c r="HU543">
        <v>5.21205</v>
      </c>
      <c r="HV543">
        <v>11.9793</v>
      </c>
      <c r="HW543">
        <v>4.9632</v>
      </c>
      <c r="HX543">
        <v>3.27433</v>
      </c>
      <c r="HY543">
        <v>9999</v>
      </c>
      <c r="HZ543">
        <v>9999</v>
      </c>
      <c r="IA543">
        <v>9999</v>
      </c>
      <c r="IB543">
        <v>999.9</v>
      </c>
      <c r="IC543">
        <v>1.86394</v>
      </c>
      <c r="ID543">
        <v>1.86005</v>
      </c>
      <c r="IE543">
        <v>1.85839</v>
      </c>
      <c r="IF543">
        <v>1.85974</v>
      </c>
      <c r="IG543">
        <v>1.85989</v>
      </c>
      <c r="IH543">
        <v>1.85837</v>
      </c>
      <c r="II543">
        <v>1.85745</v>
      </c>
      <c r="IJ543">
        <v>1.8524</v>
      </c>
      <c r="IK543">
        <v>0</v>
      </c>
      <c r="IL543">
        <v>0</v>
      </c>
      <c r="IM543">
        <v>0</v>
      </c>
      <c r="IN543">
        <v>0</v>
      </c>
      <c r="IO543" t="s">
        <v>443</v>
      </c>
      <c r="IP543" t="s">
        <v>444</v>
      </c>
      <c r="IQ543" t="s">
        <v>445</v>
      </c>
      <c r="IR543" t="s">
        <v>445</v>
      </c>
      <c r="IS543" t="s">
        <v>445</v>
      </c>
      <c r="IT543" t="s">
        <v>445</v>
      </c>
      <c r="IU543">
        <v>0</v>
      </c>
      <c r="IV543">
        <v>100</v>
      </c>
      <c r="IW543">
        <v>100</v>
      </c>
      <c r="IX543">
        <v>-1.217</v>
      </c>
      <c r="IY543">
        <v>0.2832</v>
      </c>
      <c r="IZ543">
        <v>-1.101190050776656</v>
      </c>
      <c r="JA543">
        <v>-0.0009077452495023094</v>
      </c>
      <c r="JB543">
        <v>1.260287539409167E-06</v>
      </c>
      <c r="JC543">
        <v>-2.747980142854786E-10</v>
      </c>
      <c r="JD543">
        <v>0.01164710740424388</v>
      </c>
      <c r="JE543">
        <v>0.002354074995816399</v>
      </c>
      <c r="JF543">
        <v>0.0004967520844642659</v>
      </c>
      <c r="JG543">
        <v>-1.558376616488758E-06</v>
      </c>
      <c r="JH543">
        <v>1</v>
      </c>
      <c r="JI543">
        <v>1955</v>
      </c>
      <c r="JJ543">
        <v>1</v>
      </c>
      <c r="JK543">
        <v>26</v>
      </c>
      <c r="JL543">
        <v>194433.8</v>
      </c>
      <c r="JM543">
        <v>194434</v>
      </c>
      <c r="JN543">
        <v>1.82129</v>
      </c>
      <c r="JO543">
        <v>2.62451</v>
      </c>
      <c r="JP543">
        <v>1.49658</v>
      </c>
      <c r="JQ543">
        <v>2.34741</v>
      </c>
      <c r="JR543">
        <v>1.54907</v>
      </c>
      <c r="JS543">
        <v>2.45239</v>
      </c>
      <c r="JT543">
        <v>35.9879</v>
      </c>
      <c r="JU543">
        <v>24.1751</v>
      </c>
      <c r="JV543">
        <v>18</v>
      </c>
      <c r="JW543">
        <v>483.186</v>
      </c>
      <c r="JX543">
        <v>487.638</v>
      </c>
      <c r="JY543">
        <v>27.6759</v>
      </c>
      <c r="JZ543">
        <v>28.5918</v>
      </c>
      <c r="KA543">
        <v>30.0001</v>
      </c>
      <c r="KB543">
        <v>28.7935</v>
      </c>
      <c r="KC543">
        <v>28.7853</v>
      </c>
      <c r="KD543">
        <v>36.5695</v>
      </c>
      <c r="KE543">
        <v>21.705</v>
      </c>
      <c r="KF543">
        <v>59.4646</v>
      </c>
      <c r="KG543">
        <v>27.6766</v>
      </c>
      <c r="KH543">
        <v>754.357</v>
      </c>
      <c r="KI543">
        <v>19.2111</v>
      </c>
      <c r="KJ543">
        <v>101.934</v>
      </c>
      <c r="KK543">
        <v>91.45659999999999</v>
      </c>
    </row>
    <row r="544" spans="1:297">
      <c r="A544">
        <v>526</v>
      </c>
      <c r="B544">
        <v>1758655639.1</v>
      </c>
      <c r="C544">
        <v>14006.09999990463</v>
      </c>
      <c r="D544" t="s">
        <v>1502</v>
      </c>
      <c r="E544" t="s">
        <v>1503</v>
      </c>
      <c r="F544">
        <v>5</v>
      </c>
      <c r="G544" t="s">
        <v>1413</v>
      </c>
      <c r="H544" t="s">
        <v>438</v>
      </c>
      <c r="I544">
        <v>1758655631.314285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(EA544+(U544+2*0.95*5.67E-8*(((EA544+$B$9)+273)^4-(EA544+273)^4)-44100*J544)/(1.84*29.3*R544+8*0.95*5.67E-8*(EA544+273)^3))</f>
        <v>0</v>
      </c>
      <c r="W544">
        <f>($C$9*EB544+$D$9*EC544+$E$9*V544)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2*0.95*5.67E-8*(((EA544+$B$9)+273)^4-(W544+273)^4)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756.5159654272055</v>
      </c>
      <c r="AK544">
        <v>721.1635818181816</v>
      </c>
      <c r="AL544">
        <v>3.336874877334726</v>
      </c>
      <c r="AM544">
        <v>65.18557991189942</v>
      </c>
      <c r="AN544">
        <f>(AP544 - AO544 + DY544*1E3/(8.314*(EA544+273.15)) * AR544/DX544 * AQ544) * DX544/(100*DL544) * 1000/(1000 - AP544)</f>
        <v>0</v>
      </c>
      <c r="AO544">
        <v>19.20564593376167</v>
      </c>
      <c r="AP544">
        <v>22.09012424242424</v>
      </c>
      <c r="AQ544">
        <v>-7.24849759114831E-05</v>
      </c>
      <c r="AR544">
        <v>105.0321388018358</v>
      </c>
      <c r="AS544">
        <v>0</v>
      </c>
      <c r="AT544">
        <v>0</v>
      </c>
      <c r="AU544">
        <f>IF(AS544*$H$15&gt;=AW544,1.0,(AW544/(AW544-AS544*$H$15)))</f>
        <v>0</v>
      </c>
      <c r="AV544">
        <f>(AU544-1)*100</f>
        <v>0</v>
      </c>
      <c r="AW544">
        <f>MAX(0,($B$15+$C$15*EF544)/(1+$D$15*EF544)*DY544/(EA544+273)*$E$15)</f>
        <v>0</v>
      </c>
      <c r="AX544" t="s">
        <v>439</v>
      </c>
      <c r="AY544" t="s">
        <v>439</v>
      </c>
      <c r="AZ544">
        <v>0</v>
      </c>
      <c r="BA544">
        <v>0</v>
      </c>
      <c r="BB544">
        <f>1-AZ544/BA544</f>
        <v>0</v>
      </c>
      <c r="BC544">
        <v>0</v>
      </c>
      <c r="BD544" t="s">
        <v>439</v>
      </c>
      <c r="BE544" t="s">
        <v>439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439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$B$13*EG544+$C$13*EH544+$F$13*ES544*(1-EV544)</f>
        <v>0</v>
      </c>
      <c r="DI544">
        <f>DH544*DJ544</f>
        <v>0</v>
      </c>
      <c r="DJ544">
        <f>($B$13*$D$11+$C$13*$D$11+$F$13*((FF544+EX544)/MAX(FF544+EX544+FG544, 0.1)*$I$11+FG544/MAX(FF544+EX544+FG544, 0.1)*$J$11))/($B$13+$C$13+$F$13)</f>
        <v>0</v>
      </c>
      <c r="DK544">
        <f>($B$13*$K$11+$C$13*$K$11+$F$13*((FF544+EX544)/MAX(FF544+EX544+FG544, 0.1)*$P$11+FG544/MAX(FF544+EX544+FG544, 0.1)*$Q$11))/($B$13+$C$13+$F$13)</f>
        <v>0</v>
      </c>
      <c r="DL544">
        <v>5.79</v>
      </c>
      <c r="DM544">
        <v>0.5</v>
      </c>
      <c r="DN544" t="s">
        <v>440</v>
      </c>
      <c r="DO544">
        <v>2</v>
      </c>
      <c r="DP544" t="b">
        <v>1</v>
      </c>
      <c r="DQ544">
        <v>1758655631.314285</v>
      </c>
      <c r="DR544">
        <v>681.42825</v>
      </c>
      <c r="DS544">
        <v>725.4490714285715</v>
      </c>
      <c r="DT544">
        <v>22.09550714285714</v>
      </c>
      <c r="DU544">
        <v>19.20364642857143</v>
      </c>
      <c r="DV544">
        <v>682.6491071428572</v>
      </c>
      <c r="DW544">
        <v>21.81234285714286</v>
      </c>
      <c r="DX544">
        <v>499.9991428571429</v>
      </c>
      <c r="DY544">
        <v>90.21202857142859</v>
      </c>
      <c r="DZ544">
        <v>0.06768109285714287</v>
      </c>
      <c r="EA544">
        <v>28.90820714285715</v>
      </c>
      <c r="EB544">
        <v>29.99918928571429</v>
      </c>
      <c r="EC544">
        <v>999.9000000000002</v>
      </c>
      <c r="ED544">
        <v>0</v>
      </c>
      <c r="EE544">
        <v>0</v>
      </c>
      <c r="EF544">
        <v>9997.16857142857</v>
      </c>
      <c r="EG544">
        <v>0</v>
      </c>
      <c r="EH544">
        <v>11.2928</v>
      </c>
      <c r="EI544">
        <v>-44.02088214285714</v>
      </c>
      <c r="EJ544">
        <v>696.8248928571429</v>
      </c>
      <c r="EK544">
        <v>739.6531785714285</v>
      </c>
      <c r="EL544">
        <v>2.891872857142857</v>
      </c>
      <c r="EM544">
        <v>725.4490714285715</v>
      </c>
      <c r="EN544">
        <v>19.20364642857143</v>
      </c>
      <c r="EO544">
        <v>1.993281428571428</v>
      </c>
      <c r="EP544">
        <v>1.7324</v>
      </c>
      <c r="EQ544">
        <v>17.39106071428572</v>
      </c>
      <c r="ER544">
        <v>15.18982857142858</v>
      </c>
      <c r="ES544">
        <v>2000.029285714286</v>
      </c>
      <c r="ET544">
        <v>0.9800000714285714</v>
      </c>
      <c r="EU544">
        <v>0.02000003928571429</v>
      </c>
      <c r="EV544">
        <v>0</v>
      </c>
      <c r="EW544">
        <v>927.9544642857143</v>
      </c>
      <c r="EX544">
        <v>5.00078</v>
      </c>
      <c r="EY544">
        <v>18053</v>
      </c>
      <c r="EZ544">
        <v>16379.87857142857</v>
      </c>
      <c r="FA544">
        <v>39.01317857142857</v>
      </c>
      <c r="FB544">
        <v>39.875</v>
      </c>
      <c r="FC544">
        <v>39.30332142857142</v>
      </c>
      <c r="FD544">
        <v>39.53314285714286</v>
      </c>
      <c r="FE544">
        <v>40.14032142857143</v>
      </c>
      <c r="FF544">
        <v>1955.129285714285</v>
      </c>
      <c r="FG544">
        <v>39.9</v>
      </c>
      <c r="FH544">
        <v>0</v>
      </c>
      <c r="FI544">
        <v>1758655637.4</v>
      </c>
      <c r="FJ544">
        <v>0</v>
      </c>
      <c r="FK544">
        <v>928.2583999999999</v>
      </c>
      <c r="FL544">
        <v>34.04815378825447</v>
      </c>
      <c r="FM544">
        <v>642.8769221040906</v>
      </c>
      <c r="FN544">
        <v>18058.564</v>
      </c>
      <c r="FO544">
        <v>15</v>
      </c>
      <c r="FP544">
        <v>0</v>
      </c>
      <c r="FQ544" t="s">
        <v>441</v>
      </c>
      <c r="FR544">
        <v>1746989605.5</v>
      </c>
      <c r="FS544">
        <v>1746989593.5</v>
      </c>
      <c r="FT544">
        <v>0</v>
      </c>
      <c r="FU544">
        <v>-0.274</v>
      </c>
      <c r="FV544">
        <v>-0.002</v>
      </c>
      <c r="FW544">
        <v>2.549</v>
      </c>
      <c r="FX544">
        <v>0.129</v>
      </c>
      <c r="FY544">
        <v>420</v>
      </c>
      <c r="FZ544">
        <v>17</v>
      </c>
      <c r="GA544">
        <v>0.02</v>
      </c>
      <c r="GB544">
        <v>0.04</v>
      </c>
      <c r="GC544">
        <v>-43.77317000000001</v>
      </c>
      <c r="GD544">
        <v>-5.060105065666066</v>
      </c>
      <c r="GE544">
        <v>0.4886323516714794</v>
      </c>
      <c r="GF544">
        <v>0</v>
      </c>
      <c r="GG544">
        <v>925.973705882353</v>
      </c>
      <c r="GH544">
        <v>35.18435447720505</v>
      </c>
      <c r="GI544">
        <v>3.464219660280111</v>
      </c>
      <c r="GJ544">
        <v>0</v>
      </c>
      <c r="GK544">
        <v>2.89042725</v>
      </c>
      <c r="GL544">
        <v>0.01380686679173934</v>
      </c>
      <c r="GM544">
        <v>0.00440825304826069</v>
      </c>
      <c r="GN544">
        <v>1</v>
      </c>
      <c r="GO544">
        <v>1</v>
      </c>
      <c r="GP544">
        <v>3</v>
      </c>
      <c r="GQ544" t="s">
        <v>448</v>
      </c>
      <c r="GR544">
        <v>3.10174</v>
      </c>
      <c r="GS544">
        <v>2.72594</v>
      </c>
      <c r="GT544">
        <v>0.127656</v>
      </c>
      <c r="GU544">
        <v>0.132916</v>
      </c>
      <c r="GV544">
        <v>0.101482</v>
      </c>
      <c r="GW544">
        <v>0.0931844</v>
      </c>
      <c r="GX544">
        <v>22798.8</v>
      </c>
      <c r="GY544">
        <v>20592.6</v>
      </c>
      <c r="GZ544">
        <v>26698</v>
      </c>
      <c r="HA544">
        <v>23970.1</v>
      </c>
      <c r="HB544">
        <v>38389.6</v>
      </c>
      <c r="HC544">
        <v>32138.1</v>
      </c>
      <c r="HD544">
        <v>46622</v>
      </c>
      <c r="HE544">
        <v>37923</v>
      </c>
      <c r="HF544">
        <v>1.87383</v>
      </c>
      <c r="HG544">
        <v>1.8598</v>
      </c>
      <c r="HH544">
        <v>0.172295</v>
      </c>
      <c r="HI544">
        <v>0</v>
      </c>
      <c r="HJ544">
        <v>27.2019</v>
      </c>
      <c r="HK544">
        <v>999.9</v>
      </c>
      <c r="HL544">
        <v>46.4</v>
      </c>
      <c r="HM544">
        <v>31.6</v>
      </c>
      <c r="HN544">
        <v>24.0091</v>
      </c>
      <c r="HO544">
        <v>61.2359</v>
      </c>
      <c r="HP544">
        <v>22.7404</v>
      </c>
      <c r="HQ544">
        <v>1</v>
      </c>
      <c r="HR544">
        <v>0.103361</v>
      </c>
      <c r="HS544">
        <v>-0.135343</v>
      </c>
      <c r="HT544">
        <v>20.2804</v>
      </c>
      <c r="HU544">
        <v>5.21355</v>
      </c>
      <c r="HV544">
        <v>11.9794</v>
      </c>
      <c r="HW544">
        <v>4.9634</v>
      </c>
      <c r="HX544">
        <v>3.27415</v>
      </c>
      <c r="HY544">
        <v>9999</v>
      </c>
      <c r="HZ544">
        <v>9999</v>
      </c>
      <c r="IA544">
        <v>9999</v>
      </c>
      <c r="IB544">
        <v>999.9</v>
      </c>
      <c r="IC544">
        <v>1.86395</v>
      </c>
      <c r="ID544">
        <v>1.86007</v>
      </c>
      <c r="IE544">
        <v>1.8584</v>
      </c>
      <c r="IF544">
        <v>1.85974</v>
      </c>
      <c r="IG544">
        <v>1.85989</v>
      </c>
      <c r="IH544">
        <v>1.85837</v>
      </c>
      <c r="II544">
        <v>1.85745</v>
      </c>
      <c r="IJ544">
        <v>1.8524</v>
      </c>
      <c r="IK544">
        <v>0</v>
      </c>
      <c r="IL544">
        <v>0</v>
      </c>
      <c r="IM544">
        <v>0</v>
      </c>
      <c r="IN544">
        <v>0</v>
      </c>
      <c r="IO544" t="s">
        <v>443</v>
      </c>
      <c r="IP544" t="s">
        <v>444</v>
      </c>
      <c r="IQ544" t="s">
        <v>445</v>
      </c>
      <c r="IR544" t="s">
        <v>445</v>
      </c>
      <c r="IS544" t="s">
        <v>445</v>
      </c>
      <c r="IT544" t="s">
        <v>445</v>
      </c>
      <c r="IU544">
        <v>0</v>
      </c>
      <c r="IV544">
        <v>100</v>
      </c>
      <c r="IW544">
        <v>100</v>
      </c>
      <c r="IX544">
        <v>-1.21</v>
      </c>
      <c r="IY544">
        <v>0.283</v>
      </c>
      <c r="IZ544">
        <v>-1.101190050776656</v>
      </c>
      <c r="JA544">
        <v>-0.0009077452495023094</v>
      </c>
      <c r="JB544">
        <v>1.260287539409167E-06</v>
      </c>
      <c r="JC544">
        <v>-2.747980142854786E-10</v>
      </c>
      <c r="JD544">
        <v>0.01164710740424388</v>
      </c>
      <c r="JE544">
        <v>0.002354074995816399</v>
      </c>
      <c r="JF544">
        <v>0.0004967520844642659</v>
      </c>
      <c r="JG544">
        <v>-1.558376616488758E-06</v>
      </c>
      <c r="JH544">
        <v>1</v>
      </c>
      <c r="JI544">
        <v>1955</v>
      </c>
      <c r="JJ544">
        <v>1</v>
      </c>
      <c r="JK544">
        <v>26</v>
      </c>
      <c r="JL544">
        <v>194433.9</v>
      </c>
      <c r="JM544">
        <v>194434.1</v>
      </c>
      <c r="JN544">
        <v>1.85547</v>
      </c>
      <c r="JO544">
        <v>2.62451</v>
      </c>
      <c r="JP544">
        <v>1.49658</v>
      </c>
      <c r="JQ544">
        <v>2.34741</v>
      </c>
      <c r="JR544">
        <v>1.54907</v>
      </c>
      <c r="JS544">
        <v>2.37549</v>
      </c>
      <c r="JT544">
        <v>35.9879</v>
      </c>
      <c r="JU544">
        <v>24.1751</v>
      </c>
      <c r="JV544">
        <v>18</v>
      </c>
      <c r="JW544">
        <v>482.647</v>
      </c>
      <c r="JX544">
        <v>488.295</v>
      </c>
      <c r="JY544">
        <v>27.6734</v>
      </c>
      <c r="JZ544">
        <v>28.5924</v>
      </c>
      <c r="KA544">
        <v>30.0002</v>
      </c>
      <c r="KB544">
        <v>28.7954</v>
      </c>
      <c r="KC544">
        <v>28.7858</v>
      </c>
      <c r="KD544">
        <v>37.273</v>
      </c>
      <c r="KE544">
        <v>21.705</v>
      </c>
      <c r="KF544">
        <v>59.4646</v>
      </c>
      <c r="KG544">
        <v>27.6116</v>
      </c>
      <c r="KH544">
        <v>774.3920000000001</v>
      </c>
      <c r="KI544">
        <v>19.2133</v>
      </c>
      <c r="KJ544">
        <v>101.934</v>
      </c>
      <c r="KK544">
        <v>91.4564</v>
      </c>
    </row>
    <row r="545" spans="1:297">
      <c r="A545">
        <v>527</v>
      </c>
      <c r="B545">
        <v>1758655644.1</v>
      </c>
      <c r="C545">
        <v>14011.09999990463</v>
      </c>
      <c r="D545" t="s">
        <v>1504</v>
      </c>
      <c r="E545" t="s">
        <v>1505</v>
      </c>
      <c r="F545">
        <v>5</v>
      </c>
      <c r="G545" t="s">
        <v>1413</v>
      </c>
      <c r="H545" t="s">
        <v>438</v>
      </c>
      <c r="I545">
        <v>1758655636.6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(EA545+(U545+2*0.95*5.67E-8*(((EA545+$B$9)+273)^4-(EA545+273)^4)-44100*J545)/(1.84*29.3*R545+8*0.95*5.67E-8*(EA545+273)^3))</f>
        <v>0</v>
      </c>
      <c r="W545">
        <f>($C$9*EB545+$D$9*EC545+$E$9*V545)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2*0.95*5.67E-8*(((EA545+$B$9)+273)^4-(W545+273)^4)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773.6117470183318</v>
      </c>
      <c r="AK545">
        <v>737.9503636363637</v>
      </c>
      <c r="AL545">
        <v>3.344894639525429</v>
      </c>
      <c r="AM545">
        <v>65.18557991189942</v>
      </c>
      <c r="AN545">
        <f>(AP545 - AO545 + DY545*1E3/(8.314*(EA545+273.15)) * AR545/DX545 * AQ545) * DX545/(100*DL545) * 1000/(1000 - AP545)</f>
        <v>0</v>
      </c>
      <c r="AO545">
        <v>19.20695825324252</v>
      </c>
      <c r="AP545">
        <v>22.07601515151515</v>
      </c>
      <c r="AQ545">
        <v>-0.0001421863505437227</v>
      </c>
      <c r="AR545">
        <v>105.0321388018358</v>
      </c>
      <c r="AS545">
        <v>0</v>
      </c>
      <c r="AT545">
        <v>0</v>
      </c>
      <c r="AU545">
        <f>IF(AS545*$H$15&gt;=AW545,1.0,(AW545/(AW545-AS545*$H$15)))</f>
        <v>0</v>
      </c>
      <c r="AV545">
        <f>(AU545-1)*100</f>
        <v>0</v>
      </c>
      <c r="AW545">
        <f>MAX(0,($B$15+$C$15*EF545)/(1+$D$15*EF545)*DY545/(EA545+273)*$E$15)</f>
        <v>0</v>
      </c>
      <c r="AX545" t="s">
        <v>439</v>
      </c>
      <c r="AY545" t="s">
        <v>439</v>
      </c>
      <c r="AZ545">
        <v>0</v>
      </c>
      <c r="BA545">
        <v>0</v>
      </c>
      <c r="BB545">
        <f>1-AZ545/BA545</f>
        <v>0</v>
      </c>
      <c r="BC545">
        <v>0</v>
      </c>
      <c r="BD545" t="s">
        <v>439</v>
      </c>
      <c r="BE545" t="s">
        <v>439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439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$B$13*EG545+$C$13*EH545+$F$13*ES545*(1-EV545)</f>
        <v>0</v>
      </c>
      <c r="DI545">
        <f>DH545*DJ545</f>
        <v>0</v>
      </c>
      <c r="DJ545">
        <f>($B$13*$D$11+$C$13*$D$11+$F$13*((FF545+EX545)/MAX(FF545+EX545+FG545, 0.1)*$I$11+FG545/MAX(FF545+EX545+FG545, 0.1)*$J$11))/($B$13+$C$13+$F$13)</f>
        <v>0</v>
      </c>
      <c r="DK545">
        <f>($B$13*$K$11+$C$13*$K$11+$F$13*((FF545+EX545)/MAX(FF545+EX545+FG545, 0.1)*$P$11+FG545/MAX(FF545+EX545+FG545, 0.1)*$Q$11))/($B$13+$C$13+$F$13)</f>
        <v>0</v>
      </c>
      <c r="DL545">
        <v>5.79</v>
      </c>
      <c r="DM545">
        <v>0.5</v>
      </c>
      <c r="DN545" t="s">
        <v>440</v>
      </c>
      <c r="DO545">
        <v>2</v>
      </c>
      <c r="DP545" t="b">
        <v>1</v>
      </c>
      <c r="DQ545">
        <v>1758655636.6</v>
      </c>
      <c r="DR545">
        <v>698.7278888888891</v>
      </c>
      <c r="DS545">
        <v>743.167111111111</v>
      </c>
      <c r="DT545">
        <v>22.09111851851852</v>
      </c>
      <c r="DU545">
        <v>19.20532222222222</v>
      </c>
      <c r="DV545">
        <v>699.9411851851851</v>
      </c>
      <c r="DW545">
        <v>21.80804814814815</v>
      </c>
      <c r="DX545">
        <v>500.0262222222223</v>
      </c>
      <c r="DY545">
        <v>90.21225925925926</v>
      </c>
      <c r="DZ545">
        <v>0.06781817407407408</v>
      </c>
      <c r="EA545">
        <v>28.91246296296297</v>
      </c>
      <c r="EB545">
        <v>30.00347037037037</v>
      </c>
      <c r="EC545">
        <v>999.9000000000001</v>
      </c>
      <c r="ED545">
        <v>0</v>
      </c>
      <c r="EE545">
        <v>0</v>
      </c>
      <c r="EF545">
        <v>10006.27555555556</v>
      </c>
      <c r="EG545">
        <v>0</v>
      </c>
      <c r="EH545">
        <v>11.2928</v>
      </c>
      <c r="EI545">
        <v>-44.43928148148149</v>
      </c>
      <c r="EJ545">
        <v>714.5121851851851</v>
      </c>
      <c r="EK545">
        <v>757.7194444444444</v>
      </c>
      <c r="EL545">
        <v>2.88580962962963</v>
      </c>
      <c r="EM545">
        <v>743.167111111111</v>
      </c>
      <c r="EN545">
        <v>19.20532222222222</v>
      </c>
      <c r="EO545">
        <v>1.99289037037037</v>
      </c>
      <c r="EP545">
        <v>1.732554814814815</v>
      </c>
      <c r="EQ545">
        <v>17.38795925925926</v>
      </c>
      <c r="ER545">
        <v>15.19122592592593</v>
      </c>
      <c r="ES545">
        <v>2000.01962962963</v>
      </c>
      <c r="ET545">
        <v>0.98</v>
      </c>
      <c r="EU545">
        <v>0.02000011481481482</v>
      </c>
      <c r="EV545">
        <v>0</v>
      </c>
      <c r="EW545">
        <v>930.7729629629629</v>
      </c>
      <c r="EX545">
        <v>5.00078</v>
      </c>
      <c r="EY545">
        <v>18108.67777777778</v>
      </c>
      <c r="EZ545">
        <v>16379.8</v>
      </c>
      <c r="FA545">
        <v>39.02762962962964</v>
      </c>
      <c r="FB545">
        <v>39.875</v>
      </c>
      <c r="FC545">
        <v>39.3122962962963</v>
      </c>
      <c r="FD545">
        <v>39.5367037037037</v>
      </c>
      <c r="FE545">
        <v>40.15251851851852</v>
      </c>
      <c r="FF545">
        <v>1955.11962962963</v>
      </c>
      <c r="FG545">
        <v>39.9</v>
      </c>
      <c r="FH545">
        <v>0</v>
      </c>
      <c r="FI545">
        <v>1758655642.2</v>
      </c>
      <c r="FJ545">
        <v>0</v>
      </c>
      <c r="FK545">
        <v>930.78752</v>
      </c>
      <c r="FL545">
        <v>31.84961537376424</v>
      </c>
      <c r="FM545">
        <v>614.2846154096812</v>
      </c>
      <c r="FN545">
        <v>18109.12</v>
      </c>
      <c r="FO545">
        <v>15</v>
      </c>
      <c r="FP545">
        <v>0</v>
      </c>
      <c r="FQ545" t="s">
        <v>441</v>
      </c>
      <c r="FR545">
        <v>1746989605.5</v>
      </c>
      <c r="FS545">
        <v>1746989593.5</v>
      </c>
      <c r="FT545">
        <v>0</v>
      </c>
      <c r="FU545">
        <v>-0.274</v>
      </c>
      <c r="FV545">
        <v>-0.002</v>
      </c>
      <c r="FW545">
        <v>2.549</v>
      </c>
      <c r="FX545">
        <v>0.129</v>
      </c>
      <c r="FY545">
        <v>420</v>
      </c>
      <c r="FZ545">
        <v>17</v>
      </c>
      <c r="GA545">
        <v>0.02</v>
      </c>
      <c r="GB545">
        <v>0.04</v>
      </c>
      <c r="GC545">
        <v>-44.16774</v>
      </c>
      <c r="GD545">
        <v>-4.766699437148122</v>
      </c>
      <c r="GE545">
        <v>0.4616803010742386</v>
      </c>
      <c r="GF545">
        <v>0</v>
      </c>
      <c r="GG545">
        <v>928.9794411764707</v>
      </c>
      <c r="GH545">
        <v>33.11922079075317</v>
      </c>
      <c r="GI545">
        <v>3.265826417266587</v>
      </c>
      <c r="GJ545">
        <v>0</v>
      </c>
      <c r="GK545">
        <v>2.88885125</v>
      </c>
      <c r="GL545">
        <v>-0.06027073170732027</v>
      </c>
      <c r="GM545">
        <v>0.006800442701582025</v>
      </c>
      <c r="GN545">
        <v>1</v>
      </c>
      <c r="GO545">
        <v>1</v>
      </c>
      <c r="GP545">
        <v>3</v>
      </c>
      <c r="GQ545" t="s">
        <v>448</v>
      </c>
      <c r="GR545">
        <v>3.10232</v>
      </c>
      <c r="GS545">
        <v>2.72613</v>
      </c>
      <c r="GT545">
        <v>0.129655</v>
      </c>
      <c r="GU545">
        <v>0.134908</v>
      </c>
      <c r="GV545">
        <v>0.101432</v>
      </c>
      <c r="GW545">
        <v>0.0931879</v>
      </c>
      <c r="GX545">
        <v>22746.5</v>
      </c>
      <c r="GY545">
        <v>20545.3</v>
      </c>
      <c r="GZ545">
        <v>26697.9</v>
      </c>
      <c r="HA545">
        <v>23970.1</v>
      </c>
      <c r="HB545">
        <v>38391.8</v>
      </c>
      <c r="HC545">
        <v>32138.1</v>
      </c>
      <c r="HD545">
        <v>46621.7</v>
      </c>
      <c r="HE545">
        <v>37922.9</v>
      </c>
      <c r="HF545">
        <v>1.87465</v>
      </c>
      <c r="HG545">
        <v>1.85905</v>
      </c>
      <c r="HH545">
        <v>0.172667</v>
      </c>
      <c r="HI545">
        <v>0</v>
      </c>
      <c r="HJ545">
        <v>27.2024</v>
      </c>
      <c r="HK545">
        <v>999.9</v>
      </c>
      <c r="HL545">
        <v>46.4</v>
      </c>
      <c r="HM545">
        <v>31.6</v>
      </c>
      <c r="HN545">
        <v>24.0095</v>
      </c>
      <c r="HO545">
        <v>61.3959</v>
      </c>
      <c r="HP545">
        <v>22.5441</v>
      </c>
      <c r="HQ545">
        <v>1</v>
      </c>
      <c r="HR545">
        <v>0.103392</v>
      </c>
      <c r="HS545">
        <v>-0.102715</v>
      </c>
      <c r="HT545">
        <v>20.2806</v>
      </c>
      <c r="HU545">
        <v>5.21265</v>
      </c>
      <c r="HV545">
        <v>11.9794</v>
      </c>
      <c r="HW545">
        <v>4.96335</v>
      </c>
      <c r="HX545">
        <v>3.27425</v>
      </c>
      <c r="HY545">
        <v>9999</v>
      </c>
      <c r="HZ545">
        <v>9999</v>
      </c>
      <c r="IA545">
        <v>9999</v>
      </c>
      <c r="IB545">
        <v>999.9</v>
      </c>
      <c r="IC545">
        <v>1.86395</v>
      </c>
      <c r="ID545">
        <v>1.86006</v>
      </c>
      <c r="IE545">
        <v>1.85837</v>
      </c>
      <c r="IF545">
        <v>1.85974</v>
      </c>
      <c r="IG545">
        <v>1.85989</v>
      </c>
      <c r="IH545">
        <v>1.85837</v>
      </c>
      <c r="II545">
        <v>1.85744</v>
      </c>
      <c r="IJ545">
        <v>1.85241</v>
      </c>
      <c r="IK545">
        <v>0</v>
      </c>
      <c r="IL545">
        <v>0</v>
      </c>
      <c r="IM545">
        <v>0</v>
      </c>
      <c r="IN545">
        <v>0</v>
      </c>
      <c r="IO545" t="s">
        <v>443</v>
      </c>
      <c r="IP545" t="s">
        <v>444</v>
      </c>
      <c r="IQ545" t="s">
        <v>445</v>
      </c>
      <c r="IR545" t="s">
        <v>445</v>
      </c>
      <c r="IS545" t="s">
        <v>445</v>
      </c>
      <c r="IT545" t="s">
        <v>445</v>
      </c>
      <c r="IU545">
        <v>0</v>
      </c>
      <c r="IV545">
        <v>100</v>
      </c>
      <c r="IW545">
        <v>100</v>
      </c>
      <c r="IX545">
        <v>-1.202</v>
      </c>
      <c r="IY545">
        <v>0.2827</v>
      </c>
      <c r="IZ545">
        <v>-1.101190050776656</v>
      </c>
      <c r="JA545">
        <v>-0.0009077452495023094</v>
      </c>
      <c r="JB545">
        <v>1.260287539409167E-06</v>
      </c>
      <c r="JC545">
        <v>-2.747980142854786E-10</v>
      </c>
      <c r="JD545">
        <v>0.01164710740424388</v>
      </c>
      <c r="JE545">
        <v>0.002354074995816399</v>
      </c>
      <c r="JF545">
        <v>0.0004967520844642659</v>
      </c>
      <c r="JG545">
        <v>-1.558376616488758E-06</v>
      </c>
      <c r="JH545">
        <v>1</v>
      </c>
      <c r="JI545">
        <v>1955</v>
      </c>
      <c r="JJ545">
        <v>1</v>
      </c>
      <c r="JK545">
        <v>26</v>
      </c>
      <c r="JL545">
        <v>194434</v>
      </c>
      <c r="JM545">
        <v>194434.2</v>
      </c>
      <c r="JN545">
        <v>1.88721</v>
      </c>
      <c r="JO545">
        <v>2.63062</v>
      </c>
      <c r="JP545">
        <v>1.49658</v>
      </c>
      <c r="JQ545">
        <v>2.34741</v>
      </c>
      <c r="JR545">
        <v>1.54907</v>
      </c>
      <c r="JS545">
        <v>2.34009</v>
      </c>
      <c r="JT545">
        <v>35.9879</v>
      </c>
      <c r="JU545">
        <v>24.1751</v>
      </c>
      <c r="JV545">
        <v>18</v>
      </c>
      <c r="JW545">
        <v>483.132</v>
      </c>
      <c r="JX545">
        <v>487.821</v>
      </c>
      <c r="JY545">
        <v>27.6159</v>
      </c>
      <c r="JZ545">
        <v>28.5924</v>
      </c>
      <c r="KA545">
        <v>30.0002</v>
      </c>
      <c r="KB545">
        <v>28.796</v>
      </c>
      <c r="KC545">
        <v>28.7877</v>
      </c>
      <c r="KD545">
        <v>37.8866</v>
      </c>
      <c r="KE545">
        <v>21.705</v>
      </c>
      <c r="KF545">
        <v>59.0928</v>
      </c>
      <c r="KG545">
        <v>27.6006</v>
      </c>
      <c r="KH545">
        <v>787.749</v>
      </c>
      <c r="KI545">
        <v>19.2133</v>
      </c>
      <c r="KJ545">
        <v>101.934</v>
      </c>
      <c r="KK545">
        <v>91.4563</v>
      </c>
    </row>
    <row r="546" spans="1:297">
      <c r="A546">
        <v>528</v>
      </c>
      <c r="B546">
        <v>1758655649.1</v>
      </c>
      <c r="C546">
        <v>14016.09999990463</v>
      </c>
      <c r="D546" t="s">
        <v>1506</v>
      </c>
      <c r="E546" t="s">
        <v>1507</v>
      </c>
      <c r="F546">
        <v>5</v>
      </c>
      <c r="G546" t="s">
        <v>1413</v>
      </c>
      <c r="H546" t="s">
        <v>438</v>
      </c>
      <c r="I546">
        <v>1758655641.314285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(EA546+(U546+2*0.95*5.67E-8*(((EA546+$B$9)+273)^4-(EA546+273)^4)-44100*J546)/(1.84*29.3*R546+8*0.95*5.67E-8*(EA546+273)^3))</f>
        <v>0</v>
      </c>
      <c r="W546">
        <f>($C$9*EB546+$D$9*EC546+$E$9*V546)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2*0.95*5.67E-8*(((EA546+$B$9)+273)^4-(W546+273)^4)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790.7163750826394</v>
      </c>
      <c r="AK546">
        <v>754.7842666666664</v>
      </c>
      <c r="AL546">
        <v>3.374016833868961</v>
      </c>
      <c r="AM546">
        <v>65.18557991189942</v>
      </c>
      <c r="AN546">
        <f>(AP546 - AO546 + DY546*1E3/(8.314*(EA546+273.15)) * AR546/DX546 * AQ546) * DX546/(100*DL546) * 1000/(1000 - AP546)</f>
        <v>0</v>
      </c>
      <c r="AO546">
        <v>19.19100425276492</v>
      </c>
      <c r="AP546">
        <v>22.05663333333333</v>
      </c>
      <c r="AQ546">
        <v>-0.005350146084961044</v>
      </c>
      <c r="AR546">
        <v>105.0321388018358</v>
      </c>
      <c r="AS546">
        <v>0</v>
      </c>
      <c r="AT546">
        <v>0</v>
      </c>
      <c r="AU546">
        <f>IF(AS546*$H$15&gt;=AW546,1.0,(AW546/(AW546-AS546*$H$15)))</f>
        <v>0</v>
      </c>
      <c r="AV546">
        <f>(AU546-1)*100</f>
        <v>0</v>
      </c>
      <c r="AW546">
        <f>MAX(0,($B$15+$C$15*EF546)/(1+$D$15*EF546)*DY546/(EA546+273)*$E$15)</f>
        <v>0</v>
      </c>
      <c r="AX546" t="s">
        <v>439</v>
      </c>
      <c r="AY546" t="s">
        <v>439</v>
      </c>
      <c r="AZ546">
        <v>0</v>
      </c>
      <c r="BA546">
        <v>0</v>
      </c>
      <c r="BB546">
        <f>1-AZ546/BA546</f>
        <v>0</v>
      </c>
      <c r="BC546">
        <v>0</v>
      </c>
      <c r="BD546" t="s">
        <v>439</v>
      </c>
      <c r="BE546" t="s">
        <v>439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439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$B$13*EG546+$C$13*EH546+$F$13*ES546*(1-EV546)</f>
        <v>0</v>
      </c>
      <c r="DI546">
        <f>DH546*DJ546</f>
        <v>0</v>
      </c>
      <c r="DJ546">
        <f>($B$13*$D$11+$C$13*$D$11+$F$13*((FF546+EX546)/MAX(FF546+EX546+FG546, 0.1)*$I$11+FG546/MAX(FF546+EX546+FG546, 0.1)*$J$11))/($B$13+$C$13+$F$13)</f>
        <v>0</v>
      </c>
      <c r="DK546">
        <f>($B$13*$K$11+$C$13*$K$11+$F$13*((FF546+EX546)/MAX(FF546+EX546+FG546, 0.1)*$P$11+FG546/MAX(FF546+EX546+FG546, 0.1)*$Q$11))/($B$13+$C$13+$F$13)</f>
        <v>0</v>
      </c>
      <c r="DL546">
        <v>5.79</v>
      </c>
      <c r="DM546">
        <v>0.5</v>
      </c>
      <c r="DN546" t="s">
        <v>440</v>
      </c>
      <c r="DO546">
        <v>2</v>
      </c>
      <c r="DP546" t="b">
        <v>1</v>
      </c>
      <c r="DQ546">
        <v>1758655641.314285</v>
      </c>
      <c r="DR546">
        <v>714.1781785714286</v>
      </c>
      <c r="DS546">
        <v>758.9376071428571</v>
      </c>
      <c r="DT546">
        <v>22.08140000000001</v>
      </c>
      <c r="DU546">
        <v>19.20313928571429</v>
      </c>
      <c r="DV546">
        <v>715.3843214285715</v>
      </c>
      <c r="DW546">
        <v>21.79854642857143</v>
      </c>
      <c r="DX546">
        <v>500.0146785714286</v>
      </c>
      <c r="DY546">
        <v>90.21248571428573</v>
      </c>
      <c r="DZ546">
        <v>0.06784012142857142</v>
      </c>
      <c r="EA546">
        <v>28.91560357142857</v>
      </c>
      <c r="EB546">
        <v>30.01051428571429</v>
      </c>
      <c r="EC546">
        <v>999.9000000000002</v>
      </c>
      <c r="ED546">
        <v>0</v>
      </c>
      <c r="EE546">
        <v>0</v>
      </c>
      <c r="EF546">
        <v>9998.7775</v>
      </c>
      <c r="EG546">
        <v>0</v>
      </c>
      <c r="EH546">
        <v>11.2928</v>
      </c>
      <c r="EI546">
        <v>-44.75942142857143</v>
      </c>
      <c r="EJ546">
        <v>730.3042142857141</v>
      </c>
      <c r="EK546">
        <v>773.7968571428573</v>
      </c>
      <c r="EL546">
        <v>2.878274285714286</v>
      </c>
      <c r="EM546">
        <v>758.9376071428571</v>
      </c>
      <c r="EN546">
        <v>19.20313928571429</v>
      </c>
      <c r="EO546">
        <v>1.992018214285714</v>
      </c>
      <c r="EP546">
        <v>1.7323625</v>
      </c>
      <c r="EQ546">
        <v>17.38103214285714</v>
      </c>
      <c r="ER546">
        <v>15.18948571428571</v>
      </c>
      <c r="ES546">
        <v>2000.008928571428</v>
      </c>
      <c r="ET546">
        <v>0.979999964285714</v>
      </c>
      <c r="EU546">
        <v>0.02000014285714286</v>
      </c>
      <c r="EV546">
        <v>0</v>
      </c>
      <c r="EW546">
        <v>933.3282142857141</v>
      </c>
      <c r="EX546">
        <v>5.00078</v>
      </c>
      <c r="EY546">
        <v>18156.22857142857</v>
      </c>
      <c r="EZ546">
        <v>16379.71428571429</v>
      </c>
      <c r="FA546">
        <v>39.03567857142857</v>
      </c>
      <c r="FB546">
        <v>39.87942857142857</v>
      </c>
      <c r="FC546">
        <v>39.29</v>
      </c>
      <c r="FD546">
        <v>39.53985714285714</v>
      </c>
      <c r="FE546">
        <v>40.16932142857142</v>
      </c>
      <c r="FF546">
        <v>1955.108928571429</v>
      </c>
      <c r="FG546">
        <v>39.9</v>
      </c>
      <c r="FH546">
        <v>0</v>
      </c>
      <c r="FI546">
        <v>1758655647.6</v>
      </c>
      <c r="FJ546">
        <v>0</v>
      </c>
      <c r="FK546">
        <v>933.4889615384616</v>
      </c>
      <c r="FL546">
        <v>30.07935042523725</v>
      </c>
      <c r="FM546">
        <v>587.4598291213865</v>
      </c>
      <c r="FN546">
        <v>18160.06923076923</v>
      </c>
      <c r="FO546">
        <v>15</v>
      </c>
      <c r="FP546">
        <v>0</v>
      </c>
      <c r="FQ546" t="s">
        <v>441</v>
      </c>
      <c r="FR546">
        <v>1746989605.5</v>
      </c>
      <c r="FS546">
        <v>1746989593.5</v>
      </c>
      <c r="FT546">
        <v>0</v>
      </c>
      <c r="FU546">
        <v>-0.274</v>
      </c>
      <c r="FV546">
        <v>-0.002</v>
      </c>
      <c r="FW546">
        <v>2.549</v>
      </c>
      <c r="FX546">
        <v>0.129</v>
      </c>
      <c r="FY546">
        <v>420</v>
      </c>
      <c r="FZ546">
        <v>17</v>
      </c>
      <c r="GA546">
        <v>0.02</v>
      </c>
      <c r="GB546">
        <v>0.04</v>
      </c>
      <c r="GC546">
        <v>-44.5576925</v>
      </c>
      <c r="GD546">
        <v>-4.199685928705334</v>
      </c>
      <c r="GE546">
        <v>0.4062494266995952</v>
      </c>
      <c r="GF546">
        <v>0</v>
      </c>
      <c r="GG546">
        <v>931.5920588235293</v>
      </c>
      <c r="GH546">
        <v>31.96892281131544</v>
      </c>
      <c r="GI546">
        <v>3.151346966365683</v>
      </c>
      <c r="GJ546">
        <v>0</v>
      </c>
      <c r="GK546">
        <v>2.8823915</v>
      </c>
      <c r="GL546">
        <v>-0.1038029268292749</v>
      </c>
      <c r="GM546">
        <v>0.01050925319658824</v>
      </c>
      <c r="GN546">
        <v>0</v>
      </c>
      <c r="GO546">
        <v>0</v>
      </c>
      <c r="GP546">
        <v>3</v>
      </c>
      <c r="GQ546" t="s">
        <v>459</v>
      </c>
      <c r="GR546">
        <v>3.102</v>
      </c>
      <c r="GS546">
        <v>2.72599</v>
      </c>
      <c r="GT546">
        <v>0.131639</v>
      </c>
      <c r="GU546">
        <v>0.136833</v>
      </c>
      <c r="GV546">
        <v>0.101362</v>
      </c>
      <c r="GW546">
        <v>0.09306059999999999</v>
      </c>
      <c r="GX546">
        <v>22694.7</v>
      </c>
      <c r="GY546">
        <v>20499.7</v>
      </c>
      <c r="GZ546">
        <v>26697.9</v>
      </c>
      <c r="HA546">
        <v>23970.3</v>
      </c>
      <c r="HB546">
        <v>38394.9</v>
      </c>
      <c r="HC546">
        <v>32143.1</v>
      </c>
      <c r="HD546">
        <v>46621.5</v>
      </c>
      <c r="HE546">
        <v>37923.1</v>
      </c>
      <c r="HF546">
        <v>1.87425</v>
      </c>
      <c r="HG546">
        <v>1.85925</v>
      </c>
      <c r="HH546">
        <v>0.172593</v>
      </c>
      <c r="HI546">
        <v>0</v>
      </c>
      <c r="HJ546">
        <v>27.2042</v>
      </c>
      <c r="HK546">
        <v>999.9</v>
      </c>
      <c r="HL546">
        <v>46.4</v>
      </c>
      <c r="HM546">
        <v>31.6</v>
      </c>
      <c r="HN546">
        <v>24.0098</v>
      </c>
      <c r="HO546">
        <v>60.7459</v>
      </c>
      <c r="HP546">
        <v>22.496</v>
      </c>
      <c r="HQ546">
        <v>1</v>
      </c>
      <c r="HR546">
        <v>0.103422</v>
      </c>
      <c r="HS546">
        <v>-0.122914</v>
      </c>
      <c r="HT546">
        <v>20.2806</v>
      </c>
      <c r="HU546">
        <v>5.21265</v>
      </c>
      <c r="HV546">
        <v>11.9796</v>
      </c>
      <c r="HW546">
        <v>4.96335</v>
      </c>
      <c r="HX546">
        <v>3.27438</v>
      </c>
      <c r="HY546">
        <v>9999</v>
      </c>
      <c r="HZ546">
        <v>9999</v>
      </c>
      <c r="IA546">
        <v>9999</v>
      </c>
      <c r="IB546">
        <v>999.9</v>
      </c>
      <c r="IC546">
        <v>1.86395</v>
      </c>
      <c r="ID546">
        <v>1.86005</v>
      </c>
      <c r="IE546">
        <v>1.85838</v>
      </c>
      <c r="IF546">
        <v>1.85975</v>
      </c>
      <c r="IG546">
        <v>1.85989</v>
      </c>
      <c r="IH546">
        <v>1.85837</v>
      </c>
      <c r="II546">
        <v>1.85745</v>
      </c>
      <c r="IJ546">
        <v>1.85241</v>
      </c>
      <c r="IK546">
        <v>0</v>
      </c>
      <c r="IL546">
        <v>0</v>
      </c>
      <c r="IM546">
        <v>0</v>
      </c>
      <c r="IN546">
        <v>0</v>
      </c>
      <c r="IO546" t="s">
        <v>443</v>
      </c>
      <c r="IP546" t="s">
        <v>444</v>
      </c>
      <c r="IQ546" t="s">
        <v>445</v>
      </c>
      <c r="IR546" t="s">
        <v>445</v>
      </c>
      <c r="IS546" t="s">
        <v>445</v>
      </c>
      <c r="IT546" t="s">
        <v>445</v>
      </c>
      <c r="IU546">
        <v>0</v>
      </c>
      <c r="IV546">
        <v>100</v>
      </c>
      <c r="IW546">
        <v>100</v>
      </c>
      <c r="IX546">
        <v>-1.193</v>
      </c>
      <c r="IY546">
        <v>0.2823</v>
      </c>
      <c r="IZ546">
        <v>-1.101190050776656</v>
      </c>
      <c r="JA546">
        <v>-0.0009077452495023094</v>
      </c>
      <c r="JB546">
        <v>1.260287539409167E-06</v>
      </c>
      <c r="JC546">
        <v>-2.747980142854786E-10</v>
      </c>
      <c r="JD546">
        <v>0.01164710740424388</v>
      </c>
      <c r="JE546">
        <v>0.002354074995816399</v>
      </c>
      <c r="JF546">
        <v>0.0004967520844642659</v>
      </c>
      <c r="JG546">
        <v>-1.558376616488758E-06</v>
      </c>
      <c r="JH546">
        <v>1</v>
      </c>
      <c r="JI546">
        <v>1955</v>
      </c>
      <c r="JJ546">
        <v>1</v>
      </c>
      <c r="JK546">
        <v>26</v>
      </c>
      <c r="JL546">
        <v>194434.1</v>
      </c>
      <c r="JM546">
        <v>194434.3</v>
      </c>
      <c r="JN546">
        <v>1.92017</v>
      </c>
      <c r="JO546">
        <v>2.64648</v>
      </c>
      <c r="JP546">
        <v>1.49658</v>
      </c>
      <c r="JQ546">
        <v>2.34741</v>
      </c>
      <c r="JR546">
        <v>1.54907</v>
      </c>
      <c r="JS546">
        <v>2.45117</v>
      </c>
      <c r="JT546">
        <v>35.9879</v>
      </c>
      <c r="JU546">
        <v>24.1751</v>
      </c>
      <c r="JV546">
        <v>18</v>
      </c>
      <c r="JW546">
        <v>482.899</v>
      </c>
      <c r="JX546">
        <v>487.952</v>
      </c>
      <c r="JY546">
        <v>27.595</v>
      </c>
      <c r="JZ546">
        <v>28.5948</v>
      </c>
      <c r="KA546">
        <v>30.0002</v>
      </c>
      <c r="KB546">
        <v>28.796</v>
      </c>
      <c r="KC546">
        <v>28.7877</v>
      </c>
      <c r="KD546">
        <v>38.5282</v>
      </c>
      <c r="KE546">
        <v>21.705</v>
      </c>
      <c r="KF546">
        <v>59.0928</v>
      </c>
      <c r="KG546">
        <v>27.5857</v>
      </c>
      <c r="KH546">
        <v>808.003</v>
      </c>
      <c r="KI546">
        <v>19.2133</v>
      </c>
      <c r="KJ546">
        <v>101.933</v>
      </c>
      <c r="KK546">
        <v>91.4569</v>
      </c>
    </row>
    <row r="547" spans="1:297">
      <c r="A547">
        <v>529</v>
      </c>
      <c r="B547">
        <v>1758655654.1</v>
      </c>
      <c r="C547">
        <v>14021.09999990463</v>
      </c>
      <c r="D547" t="s">
        <v>1508</v>
      </c>
      <c r="E547" t="s">
        <v>1509</v>
      </c>
      <c r="F547">
        <v>5</v>
      </c>
      <c r="G547" t="s">
        <v>1413</v>
      </c>
      <c r="H547" t="s">
        <v>438</v>
      </c>
      <c r="I547">
        <v>1758655646.6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(EA547+(U547+2*0.95*5.67E-8*(((EA547+$B$9)+273)^4-(EA547+273)^4)-44100*J547)/(1.84*29.3*R547+8*0.95*5.67E-8*(EA547+273)^3))</f>
        <v>0</v>
      </c>
      <c r="W547">
        <f>($C$9*EB547+$D$9*EC547+$E$9*V547)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2*0.95*5.67E-8*(((EA547+$B$9)+273)^4-(W547+273)^4)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807.0850585599145</v>
      </c>
      <c r="AK547">
        <v>771.1824424242428</v>
      </c>
      <c r="AL547">
        <v>3.261628010256661</v>
      </c>
      <c r="AM547">
        <v>65.18557991189942</v>
      </c>
      <c r="AN547">
        <f>(AP547 - AO547 + DY547*1E3/(8.314*(EA547+273.15)) * AR547/DX547 * AQ547) * DX547/(100*DL547) * 1000/(1000 - AP547)</f>
        <v>0</v>
      </c>
      <c r="AO547">
        <v>19.1512092036142</v>
      </c>
      <c r="AP547">
        <v>22.01477939393939</v>
      </c>
      <c r="AQ547">
        <v>-0.009160013371200738</v>
      </c>
      <c r="AR547">
        <v>105.0321388018358</v>
      </c>
      <c r="AS547">
        <v>0</v>
      </c>
      <c r="AT547">
        <v>0</v>
      </c>
      <c r="AU547">
        <f>IF(AS547*$H$15&gt;=AW547,1.0,(AW547/(AW547-AS547*$H$15)))</f>
        <v>0</v>
      </c>
      <c r="AV547">
        <f>(AU547-1)*100</f>
        <v>0</v>
      </c>
      <c r="AW547">
        <f>MAX(0,($B$15+$C$15*EF547)/(1+$D$15*EF547)*DY547/(EA547+273)*$E$15)</f>
        <v>0</v>
      </c>
      <c r="AX547" t="s">
        <v>439</v>
      </c>
      <c r="AY547" t="s">
        <v>439</v>
      </c>
      <c r="AZ547">
        <v>0</v>
      </c>
      <c r="BA547">
        <v>0</v>
      </c>
      <c r="BB547">
        <f>1-AZ547/BA547</f>
        <v>0</v>
      </c>
      <c r="BC547">
        <v>0</v>
      </c>
      <c r="BD547" t="s">
        <v>439</v>
      </c>
      <c r="BE547" t="s">
        <v>439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439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$B$13*EG547+$C$13*EH547+$F$13*ES547*(1-EV547)</f>
        <v>0</v>
      </c>
      <c r="DI547">
        <f>DH547*DJ547</f>
        <v>0</v>
      </c>
      <c r="DJ547">
        <f>($B$13*$D$11+$C$13*$D$11+$F$13*((FF547+EX547)/MAX(FF547+EX547+FG547, 0.1)*$I$11+FG547/MAX(FF547+EX547+FG547, 0.1)*$J$11))/($B$13+$C$13+$F$13)</f>
        <v>0</v>
      </c>
      <c r="DK547">
        <f>($B$13*$K$11+$C$13*$K$11+$F$13*((FF547+EX547)/MAX(FF547+EX547+FG547, 0.1)*$P$11+FG547/MAX(FF547+EX547+FG547, 0.1)*$Q$11))/($B$13+$C$13+$F$13)</f>
        <v>0</v>
      </c>
      <c r="DL547">
        <v>5.79</v>
      </c>
      <c r="DM547">
        <v>0.5</v>
      </c>
      <c r="DN547" t="s">
        <v>440</v>
      </c>
      <c r="DO547">
        <v>2</v>
      </c>
      <c r="DP547" t="b">
        <v>1</v>
      </c>
      <c r="DQ547">
        <v>1758655646.6</v>
      </c>
      <c r="DR547">
        <v>731.4883703703706</v>
      </c>
      <c r="DS547">
        <v>776.4282962962964</v>
      </c>
      <c r="DT547">
        <v>22.06068888888889</v>
      </c>
      <c r="DU547">
        <v>19.18628888888889</v>
      </c>
      <c r="DV547">
        <v>732.6861851851851</v>
      </c>
      <c r="DW547">
        <v>21.77826666666667</v>
      </c>
      <c r="DX547">
        <v>499.9895925925925</v>
      </c>
      <c r="DY547">
        <v>90.21281481481482</v>
      </c>
      <c r="DZ547">
        <v>0.0678754962962963</v>
      </c>
      <c r="EA547">
        <v>28.91733703703704</v>
      </c>
      <c r="EB547">
        <v>30.01456666666667</v>
      </c>
      <c r="EC547">
        <v>999.9000000000001</v>
      </c>
      <c r="ED547">
        <v>0</v>
      </c>
      <c r="EE547">
        <v>0</v>
      </c>
      <c r="EF547">
        <v>10003.70740740741</v>
      </c>
      <c r="EG547">
        <v>0</v>
      </c>
      <c r="EH547">
        <v>11.2928</v>
      </c>
      <c r="EI547">
        <v>-44.93988888888888</v>
      </c>
      <c r="EJ547">
        <v>747.9892962962964</v>
      </c>
      <c r="EK547">
        <v>791.6161481481482</v>
      </c>
      <c r="EL547">
        <v>2.874401851851852</v>
      </c>
      <c r="EM547">
        <v>776.4282962962964</v>
      </c>
      <c r="EN547">
        <v>19.18628888888889</v>
      </c>
      <c r="EO547">
        <v>1.990157037037037</v>
      </c>
      <c r="EP547">
        <v>1.730848888888889</v>
      </c>
      <c r="EQ547">
        <v>17.36622592592593</v>
      </c>
      <c r="ER547">
        <v>15.17588148148148</v>
      </c>
      <c r="ES547">
        <v>2000.052592592593</v>
      </c>
      <c r="ET547">
        <v>0.9800005555555555</v>
      </c>
      <c r="EU547">
        <v>0.01999955925925926</v>
      </c>
      <c r="EV547">
        <v>0</v>
      </c>
      <c r="EW547">
        <v>935.9106666666668</v>
      </c>
      <c r="EX547">
        <v>5.00078</v>
      </c>
      <c r="EY547">
        <v>18207.38518518518</v>
      </c>
      <c r="EZ547">
        <v>16380.07777777778</v>
      </c>
      <c r="FA547">
        <v>39.04155555555556</v>
      </c>
      <c r="FB547">
        <v>39.87959259259259</v>
      </c>
      <c r="FC547">
        <v>39.29611111111111</v>
      </c>
      <c r="FD547">
        <v>39.5437037037037</v>
      </c>
      <c r="FE547">
        <v>40.18018518518519</v>
      </c>
      <c r="FF547">
        <v>1955.152592592593</v>
      </c>
      <c r="FG547">
        <v>39.9</v>
      </c>
      <c r="FH547">
        <v>0</v>
      </c>
      <c r="FI547">
        <v>1758655652.4</v>
      </c>
      <c r="FJ547">
        <v>0</v>
      </c>
      <c r="FK547">
        <v>935.7967307692307</v>
      </c>
      <c r="FL547">
        <v>29.23825641410232</v>
      </c>
      <c r="FM547">
        <v>553.6341880953119</v>
      </c>
      <c r="FN547">
        <v>18205.83076923077</v>
      </c>
      <c r="FO547">
        <v>15</v>
      </c>
      <c r="FP547">
        <v>0</v>
      </c>
      <c r="FQ547" t="s">
        <v>441</v>
      </c>
      <c r="FR547">
        <v>1746989605.5</v>
      </c>
      <c r="FS547">
        <v>1746989593.5</v>
      </c>
      <c r="FT547">
        <v>0</v>
      </c>
      <c r="FU547">
        <v>-0.274</v>
      </c>
      <c r="FV547">
        <v>-0.002</v>
      </c>
      <c r="FW547">
        <v>2.549</v>
      </c>
      <c r="FX547">
        <v>0.129</v>
      </c>
      <c r="FY547">
        <v>420</v>
      </c>
      <c r="FZ547">
        <v>17</v>
      </c>
      <c r="GA547">
        <v>0.02</v>
      </c>
      <c r="GB547">
        <v>0.04</v>
      </c>
      <c r="GC547">
        <v>-44.78979756097561</v>
      </c>
      <c r="GD547">
        <v>-2.362256445993076</v>
      </c>
      <c r="GE547">
        <v>0.2802150606908081</v>
      </c>
      <c r="GF547">
        <v>0</v>
      </c>
      <c r="GG547">
        <v>934.3557941176471</v>
      </c>
      <c r="GH547">
        <v>29.35692895317749</v>
      </c>
      <c r="GI547">
        <v>2.896960453540428</v>
      </c>
      <c r="GJ547">
        <v>0</v>
      </c>
      <c r="GK547">
        <v>2.878476829268293</v>
      </c>
      <c r="GL547">
        <v>-0.0514308710801358</v>
      </c>
      <c r="GM547">
        <v>0.008741926293003984</v>
      </c>
      <c r="GN547">
        <v>1</v>
      </c>
      <c r="GO547">
        <v>1</v>
      </c>
      <c r="GP547">
        <v>3</v>
      </c>
      <c r="GQ547" t="s">
        <v>448</v>
      </c>
      <c r="GR547">
        <v>3.1022</v>
      </c>
      <c r="GS547">
        <v>2.72581</v>
      </c>
      <c r="GT547">
        <v>0.133551</v>
      </c>
      <c r="GU547">
        <v>0.138691</v>
      </c>
      <c r="GV547">
        <v>0.101226</v>
      </c>
      <c r="GW547">
        <v>0.0929958</v>
      </c>
      <c r="GX547">
        <v>22644.5</v>
      </c>
      <c r="GY547">
        <v>20455.8</v>
      </c>
      <c r="GZ547">
        <v>26697.7</v>
      </c>
      <c r="HA547">
        <v>23970.5</v>
      </c>
      <c r="HB547">
        <v>38400.9</v>
      </c>
      <c r="HC547">
        <v>32145.8</v>
      </c>
      <c r="HD547">
        <v>46621.4</v>
      </c>
      <c r="HE547">
        <v>37923.4</v>
      </c>
      <c r="HF547">
        <v>1.87458</v>
      </c>
      <c r="HG547">
        <v>1.85895</v>
      </c>
      <c r="HH547">
        <v>0.172555</v>
      </c>
      <c r="HI547">
        <v>0</v>
      </c>
      <c r="HJ547">
        <v>27.2065</v>
      </c>
      <c r="HK547">
        <v>999.9</v>
      </c>
      <c r="HL547">
        <v>46.4</v>
      </c>
      <c r="HM547">
        <v>31.6</v>
      </c>
      <c r="HN547">
        <v>24.0082</v>
      </c>
      <c r="HO547">
        <v>61.2659</v>
      </c>
      <c r="HP547">
        <v>22.484</v>
      </c>
      <c r="HQ547">
        <v>1</v>
      </c>
      <c r="HR547">
        <v>0.103847</v>
      </c>
      <c r="HS547">
        <v>-0.127511</v>
      </c>
      <c r="HT547">
        <v>20.2805</v>
      </c>
      <c r="HU547">
        <v>5.21265</v>
      </c>
      <c r="HV547">
        <v>11.9793</v>
      </c>
      <c r="HW547">
        <v>4.96335</v>
      </c>
      <c r="HX547">
        <v>3.27438</v>
      </c>
      <c r="HY547">
        <v>9999</v>
      </c>
      <c r="HZ547">
        <v>9999</v>
      </c>
      <c r="IA547">
        <v>9999</v>
      </c>
      <c r="IB547">
        <v>999.9</v>
      </c>
      <c r="IC547">
        <v>1.86392</v>
      </c>
      <c r="ID547">
        <v>1.86005</v>
      </c>
      <c r="IE547">
        <v>1.8584</v>
      </c>
      <c r="IF547">
        <v>1.85974</v>
      </c>
      <c r="IG547">
        <v>1.85988</v>
      </c>
      <c r="IH547">
        <v>1.85837</v>
      </c>
      <c r="II547">
        <v>1.85745</v>
      </c>
      <c r="IJ547">
        <v>1.8524</v>
      </c>
      <c r="IK547">
        <v>0</v>
      </c>
      <c r="IL547">
        <v>0</v>
      </c>
      <c r="IM547">
        <v>0</v>
      </c>
      <c r="IN547">
        <v>0</v>
      </c>
      <c r="IO547" t="s">
        <v>443</v>
      </c>
      <c r="IP547" t="s">
        <v>444</v>
      </c>
      <c r="IQ547" t="s">
        <v>445</v>
      </c>
      <c r="IR547" t="s">
        <v>445</v>
      </c>
      <c r="IS547" t="s">
        <v>445</v>
      </c>
      <c r="IT547" t="s">
        <v>445</v>
      </c>
      <c r="IU547">
        <v>0</v>
      </c>
      <c r="IV547">
        <v>100</v>
      </c>
      <c r="IW547">
        <v>100</v>
      </c>
      <c r="IX547">
        <v>-1.185</v>
      </c>
      <c r="IY547">
        <v>0.2814</v>
      </c>
      <c r="IZ547">
        <v>-1.101190050776656</v>
      </c>
      <c r="JA547">
        <v>-0.0009077452495023094</v>
      </c>
      <c r="JB547">
        <v>1.260287539409167E-06</v>
      </c>
      <c r="JC547">
        <v>-2.747980142854786E-10</v>
      </c>
      <c r="JD547">
        <v>0.01164710740424388</v>
      </c>
      <c r="JE547">
        <v>0.002354074995816399</v>
      </c>
      <c r="JF547">
        <v>0.0004967520844642659</v>
      </c>
      <c r="JG547">
        <v>-1.558376616488758E-06</v>
      </c>
      <c r="JH547">
        <v>1</v>
      </c>
      <c r="JI547">
        <v>1955</v>
      </c>
      <c r="JJ547">
        <v>1</v>
      </c>
      <c r="JK547">
        <v>26</v>
      </c>
      <c r="JL547">
        <v>194434.1</v>
      </c>
      <c r="JM547">
        <v>194434.3</v>
      </c>
      <c r="JN547">
        <v>1.94946</v>
      </c>
      <c r="JO547">
        <v>2.61597</v>
      </c>
      <c r="JP547">
        <v>1.49658</v>
      </c>
      <c r="JQ547">
        <v>2.34619</v>
      </c>
      <c r="JR547">
        <v>1.54907</v>
      </c>
      <c r="JS547">
        <v>2.46094</v>
      </c>
      <c r="JT547">
        <v>35.9879</v>
      </c>
      <c r="JU547">
        <v>24.1751</v>
      </c>
      <c r="JV547">
        <v>18</v>
      </c>
      <c r="JW547">
        <v>483.102</v>
      </c>
      <c r="JX547">
        <v>487.759</v>
      </c>
      <c r="JY547">
        <v>27.5778</v>
      </c>
      <c r="JZ547">
        <v>28.5948</v>
      </c>
      <c r="KA547">
        <v>30.0002</v>
      </c>
      <c r="KB547">
        <v>28.7978</v>
      </c>
      <c r="KC547">
        <v>28.7882</v>
      </c>
      <c r="KD547">
        <v>39.1335</v>
      </c>
      <c r="KE547">
        <v>21.705</v>
      </c>
      <c r="KF547">
        <v>59.0928</v>
      </c>
      <c r="KG547">
        <v>27.5689</v>
      </c>
      <c r="KH547">
        <v>821.359</v>
      </c>
      <c r="KI547">
        <v>19.2451</v>
      </c>
      <c r="KJ547">
        <v>101.933</v>
      </c>
      <c r="KK547">
        <v>91.4575</v>
      </c>
    </row>
    <row r="548" spans="1:297">
      <c r="A548">
        <v>530</v>
      </c>
      <c r="B548">
        <v>1758655659.1</v>
      </c>
      <c r="C548">
        <v>14026.09999990463</v>
      </c>
      <c r="D548" t="s">
        <v>1510</v>
      </c>
      <c r="E548" t="s">
        <v>1511</v>
      </c>
      <c r="F548">
        <v>5</v>
      </c>
      <c r="G548" t="s">
        <v>1413</v>
      </c>
      <c r="H548" t="s">
        <v>438</v>
      </c>
      <c r="I548">
        <v>1758655651.314285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(EA548+(U548+2*0.95*5.67E-8*(((EA548+$B$9)+273)^4-(EA548+273)^4)-44100*J548)/(1.84*29.3*R548+8*0.95*5.67E-8*(EA548+273)^3))</f>
        <v>0</v>
      </c>
      <c r="W548">
        <f>($C$9*EB548+$D$9*EC548+$E$9*V548)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2*0.95*5.67E-8*(((EA548+$B$9)+273)^4-(W548+273)^4)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823.6830669473496</v>
      </c>
      <c r="AK548">
        <v>787.5623939393936</v>
      </c>
      <c r="AL548">
        <v>3.272745740654516</v>
      </c>
      <c r="AM548">
        <v>65.18557991189942</v>
      </c>
      <c r="AN548">
        <f>(AP548 - AO548 + DY548*1E3/(8.314*(EA548+273.15)) * AR548/DX548 * AQ548) * DX548/(100*DL548) * 1000/(1000 - AP548)</f>
        <v>0</v>
      </c>
      <c r="AO548">
        <v>19.15064662985078</v>
      </c>
      <c r="AP548">
        <v>21.97390787878787</v>
      </c>
      <c r="AQ548">
        <v>-0.008092623751750211</v>
      </c>
      <c r="AR548">
        <v>105.0321388018358</v>
      </c>
      <c r="AS548">
        <v>0</v>
      </c>
      <c r="AT548">
        <v>0</v>
      </c>
      <c r="AU548">
        <f>IF(AS548*$H$15&gt;=AW548,1.0,(AW548/(AW548-AS548*$H$15)))</f>
        <v>0</v>
      </c>
      <c r="AV548">
        <f>(AU548-1)*100</f>
        <v>0</v>
      </c>
      <c r="AW548">
        <f>MAX(0,($B$15+$C$15*EF548)/(1+$D$15*EF548)*DY548/(EA548+273)*$E$15)</f>
        <v>0</v>
      </c>
      <c r="AX548" t="s">
        <v>439</v>
      </c>
      <c r="AY548" t="s">
        <v>439</v>
      </c>
      <c r="AZ548">
        <v>0</v>
      </c>
      <c r="BA548">
        <v>0</v>
      </c>
      <c r="BB548">
        <f>1-AZ548/BA548</f>
        <v>0</v>
      </c>
      <c r="BC548">
        <v>0</v>
      </c>
      <c r="BD548" t="s">
        <v>439</v>
      </c>
      <c r="BE548" t="s">
        <v>439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439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$B$13*EG548+$C$13*EH548+$F$13*ES548*(1-EV548)</f>
        <v>0</v>
      </c>
      <c r="DI548">
        <f>DH548*DJ548</f>
        <v>0</v>
      </c>
      <c r="DJ548">
        <f>($B$13*$D$11+$C$13*$D$11+$F$13*((FF548+EX548)/MAX(FF548+EX548+FG548, 0.1)*$I$11+FG548/MAX(FF548+EX548+FG548, 0.1)*$J$11))/($B$13+$C$13+$F$13)</f>
        <v>0</v>
      </c>
      <c r="DK548">
        <f>($B$13*$K$11+$C$13*$K$11+$F$13*((FF548+EX548)/MAX(FF548+EX548+FG548, 0.1)*$P$11+FG548/MAX(FF548+EX548+FG548, 0.1)*$Q$11))/($B$13+$C$13+$F$13)</f>
        <v>0</v>
      </c>
      <c r="DL548">
        <v>5.79</v>
      </c>
      <c r="DM548">
        <v>0.5</v>
      </c>
      <c r="DN548" t="s">
        <v>440</v>
      </c>
      <c r="DO548">
        <v>2</v>
      </c>
      <c r="DP548" t="b">
        <v>1</v>
      </c>
      <c r="DQ548">
        <v>1758655651.314285</v>
      </c>
      <c r="DR548">
        <v>746.7972857142857</v>
      </c>
      <c r="DS548">
        <v>791.8685714285714</v>
      </c>
      <c r="DT548">
        <v>22.03134642857142</v>
      </c>
      <c r="DU548">
        <v>19.16890357142858</v>
      </c>
      <c r="DV548">
        <v>747.9873214285714</v>
      </c>
      <c r="DW548">
        <v>21.74955</v>
      </c>
      <c r="DX548">
        <v>500.00875</v>
      </c>
      <c r="DY548">
        <v>90.21307142857142</v>
      </c>
      <c r="DZ548">
        <v>0.06789964642857142</v>
      </c>
      <c r="EA548">
        <v>28.91819642857143</v>
      </c>
      <c r="EB548">
        <v>30.01777857142858</v>
      </c>
      <c r="EC548">
        <v>999.9000000000002</v>
      </c>
      <c r="ED548">
        <v>0</v>
      </c>
      <c r="EE548">
        <v>0</v>
      </c>
      <c r="EF548">
        <v>9996.7225</v>
      </c>
      <c r="EG548">
        <v>0</v>
      </c>
      <c r="EH548">
        <v>11.2928</v>
      </c>
      <c r="EI548">
        <v>-45.07130357142857</v>
      </c>
      <c r="EJ548">
        <v>763.6204285714285</v>
      </c>
      <c r="EK548">
        <v>807.3442142857142</v>
      </c>
      <c r="EL548">
        <v>2.862446071428571</v>
      </c>
      <c r="EM548">
        <v>791.8685714285714</v>
      </c>
      <c r="EN548">
        <v>19.16890357142858</v>
      </c>
      <c r="EO548">
        <v>1.987515357142857</v>
      </c>
      <c r="EP548">
        <v>1.729284642857143</v>
      </c>
      <c r="EQ548">
        <v>17.34520357142857</v>
      </c>
      <c r="ER548">
        <v>15.16182142857143</v>
      </c>
      <c r="ES548">
        <v>2000.039642857143</v>
      </c>
      <c r="ET548">
        <v>0.9800004999999999</v>
      </c>
      <c r="EU548">
        <v>0.01999961071428571</v>
      </c>
      <c r="EV548">
        <v>0</v>
      </c>
      <c r="EW548">
        <v>938.0944285714286</v>
      </c>
      <c r="EX548">
        <v>5.00078</v>
      </c>
      <c r="EY548">
        <v>18248.86428571428</v>
      </c>
      <c r="EZ548">
        <v>16379.96071428571</v>
      </c>
      <c r="FA548">
        <v>39.05789285714286</v>
      </c>
      <c r="FB548">
        <v>39.87942857142857</v>
      </c>
      <c r="FC548">
        <v>39.30785714285714</v>
      </c>
      <c r="FD548">
        <v>39.55778571428571</v>
      </c>
      <c r="FE548">
        <v>40.17592857142856</v>
      </c>
      <c r="FF548">
        <v>1955.139642857143</v>
      </c>
      <c r="FG548">
        <v>39.9</v>
      </c>
      <c r="FH548">
        <v>0</v>
      </c>
      <c r="FI548">
        <v>1758655657.2</v>
      </c>
      <c r="FJ548">
        <v>0</v>
      </c>
      <c r="FK548">
        <v>938.0305000000001</v>
      </c>
      <c r="FL548">
        <v>25.74567523148805</v>
      </c>
      <c r="FM548">
        <v>504.335043104898</v>
      </c>
      <c r="FN548">
        <v>18248.03076923077</v>
      </c>
      <c r="FO548">
        <v>15</v>
      </c>
      <c r="FP548">
        <v>0</v>
      </c>
      <c r="FQ548" t="s">
        <v>441</v>
      </c>
      <c r="FR548">
        <v>1746989605.5</v>
      </c>
      <c r="FS548">
        <v>1746989593.5</v>
      </c>
      <c r="FT548">
        <v>0</v>
      </c>
      <c r="FU548">
        <v>-0.274</v>
      </c>
      <c r="FV548">
        <v>-0.002</v>
      </c>
      <c r="FW548">
        <v>2.549</v>
      </c>
      <c r="FX548">
        <v>0.129</v>
      </c>
      <c r="FY548">
        <v>420</v>
      </c>
      <c r="FZ548">
        <v>17</v>
      </c>
      <c r="GA548">
        <v>0.02</v>
      </c>
      <c r="GB548">
        <v>0.04</v>
      </c>
      <c r="GC548">
        <v>-44.98126097560976</v>
      </c>
      <c r="GD548">
        <v>-1.427728222996572</v>
      </c>
      <c r="GE548">
        <v>0.1911005403599828</v>
      </c>
      <c r="GF548">
        <v>0</v>
      </c>
      <c r="GG548">
        <v>936.8633235294119</v>
      </c>
      <c r="GH548">
        <v>27.69245226583058</v>
      </c>
      <c r="GI548">
        <v>2.732647269812014</v>
      </c>
      <c r="GJ548">
        <v>0</v>
      </c>
      <c r="GK548">
        <v>2.866996585365853</v>
      </c>
      <c r="GL548">
        <v>-0.1212305226480787</v>
      </c>
      <c r="GM548">
        <v>0.01689212698845033</v>
      </c>
      <c r="GN548">
        <v>0</v>
      </c>
      <c r="GO548">
        <v>0</v>
      </c>
      <c r="GP548">
        <v>3</v>
      </c>
      <c r="GQ548" t="s">
        <v>459</v>
      </c>
      <c r="GR548">
        <v>3.10195</v>
      </c>
      <c r="GS548">
        <v>2.72629</v>
      </c>
      <c r="GT548">
        <v>0.135442</v>
      </c>
      <c r="GU548">
        <v>0.140577</v>
      </c>
      <c r="GV548">
        <v>0.101096</v>
      </c>
      <c r="GW548">
        <v>0.0930346</v>
      </c>
      <c r="GX548">
        <v>22595.2</v>
      </c>
      <c r="GY548">
        <v>20410.9</v>
      </c>
      <c r="GZ548">
        <v>26697.8</v>
      </c>
      <c r="HA548">
        <v>23970.4</v>
      </c>
      <c r="HB548">
        <v>38406.9</v>
      </c>
      <c r="HC548">
        <v>32144.5</v>
      </c>
      <c r="HD548">
        <v>46621.6</v>
      </c>
      <c r="HE548">
        <v>37923.2</v>
      </c>
      <c r="HF548">
        <v>1.87437</v>
      </c>
      <c r="HG548">
        <v>1.85942</v>
      </c>
      <c r="HH548">
        <v>0.171997</v>
      </c>
      <c r="HI548">
        <v>0</v>
      </c>
      <c r="HJ548">
        <v>27.2087</v>
      </c>
      <c r="HK548">
        <v>999.9</v>
      </c>
      <c r="HL548">
        <v>46.3</v>
      </c>
      <c r="HM548">
        <v>31.6</v>
      </c>
      <c r="HN548">
        <v>23.9573</v>
      </c>
      <c r="HO548">
        <v>61.6659</v>
      </c>
      <c r="HP548">
        <v>22.7003</v>
      </c>
      <c r="HQ548">
        <v>1</v>
      </c>
      <c r="HR548">
        <v>0.10343</v>
      </c>
      <c r="HS548">
        <v>-0.110283</v>
      </c>
      <c r="HT548">
        <v>20.2806</v>
      </c>
      <c r="HU548">
        <v>5.21205</v>
      </c>
      <c r="HV548">
        <v>11.9798</v>
      </c>
      <c r="HW548">
        <v>4.9634</v>
      </c>
      <c r="HX548">
        <v>3.2744</v>
      </c>
      <c r="HY548">
        <v>9999</v>
      </c>
      <c r="HZ548">
        <v>9999</v>
      </c>
      <c r="IA548">
        <v>9999</v>
      </c>
      <c r="IB548">
        <v>999.9</v>
      </c>
      <c r="IC548">
        <v>1.86391</v>
      </c>
      <c r="ID548">
        <v>1.86005</v>
      </c>
      <c r="IE548">
        <v>1.85839</v>
      </c>
      <c r="IF548">
        <v>1.85976</v>
      </c>
      <c r="IG548">
        <v>1.85988</v>
      </c>
      <c r="IH548">
        <v>1.85837</v>
      </c>
      <c r="II548">
        <v>1.85745</v>
      </c>
      <c r="IJ548">
        <v>1.85242</v>
      </c>
      <c r="IK548">
        <v>0</v>
      </c>
      <c r="IL548">
        <v>0</v>
      </c>
      <c r="IM548">
        <v>0</v>
      </c>
      <c r="IN548">
        <v>0</v>
      </c>
      <c r="IO548" t="s">
        <v>443</v>
      </c>
      <c r="IP548" t="s">
        <v>444</v>
      </c>
      <c r="IQ548" t="s">
        <v>445</v>
      </c>
      <c r="IR548" t="s">
        <v>445</v>
      </c>
      <c r="IS548" t="s">
        <v>445</v>
      </c>
      <c r="IT548" t="s">
        <v>445</v>
      </c>
      <c r="IU548">
        <v>0</v>
      </c>
      <c r="IV548">
        <v>100</v>
      </c>
      <c r="IW548">
        <v>100</v>
      </c>
      <c r="IX548">
        <v>-1.176</v>
      </c>
      <c r="IY548">
        <v>0.2805</v>
      </c>
      <c r="IZ548">
        <v>-1.101190050776656</v>
      </c>
      <c r="JA548">
        <v>-0.0009077452495023094</v>
      </c>
      <c r="JB548">
        <v>1.260287539409167E-06</v>
      </c>
      <c r="JC548">
        <v>-2.747980142854786E-10</v>
      </c>
      <c r="JD548">
        <v>0.01164710740424388</v>
      </c>
      <c r="JE548">
        <v>0.002354074995816399</v>
      </c>
      <c r="JF548">
        <v>0.0004967520844642659</v>
      </c>
      <c r="JG548">
        <v>-1.558376616488758E-06</v>
      </c>
      <c r="JH548">
        <v>1</v>
      </c>
      <c r="JI548">
        <v>1955</v>
      </c>
      <c r="JJ548">
        <v>1</v>
      </c>
      <c r="JK548">
        <v>26</v>
      </c>
      <c r="JL548">
        <v>194434.2</v>
      </c>
      <c r="JM548">
        <v>194434.4</v>
      </c>
      <c r="JN548">
        <v>1.98364</v>
      </c>
      <c r="JO548">
        <v>2.6355</v>
      </c>
      <c r="JP548">
        <v>1.49658</v>
      </c>
      <c r="JQ548">
        <v>2.34741</v>
      </c>
      <c r="JR548">
        <v>1.54907</v>
      </c>
      <c r="JS548">
        <v>2.43774</v>
      </c>
      <c r="JT548">
        <v>35.9879</v>
      </c>
      <c r="JU548">
        <v>24.1751</v>
      </c>
      <c r="JV548">
        <v>18</v>
      </c>
      <c r="JW548">
        <v>482.99</v>
      </c>
      <c r="JX548">
        <v>488.086</v>
      </c>
      <c r="JY548">
        <v>27.5615</v>
      </c>
      <c r="JZ548">
        <v>28.5948</v>
      </c>
      <c r="KA548">
        <v>30</v>
      </c>
      <c r="KB548">
        <v>28.7984</v>
      </c>
      <c r="KC548">
        <v>28.7902</v>
      </c>
      <c r="KD548">
        <v>39.8092</v>
      </c>
      <c r="KE548">
        <v>21.4229</v>
      </c>
      <c r="KF548">
        <v>59.0928</v>
      </c>
      <c r="KG548">
        <v>27.5475</v>
      </c>
      <c r="KH548">
        <v>841.393</v>
      </c>
      <c r="KI548">
        <v>19.2875</v>
      </c>
      <c r="KJ548">
        <v>101.933</v>
      </c>
      <c r="KK548">
        <v>91.4571</v>
      </c>
    </row>
    <row r="549" spans="1:297">
      <c r="A549">
        <v>531</v>
      </c>
      <c r="B549">
        <v>1758655664.1</v>
      </c>
      <c r="C549">
        <v>14031.09999990463</v>
      </c>
      <c r="D549" t="s">
        <v>1512</v>
      </c>
      <c r="E549" t="s">
        <v>1513</v>
      </c>
      <c r="F549">
        <v>5</v>
      </c>
      <c r="G549" t="s">
        <v>1413</v>
      </c>
      <c r="H549" t="s">
        <v>438</v>
      </c>
      <c r="I549">
        <v>1758655656.6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(EA549+(U549+2*0.95*5.67E-8*(((EA549+$B$9)+273)^4-(EA549+273)^4)-44100*J549)/(1.84*29.3*R549+8*0.95*5.67E-8*(EA549+273)^3))</f>
        <v>0</v>
      </c>
      <c r="W549">
        <f>($C$9*EB549+$D$9*EC549+$E$9*V549)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2*0.95*5.67E-8*(((EA549+$B$9)+273)^4-(W549+273)^4)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840.5355375763053</v>
      </c>
      <c r="AK549">
        <v>803.9971151515152</v>
      </c>
      <c r="AL549">
        <v>3.295605818088418</v>
      </c>
      <c r="AM549">
        <v>65.18557991189942</v>
      </c>
      <c r="AN549">
        <f>(AP549 - AO549 + DY549*1E3/(8.314*(EA549+273.15)) * AR549/DX549 * AQ549) * DX549/(100*DL549) * 1000/(1000 - AP549)</f>
        <v>0</v>
      </c>
      <c r="AO549">
        <v>19.21904062917755</v>
      </c>
      <c r="AP549">
        <v>21.9496103030303</v>
      </c>
      <c r="AQ549">
        <v>-0.001750879988882659</v>
      </c>
      <c r="AR549">
        <v>105.0321388018358</v>
      </c>
      <c r="AS549">
        <v>0</v>
      </c>
      <c r="AT549">
        <v>0</v>
      </c>
      <c r="AU549">
        <f>IF(AS549*$H$15&gt;=AW549,1.0,(AW549/(AW549-AS549*$H$15)))</f>
        <v>0</v>
      </c>
      <c r="AV549">
        <f>(AU549-1)*100</f>
        <v>0</v>
      </c>
      <c r="AW549">
        <f>MAX(0,($B$15+$C$15*EF549)/(1+$D$15*EF549)*DY549/(EA549+273)*$E$15)</f>
        <v>0</v>
      </c>
      <c r="AX549" t="s">
        <v>439</v>
      </c>
      <c r="AY549" t="s">
        <v>439</v>
      </c>
      <c r="AZ549">
        <v>0</v>
      </c>
      <c r="BA549">
        <v>0</v>
      </c>
      <c r="BB549">
        <f>1-AZ549/BA549</f>
        <v>0</v>
      </c>
      <c r="BC549">
        <v>0</v>
      </c>
      <c r="BD549" t="s">
        <v>439</v>
      </c>
      <c r="BE549" t="s">
        <v>439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439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$B$13*EG549+$C$13*EH549+$F$13*ES549*(1-EV549)</f>
        <v>0</v>
      </c>
      <c r="DI549">
        <f>DH549*DJ549</f>
        <v>0</v>
      </c>
      <c r="DJ549">
        <f>($B$13*$D$11+$C$13*$D$11+$F$13*((FF549+EX549)/MAX(FF549+EX549+FG549, 0.1)*$I$11+FG549/MAX(FF549+EX549+FG549, 0.1)*$J$11))/($B$13+$C$13+$F$13)</f>
        <v>0</v>
      </c>
      <c r="DK549">
        <f>($B$13*$K$11+$C$13*$K$11+$F$13*((FF549+EX549)/MAX(FF549+EX549+FG549, 0.1)*$P$11+FG549/MAX(FF549+EX549+FG549, 0.1)*$Q$11))/($B$13+$C$13+$F$13)</f>
        <v>0</v>
      </c>
      <c r="DL549">
        <v>5.79</v>
      </c>
      <c r="DM549">
        <v>0.5</v>
      </c>
      <c r="DN549" t="s">
        <v>440</v>
      </c>
      <c r="DO549">
        <v>2</v>
      </c>
      <c r="DP549" t="b">
        <v>1</v>
      </c>
      <c r="DQ549">
        <v>1758655656.6</v>
      </c>
      <c r="DR549">
        <v>763.8477777777779</v>
      </c>
      <c r="DS549">
        <v>809.1060740740742</v>
      </c>
      <c r="DT549">
        <v>21.99342592592593</v>
      </c>
      <c r="DU549">
        <v>19.16948518518518</v>
      </c>
      <c r="DV549">
        <v>765.0288148148148</v>
      </c>
      <c r="DW549">
        <v>21.71242962962963</v>
      </c>
      <c r="DX549">
        <v>499.9384814814815</v>
      </c>
      <c r="DY549">
        <v>90.21298888888889</v>
      </c>
      <c r="DZ549">
        <v>0.06809280000000001</v>
      </c>
      <c r="EA549">
        <v>28.91831851851852</v>
      </c>
      <c r="EB549">
        <v>30.01878148148148</v>
      </c>
      <c r="EC549">
        <v>999.9000000000001</v>
      </c>
      <c r="ED549">
        <v>0</v>
      </c>
      <c r="EE549">
        <v>0</v>
      </c>
      <c r="EF549">
        <v>9998.327407407407</v>
      </c>
      <c r="EG549">
        <v>0</v>
      </c>
      <c r="EH549">
        <v>11.2928</v>
      </c>
      <c r="EI549">
        <v>-45.25833333333333</v>
      </c>
      <c r="EJ549">
        <v>781.0247407407406</v>
      </c>
      <c r="EK549">
        <v>824.9197037037038</v>
      </c>
      <c r="EL549">
        <v>2.823946296296296</v>
      </c>
      <c r="EM549">
        <v>809.1060740740742</v>
      </c>
      <c r="EN549">
        <v>19.16948518518518</v>
      </c>
      <c r="EO549">
        <v>1.984092962962963</v>
      </c>
      <c r="EP549">
        <v>1.729335555555556</v>
      </c>
      <c r="EQ549">
        <v>17.31794074074074</v>
      </c>
      <c r="ER549">
        <v>15.16228148148148</v>
      </c>
      <c r="ES549">
        <v>2000.022962962963</v>
      </c>
      <c r="ET549">
        <v>0.9800003333333334</v>
      </c>
      <c r="EU549">
        <v>0.01999977407407407</v>
      </c>
      <c r="EV549">
        <v>0</v>
      </c>
      <c r="EW549">
        <v>940.2381481481482</v>
      </c>
      <c r="EX549">
        <v>5.00078</v>
      </c>
      <c r="EY549">
        <v>18290.66666666667</v>
      </c>
      <c r="EZ549">
        <v>16379.82592592593</v>
      </c>
      <c r="FA549">
        <v>39.06692592592593</v>
      </c>
      <c r="FB549">
        <v>39.87959259259259</v>
      </c>
      <c r="FC549">
        <v>39.32377777777778</v>
      </c>
      <c r="FD549">
        <v>39.5784074074074</v>
      </c>
      <c r="FE549">
        <v>40.17096296296296</v>
      </c>
      <c r="FF549">
        <v>1955.122962962963</v>
      </c>
      <c r="FG549">
        <v>39.9</v>
      </c>
      <c r="FH549">
        <v>0</v>
      </c>
      <c r="FI549">
        <v>1758655662.6</v>
      </c>
      <c r="FJ549">
        <v>0</v>
      </c>
      <c r="FK549">
        <v>940.3746399999999</v>
      </c>
      <c r="FL549">
        <v>22.87515387143331</v>
      </c>
      <c r="FM549">
        <v>436.4692314351116</v>
      </c>
      <c r="FN549">
        <v>18293.168</v>
      </c>
      <c r="FO549">
        <v>15</v>
      </c>
      <c r="FP549">
        <v>0</v>
      </c>
      <c r="FQ549" t="s">
        <v>441</v>
      </c>
      <c r="FR549">
        <v>1746989605.5</v>
      </c>
      <c r="FS549">
        <v>1746989593.5</v>
      </c>
      <c r="FT549">
        <v>0</v>
      </c>
      <c r="FU549">
        <v>-0.274</v>
      </c>
      <c r="FV549">
        <v>-0.002</v>
      </c>
      <c r="FW549">
        <v>2.549</v>
      </c>
      <c r="FX549">
        <v>0.129</v>
      </c>
      <c r="FY549">
        <v>420</v>
      </c>
      <c r="FZ549">
        <v>17</v>
      </c>
      <c r="GA549">
        <v>0.02</v>
      </c>
      <c r="GB549">
        <v>0.04</v>
      </c>
      <c r="GC549">
        <v>-45.15684146341463</v>
      </c>
      <c r="GD549">
        <v>-1.872907317073238</v>
      </c>
      <c r="GE549">
        <v>0.2448354081036343</v>
      </c>
      <c r="GF549">
        <v>0</v>
      </c>
      <c r="GG549">
        <v>938.7535588235294</v>
      </c>
      <c r="GH549">
        <v>25.41449959482688</v>
      </c>
      <c r="GI549">
        <v>2.506295557792483</v>
      </c>
      <c r="GJ549">
        <v>0</v>
      </c>
      <c r="GK549">
        <v>2.845091463414634</v>
      </c>
      <c r="GL549">
        <v>-0.346996515679439</v>
      </c>
      <c r="GM549">
        <v>0.04239159906195034</v>
      </c>
      <c r="GN549">
        <v>0</v>
      </c>
      <c r="GO549">
        <v>0</v>
      </c>
      <c r="GP549">
        <v>3</v>
      </c>
      <c r="GQ549" t="s">
        <v>459</v>
      </c>
      <c r="GR549">
        <v>3.10239</v>
      </c>
      <c r="GS549">
        <v>2.72637</v>
      </c>
      <c r="GT549">
        <v>0.137319</v>
      </c>
      <c r="GU549">
        <v>0.142462</v>
      </c>
      <c r="GV549">
        <v>0.101023</v>
      </c>
      <c r="GW549">
        <v>0.09325650000000001</v>
      </c>
      <c r="GX549">
        <v>22546.1</v>
      </c>
      <c r="GY549">
        <v>20366</v>
      </c>
      <c r="GZ549">
        <v>26697.7</v>
      </c>
      <c r="HA549">
        <v>23970.2</v>
      </c>
      <c r="HB549">
        <v>38410.3</v>
      </c>
      <c r="HC549">
        <v>32136.7</v>
      </c>
      <c r="HD549">
        <v>46621.7</v>
      </c>
      <c r="HE549">
        <v>37923.1</v>
      </c>
      <c r="HF549">
        <v>1.87475</v>
      </c>
      <c r="HG549">
        <v>1.85905</v>
      </c>
      <c r="HH549">
        <v>0.172406</v>
      </c>
      <c r="HI549">
        <v>0</v>
      </c>
      <c r="HJ549">
        <v>27.2111</v>
      </c>
      <c r="HK549">
        <v>999.9</v>
      </c>
      <c r="HL549">
        <v>46.3</v>
      </c>
      <c r="HM549">
        <v>31.6</v>
      </c>
      <c r="HN549">
        <v>23.9567</v>
      </c>
      <c r="HO549">
        <v>60.8359</v>
      </c>
      <c r="HP549">
        <v>22.6883</v>
      </c>
      <c r="HQ549">
        <v>1</v>
      </c>
      <c r="HR549">
        <v>0.103534</v>
      </c>
      <c r="HS549">
        <v>-0.09361659999999999</v>
      </c>
      <c r="HT549">
        <v>20.2806</v>
      </c>
      <c r="HU549">
        <v>5.21295</v>
      </c>
      <c r="HV549">
        <v>11.9797</v>
      </c>
      <c r="HW549">
        <v>4.96355</v>
      </c>
      <c r="HX549">
        <v>3.27448</v>
      </c>
      <c r="HY549">
        <v>9999</v>
      </c>
      <c r="HZ549">
        <v>9999</v>
      </c>
      <c r="IA549">
        <v>9999</v>
      </c>
      <c r="IB549">
        <v>999.9</v>
      </c>
      <c r="IC549">
        <v>1.86392</v>
      </c>
      <c r="ID549">
        <v>1.86005</v>
      </c>
      <c r="IE549">
        <v>1.85837</v>
      </c>
      <c r="IF549">
        <v>1.85974</v>
      </c>
      <c r="IG549">
        <v>1.85987</v>
      </c>
      <c r="IH549">
        <v>1.85837</v>
      </c>
      <c r="II549">
        <v>1.85744</v>
      </c>
      <c r="IJ549">
        <v>1.85239</v>
      </c>
      <c r="IK549">
        <v>0</v>
      </c>
      <c r="IL549">
        <v>0</v>
      </c>
      <c r="IM549">
        <v>0</v>
      </c>
      <c r="IN549">
        <v>0</v>
      </c>
      <c r="IO549" t="s">
        <v>443</v>
      </c>
      <c r="IP549" t="s">
        <v>444</v>
      </c>
      <c r="IQ549" t="s">
        <v>445</v>
      </c>
      <c r="IR549" t="s">
        <v>445</v>
      </c>
      <c r="IS549" t="s">
        <v>445</v>
      </c>
      <c r="IT549" t="s">
        <v>445</v>
      </c>
      <c r="IU549">
        <v>0</v>
      </c>
      <c r="IV549">
        <v>100</v>
      </c>
      <c r="IW549">
        <v>100</v>
      </c>
      <c r="IX549">
        <v>-1.168</v>
      </c>
      <c r="IY549">
        <v>0.2801</v>
      </c>
      <c r="IZ549">
        <v>-1.101190050776656</v>
      </c>
      <c r="JA549">
        <v>-0.0009077452495023094</v>
      </c>
      <c r="JB549">
        <v>1.260287539409167E-06</v>
      </c>
      <c r="JC549">
        <v>-2.747980142854786E-10</v>
      </c>
      <c r="JD549">
        <v>0.01164710740424388</v>
      </c>
      <c r="JE549">
        <v>0.002354074995816399</v>
      </c>
      <c r="JF549">
        <v>0.0004967520844642659</v>
      </c>
      <c r="JG549">
        <v>-1.558376616488758E-06</v>
      </c>
      <c r="JH549">
        <v>1</v>
      </c>
      <c r="JI549">
        <v>1955</v>
      </c>
      <c r="JJ549">
        <v>1</v>
      </c>
      <c r="JK549">
        <v>26</v>
      </c>
      <c r="JL549">
        <v>194434.3</v>
      </c>
      <c r="JM549">
        <v>194434.5</v>
      </c>
      <c r="JN549">
        <v>2.01416</v>
      </c>
      <c r="JO549">
        <v>2.61963</v>
      </c>
      <c r="JP549">
        <v>1.49658</v>
      </c>
      <c r="JQ549">
        <v>2.34619</v>
      </c>
      <c r="JR549">
        <v>1.54907</v>
      </c>
      <c r="JS549">
        <v>2.34009</v>
      </c>
      <c r="JT549">
        <v>35.9879</v>
      </c>
      <c r="JU549">
        <v>24.1663</v>
      </c>
      <c r="JV549">
        <v>18</v>
      </c>
      <c r="JW549">
        <v>483.209</v>
      </c>
      <c r="JX549">
        <v>487.841</v>
      </c>
      <c r="JY549">
        <v>27.5424</v>
      </c>
      <c r="JZ549">
        <v>28.5973</v>
      </c>
      <c r="KA549">
        <v>30.0001</v>
      </c>
      <c r="KB549">
        <v>28.7984</v>
      </c>
      <c r="KC549">
        <v>28.7902</v>
      </c>
      <c r="KD549">
        <v>40.426</v>
      </c>
      <c r="KE549">
        <v>21.1492</v>
      </c>
      <c r="KF549">
        <v>59.0928</v>
      </c>
      <c r="KG549">
        <v>27.5309</v>
      </c>
      <c r="KH549">
        <v>854.748</v>
      </c>
      <c r="KI549">
        <v>19.3261</v>
      </c>
      <c r="KJ549">
        <v>101.933</v>
      </c>
      <c r="KK549">
        <v>91.4568</v>
      </c>
    </row>
    <row r="550" spans="1:297">
      <c r="A550">
        <v>532</v>
      </c>
      <c r="B550">
        <v>1758655669.1</v>
      </c>
      <c r="C550">
        <v>14036.09999990463</v>
      </c>
      <c r="D550" t="s">
        <v>1514</v>
      </c>
      <c r="E550" t="s">
        <v>1515</v>
      </c>
      <c r="F550">
        <v>5</v>
      </c>
      <c r="G550" t="s">
        <v>1413</v>
      </c>
      <c r="H550" t="s">
        <v>438</v>
      </c>
      <c r="I550">
        <v>1758655661.314285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(EA550+(U550+2*0.95*5.67E-8*(((EA550+$B$9)+273)^4-(EA550+273)^4)-44100*J550)/(1.84*29.3*R550+8*0.95*5.67E-8*(EA550+273)^3))</f>
        <v>0</v>
      </c>
      <c r="W550">
        <f>($C$9*EB550+$D$9*EC550+$E$9*V550)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2*0.95*5.67E-8*(((EA550+$B$9)+273)^4-(W550+273)^4)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857.6821199379054</v>
      </c>
      <c r="AK550">
        <v>820.6695151515152</v>
      </c>
      <c r="AL550">
        <v>3.344748807551799</v>
      </c>
      <c r="AM550">
        <v>65.18557991189942</v>
      </c>
      <c r="AN550">
        <f>(AP550 - AO550 + DY550*1E3/(8.314*(EA550+273.15)) * AR550/DX550 * AQ550) * DX550/(100*DL550) * 1000/(1000 - AP550)</f>
        <v>0</v>
      </c>
      <c r="AO550">
        <v>19.24214006733665</v>
      </c>
      <c r="AP550">
        <v>21.93796303030302</v>
      </c>
      <c r="AQ550">
        <v>-0.0005253020303207779</v>
      </c>
      <c r="AR550">
        <v>105.0321388018358</v>
      </c>
      <c r="AS550">
        <v>0</v>
      </c>
      <c r="AT550">
        <v>0</v>
      </c>
      <c r="AU550">
        <f>IF(AS550*$H$15&gt;=AW550,1.0,(AW550/(AW550-AS550*$H$15)))</f>
        <v>0</v>
      </c>
      <c r="AV550">
        <f>(AU550-1)*100</f>
        <v>0</v>
      </c>
      <c r="AW550">
        <f>MAX(0,($B$15+$C$15*EF550)/(1+$D$15*EF550)*DY550/(EA550+273)*$E$15)</f>
        <v>0</v>
      </c>
      <c r="AX550" t="s">
        <v>439</v>
      </c>
      <c r="AY550" t="s">
        <v>439</v>
      </c>
      <c r="AZ550">
        <v>0</v>
      </c>
      <c r="BA550">
        <v>0</v>
      </c>
      <c r="BB550">
        <f>1-AZ550/BA550</f>
        <v>0</v>
      </c>
      <c r="BC550">
        <v>0</v>
      </c>
      <c r="BD550" t="s">
        <v>439</v>
      </c>
      <c r="BE550" t="s">
        <v>439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439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$B$13*EG550+$C$13*EH550+$F$13*ES550*(1-EV550)</f>
        <v>0</v>
      </c>
      <c r="DI550">
        <f>DH550*DJ550</f>
        <v>0</v>
      </c>
      <c r="DJ550">
        <f>($B$13*$D$11+$C$13*$D$11+$F$13*((FF550+EX550)/MAX(FF550+EX550+FG550, 0.1)*$I$11+FG550/MAX(FF550+EX550+FG550, 0.1)*$J$11))/($B$13+$C$13+$F$13)</f>
        <v>0</v>
      </c>
      <c r="DK550">
        <f>($B$13*$K$11+$C$13*$K$11+$F$13*((FF550+EX550)/MAX(FF550+EX550+FG550, 0.1)*$P$11+FG550/MAX(FF550+EX550+FG550, 0.1)*$Q$11))/($B$13+$C$13+$F$13)</f>
        <v>0</v>
      </c>
      <c r="DL550">
        <v>5.79</v>
      </c>
      <c r="DM550">
        <v>0.5</v>
      </c>
      <c r="DN550" t="s">
        <v>440</v>
      </c>
      <c r="DO550">
        <v>2</v>
      </c>
      <c r="DP550" t="b">
        <v>1</v>
      </c>
      <c r="DQ550">
        <v>1758655661.314285</v>
      </c>
      <c r="DR550">
        <v>779.0257142857143</v>
      </c>
      <c r="DS550">
        <v>824.6869285714284</v>
      </c>
      <c r="DT550">
        <v>21.96520357142857</v>
      </c>
      <c r="DU550">
        <v>19.19525714285714</v>
      </c>
      <c r="DV550">
        <v>780.1984642857143</v>
      </c>
      <c r="DW550">
        <v>21.68480714285715</v>
      </c>
      <c r="DX550">
        <v>500.0232857142858</v>
      </c>
      <c r="DY550">
        <v>90.21322142857142</v>
      </c>
      <c r="DZ550">
        <v>0.06808346785714285</v>
      </c>
      <c r="EA550">
        <v>28.91744285714286</v>
      </c>
      <c r="EB550">
        <v>30.0214</v>
      </c>
      <c r="EC550">
        <v>999.9000000000002</v>
      </c>
      <c r="ED550">
        <v>0</v>
      </c>
      <c r="EE550">
        <v>0</v>
      </c>
      <c r="EF550">
        <v>9993.659285714284</v>
      </c>
      <c r="EG550">
        <v>0</v>
      </c>
      <c r="EH550">
        <v>11.2928</v>
      </c>
      <c r="EI550">
        <v>-45.66128928571429</v>
      </c>
      <c r="EJ550">
        <v>796.52125</v>
      </c>
      <c r="EK550">
        <v>840.8274285714285</v>
      </c>
      <c r="EL550">
        <v>2.769958214285714</v>
      </c>
      <c r="EM550">
        <v>824.6869285714284</v>
      </c>
      <c r="EN550">
        <v>19.19525714285714</v>
      </c>
      <c r="EO550">
        <v>1.9815525</v>
      </c>
      <c r="EP550">
        <v>1.731664642857143</v>
      </c>
      <c r="EQ550">
        <v>17.29768214285714</v>
      </c>
      <c r="ER550">
        <v>15.18320714285714</v>
      </c>
      <c r="ES550">
        <v>1999.9625</v>
      </c>
      <c r="ET550">
        <v>0.9799996428571427</v>
      </c>
      <c r="EU550">
        <v>0.02000045714285714</v>
      </c>
      <c r="EV550">
        <v>0</v>
      </c>
      <c r="EW550">
        <v>941.8485357142856</v>
      </c>
      <c r="EX550">
        <v>5.00078</v>
      </c>
      <c r="EY550">
        <v>18322.58571428572</v>
      </c>
      <c r="EZ550">
        <v>16379.325</v>
      </c>
      <c r="FA550">
        <v>39.06457142857143</v>
      </c>
      <c r="FB550">
        <v>39.88385714285715</v>
      </c>
      <c r="FC550">
        <v>39.31671428571428</v>
      </c>
      <c r="FD550">
        <v>39.5822857142857</v>
      </c>
      <c r="FE550">
        <v>40.16264285714284</v>
      </c>
      <c r="FF550">
        <v>1955.0625</v>
      </c>
      <c r="FG550">
        <v>39.9</v>
      </c>
      <c r="FH550">
        <v>0</v>
      </c>
      <c r="FI550">
        <v>1758655667.4</v>
      </c>
      <c r="FJ550">
        <v>0</v>
      </c>
      <c r="FK550">
        <v>942.03424</v>
      </c>
      <c r="FL550">
        <v>18.86661535573327</v>
      </c>
      <c r="FM550">
        <v>381.1307685359109</v>
      </c>
      <c r="FN550">
        <v>18325.772</v>
      </c>
      <c r="FO550">
        <v>15</v>
      </c>
      <c r="FP550">
        <v>0</v>
      </c>
      <c r="FQ550" t="s">
        <v>441</v>
      </c>
      <c r="FR550">
        <v>1746989605.5</v>
      </c>
      <c r="FS550">
        <v>1746989593.5</v>
      </c>
      <c r="FT550">
        <v>0</v>
      </c>
      <c r="FU550">
        <v>-0.274</v>
      </c>
      <c r="FV550">
        <v>-0.002</v>
      </c>
      <c r="FW550">
        <v>2.549</v>
      </c>
      <c r="FX550">
        <v>0.129</v>
      </c>
      <c r="FY550">
        <v>420</v>
      </c>
      <c r="FZ550">
        <v>17</v>
      </c>
      <c r="GA550">
        <v>0.02</v>
      </c>
      <c r="GB550">
        <v>0.04</v>
      </c>
      <c r="GC550">
        <v>-45.4466325</v>
      </c>
      <c r="GD550">
        <v>-4.779110318949213</v>
      </c>
      <c r="GE550">
        <v>0.4760823948580228</v>
      </c>
      <c r="GF550">
        <v>0</v>
      </c>
      <c r="GG550">
        <v>940.5727352941177</v>
      </c>
      <c r="GH550">
        <v>21.83650115621782</v>
      </c>
      <c r="GI550">
        <v>2.169906047150478</v>
      </c>
      <c r="GJ550">
        <v>0</v>
      </c>
      <c r="GK550">
        <v>2.8014535</v>
      </c>
      <c r="GL550">
        <v>-0.6946376735459662</v>
      </c>
      <c r="GM550">
        <v>0.0683042771190062</v>
      </c>
      <c r="GN550">
        <v>0</v>
      </c>
      <c r="GO550">
        <v>0</v>
      </c>
      <c r="GP550">
        <v>3</v>
      </c>
      <c r="GQ550" t="s">
        <v>459</v>
      </c>
      <c r="GR550">
        <v>3.10209</v>
      </c>
      <c r="GS550">
        <v>2.72594</v>
      </c>
      <c r="GT550">
        <v>0.13921</v>
      </c>
      <c r="GU550">
        <v>0.144355</v>
      </c>
      <c r="GV550">
        <v>0.100984</v>
      </c>
      <c r="GW550">
        <v>0.0933527</v>
      </c>
      <c r="GX550">
        <v>22496.7</v>
      </c>
      <c r="GY550">
        <v>20321.3</v>
      </c>
      <c r="GZ550">
        <v>26697.7</v>
      </c>
      <c r="HA550">
        <v>23970.5</v>
      </c>
      <c r="HB550">
        <v>38412.2</v>
      </c>
      <c r="HC550">
        <v>32133.7</v>
      </c>
      <c r="HD550">
        <v>46621.7</v>
      </c>
      <c r="HE550">
        <v>37923.5</v>
      </c>
      <c r="HF550">
        <v>1.87415</v>
      </c>
      <c r="HG550">
        <v>1.85938</v>
      </c>
      <c r="HH550">
        <v>0.172816</v>
      </c>
      <c r="HI550">
        <v>0</v>
      </c>
      <c r="HJ550">
        <v>27.2135</v>
      </c>
      <c r="HK550">
        <v>999.9</v>
      </c>
      <c r="HL550">
        <v>46.3</v>
      </c>
      <c r="HM550">
        <v>31.6</v>
      </c>
      <c r="HN550">
        <v>23.9568</v>
      </c>
      <c r="HO550">
        <v>61.1759</v>
      </c>
      <c r="HP550">
        <v>22.4519</v>
      </c>
      <c r="HQ550">
        <v>1</v>
      </c>
      <c r="HR550">
        <v>0.103542</v>
      </c>
      <c r="HS550">
        <v>-0.0729875</v>
      </c>
      <c r="HT550">
        <v>20.2805</v>
      </c>
      <c r="HU550">
        <v>5.21235</v>
      </c>
      <c r="HV550">
        <v>11.9791</v>
      </c>
      <c r="HW550">
        <v>4.96335</v>
      </c>
      <c r="HX550">
        <v>3.27425</v>
      </c>
      <c r="HY550">
        <v>9999</v>
      </c>
      <c r="HZ550">
        <v>9999</v>
      </c>
      <c r="IA550">
        <v>9999</v>
      </c>
      <c r="IB550">
        <v>999.9</v>
      </c>
      <c r="IC550">
        <v>1.86392</v>
      </c>
      <c r="ID550">
        <v>1.86006</v>
      </c>
      <c r="IE550">
        <v>1.85837</v>
      </c>
      <c r="IF550">
        <v>1.85974</v>
      </c>
      <c r="IG550">
        <v>1.85989</v>
      </c>
      <c r="IH550">
        <v>1.85837</v>
      </c>
      <c r="II550">
        <v>1.85745</v>
      </c>
      <c r="IJ550">
        <v>1.8524</v>
      </c>
      <c r="IK550">
        <v>0</v>
      </c>
      <c r="IL550">
        <v>0</v>
      </c>
      <c r="IM550">
        <v>0</v>
      </c>
      <c r="IN550">
        <v>0</v>
      </c>
      <c r="IO550" t="s">
        <v>443</v>
      </c>
      <c r="IP550" t="s">
        <v>444</v>
      </c>
      <c r="IQ550" t="s">
        <v>445</v>
      </c>
      <c r="IR550" t="s">
        <v>445</v>
      </c>
      <c r="IS550" t="s">
        <v>445</v>
      </c>
      <c r="IT550" t="s">
        <v>445</v>
      </c>
      <c r="IU550">
        <v>0</v>
      </c>
      <c r="IV550">
        <v>100</v>
      </c>
      <c r="IW550">
        <v>100</v>
      </c>
      <c r="IX550">
        <v>-1.158</v>
      </c>
      <c r="IY550">
        <v>0.2797</v>
      </c>
      <c r="IZ550">
        <v>-1.101190050776656</v>
      </c>
      <c r="JA550">
        <v>-0.0009077452495023094</v>
      </c>
      <c r="JB550">
        <v>1.260287539409167E-06</v>
      </c>
      <c r="JC550">
        <v>-2.747980142854786E-10</v>
      </c>
      <c r="JD550">
        <v>0.01164710740424388</v>
      </c>
      <c r="JE550">
        <v>0.002354074995816399</v>
      </c>
      <c r="JF550">
        <v>0.0004967520844642659</v>
      </c>
      <c r="JG550">
        <v>-1.558376616488758E-06</v>
      </c>
      <c r="JH550">
        <v>1</v>
      </c>
      <c r="JI550">
        <v>1955</v>
      </c>
      <c r="JJ550">
        <v>1</v>
      </c>
      <c r="JK550">
        <v>26</v>
      </c>
      <c r="JL550">
        <v>194434.4</v>
      </c>
      <c r="JM550">
        <v>194434.6</v>
      </c>
      <c r="JN550">
        <v>2.04834</v>
      </c>
      <c r="JO550">
        <v>2.63184</v>
      </c>
      <c r="JP550">
        <v>1.49658</v>
      </c>
      <c r="JQ550">
        <v>2.34741</v>
      </c>
      <c r="JR550">
        <v>1.54907</v>
      </c>
      <c r="JS550">
        <v>2.40723</v>
      </c>
      <c r="JT550">
        <v>35.9879</v>
      </c>
      <c r="JU550">
        <v>24.1751</v>
      </c>
      <c r="JV550">
        <v>18</v>
      </c>
      <c r="JW550">
        <v>482.873</v>
      </c>
      <c r="JX550">
        <v>488.067</v>
      </c>
      <c r="JY550">
        <v>27.5243</v>
      </c>
      <c r="JZ550">
        <v>28.5973</v>
      </c>
      <c r="KA550">
        <v>30.0001</v>
      </c>
      <c r="KB550">
        <v>28.8003</v>
      </c>
      <c r="KC550">
        <v>28.7919</v>
      </c>
      <c r="KD550">
        <v>41.0987</v>
      </c>
      <c r="KE550">
        <v>20.8648</v>
      </c>
      <c r="KF550">
        <v>59.0928</v>
      </c>
      <c r="KG550">
        <v>27.5077</v>
      </c>
      <c r="KH550">
        <v>874.784</v>
      </c>
      <c r="KI550">
        <v>19.3725</v>
      </c>
      <c r="KJ550">
        <v>101.933</v>
      </c>
      <c r="KK550">
        <v>91.4576</v>
      </c>
    </row>
    <row r="551" spans="1:297">
      <c r="A551">
        <v>533</v>
      </c>
      <c r="B551">
        <v>1758655674.1</v>
      </c>
      <c r="C551">
        <v>14041.09999990463</v>
      </c>
      <c r="D551" t="s">
        <v>1516</v>
      </c>
      <c r="E551" t="s">
        <v>1517</v>
      </c>
      <c r="F551">
        <v>5</v>
      </c>
      <c r="G551" t="s">
        <v>1413</v>
      </c>
      <c r="H551" t="s">
        <v>438</v>
      </c>
      <c r="I551">
        <v>1758655666.6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(EA551+(U551+2*0.95*5.67E-8*(((EA551+$B$9)+273)^4-(EA551+273)^4)-44100*J551)/(1.84*29.3*R551+8*0.95*5.67E-8*(EA551+273)^3))</f>
        <v>0</v>
      </c>
      <c r="W551">
        <f>($C$9*EB551+$D$9*EC551+$E$9*V551)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2*0.95*5.67E-8*(((EA551+$B$9)+273)^4-(W551+273)^4)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874.8001484722582</v>
      </c>
      <c r="AK551">
        <v>837.5362484848484</v>
      </c>
      <c r="AL551">
        <v>3.38075686862861</v>
      </c>
      <c r="AM551">
        <v>65.18557991189942</v>
      </c>
      <c r="AN551">
        <f>(AP551 - AO551 + DY551*1E3/(8.314*(EA551+273.15)) * AR551/DX551 * AQ551) * DX551/(100*DL551) * 1000/(1000 - AP551)</f>
        <v>0</v>
      </c>
      <c r="AO551">
        <v>19.28004196394231</v>
      </c>
      <c r="AP551">
        <v>21.91756363636364</v>
      </c>
      <c r="AQ551">
        <v>-0.0006595241855069488</v>
      </c>
      <c r="AR551">
        <v>105.0321388018358</v>
      </c>
      <c r="AS551">
        <v>0</v>
      </c>
      <c r="AT551">
        <v>0</v>
      </c>
      <c r="AU551">
        <f>IF(AS551*$H$15&gt;=AW551,1.0,(AW551/(AW551-AS551*$H$15)))</f>
        <v>0</v>
      </c>
      <c r="AV551">
        <f>(AU551-1)*100</f>
        <v>0</v>
      </c>
      <c r="AW551">
        <f>MAX(0,($B$15+$C$15*EF551)/(1+$D$15*EF551)*DY551/(EA551+273)*$E$15)</f>
        <v>0</v>
      </c>
      <c r="AX551" t="s">
        <v>439</v>
      </c>
      <c r="AY551" t="s">
        <v>439</v>
      </c>
      <c r="AZ551">
        <v>0</v>
      </c>
      <c r="BA551">
        <v>0</v>
      </c>
      <c r="BB551">
        <f>1-AZ551/BA551</f>
        <v>0</v>
      </c>
      <c r="BC551">
        <v>0</v>
      </c>
      <c r="BD551" t="s">
        <v>439</v>
      </c>
      <c r="BE551" t="s">
        <v>439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439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$B$13*EG551+$C$13*EH551+$F$13*ES551*(1-EV551)</f>
        <v>0</v>
      </c>
      <c r="DI551">
        <f>DH551*DJ551</f>
        <v>0</v>
      </c>
      <c r="DJ551">
        <f>($B$13*$D$11+$C$13*$D$11+$F$13*((FF551+EX551)/MAX(FF551+EX551+FG551, 0.1)*$I$11+FG551/MAX(FF551+EX551+FG551, 0.1)*$J$11))/($B$13+$C$13+$F$13)</f>
        <v>0</v>
      </c>
      <c r="DK551">
        <f>($B$13*$K$11+$C$13*$K$11+$F$13*((FF551+EX551)/MAX(FF551+EX551+FG551, 0.1)*$P$11+FG551/MAX(FF551+EX551+FG551, 0.1)*$Q$11))/($B$13+$C$13+$F$13)</f>
        <v>0</v>
      </c>
      <c r="DL551">
        <v>5.79</v>
      </c>
      <c r="DM551">
        <v>0.5</v>
      </c>
      <c r="DN551" t="s">
        <v>440</v>
      </c>
      <c r="DO551">
        <v>2</v>
      </c>
      <c r="DP551" t="b">
        <v>1</v>
      </c>
      <c r="DQ551">
        <v>1758655666.6</v>
      </c>
      <c r="DR551">
        <v>796.1818888888889</v>
      </c>
      <c r="DS551">
        <v>842.3163703703702</v>
      </c>
      <c r="DT551">
        <v>21.94208148148148</v>
      </c>
      <c r="DU551">
        <v>19.23734814814814</v>
      </c>
      <c r="DV551">
        <v>797.3447777777777</v>
      </c>
      <c r="DW551">
        <v>21.66218148148148</v>
      </c>
      <c r="DX551">
        <v>499.9918148148149</v>
      </c>
      <c r="DY551">
        <v>90.21403333333332</v>
      </c>
      <c r="DZ551">
        <v>0.06819737777777778</v>
      </c>
      <c r="EA551">
        <v>28.91715555555556</v>
      </c>
      <c r="EB551">
        <v>30.02609259259259</v>
      </c>
      <c r="EC551">
        <v>999.9000000000001</v>
      </c>
      <c r="ED551">
        <v>0</v>
      </c>
      <c r="EE551">
        <v>0</v>
      </c>
      <c r="EF551">
        <v>9986.317407407407</v>
      </c>
      <c r="EG551">
        <v>0</v>
      </c>
      <c r="EH551">
        <v>11.2928</v>
      </c>
      <c r="EI551">
        <v>-46.13456296296297</v>
      </c>
      <c r="EJ551">
        <v>814.0435925925927</v>
      </c>
      <c r="EK551">
        <v>858.8385555555556</v>
      </c>
      <c r="EL551">
        <v>2.704744074074074</v>
      </c>
      <c r="EM551">
        <v>842.3163703703702</v>
      </c>
      <c r="EN551">
        <v>19.23734814814814</v>
      </c>
      <c r="EO551">
        <v>1.979484074074074</v>
      </c>
      <c r="EP551">
        <v>1.735478888888889</v>
      </c>
      <c r="EQ551">
        <v>17.28117777777778</v>
      </c>
      <c r="ER551">
        <v>15.21744444444444</v>
      </c>
      <c r="ES551">
        <v>1999.994074074074</v>
      </c>
      <c r="ET551">
        <v>0.9799998888888887</v>
      </c>
      <c r="EU551">
        <v>0.02000021111111111</v>
      </c>
      <c r="EV551">
        <v>0</v>
      </c>
      <c r="EW551">
        <v>943.4973333333332</v>
      </c>
      <c r="EX551">
        <v>5.00078</v>
      </c>
      <c r="EY551">
        <v>18354.17037037037</v>
      </c>
      <c r="EZ551">
        <v>16379.58518518519</v>
      </c>
      <c r="FA551">
        <v>39.07385185185185</v>
      </c>
      <c r="FB551">
        <v>39.88418518518519</v>
      </c>
      <c r="FC551">
        <v>39.32155555555555</v>
      </c>
      <c r="FD551">
        <v>39.58766666666666</v>
      </c>
      <c r="FE551">
        <v>40.19644444444444</v>
      </c>
      <c r="FF551">
        <v>1955.094074074074</v>
      </c>
      <c r="FG551">
        <v>39.9</v>
      </c>
      <c r="FH551">
        <v>0</v>
      </c>
      <c r="FI551">
        <v>1758655672.2</v>
      </c>
      <c r="FJ551">
        <v>0</v>
      </c>
      <c r="FK551">
        <v>943.4965199999999</v>
      </c>
      <c r="FL551">
        <v>16.40023078028992</v>
      </c>
      <c r="FM551">
        <v>326.0461537655038</v>
      </c>
      <c r="FN551">
        <v>18354.204</v>
      </c>
      <c r="FO551">
        <v>15</v>
      </c>
      <c r="FP551">
        <v>0</v>
      </c>
      <c r="FQ551" t="s">
        <v>441</v>
      </c>
      <c r="FR551">
        <v>1746989605.5</v>
      </c>
      <c r="FS551">
        <v>1746989593.5</v>
      </c>
      <c r="FT551">
        <v>0</v>
      </c>
      <c r="FU551">
        <v>-0.274</v>
      </c>
      <c r="FV551">
        <v>-0.002</v>
      </c>
      <c r="FW551">
        <v>2.549</v>
      </c>
      <c r="FX551">
        <v>0.129</v>
      </c>
      <c r="FY551">
        <v>420</v>
      </c>
      <c r="FZ551">
        <v>17</v>
      </c>
      <c r="GA551">
        <v>0.02</v>
      </c>
      <c r="GB551">
        <v>0.04</v>
      </c>
      <c r="GC551">
        <v>-45.85353170731707</v>
      </c>
      <c r="GD551">
        <v>-5.473833449477379</v>
      </c>
      <c r="GE551">
        <v>0.5429401918457275</v>
      </c>
      <c r="GF551">
        <v>0</v>
      </c>
      <c r="GG551">
        <v>942.6234705882353</v>
      </c>
      <c r="GH551">
        <v>18.21763178909482</v>
      </c>
      <c r="GI551">
        <v>1.812871482990678</v>
      </c>
      <c r="GJ551">
        <v>0</v>
      </c>
      <c r="GK551">
        <v>2.744419756097561</v>
      </c>
      <c r="GL551">
        <v>-0.7271627874564478</v>
      </c>
      <c r="GM551">
        <v>0.07260187239699996</v>
      </c>
      <c r="GN551">
        <v>0</v>
      </c>
      <c r="GO551">
        <v>0</v>
      </c>
      <c r="GP551">
        <v>3</v>
      </c>
      <c r="GQ551" t="s">
        <v>459</v>
      </c>
      <c r="GR551">
        <v>3.10213</v>
      </c>
      <c r="GS551">
        <v>2.72596</v>
      </c>
      <c r="GT551">
        <v>0.141092</v>
      </c>
      <c r="GU551">
        <v>0.146218</v>
      </c>
      <c r="GV551">
        <v>0.100922</v>
      </c>
      <c r="GW551">
        <v>0.0935438</v>
      </c>
      <c r="GX551">
        <v>22447.6</v>
      </c>
      <c r="GY551">
        <v>20277.4</v>
      </c>
      <c r="GZ551">
        <v>26697.8</v>
      </c>
      <c r="HA551">
        <v>23970.8</v>
      </c>
      <c r="HB551">
        <v>38415.1</v>
      </c>
      <c r="HC551">
        <v>32127.4</v>
      </c>
      <c r="HD551">
        <v>46621.6</v>
      </c>
      <c r="HE551">
        <v>37923.8</v>
      </c>
      <c r="HF551">
        <v>1.87433</v>
      </c>
      <c r="HG551">
        <v>1.85972</v>
      </c>
      <c r="HH551">
        <v>0.173151</v>
      </c>
      <c r="HI551">
        <v>0</v>
      </c>
      <c r="HJ551">
        <v>27.2158</v>
      </c>
      <c r="HK551">
        <v>999.9</v>
      </c>
      <c r="HL551">
        <v>46.3</v>
      </c>
      <c r="HM551">
        <v>31.6</v>
      </c>
      <c r="HN551">
        <v>23.9559</v>
      </c>
      <c r="HO551">
        <v>60.5859</v>
      </c>
      <c r="HP551">
        <v>22.4199</v>
      </c>
      <c r="HQ551">
        <v>1</v>
      </c>
      <c r="HR551">
        <v>0.103359</v>
      </c>
      <c r="HS551">
        <v>-0.0295152</v>
      </c>
      <c r="HT551">
        <v>20.2806</v>
      </c>
      <c r="HU551">
        <v>5.21205</v>
      </c>
      <c r="HV551">
        <v>11.979</v>
      </c>
      <c r="HW551">
        <v>4.9635</v>
      </c>
      <c r="HX551">
        <v>3.27425</v>
      </c>
      <c r="HY551">
        <v>9999</v>
      </c>
      <c r="HZ551">
        <v>9999</v>
      </c>
      <c r="IA551">
        <v>9999</v>
      </c>
      <c r="IB551">
        <v>999.9</v>
      </c>
      <c r="IC551">
        <v>1.86393</v>
      </c>
      <c r="ID551">
        <v>1.86005</v>
      </c>
      <c r="IE551">
        <v>1.85838</v>
      </c>
      <c r="IF551">
        <v>1.85974</v>
      </c>
      <c r="IG551">
        <v>1.85989</v>
      </c>
      <c r="IH551">
        <v>1.85837</v>
      </c>
      <c r="II551">
        <v>1.85744</v>
      </c>
      <c r="IJ551">
        <v>1.85241</v>
      </c>
      <c r="IK551">
        <v>0</v>
      </c>
      <c r="IL551">
        <v>0</v>
      </c>
      <c r="IM551">
        <v>0</v>
      </c>
      <c r="IN551">
        <v>0</v>
      </c>
      <c r="IO551" t="s">
        <v>443</v>
      </c>
      <c r="IP551" t="s">
        <v>444</v>
      </c>
      <c r="IQ551" t="s">
        <v>445</v>
      </c>
      <c r="IR551" t="s">
        <v>445</v>
      </c>
      <c r="IS551" t="s">
        <v>445</v>
      </c>
      <c r="IT551" t="s">
        <v>445</v>
      </c>
      <c r="IU551">
        <v>0</v>
      </c>
      <c r="IV551">
        <v>100</v>
      </c>
      <c r="IW551">
        <v>100</v>
      </c>
      <c r="IX551">
        <v>-1.149</v>
      </c>
      <c r="IY551">
        <v>0.2794</v>
      </c>
      <c r="IZ551">
        <v>-1.101190050776656</v>
      </c>
      <c r="JA551">
        <v>-0.0009077452495023094</v>
      </c>
      <c r="JB551">
        <v>1.260287539409167E-06</v>
      </c>
      <c r="JC551">
        <v>-2.747980142854786E-10</v>
      </c>
      <c r="JD551">
        <v>0.01164710740424388</v>
      </c>
      <c r="JE551">
        <v>0.002354074995816399</v>
      </c>
      <c r="JF551">
        <v>0.0004967520844642659</v>
      </c>
      <c r="JG551">
        <v>-1.558376616488758E-06</v>
      </c>
      <c r="JH551">
        <v>1</v>
      </c>
      <c r="JI551">
        <v>1955</v>
      </c>
      <c r="JJ551">
        <v>1</v>
      </c>
      <c r="JK551">
        <v>26</v>
      </c>
      <c r="JL551">
        <v>194434.5</v>
      </c>
      <c r="JM551">
        <v>194434.7</v>
      </c>
      <c r="JN551">
        <v>2.07764</v>
      </c>
      <c r="JO551">
        <v>2.62085</v>
      </c>
      <c r="JP551">
        <v>1.49658</v>
      </c>
      <c r="JQ551">
        <v>2.34741</v>
      </c>
      <c r="JR551">
        <v>1.54907</v>
      </c>
      <c r="JS551">
        <v>2.44263</v>
      </c>
      <c r="JT551">
        <v>35.9879</v>
      </c>
      <c r="JU551">
        <v>24.1751</v>
      </c>
      <c r="JV551">
        <v>18</v>
      </c>
      <c r="JW551">
        <v>482.98</v>
      </c>
      <c r="JX551">
        <v>488.303</v>
      </c>
      <c r="JY551">
        <v>27.5008</v>
      </c>
      <c r="JZ551">
        <v>28.5973</v>
      </c>
      <c r="KA551">
        <v>30.0001</v>
      </c>
      <c r="KB551">
        <v>28.8009</v>
      </c>
      <c r="KC551">
        <v>28.7926</v>
      </c>
      <c r="KD551">
        <v>41.7049</v>
      </c>
      <c r="KE551">
        <v>20.8648</v>
      </c>
      <c r="KF551">
        <v>59.0928</v>
      </c>
      <c r="KG551">
        <v>27.476</v>
      </c>
      <c r="KH551">
        <v>888.14</v>
      </c>
      <c r="KI551">
        <v>19.4212</v>
      </c>
      <c r="KJ551">
        <v>101.933</v>
      </c>
      <c r="KK551">
        <v>91.4586</v>
      </c>
    </row>
    <row r="552" spans="1:297">
      <c r="A552">
        <v>534</v>
      </c>
      <c r="B552">
        <v>1758655679.1</v>
      </c>
      <c r="C552">
        <v>14046.09999990463</v>
      </c>
      <c r="D552" t="s">
        <v>1518</v>
      </c>
      <c r="E552" t="s">
        <v>1519</v>
      </c>
      <c r="F552">
        <v>5</v>
      </c>
      <c r="G552" t="s">
        <v>1413</v>
      </c>
      <c r="H552" t="s">
        <v>438</v>
      </c>
      <c r="I552">
        <v>1758655671.314285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(EA552+(U552+2*0.95*5.67E-8*(((EA552+$B$9)+273)^4-(EA552+273)^4)-44100*J552)/(1.84*29.3*R552+8*0.95*5.67E-8*(EA552+273)^3))</f>
        <v>0</v>
      </c>
      <c r="W552">
        <f>($C$9*EB552+$D$9*EC552+$E$9*V552)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2*0.95*5.67E-8*(((EA552+$B$9)+273)^4-(W552+273)^4)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891.8772470352452</v>
      </c>
      <c r="AK552">
        <v>854.3284545454543</v>
      </c>
      <c r="AL552">
        <v>3.362156424205754</v>
      </c>
      <c r="AM552">
        <v>65.18557991189942</v>
      </c>
      <c r="AN552">
        <f>(AP552 - AO552 + DY552*1E3/(8.314*(EA552+273.15)) * AR552/DX552 * AQ552) * DX552/(100*DL552) * 1000/(1000 - AP552)</f>
        <v>0</v>
      </c>
      <c r="AO552">
        <v>19.35531456508692</v>
      </c>
      <c r="AP552">
        <v>21.91162060606061</v>
      </c>
      <c r="AQ552">
        <v>-2.480638417194961E-05</v>
      </c>
      <c r="AR552">
        <v>105.0321388018358</v>
      </c>
      <c r="AS552">
        <v>0</v>
      </c>
      <c r="AT552">
        <v>0</v>
      </c>
      <c r="AU552">
        <f>IF(AS552*$H$15&gt;=AW552,1.0,(AW552/(AW552-AS552*$H$15)))</f>
        <v>0</v>
      </c>
      <c r="AV552">
        <f>(AU552-1)*100</f>
        <v>0</v>
      </c>
      <c r="AW552">
        <f>MAX(0,($B$15+$C$15*EF552)/(1+$D$15*EF552)*DY552/(EA552+273)*$E$15)</f>
        <v>0</v>
      </c>
      <c r="AX552" t="s">
        <v>439</v>
      </c>
      <c r="AY552" t="s">
        <v>439</v>
      </c>
      <c r="AZ552">
        <v>0</v>
      </c>
      <c r="BA552">
        <v>0</v>
      </c>
      <c r="BB552">
        <f>1-AZ552/BA552</f>
        <v>0</v>
      </c>
      <c r="BC552">
        <v>0</v>
      </c>
      <c r="BD552" t="s">
        <v>439</v>
      </c>
      <c r="BE552" t="s">
        <v>439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439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$B$13*EG552+$C$13*EH552+$F$13*ES552*(1-EV552)</f>
        <v>0</v>
      </c>
      <c r="DI552">
        <f>DH552*DJ552</f>
        <v>0</v>
      </c>
      <c r="DJ552">
        <f>($B$13*$D$11+$C$13*$D$11+$F$13*((FF552+EX552)/MAX(FF552+EX552+FG552, 0.1)*$I$11+FG552/MAX(FF552+EX552+FG552, 0.1)*$J$11))/($B$13+$C$13+$F$13)</f>
        <v>0</v>
      </c>
      <c r="DK552">
        <f>($B$13*$K$11+$C$13*$K$11+$F$13*((FF552+EX552)/MAX(FF552+EX552+FG552, 0.1)*$P$11+FG552/MAX(FF552+EX552+FG552, 0.1)*$Q$11))/($B$13+$C$13+$F$13)</f>
        <v>0</v>
      </c>
      <c r="DL552">
        <v>5.79</v>
      </c>
      <c r="DM552">
        <v>0.5</v>
      </c>
      <c r="DN552" t="s">
        <v>440</v>
      </c>
      <c r="DO552">
        <v>2</v>
      </c>
      <c r="DP552" t="b">
        <v>1</v>
      </c>
      <c r="DQ552">
        <v>1758655671.314285</v>
      </c>
      <c r="DR552">
        <v>811.6221428571429</v>
      </c>
      <c r="DS552">
        <v>858.1005714285715</v>
      </c>
      <c r="DT552">
        <v>21.92785</v>
      </c>
      <c r="DU552">
        <v>19.28255714285714</v>
      </c>
      <c r="DV552">
        <v>812.7759642857143</v>
      </c>
      <c r="DW552">
        <v>21.64825357142857</v>
      </c>
      <c r="DX552">
        <v>500.0806071428572</v>
      </c>
      <c r="DY552">
        <v>90.21517500000002</v>
      </c>
      <c r="DZ552">
        <v>0.067978425</v>
      </c>
      <c r="EA552">
        <v>28.91646071428572</v>
      </c>
      <c r="EB552">
        <v>30.03578571428571</v>
      </c>
      <c r="EC552">
        <v>999.9000000000002</v>
      </c>
      <c r="ED552">
        <v>0</v>
      </c>
      <c r="EE552">
        <v>0</v>
      </c>
      <c r="EF552">
        <v>9986.288571428569</v>
      </c>
      <c r="EG552">
        <v>0</v>
      </c>
      <c r="EH552">
        <v>11.2928</v>
      </c>
      <c r="EI552">
        <v>-46.47847857142857</v>
      </c>
      <c r="EJ552">
        <v>829.8180714285716</v>
      </c>
      <c r="EK552">
        <v>874.9729285714285</v>
      </c>
      <c r="EL552">
        <v>2.645300357142857</v>
      </c>
      <c r="EM552">
        <v>858.1005714285715</v>
      </c>
      <c r="EN552">
        <v>19.28255714285714</v>
      </c>
      <c r="EO552">
        <v>1.978225357142857</v>
      </c>
      <c r="EP552">
        <v>1.739579285714286</v>
      </c>
      <c r="EQ552">
        <v>17.27111428571429</v>
      </c>
      <c r="ER552">
        <v>15.25415</v>
      </c>
      <c r="ES552">
        <v>1999.983214285714</v>
      </c>
      <c r="ET552">
        <v>0.9799997499999998</v>
      </c>
      <c r="EU552">
        <v>0.02000035357142857</v>
      </c>
      <c r="EV552">
        <v>0</v>
      </c>
      <c r="EW552">
        <v>944.5833571428569</v>
      </c>
      <c r="EX552">
        <v>5.00078</v>
      </c>
      <c r="EY552">
        <v>18376.76428571429</v>
      </c>
      <c r="EZ552">
        <v>16379.49285714286</v>
      </c>
      <c r="FA552">
        <v>39.07567857142857</v>
      </c>
      <c r="FB552">
        <v>39.87942857142857</v>
      </c>
      <c r="FC552">
        <v>39.31457142857143</v>
      </c>
      <c r="FD552">
        <v>39.58007142857142</v>
      </c>
      <c r="FE552">
        <v>40.20053571428571</v>
      </c>
      <c r="FF552">
        <v>1955.083214285714</v>
      </c>
      <c r="FG552">
        <v>39.9</v>
      </c>
      <c r="FH552">
        <v>0</v>
      </c>
      <c r="FI552">
        <v>1758655677.6</v>
      </c>
      <c r="FJ552">
        <v>0</v>
      </c>
      <c r="FK552">
        <v>944.6651923076923</v>
      </c>
      <c r="FL552">
        <v>13.18485471154908</v>
      </c>
      <c r="FM552">
        <v>256.2017094083008</v>
      </c>
      <c r="FN552">
        <v>18378.65769230769</v>
      </c>
      <c r="FO552">
        <v>15</v>
      </c>
      <c r="FP552">
        <v>0</v>
      </c>
      <c r="FQ552" t="s">
        <v>441</v>
      </c>
      <c r="FR552">
        <v>1746989605.5</v>
      </c>
      <c r="FS552">
        <v>1746989593.5</v>
      </c>
      <c r="FT552">
        <v>0</v>
      </c>
      <c r="FU552">
        <v>-0.274</v>
      </c>
      <c r="FV552">
        <v>-0.002</v>
      </c>
      <c r="FW552">
        <v>2.549</v>
      </c>
      <c r="FX552">
        <v>0.129</v>
      </c>
      <c r="FY552">
        <v>420</v>
      </c>
      <c r="FZ552">
        <v>17</v>
      </c>
      <c r="GA552">
        <v>0.02</v>
      </c>
      <c r="GB552">
        <v>0.04</v>
      </c>
      <c r="GC552">
        <v>-46.17330487804878</v>
      </c>
      <c r="GD552">
        <v>-4.741373519163703</v>
      </c>
      <c r="GE552">
        <v>0.4760087117214779</v>
      </c>
      <c r="GF552">
        <v>0</v>
      </c>
      <c r="GG552">
        <v>943.5940000000001</v>
      </c>
      <c r="GH552">
        <v>15.60681436589339</v>
      </c>
      <c r="GI552">
        <v>1.575391659985852</v>
      </c>
      <c r="GJ552">
        <v>0</v>
      </c>
      <c r="GK552">
        <v>2.690655121951219</v>
      </c>
      <c r="GL552">
        <v>-0.7619414634146312</v>
      </c>
      <c r="GM552">
        <v>0.07624361785755919</v>
      </c>
      <c r="GN552">
        <v>0</v>
      </c>
      <c r="GO552">
        <v>0</v>
      </c>
      <c r="GP552">
        <v>3</v>
      </c>
      <c r="GQ552" t="s">
        <v>459</v>
      </c>
      <c r="GR552">
        <v>3.102</v>
      </c>
      <c r="GS552">
        <v>2.72605</v>
      </c>
      <c r="GT552">
        <v>0.142948</v>
      </c>
      <c r="GU552">
        <v>0.148053</v>
      </c>
      <c r="GV552">
        <v>0.100903</v>
      </c>
      <c r="GW552">
        <v>0.0937089</v>
      </c>
      <c r="GX552">
        <v>22398.9</v>
      </c>
      <c r="GY552">
        <v>20233.9</v>
      </c>
      <c r="GZ552">
        <v>26697.6</v>
      </c>
      <c r="HA552">
        <v>23970.9</v>
      </c>
      <c r="HB552">
        <v>38416.4</v>
      </c>
      <c r="HC552">
        <v>32121.5</v>
      </c>
      <c r="HD552">
        <v>46621.8</v>
      </c>
      <c r="HE552">
        <v>37923.6</v>
      </c>
      <c r="HF552">
        <v>1.87423</v>
      </c>
      <c r="HG552">
        <v>1.85992</v>
      </c>
      <c r="HH552">
        <v>0.173524</v>
      </c>
      <c r="HI552">
        <v>0</v>
      </c>
      <c r="HJ552">
        <v>27.2185</v>
      </c>
      <c r="HK552">
        <v>999.9</v>
      </c>
      <c r="HL552">
        <v>46.3</v>
      </c>
      <c r="HM552">
        <v>31.6</v>
      </c>
      <c r="HN552">
        <v>23.9573</v>
      </c>
      <c r="HO552">
        <v>60.6859</v>
      </c>
      <c r="HP552">
        <v>22.4439</v>
      </c>
      <c r="HQ552">
        <v>1</v>
      </c>
      <c r="HR552">
        <v>0.103437</v>
      </c>
      <c r="HS552">
        <v>0.0425054</v>
      </c>
      <c r="HT552">
        <v>20.2807</v>
      </c>
      <c r="HU552">
        <v>5.21265</v>
      </c>
      <c r="HV552">
        <v>11.9785</v>
      </c>
      <c r="HW552">
        <v>4.96355</v>
      </c>
      <c r="HX552">
        <v>3.27435</v>
      </c>
      <c r="HY552">
        <v>9999</v>
      </c>
      <c r="HZ552">
        <v>9999</v>
      </c>
      <c r="IA552">
        <v>9999</v>
      </c>
      <c r="IB552">
        <v>999.9</v>
      </c>
      <c r="IC552">
        <v>1.86393</v>
      </c>
      <c r="ID552">
        <v>1.86005</v>
      </c>
      <c r="IE552">
        <v>1.85838</v>
      </c>
      <c r="IF552">
        <v>1.85975</v>
      </c>
      <c r="IG552">
        <v>1.85989</v>
      </c>
      <c r="IH552">
        <v>1.85837</v>
      </c>
      <c r="II552">
        <v>1.85745</v>
      </c>
      <c r="IJ552">
        <v>1.85241</v>
      </c>
      <c r="IK552">
        <v>0</v>
      </c>
      <c r="IL552">
        <v>0</v>
      </c>
      <c r="IM552">
        <v>0</v>
      </c>
      <c r="IN552">
        <v>0</v>
      </c>
      <c r="IO552" t="s">
        <v>443</v>
      </c>
      <c r="IP552" t="s">
        <v>444</v>
      </c>
      <c r="IQ552" t="s">
        <v>445</v>
      </c>
      <c r="IR552" t="s">
        <v>445</v>
      </c>
      <c r="IS552" t="s">
        <v>445</v>
      </c>
      <c r="IT552" t="s">
        <v>445</v>
      </c>
      <c r="IU552">
        <v>0</v>
      </c>
      <c r="IV552">
        <v>100</v>
      </c>
      <c r="IW552">
        <v>100</v>
      </c>
      <c r="IX552">
        <v>-1.139</v>
      </c>
      <c r="IY552">
        <v>0.2793</v>
      </c>
      <c r="IZ552">
        <v>-1.101190050776656</v>
      </c>
      <c r="JA552">
        <v>-0.0009077452495023094</v>
      </c>
      <c r="JB552">
        <v>1.260287539409167E-06</v>
      </c>
      <c r="JC552">
        <v>-2.747980142854786E-10</v>
      </c>
      <c r="JD552">
        <v>0.01164710740424388</v>
      </c>
      <c r="JE552">
        <v>0.002354074995816399</v>
      </c>
      <c r="JF552">
        <v>0.0004967520844642659</v>
      </c>
      <c r="JG552">
        <v>-1.558376616488758E-06</v>
      </c>
      <c r="JH552">
        <v>1</v>
      </c>
      <c r="JI552">
        <v>1955</v>
      </c>
      <c r="JJ552">
        <v>1</v>
      </c>
      <c r="JK552">
        <v>26</v>
      </c>
      <c r="JL552">
        <v>194434.6</v>
      </c>
      <c r="JM552">
        <v>194434.8</v>
      </c>
      <c r="JN552">
        <v>2.11182</v>
      </c>
      <c r="JO552">
        <v>2.61108</v>
      </c>
      <c r="JP552">
        <v>1.49658</v>
      </c>
      <c r="JQ552">
        <v>2.34863</v>
      </c>
      <c r="JR552">
        <v>1.54907</v>
      </c>
      <c r="JS552">
        <v>2.45239</v>
      </c>
      <c r="JT552">
        <v>35.9879</v>
      </c>
      <c r="JU552">
        <v>24.1751</v>
      </c>
      <c r="JV552">
        <v>18</v>
      </c>
      <c r="JW552">
        <v>482.922</v>
      </c>
      <c r="JX552">
        <v>488.434</v>
      </c>
      <c r="JY552">
        <v>27.4686</v>
      </c>
      <c r="JZ552">
        <v>28.5997</v>
      </c>
      <c r="KA552">
        <v>30.0001</v>
      </c>
      <c r="KB552">
        <v>28.8009</v>
      </c>
      <c r="KC552">
        <v>28.7926</v>
      </c>
      <c r="KD552">
        <v>42.3786</v>
      </c>
      <c r="KE552">
        <v>20.5717</v>
      </c>
      <c r="KF552">
        <v>59.0928</v>
      </c>
      <c r="KG552">
        <v>27.4317</v>
      </c>
      <c r="KH552">
        <v>908.178</v>
      </c>
      <c r="KI552">
        <v>19.4683</v>
      </c>
      <c r="KJ552">
        <v>101.933</v>
      </c>
      <c r="KK552">
        <v>91.4584</v>
      </c>
    </row>
    <row r="553" spans="1:297">
      <c r="A553">
        <v>535</v>
      </c>
      <c r="B553">
        <v>1758655684.1</v>
      </c>
      <c r="C553">
        <v>14051.09999990463</v>
      </c>
      <c r="D553" t="s">
        <v>1520</v>
      </c>
      <c r="E553" t="s">
        <v>1521</v>
      </c>
      <c r="F553">
        <v>5</v>
      </c>
      <c r="G553" t="s">
        <v>1413</v>
      </c>
      <c r="H553" t="s">
        <v>438</v>
      </c>
      <c r="I553">
        <v>1758655676.6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(EA553+(U553+2*0.95*5.67E-8*(((EA553+$B$9)+273)^4-(EA553+273)^4)-44100*J553)/(1.84*29.3*R553+8*0.95*5.67E-8*(EA553+273)^3))</f>
        <v>0</v>
      </c>
      <c r="W553">
        <f>($C$9*EB553+$D$9*EC553+$E$9*V553)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2*0.95*5.67E-8*(((EA553+$B$9)+273)^4-(W553+273)^4)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909.1097425143394</v>
      </c>
      <c r="AK553">
        <v>871.3389151515154</v>
      </c>
      <c r="AL553">
        <v>3.411561696693747</v>
      </c>
      <c r="AM553">
        <v>65.18557991189942</v>
      </c>
      <c r="AN553">
        <f>(AP553 - AO553 + DY553*1E3/(8.314*(EA553+273.15)) * AR553/DX553 * AQ553) * DX553/(100*DL553) * 1000/(1000 - AP553)</f>
        <v>0</v>
      </c>
      <c r="AO553">
        <v>19.37546090343886</v>
      </c>
      <c r="AP553">
        <v>21.89169939393938</v>
      </c>
      <c r="AQ553">
        <v>-0.0003861843250306903</v>
      </c>
      <c r="AR553">
        <v>105.0321388018358</v>
      </c>
      <c r="AS553">
        <v>0</v>
      </c>
      <c r="AT553">
        <v>0</v>
      </c>
      <c r="AU553">
        <f>IF(AS553*$H$15&gt;=AW553,1.0,(AW553/(AW553-AS553*$H$15)))</f>
        <v>0</v>
      </c>
      <c r="AV553">
        <f>(AU553-1)*100</f>
        <v>0</v>
      </c>
      <c r="AW553">
        <f>MAX(0,($B$15+$C$15*EF553)/(1+$D$15*EF553)*DY553/(EA553+273)*$E$15)</f>
        <v>0</v>
      </c>
      <c r="AX553" t="s">
        <v>439</v>
      </c>
      <c r="AY553" t="s">
        <v>439</v>
      </c>
      <c r="AZ553">
        <v>0</v>
      </c>
      <c r="BA553">
        <v>0</v>
      </c>
      <c r="BB553">
        <f>1-AZ553/BA553</f>
        <v>0</v>
      </c>
      <c r="BC553">
        <v>0</v>
      </c>
      <c r="BD553" t="s">
        <v>439</v>
      </c>
      <c r="BE553" t="s">
        <v>439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439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$B$13*EG553+$C$13*EH553+$F$13*ES553*(1-EV553)</f>
        <v>0</v>
      </c>
      <c r="DI553">
        <f>DH553*DJ553</f>
        <v>0</v>
      </c>
      <c r="DJ553">
        <f>($B$13*$D$11+$C$13*$D$11+$F$13*((FF553+EX553)/MAX(FF553+EX553+FG553, 0.1)*$I$11+FG553/MAX(FF553+EX553+FG553, 0.1)*$J$11))/($B$13+$C$13+$F$13)</f>
        <v>0</v>
      </c>
      <c r="DK553">
        <f>($B$13*$K$11+$C$13*$K$11+$F$13*((FF553+EX553)/MAX(FF553+EX553+FG553, 0.1)*$P$11+FG553/MAX(FF553+EX553+FG553, 0.1)*$Q$11))/($B$13+$C$13+$F$13)</f>
        <v>0</v>
      </c>
      <c r="DL553">
        <v>5.79</v>
      </c>
      <c r="DM553">
        <v>0.5</v>
      </c>
      <c r="DN553" t="s">
        <v>440</v>
      </c>
      <c r="DO553">
        <v>2</v>
      </c>
      <c r="DP553" t="b">
        <v>1</v>
      </c>
      <c r="DQ553">
        <v>1758655676.6</v>
      </c>
      <c r="DR553">
        <v>829.0480370370371</v>
      </c>
      <c r="DS553">
        <v>875.8335925925926</v>
      </c>
      <c r="DT553">
        <v>21.91307407407407</v>
      </c>
      <c r="DU553">
        <v>19.32868888888889</v>
      </c>
      <c r="DV553">
        <v>830.1912962962963</v>
      </c>
      <c r="DW553">
        <v>21.63377407407408</v>
      </c>
      <c r="DX553">
        <v>500.0107037037037</v>
      </c>
      <c r="DY553">
        <v>90.21563333333332</v>
      </c>
      <c r="DZ553">
        <v>0.06795549259259259</v>
      </c>
      <c r="EA553">
        <v>28.91683703703704</v>
      </c>
      <c r="EB553">
        <v>30.0469962962963</v>
      </c>
      <c r="EC553">
        <v>999.9000000000001</v>
      </c>
      <c r="ED553">
        <v>0</v>
      </c>
      <c r="EE553">
        <v>0</v>
      </c>
      <c r="EF553">
        <v>9987.557407407407</v>
      </c>
      <c r="EG553">
        <v>0</v>
      </c>
      <c r="EH553">
        <v>11.2928</v>
      </c>
      <c r="EI553">
        <v>-46.78555925925926</v>
      </c>
      <c r="EJ553">
        <v>847.6218148148148</v>
      </c>
      <c r="EK553">
        <v>893.0965185185186</v>
      </c>
      <c r="EL553">
        <v>2.584377407407407</v>
      </c>
      <c r="EM553">
        <v>875.8335925925926</v>
      </c>
      <c r="EN553">
        <v>19.32868888888889</v>
      </c>
      <c r="EO553">
        <v>1.97690037037037</v>
      </c>
      <c r="EP553">
        <v>1.74375</v>
      </c>
      <c r="EQ553">
        <v>17.26053333333333</v>
      </c>
      <c r="ER553">
        <v>15.29144074074074</v>
      </c>
      <c r="ES553">
        <v>2000.043703703704</v>
      </c>
      <c r="ET553">
        <v>0.9800003333333334</v>
      </c>
      <c r="EU553">
        <v>0.01999978148148148</v>
      </c>
      <c r="EV553">
        <v>0</v>
      </c>
      <c r="EW553">
        <v>945.5483703703702</v>
      </c>
      <c r="EX553">
        <v>5.00078</v>
      </c>
      <c r="EY553">
        <v>18397.24814814815</v>
      </c>
      <c r="EZ553">
        <v>16380.0037037037</v>
      </c>
      <c r="FA553">
        <v>39.05996296296296</v>
      </c>
      <c r="FB553">
        <v>39.87959259259259</v>
      </c>
      <c r="FC553">
        <v>39.31696296296296</v>
      </c>
      <c r="FD553">
        <v>39.55988888888888</v>
      </c>
      <c r="FE553">
        <v>40.19185185185184</v>
      </c>
      <c r="FF553">
        <v>1955.143703703703</v>
      </c>
      <c r="FG553">
        <v>39.9</v>
      </c>
      <c r="FH553">
        <v>0</v>
      </c>
      <c r="FI553">
        <v>1758655682.4</v>
      </c>
      <c r="FJ553">
        <v>0</v>
      </c>
      <c r="FK553">
        <v>945.5413076923076</v>
      </c>
      <c r="FL553">
        <v>8.686153843359142</v>
      </c>
      <c r="FM553">
        <v>190.5025640189703</v>
      </c>
      <c r="FN553">
        <v>18396.64615384616</v>
      </c>
      <c r="FO553">
        <v>15</v>
      </c>
      <c r="FP553">
        <v>0</v>
      </c>
      <c r="FQ553" t="s">
        <v>441</v>
      </c>
      <c r="FR553">
        <v>1746989605.5</v>
      </c>
      <c r="FS553">
        <v>1746989593.5</v>
      </c>
      <c r="FT553">
        <v>0</v>
      </c>
      <c r="FU553">
        <v>-0.274</v>
      </c>
      <c r="FV553">
        <v>-0.002</v>
      </c>
      <c r="FW553">
        <v>2.549</v>
      </c>
      <c r="FX553">
        <v>0.129</v>
      </c>
      <c r="FY553">
        <v>420</v>
      </c>
      <c r="FZ553">
        <v>17</v>
      </c>
      <c r="GA553">
        <v>0.02</v>
      </c>
      <c r="GB553">
        <v>0.04</v>
      </c>
      <c r="GC553">
        <v>-46.60591707317072</v>
      </c>
      <c r="GD553">
        <v>-3.494103135888375</v>
      </c>
      <c r="GE553">
        <v>0.3485617563663429</v>
      </c>
      <c r="GF553">
        <v>0</v>
      </c>
      <c r="GG553">
        <v>944.9106470588234</v>
      </c>
      <c r="GH553">
        <v>11.51761650645896</v>
      </c>
      <c r="GI553">
        <v>1.19829110875232</v>
      </c>
      <c r="GJ553">
        <v>0</v>
      </c>
      <c r="GK553">
        <v>2.619837317073171</v>
      </c>
      <c r="GL553">
        <v>-0.7146156794424984</v>
      </c>
      <c r="GM553">
        <v>0.0714123132111526</v>
      </c>
      <c r="GN553">
        <v>0</v>
      </c>
      <c r="GO553">
        <v>0</v>
      </c>
      <c r="GP553">
        <v>3</v>
      </c>
      <c r="GQ553" t="s">
        <v>459</v>
      </c>
      <c r="GR553">
        <v>3.10192</v>
      </c>
      <c r="GS553">
        <v>2.72603</v>
      </c>
      <c r="GT553">
        <v>0.14481</v>
      </c>
      <c r="GU553">
        <v>0.149889</v>
      </c>
      <c r="GV553">
        <v>0.100837</v>
      </c>
      <c r="GW553">
        <v>0.0938156</v>
      </c>
      <c r="GX553">
        <v>22350.4</v>
      </c>
      <c r="GY553">
        <v>20190.1</v>
      </c>
      <c r="GZ553">
        <v>26697.7</v>
      </c>
      <c r="HA553">
        <v>23970.8</v>
      </c>
      <c r="HB553">
        <v>38419.5</v>
      </c>
      <c r="HC553">
        <v>32118.1</v>
      </c>
      <c r="HD553">
        <v>46621.9</v>
      </c>
      <c r="HE553">
        <v>37923.8</v>
      </c>
      <c r="HF553">
        <v>1.87365</v>
      </c>
      <c r="HG553">
        <v>1.86017</v>
      </c>
      <c r="HH553">
        <v>0.173822</v>
      </c>
      <c r="HI553">
        <v>0</v>
      </c>
      <c r="HJ553">
        <v>27.2214</v>
      </c>
      <c r="HK553">
        <v>999.9</v>
      </c>
      <c r="HL553">
        <v>46.3</v>
      </c>
      <c r="HM553">
        <v>31.6</v>
      </c>
      <c r="HN553">
        <v>23.9591</v>
      </c>
      <c r="HO553">
        <v>60.8159</v>
      </c>
      <c r="HP553">
        <v>22.5962</v>
      </c>
      <c r="HQ553">
        <v>1</v>
      </c>
      <c r="HR553">
        <v>0.103788</v>
      </c>
      <c r="HS553">
        <v>0.127944</v>
      </c>
      <c r="HT553">
        <v>20.2804</v>
      </c>
      <c r="HU553">
        <v>5.2122</v>
      </c>
      <c r="HV553">
        <v>11.9787</v>
      </c>
      <c r="HW553">
        <v>4.96345</v>
      </c>
      <c r="HX553">
        <v>3.27433</v>
      </c>
      <c r="HY553">
        <v>9999</v>
      </c>
      <c r="HZ553">
        <v>9999</v>
      </c>
      <c r="IA553">
        <v>9999</v>
      </c>
      <c r="IB553">
        <v>999.9</v>
      </c>
      <c r="IC553">
        <v>1.86395</v>
      </c>
      <c r="ID553">
        <v>1.86007</v>
      </c>
      <c r="IE553">
        <v>1.8584</v>
      </c>
      <c r="IF553">
        <v>1.85975</v>
      </c>
      <c r="IG553">
        <v>1.85988</v>
      </c>
      <c r="IH553">
        <v>1.85837</v>
      </c>
      <c r="II553">
        <v>1.85745</v>
      </c>
      <c r="IJ553">
        <v>1.85241</v>
      </c>
      <c r="IK553">
        <v>0</v>
      </c>
      <c r="IL553">
        <v>0</v>
      </c>
      <c r="IM553">
        <v>0</v>
      </c>
      <c r="IN553">
        <v>0</v>
      </c>
      <c r="IO553" t="s">
        <v>443</v>
      </c>
      <c r="IP553" t="s">
        <v>444</v>
      </c>
      <c r="IQ553" t="s">
        <v>445</v>
      </c>
      <c r="IR553" t="s">
        <v>445</v>
      </c>
      <c r="IS553" t="s">
        <v>445</v>
      </c>
      <c r="IT553" t="s">
        <v>445</v>
      </c>
      <c r="IU553">
        <v>0</v>
      </c>
      <c r="IV553">
        <v>100</v>
      </c>
      <c r="IW553">
        <v>100</v>
      </c>
      <c r="IX553">
        <v>-1.128</v>
      </c>
      <c r="IY553">
        <v>0.2788</v>
      </c>
      <c r="IZ553">
        <v>-1.101190050776656</v>
      </c>
      <c r="JA553">
        <v>-0.0009077452495023094</v>
      </c>
      <c r="JB553">
        <v>1.260287539409167E-06</v>
      </c>
      <c r="JC553">
        <v>-2.747980142854786E-10</v>
      </c>
      <c r="JD553">
        <v>0.01164710740424388</v>
      </c>
      <c r="JE553">
        <v>0.002354074995816399</v>
      </c>
      <c r="JF553">
        <v>0.0004967520844642659</v>
      </c>
      <c r="JG553">
        <v>-1.558376616488758E-06</v>
      </c>
      <c r="JH553">
        <v>1</v>
      </c>
      <c r="JI553">
        <v>1955</v>
      </c>
      <c r="JJ553">
        <v>1</v>
      </c>
      <c r="JK553">
        <v>26</v>
      </c>
      <c r="JL553">
        <v>194434.6</v>
      </c>
      <c r="JM553">
        <v>194434.8</v>
      </c>
      <c r="JN553">
        <v>2.14233</v>
      </c>
      <c r="JO553">
        <v>2.61597</v>
      </c>
      <c r="JP553">
        <v>1.49658</v>
      </c>
      <c r="JQ553">
        <v>2.34741</v>
      </c>
      <c r="JR553">
        <v>1.54907</v>
      </c>
      <c r="JS553">
        <v>2.42798</v>
      </c>
      <c r="JT553">
        <v>35.9879</v>
      </c>
      <c r="JU553">
        <v>24.1751</v>
      </c>
      <c r="JV553">
        <v>18</v>
      </c>
      <c r="JW553">
        <v>482.597</v>
      </c>
      <c r="JX553">
        <v>488.616</v>
      </c>
      <c r="JY553">
        <v>27.4234</v>
      </c>
      <c r="JZ553">
        <v>28.5997</v>
      </c>
      <c r="KA553">
        <v>30.0001</v>
      </c>
      <c r="KB553">
        <v>28.8021</v>
      </c>
      <c r="KC553">
        <v>28.7949</v>
      </c>
      <c r="KD553">
        <v>42.9834</v>
      </c>
      <c r="KE553">
        <v>20.2934</v>
      </c>
      <c r="KF553">
        <v>59.0928</v>
      </c>
      <c r="KG553">
        <v>27.3786</v>
      </c>
      <c r="KH553">
        <v>921.547</v>
      </c>
      <c r="KI553">
        <v>19.5282</v>
      </c>
      <c r="KJ553">
        <v>101.934</v>
      </c>
      <c r="KK553">
        <v>91.4586</v>
      </c>
    </row>
    <row r="554" spans="1:297">
      <c r="A554">
        <v>536</v>
      </c>
      <c r="B554">
        <v>1758655689.1</v>
      </c>
      <c r="C554">
        <v>14056.09999990463</v>
      </c>
      <c r="D554" t="s">
        <v>1522</v>
      </c>
      <c r="E554" t="s">
        <v>1523</v>
      </c>
      <c r="F554">
        <v>5</v>
      </c>
      <c r="G554" t="s">
        <v>1413</v>
      </c>
      <c r="H554" t="s">
        <v>438</v>
      </c>
      <c r="I554">
        <v>1758655681.314285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(EA554+(U554+2*0.95*5.67E-8*(((EA554+$B$9)+273)^4-(EA554+273)^4)-44100*J554)/(1.84*29.3*R554+8*0.95*5.67E-8*(EA554+273)^3))</f>
        <v>0</v>
      </c>
      <c r="W554">
        <f>($C$9*EB554+$D$9*EC554+$E$9*V554)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2*0.95*5.67E-8*(((EA554+$B$9)+273)^4-(W554+273)^4)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926.1289676355375</v>
      </c>
      <c r="AK554">
        <v>888.4092969696966</v>
      </c>
      <c r="AL554">
        <v>3.410318736944683</v>
      </c>
      <c r="AM554">
        <v>65.18557991189942</v>
      </c>
      <c r="AN554">
        <f>(AP554 - AO554 + DY554*1E3/(8.314*(EA554+273.15)) * AR554/DX554 * AQ554) * DX554/(100*DL554) * 1000/(1000 - AP554)</f>
        <v>0</v>
      </c>
      <c r="AO554">
        <v>19.44533382532981</v>
      </c>
      <c r="AP554">
        <v>21.86851090909092</v>
      </c>
      <c r="AQ554">
        <v>-0.003782395721217133</v>
      </c>
      <c r="AR554">
        <v>105.0321388018358</v>
      </c>
      <c r="AS554">
        <v>0</v>
      </c>
      <c r="AT554">
        <v>0</v>
      </c>
      <c r="AU554">
        <f>IF(AS554*$H$15&gt;=AW554,1.0,(AW554/(AW554-AS554*$H$15)))</f>
        <v>0</v>
      </c>
      <c r="AV554">
        <f>(AU554-1)*100</f>
        <v>0</v>
      </c>
      <c r="AW554">
        <f>MAX(0,($B$15+$C$15*EF554)/(1+$D$15*EF554)*DY554/(EA554+273)*$E$15)</f>
        <v>0</v>
      </c>
      <c r="AX554" t="s">
        <v>439</v>
      </c>
      <c r="AY554" t="s">
        <v>439</v>
      </c>
      <c r="AZ554">
        <v>0</v>
      </c>
      <c r="BA554">
        <v>0</v>
      </c>
      <c r="BB554">
        <f>1-AZ554/BA554</f>
        <v>0</v>
      </c>
      <c r="BC554">
        <v>0</v>
      </c>
      <c r="BD554" t="s">
        <v>439</v>
      </c>
      <c r="BE554" t="s">
        <v>439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439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$B$13*EG554+$C$13*EH554+$F$13*ES554*(1-EV554)</f>
        <v>0</v>
      </c>
      <c r="DI554">
        <f>DH554*DJ554</f>
        <v>0</v>
      </c>
      <c r="DJ554">
        <f>($B$13*$D$11+$C$13*$D$11+$F$13*((FF554+EX554)/MAX(FF554+EX554+FG554, 0.1)*$I$11+FG554/MAX(FF554+EX554+FG554, 0.1)*$J$11))/($B$13+$C$13+$F$13)</f>
        <v>0</v>
      </c>
      <c r="DK554">
        <f>($B$13*$K$11+$C$13*$K$11+$F$13*((FF554+EX554)/MAX(FF554+EX554+FG554, 0.1)*$P$11+FG554/MAX(FF554+EX554+FG554, 0.1)*$Q$11))/($B$13+$C$13+$F$13)</f>
        <v>0</v>
      </c>
      <c r="DL554">
        <v>5.79</v>
      </c>
      <c r="DM554">
        <v>0.5</v>
      </c>
      <c r="DN554" t="s">
        <v>440</v>
      </c>
      <c r="DO554">
        <v>2</v>
      </c>
      <c r="DP554" t="b">
        <v>1</v>
      </c>
      <c r="DQ554">
        <v>1758655681.314285</v>
      </c>
      <c r="DR554">
        <v>844.6889285714285</v>
      </c>
      <c r="DS554">
        <v>891.6104999999999</v>
      </c>
      <c r="DT554">
        <v>21.89774642857143</v>
      </c>
      <c r="DU554">
        <v>19.37743214285714</v>
      </c>
      <c r="DV554">
        <v>845.822392857143</v>
      </c>
      <c r="DW554">
        <v>21.61876785714286</v>
      </c>
      <c r="DX554">
        <v>500.0777857142858</v>
      </c>
      <c r="DY554">
        <v>90.21533214285714</v>
      </c>
      <c r="DZ554">
        <v>0.06769812142857143</v>
      </c>
      <c r="EA554">
        <v>28.91582857142857</v>
      </c>
      <c r="EB554">
        <v>30.05508571428572</v>
      </c>
      <c r="EC554">
        <v>999.9000000000002</v>
      </c>
      <c r="ED554">
        <v>0</v>
      </c>
      <c r="EE554">
        <v>0</v>
      </c>
      <c r="EF554">
        <v>10002.6475</v>
      </c>
      <c r="EG554">
        <v>0</v>
      </c>
      <c r="EH554">
        <v>11.2928</v>
      </c>
      <c r="EI554">
        <v>-46.9216</v>
      </c>
      <c r="EJ554">
        <v>863.5994642857142</v>
      </c>
      <c r="EK554">
        <v>909.2296428571427</v>
      </c>
      <c r="EL554">
        <v>2.520302857142858</v>
      </c>
      <c r="EM554">
        <v>891.6104999999999</v>
      </c>
      <c r="EN554">
        <v>19.37743214285714</v>
      </c>
      <c r="EO554">
        <v>1.975510714285714</v>
      </c>
      <c r="EP554">
        <v>1.748141428571428</v>
      </c>
      <c r="EQ554">
        <v>17.24941428571428</v>
      </c>
      <c r="ER554">
        <v>15.33061785714286</v>
      </c>
      <c r="ES554">
        <v>2000.0125</v>
      </c>
      <c r="ET554">
        <v>0.9799999642857143</v>
      </c>
      <c r="EU554">
        <v>0.02000015</v>
      </c>
      <c r="EV554">
        <v>0</v>
      </c>
      <c r="EW554">
        <v>946.0884642857144</v>
      </c>
      <c r="EX554">
        <v>5.00078</v>
      </c>
      <c r="EY554">
        <v>18408.70714285714</v>
      </c>
      <c r="EZ554">
        <v>16379.75</v>
      </c>
      <c r="FA554">
        <v>39.03775</v>
      </c>
      <c r="FB554">
        <v>39.87942857142857</v>
      </c>
      <c r="FC554">
        <v>39.31228571428571</v>
      </c>
      <c r="FD554">
        <v>39.55110714285713</v>
      </c>
      <c r="FE554">
        <v>40.17832142857142</v>
      </c>
      <c r="FF554">
        <v>1955.1125</v>
      </c>
      <c r="FG554">
        <v>39.9</v>
      </c>
      <c r="FH554">
        <v>0</v>
      </c>
      <c r="FI554">
        <v>1758655687.2</v>
      </c>
      <c r="FJ554">
        <v>0</v>
      </c>
      <c r="FK554">
        <v>946.1074230769232</v>
      </c>
      <c r="FL554">
        <v>5.954290595876645</v>
      </c>
      <c r="FM554">
        <v>116.5435897734258</v>
      </c>
      <c r="FN554">
        <v>18408.55</v>
      </c>
      <c r="FO554">
        <v>15</v>
      </c>
      <c r="FP554">
        <v>0</v>
      </c>
      <c r="FQ554" t="s">
        <v>441</v>
      </c>
      <c r="FR554">
        <v>1746989605.5</v>
      </c>
      <c r="FS554">
        <v>1746989593.5</v>
      </c>
      <c r="FT554">
        <v>0</v>
      </c>
      <c r="FU554">
        <v>-0.274</v>
      </c>
      <c r="FV554">
        <v>-0.002</v>
      </c>
      <c r="FW554">
        <v>2.549</v>
      </c>
      <c r="FX554">
        <v>0.129</v>
      </c>
      <c r="FY554">
        <v>420</v>
      </c>
      <c r="FZ554">
        <v>17</v>
      </c>
      <c r="GA554">
        <v>0.02</v>
      </c>
      <c r="GB554">
        <v>0.04</v>
      </c>
      <c r="GC554">
        <v>-46.8122475</v>
      </c>
      <c r="GD554">
        <v>-2.187848780487722</v>
      </c>
      <c r="GE554">
        <v>0.2347779078059735</v>
      </c>
      <c r="GF554">
        <v>0</v>
      </c>
      <c r="GG554">
        <v>945.7350588235294</v>
      </c>
      <c r="GH554">
        <v>7.61778457264284</v>
      </c>
      <c r="GI554">
        <v>0.8033099153310684</v>
      </c>
      <c r="GJ554">
        <v>0</v>
      </c>
      <c r="GK554">
        <v>2.56181725</v>
      </c>
      <c r="GL554">
        <v>-0.7611180112570441</v>
      </c>
      <c r="GM554">
        <v>0.07431175381416791</v>
      </c>
      <c r="GN554">
        <v>0</v>
      </c>
      <c r="GO554">
        <v>0</v>
      </c>
      <c r="GP554">
        <v>3</v>
      </c>
      <c r="GQ554" t="s">
        <v>459</v>
      </c>
      <c r="GR554">
        <v>3.10207</v>
      </c>
      <c r="GS554">
        <v>2.72558</v>
      </c>
      <c r="GT554">
        <v>0.146661</v>
      </c>
      <c r="GU554">
        <v>0.151675</v>
      </c>
      <c r="GV554">
        <v>0.100763</v>
      </c>
      <c r="GW554">
        <v>0.0941264</v>
      </c>
      <c r="GX554">
        <v>22301.9</v>
      </c>
      <c r="GY554">
        <v>20147.6</v>
      </c>
      <c r="GZ554">
        <v>26697.6</v>
      </c>
      <c r="HA554">
        <v>23970.6</v>
      </c>
      <c r="HB554">
        <v>38422.8</v>
      </c>
      <c r="HC554">
        <v>32106.8</v>
      </c>
      <c r="HD554">
        <v>46621.8</v>
      </c>
      <c r="HE554">
        <v>37923.4</v>
      </c>
      <c r="HF554">
        <v>1.87395</v>
      </c>
      <c r="HG554">
        <v>1.86017</v>
      </c>
      <c r="HH554">
        <v>0.173971</v>
      </c>
      <c r="HI554">
        <v>0</v>
      </c>
      <c r="HJ554">
        <v>27.2243</v>
      </c>
      <c r="HK554">
        <v>999.9</v>
      </c>
      <c r="HL554">
        <v>46.3</v>
      </c>
      <c r="HM554">
        <v>31.6</v>
      </c>
      <c r="HN554">
        <v>23.9574</v>
      </c>
      <c r="HO554">
        <v>61.3959</v>
      </c>
      <c r="HP554">
        <v>22.6122</v>
      </c>
      <c r="HQ554">
        <v>1</v>
      </c>
      <c r="HR554">
        <v>0.103933</v>
      </c>
      <c r="HS554">
        <v>0.211288</v>
      </c>
      <c r="HT554">
        <v>20.2804</v>
      </c>
      <c r="HU554">
        <v>5.21385</v>
      </c>
      <c r="HV554">
        <v>11.9794</v>
      </c>
      <c r="HW554">
        <v>4.96375</v>
      </c>
      <c r="HX554">
        <v>3.27468</v>
      </c>
      <c r="HY554">
        <v>9999</v>
      </c>
      <c r="HZ554">
        <v>9999</v>
      </c>
      <c r="IA554">
        <v>9999</v>
      </c>
      <c r="IB554">
        <v>999.9</v>
      </c>
      <c r="IC554">
        <v>1.86397</v>
      </c>
      <c r="ID554">
        <v>1.86006</v>
      </c>
      <c r="IE554">
        <v>1.85837</v>
      </c>
      <c r="IF554">
        <v>1.85974</v>
      </c>
      <c r="IG554">
        <v>1.85987</v>
      </c>
      <c r="IH554">
        <v>1.85837</v>
      </c>
      <c r="II554">
        <v>1.85745</v>
      </c>
      <c r="IJ554">
        <v>1.85241</v>
      </c>
      <c r="IK554">
        <v>0</v>
      </c>
      <c r="IL554">
        <v>0</v>
      </c>
      <c r="IM554">
        <v>0</v>
      </c>
      <c r="IN554">
        <v>0</v>
      </c>
      <c r="IO554" t="s">
        <v>443</v>
      </c>
      <c r="IP554" t="s">
        <v>444</v>
      </c>
      <c r="IQ554" t="s">
        <v>445</v>
      </c>
      <c r="IR554" t="s">
        <v>445</v>
      </c>
      <c r="IS554" t="s">
        <v>445</v>
      </c>
      <c r="IT554" t="s">
        <v>445</v>
      </c>
      <c r="IU554">
        <v>0</v>
      </c>
      <c r="IV554">
        <v>100</v>
      </c>
      <c r="IW554">
        <v>100</v>
      </c>
      <c r="IX554">
        <v>-1.117</v>
      </c>
      <c r="IY554">
        <v>0.2783</v>
      </c>
      <c r="IZ554">
        <v>-1.101190050776656</v>
      </c>
      <c r="JA554">
        <v>-0.0009077452495023094</v>
      </c>
      <c r="JB554">
        <v>1.260287539409167E-06</v>
      </c>
      <c r="JC554">
        <v>-2.747980142854786E-10</v>
      </c>
      <c r="JD554">
        <v>0.01164710740424388</v>
      </c>
      <c r="JE554">
        <v>0.002354074995816399</v>
      </c>
      <c r="JF554">
        <v>0.0004967520844642659</v>
      </c>
      <c r="JG554">
        <v>-1.558376616488758E-06</v>
      </c>
      <c r="JH554">
        <v>1</v>
      </c>
      <c r="JI554">
        <v>1955</v>
      </c>
      <c r="JJ554">
        <v>1</v>
      </c>
      <c r="JK554">
        <v>26</v>
      </c>
      <c r="JL554">
        <v>194434.7</v>
      </c>
      <c r="JM554">
        <v>194434.9</v>
      </c>
      <c r="JN554">
        <v>2.16919</v>
      </c>
      <c r="JO554">
        <v>2.62573</v>
      </c>
      <c r="JP554">
        <v>1.49658</v>
      </c>
      <c r="JQ554">
        <v>2.34741</v>
      </c>
      <c r="JR554">
        <v>1.54907</v>
      </c>
      <c r="JS554">
        <v>2.35229</v>
      </c>
      <c r="JT554">
        <v>35.9879</v>
      </c>
      <c r="JU554">
        <v>24.1663</v>
      </c>
      <c r="JV554">
        <v>18</v>
      </c>
      <c r="JW554">
        <v>482.78</v>
      </c>
      <c r="JX554">
        <v>488.618</v>
      </c>
      <c r="JY554">
        <v>27.3681</v>
      </c>
      <c r="JZ554">
        <v>28.5997</v>
      </c>
      <c r="KA554">
        <v>30.0002</v>
      </c>
      <c r="KB554">
        <v>28.8034</v>
      </c>
      <c r="KC554">
        <v>28.7951</v>
      </c>
      <c r="KD554">
        <v>43.6522</v>
      </c>
      <c r="KE554">
        <v>20.0049</v>
      </c>
      <c r="KF554">
        <v>59.0928</v>
      </c>
      <c r="KG554">
        <v>27.319</v>
      </c>
      <c r="KH554">
        <v>941.582</v>
      </c>
      <c r="KI554">
        <v>19.5949</v>
      </c>
      <c r="KJ554">
        <v>101.933</v>
      </c>
      <c r="KK554">
        <v>91.4577</v>
      </c>
    </row>
    <row r="555" spans="1:297">
      <c r="A555">
        <v>537</v>
      </c>
      <c r="B555">
        <v>1758655694.1</v>
      </c>
      <c r="C555">
        <v>14061.09999990463</v>
      </c>
      <c r="D555" t="s">
        <v>1524</v>
      </c>
      <c r="E555" t="s">
        <v>1525</v>
      </c>
      <c r="F555">
        <v>5</v>
      </c>
      <c r="G555" t="s">
        <v>1413</v>
      </c>
      <c r="H555" t="s">
        <v>438</v>
      </c>
      <c r="I555">
        <v>1758655686.6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(EA555+(U555+2*0.95*5.67E-8*(((EA555+$B$9)+273)^4-(EA555+273)^4)-44100*J555)/(1.84*29.3*R555+8*0.95*5.67E-8*(EA555+273)^3))</f>
        <v>0</v>
      </c>
      <c r="W555">
        <f>($C$9*EB555+$D$9*EC555+$E$9*V555)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2*0.95*5.67E-8*(((EA555+$B$9)+273)^4-(W555+273)^4)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943.1246171142083</v>
      </c>
      <c r="AK555">
        <v>905.4784181818173</v>
      </c>
      <c r="AL555">
        <v>3.433283222227526</v>
      </c>
      <c r="AM555">
        <v>65.18557991189942</v>
      </c>
      <c r="AN555">
        <f>(AP555 - AO555 + DY555*1E3/(8.314*(EA555+273.15)) * AR555/DX555 * AQ555) * DX555/(100*DL555) * 1000/(1000 - AP555)</f>
        <v>0</v>
      </c>
      <c r="AO555">
        <v>19.50460917398772</v>
      </c>
      <c r="AP555">
        <v>21.85983515151516</v>
      </c>
      <c r="AQ555">
        <v>-0.0007595013325752843</v>
      </c>
      <c r="AR555">
        <v>105.0321388018358</v>
      </c>
      <c r="AS555">
        <v>0</v>
      </c>
      <c r="AT555">
        <v>0</v>
      </c>
      <c r="AU555">
        <f>IF(AS555*$H$15&gt;=AW555,1.0,(AW555/(AW555-AS555*$H$15)))</f>
        <v>0</v>
      </c>
      <c r="AV555">
        <f>(AU555-1)*100</f>
        <v>0</v>
      </c>
      <c r="AW555">
        <f>MAX(0,($B$15+$C$15*EF555)/(1+$D$15*EF555)*DY555/(EA555+273)*$E$15)</f>
        <v>0</v>
      </c>
      <c r="AX555" t="s">
        <v>439</v>
      </c>
      <c r="AY555" t="s">
        <v>439</v>
      </c>
      <c r="AZ555">
        <v>0</v>
      </c>
      <c r="BA555">
        <v>0</v>
      </c>
      <c r="BB555">
        <f>1-AZ555/BA555</f>
        <v>0</v>
      </c>
      <c r="BC555">
        <v>0</v>
      </c>
      <c r="BD555" t="s">
        <v>439</v>
      </c>
      <c r="BE555" t="s">
        <v>439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439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$B$13*EG555+$C$13*EH555+$F$13*ES555*(1-EV555)</f>
        <v>0</v>
      </c>
      <c r="DI555">
        <f>DH555*DJ555</f>
        <v>0</v>
      </c>
      <c r="DJ555">
        <f>($B$13*$D$11+$C$13*$D$11+$F$13*((FF555+EX555)/MAX(FF555+EX555+FG555, 0.1)*$I$11+FG555/MAX(FF555+EX555+FG555, 0.1)*$J$11))/($B$13+$C$13+$F$13)</f>
        <v>0</v>
      </c>
      <c r="DK555">
        <f>($B$13*$K$11+$C$13*$K$11+$F$13*((FF555+EX555)/MAX(FF555+EX555+FG555, 0.1)*$P$11+FG555/MAX(FF555+EX555+FG555, 0.1)*$Q$11))/($B$13+$C$13+$F$13)</f>
        <v>0</v>
      </c>
      <c r="DL555">
        <v>5.79</v>
      </c>
      <c r="DM555">
        <v>0.5</v>
      </c>
      <c r="DN555" t="s">
        <v>440</v>
      </c>
      <c r="DO555">
        <v>2</v>
      </c>
      <c r="DP555" t="b">
        <v>1</v>
      </c>
      <c r="DQ555">
        <v>1758655686.6</v>
      </c>
      <c r="DR555">
        <v>862.2834444444444</v>
      </c>
      <c r="DS555">
        <v>909.2795555555555</v>
      </c>
      <c r="DT555">
        <v>21.88107037037037</v>
      </c>
      <c r="DU555">
        <v>19.43121851851852</v>
      </c>
      <c r="DV555">
        <v>863.4055555555556</v>
      </c>
      <c r="DW555">
        <v>21.60244444444444</v>
      </c>
      <c r="DX555">
        <v>500.0249629629629</v>
      </c>
      <c r="DY555">
        <v>90.21490740740741</v>
      </c>
      <c r="DZ555">
        <v>0.06769157037037037</v>
      </c>
      <c r="EA555">
        <v>28.91417037037037</v>
      </c>
      <c r="EB555">
        <v>30.05816666666667</v>
      </c>
      <c r="EC555">
        <v>999.9000000000001</v>
      </c>
      <c r="ED555">
        <v>0</v>
      </c>
      <c r="EE555">
        <v>0</v>
      </c>
      <c r="EF555">
        <v>10007.98296296296</v>
      </c>
      <c r="EG555">
        <v>0</v>
      </c>
      <c r="EH555">
        <v>11.2928</v>
      </c>
      <c r="EI555">
        <v>-46.99616666666666</v>
      </c>
      <c r="EJ555">
        <v>881.5729629629631</v>
      </c>
      <c r="EK555">
        <v>927.299</v>
      </c>
      <c r="EL555">
        <v>2.449831111111111</v>
      </c>
      <c r="EM555">
        <v>909.2795555555555</v>
      </c>
      <c r="EN555">
        <v>19.43121851851852</v>
      </c>
      <c r="EO555">
        <v>1.973996666666667</v>
      </c>
      <c r="EP555">
        <v>1.752986666666667</v>
      </c>
      <c r="EQ555">
        <v>17.2372962962963</v>
      </c>
      <c r="ER555">
        <v>15.3737037037037</v>
      </c>
      <c r="ES555">
        <v>2000.035555555556</v>
      </c>
      <c r="ET555">
        <v>0.9800001111111111</v>
      </c>
      <c r="EU555">
        <v>0.0200000037037037</v>
      </c>
      <c r="EV555">
        <v>0</v>
      </c>
      <c r="EW555">
        <v>946.4635925925927</v>
      </c>
      <c r="EX555">
        <v>5.00078</v>
      </c>
      <c r="EY555">
        <v>18415.85925925926</v>
      </c>
      <c r="EZ555">
        <v>16379.95185185185</v>
      </c>
      <c r="FA555">
        <v>39.04144444444444</v>
      </c>
      <c r="FB555">
        <v>39.88418518518519</v>
      </c>
      <c r="FC555">
        <v>39.33544444444445</v>
      </c>
      <c r="FD555">
        <v>39.54374074074073</v>
      </c>
      <c r="FE555">
        <v>40.18959259259259</v>
      </c>
      <c r="FF555">
        <v>1955.135555555556</v>
      </c>
      <c r="FG555">
        <v>39.9</v>
      </c>
      <c r="FH555">
        <v>0</v>
      </c>
      <c r="FI555">
        <v>1758655692.6</v>
      </c>
      <c r="FJ555">
        <v>0</v>
      </c>
      <c r="FK555">
        <v>946.4841200000001</v>
      </c>
      <c r="FL555">
        <v>1.822461539458227</v>
      </c>
      <c r="FM555">
        <v>24.39230775155966</v>
      </c>
      <c r="FN555">
        <v>18415.864</v>
      </c>
      <c r="FO555">
        <v>15</v>
      </c>
      <c r="FP555">
        <v>0</v>
      </c>
      <c r="FQ555" t="s">
        <v>441</v>
      </c>
      <c r="FR555">
        <v>1746989605.5</v>
      </c>
      <c r="FS555">
        <v>1746989593.5</v>
      </c>
      <c r="FT555">
        <v>0</v>
      </c>
      <c r="FU555">
        <v>-0.274</v>
      </c>
      <c r="FV555">
        <v>-0.002</v>
      </c>
      <c r="FW555">
        <v>2.549</v>
      </c>
      <c r="FX555">
        <v>0.129</v>
      </c>
      <c r="FY555">
        <v>420</v>
      </c>
      <c r="FZ555">
        <v>17</v>
      </c>
      <c r="GA555">
        <v>0.02</v>
      </c>
      <c r="GB555">
        <v>0.04</v>
      </c>
      <c r="GC555">
        <v>-46.92691707317073</v>
      </c>
      <c r="GD555">
        <v>-0.7411818815331485</v>
      </c>
      <c r="GE555">
        <v>0.1366343346887013</v>
      </c>
      <c r="GF555">
        <v>0</v>
      </c>
      <c r="GG555">
        <v>946.2411470588236</v>
      </c>
      <c r="GH555">
        <v>4.467700526938692</v>
      </c>
      <c r="GI555">
        <v>0.5471253825733746</v>
      </c>
      <c r="GJ555">
        <v>0</v>
      </c>
      <c r="GK555">
        <v>2.485815365853659</v>
      </c>
      <c r="GL555">
        <v>-0.817389825783973</v>
      </c>
      <c r="GM555">
        <v>0.08211222736841778</v>
      </c>
      <c r="GN555">
        <v>0</v>
      </c>
      <c r="GO555">
        <v>0</v>
      </c>
      <c r="GP555">
        <v>3</v>
      </c>
      <c r="GQ555" t="s">
        <v>459</v>
      </c>
      <c r="GR555">
        <v>3.10219</v>
      </c>
      <c r="GS555">
        <v>2.72607</v>
      </c>
      <c r="GT555">
        <v>0.148493</v>
      </c>
      <c r="GU555">
        <v>0.153472</v>
      </c>
      <c r="GV555">
        <v>0.100729</v>
      </c>
      <c r="GW555">
        <v>0.0942617</v>
      </c>
      <c r="GX555">
        <v>22254.1</v>
      </c>
      <c r="GY555">
        <v>20104.8</v>
      </c>
      <c r="GZ555">
        <v>26697.6</v>
      </c>
      <c r="HA555">
        <v>23970.5</v>
      </c>
      <c r="HB555">
        <v>38424.6</v>
      </c>
      <c r="HC555">
        <v>32102.2</v>
      </c>
      <c r="HD555">
        <v>46621.9</v>
      </c>
      <c r="HE555">
        <v>37923.4</v>
      </c>
      <c r="HF555">
        <v>1.87407</v>
      </c>
      <c r="HG555">
        <v>1.86015</v>
      </c>
      <c r="HH555">
        <v>0.172891</v>
      </c>
      <c r="HI555">
        <v>0</v>
      </c>
      <c r="HJ555">
        <v>27.2277</v>
      </c>
      <c r="HK555">
        <v>999.9</v>
      </c>
      <c r="HL555">
        <v>46.3</v>
      </c>
      <c r="HM555">
        <v>31.6</v>
      </c>
      <c r="HN555">
        <v>23.9585</v>
      </c>
      <c r="HO555">
        <v>61.1959</v>
      </c>
      <c r="HP555">
        <v>22.524</v>
      </c>
      <c r="HQ555">
        <v>1</v>
      </c>
      <c r="HR555">
        <v>0.10423</v>
      </c>
      <c r="HS555">
        <v>0.279267</v>
      </c>
      <c r="HT555">
        <v>20.28</v>
      </c>
      <c r="HU555">
        <v>5.2128</v>
      </c>
      <c r="HV555">
        <v>11.9793</v>
      </c>
      <c r="HW555">
        <v>4.9637</v>
      </c>
      <c r="HX555">
        <v>3.2745</v>
      </c>
      <c r="HY555">
        <v>9999</v>
      </c>
      <c r="HZ555">
        <v>9999</v>
      </c>
      <c r="IA555">
        <v>9999</v>
      </c>
      <c r="IB555">
        <v>999.9</v>
      </c>
      <c r="IC555">
        <v>1.86396</v>
      </c>
      <c r="ID555">
        <v>1.86007</v>
      </c>
      <c r="IE555">
        <v>1.85838</v>
      </c>
      <c r="IF555">
        <v>1.85975</v>
      </c>
      <c r="IG555">
        <v>1.85988</v>
      </c>
      <c r="IH555">
        <v>1.85837</v>
      </c>
      <c r="II555">
        <v>1.85744</v>
      </c>
      <c r="IJ555">
        <v>1.8524</v>
      </c>
      <c r="IK555">
        <v>0</v>
      </c>
      <c r="IL555">
        <v>0</v>
      </c>
      <c r="IM555">
        <v>0</v>
      </c>
      <c r="IN555">
        <v>0</v>
      </c>
      <c r="IO555" t="s">
        <v>443</v>
      </c>
      <c r="IP555" t="s">
        <v>444</v>
      </c>
      <c r="IQ555" t="s">
        <v>445</v>
      </c>
      <c r="IR555" t="s">
        <v>445</v>
      </c>
      <c r="IS555" t="s">
        <v>445</v>
      </c>
      <c r="IT555" t="s">
        <v>445</v>
      </c>
      <c r="IU555">
        <v>0</v>
      </c>
      <c r="IV555">
        <v>100</v>
      </c>
      <c r="IW555">
        <v>100</v>
      </c>
      <c r="IX555">
        <v>-1.106</v>
      </c>
      <c r="IY555">
        <v>0.2781</v>
      </c>
      <c r="IZ555">
        <v>-1.101190050776656</v>
      </c>
      <c r="JA555">
        <v>-0.0009077452495023094</v>
      </c>
      <c r="JB555">
        <v>1.260287539409167E-06</v>
      </c>
      <c r="JC555">
        <v>-2.747980142854786E-10</v>
      </c>
      <c r="JD555">
        <v>0.01164710740424388</v>
      </c>
      <c r="JE555">
        <v>0.002354074995816399</v>
      </c>
      <c r="JF555">
        <v>0.0004967520844642659</v>
      </c>
      <c r="JG555">
        <v>-1.558376616488758E-06</v>
      </c>
      <c r="JH555">
        <v>1</v>
      </c>
      <c r="JI555">
        <v>1955</v>
      </c>
      <c r="JJ555">
        <v>1</v>
      </c>
      <c r="JK555">
        <v>26</v>
      </c>
      <c r="JL555">
        <v>194434.8</v>
      </c>
      <c r="JM555">
        <v>194435</v>
      </c>
      <c r="JN555">
        <v>2.20581</v>
      </c>
      <c r="JO555">
        <v>2.61475</v>
      </c>
      <c r="JP555">
        <v>1.49658</v>
      </c>
      <c r="JQ555">
        <v>2.34741</v>
      </c>
      <c r="JR555">
        <v>1.54907</v>
      </c>
      <c r="JS555">
        <v>2.40112</v>
      </c>
      <c r="JT555">
        <v>35.9879</v>
      </c>
      <c r="JU555">
        <v>24.1751</v>
      </c>
      <c r="JV555">
        <v>18</v>
      </c>
      <c r="JW555">
        <v>482.853</v>
      </c>
      <c r="JX555">
        <v>488.605</v>
      </c>
      <c r="JY555">
        <v>27.3055</v>
      </c>
      <c r="JZ555">
        <v>28.6022</v>
      </c>
      <c r="KA555">
        <v>30.0004</v>
      </c>
      <c r="KB555">
        <v>28.8034</v>
      </c>
      <c r="KC555">
        <v>28.7955</v>
      </c>
      <c r="KD555">
        <v>44.2545</v>
      </c>
      <c r="KE555">
        <v>19.7145</v>
      </c>
      <c r="KF555">
        <v>59.0928</v>
      </c>
      <c r="KG555">
        <v>27.2577</v>
      </c>
      <c r="KH555">
        <v>954.939</v>
      </c>
      <c r="KI555">
        <v>19.6672</v>
      </c>
      <c r="KJ555">
        <v>101.933</v>
      </c>
      <c r="KK555">
        <v>91.4575</v>
      </c>
    </row>
    <row r="556" spans="1:297">
      <c r="A556">
        <v>538</v>
      </c>
      <c r="B556">
        <v>1758655699.1</v>
      </c>
      <c r="C556">
        <v>14066.09999990463</v>
      </c>
      <c r="D556" t="s">
        <v>1526</v>
      </c>
      <c r="E556" t="s">
        <v>1527</v>
      </c>
      <c r="F556">
        <v>5</v>
      </c>
      <c r="G556" t="s">
        <v>1413</v>
      </c>
      <c r="H556" t="s">
        <v>438</v>
      </c>
      <c r="I556">
        <v>1758655691.314285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(EA556+(U556+2*0.95*5.67E-8*(((EA556+$B$9)+273)^4-(EA556+273)^4)-44100*J556)/(1.84*29.3*R556+8*0.95*5.67E-8*(EA556+273)^3))</f>
        <v>0</v>
      </c>
      <c r="W556">
        <f>($C$9*EB556+$D$9*EC556+$E$9*V556)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2*0.95*5.67E-8*(((EA556+$B$9)+273)^4-(W556+273)^4)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960.4579300230038</v>
      </c>
      <c r="AK556">
        <v>922.7136060606066</v>
      </c>
      <c r="AL556">
        <v>3.459663032137573</v>
      </c>
      <c r="AM556">
        <v>65.18557991189942</v>
      </c>
      <c r="AN556">
        <f>(AP556 - AO556 + DY556*1E3/(8.314*(EA556+273.15)) * AR556/DX556 * AQ556) * DX556/(100*DL556) * 1000/(1000 - AP556)</f>
        <v>0</v>
      </c>
      <c r="AO556">
        <v>19.56741766679538</v>
      </c>
      <c r="AP556">
        <v>21.83854242424242</v>
      </c>
      <c r="AQ556">
        <v>-0.0005683747374941578</v>
      </c>
      <c r="AR556">
        <v>105.0321388018358</v>
      </c>
      <c r="AS556">
        <v>0</v>
      </c>
      <c r="AT556">
        <v>0</v>
      </c>
      <c r="AU556">
        <f>IF(AS556*$H$15&gt;=AW556,1.0,(AW556/(AW556-AS556*$H$15)))</f>
        <v>0</v>
      </c>
      <c r="AV556">
        <f>(AU556-1)*100</f>
        <v>0</v>
      </c>
      <c r="AW556">
        <f>MAX(0,($B$15+$C$15*EF556)/(1+$D$15*EF556)*DY556/(EA556+273)*$E$15)</f>
        <v>0</v>
      </c>
      <c r="AX556" t="s">
        <v>439</v>
      </c>
      <c r="AY556" t="s">
        <v>439</v>
      </c>
      <c r="AZ556">
        <v>0</v>
      </c>
      <c r="BA556">
        <v>0</v>
      </c>
      <c r="BB556">
        <f>1-AZ556/BA556</f>
        <v>0</v>
      </c>
      <c r="BC556">
        <v>0</v>
      </c>
      <c r="BD556" t="s">
        <v>439</v>
      </c>
      <c r="BE556" t="s">
        <v>439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439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$B$13*EG556+$C$13*EH556+$F$13*ES556*(1-EV556)</f>
        <v>0</v>
      </c>
      <c r="DI556">
        <f>DH556*DJ556</f>
        <v>0</v>
      </c>
      <c r="DJ556">
        <f>($B$13*$D$11+$C$13*$D$11+$F$13*((FF556+EX556)/MAX(FF556+EX556+FG556, 0.1)*$I$11+FG556/MAX(FF556+EX556+FG556, 0.1)*$J$11))/($B$13+$C$13+$F$13)</f>
        <v>0</v>
      </c>
      <c r="DK556">
        <f>($B$13*$K$11+$C$13*$K$11+$F$13*((FF556+EX556)/MAX(FF556+EX556+FG556, 0.1)*$P$11+FG556/MAX(FF556+EX556+FG556, 0.1)*$Q$11))/($B$13+$C$13+$F$13)</f>
        <v>0</v>
      </c>
      <c r="DL556">
        <v>5.79</v>
      </c>
      <c r="DM556">
        <v>0.5</v>
      </c>
      <c r="DN556" t="s">
        <v>440</v>
      </c>
      <c r="DO556">
        <v>2</v>
      </c>
      <c r="DP556" t="b">
        <v>1</v>
      </c>
      <c r="DQ556">
        <v>1758655691.314285</v>
      </c>
      <c r="DR556">
        <v>878.0626071428571</v>
      </c>
      <c r="DS556">
        <v>925.044</v>
      </c>
      <c r="DT556">
        <v>21.86395714285715</v>
      </c>
      <c r="DU556">
        <v>19.48815357142857</v>
      </c>
      <c r="DV556">
        <v>879.17425</v>
      </c>
      <c r="DW556">
        <v>21.58570714285715</v>
      </c>
      <c r="DX556">
        <v>500.00975</v>
      </c>
      <c r="DY556">
        <v>90.21445714285714</v>
      </c>
      <c r="DZ556">
        <v>0.067845475</v>
      </c>
      <c r="EA556">
        <v>28.90869642857143</v>
      </c>
      <c r="EB556">
        <v>30.05951071428571</v>
      </c>
      <c r="EC556">
        <v>999.9000000000002</v>
      </c>
      <c r="ED556">
        <v>0</v>
      </c>
      <c r="EE556">
        <v>0</v>
      </c>
      <c r="EF556">
        <v>10006.25178571428</v>
      </c>
      <c r="EG556">
        <v>0</v>
      </c>
      <c r="EH556">
        <v>11.2928</v>
      </c>
      <c r="EI556">
        <v>-46.98141428571428</v>
      </c>
      <c r="EJ556">
        <v>897.6893928571428</v>
      </c>
      <c r="EK556">
        <v>943.4306785714288</v>
      </c>
      <c r="EL556">
        <v>2.375790357142857</v>
      </c>
      <c r="EM556">
        <v>925.044</v>
      </c>
      <c r="EN556">
        <v>19.48815357142857</v>
      </c>
      <c r="EO556">
        <v>1.972444642857143</v>
      </c>
      <c r="EP556">
        <v>1.758115357142857</v>
      </c>
      <c r="EQ556">
        <v>17.22485357142858</v>
      </c>
      <c r="ER556">
        <v>15.41922142857143</v>
      </c>
      <c r="ES556">
        <v>1999.983214285714</v>
      </c>
      <c r="ET556">
        <v>0.9799995357142856</v>
      </c>
      <c r="EU556">
        <v>0.02000056785714286</v>
      </c>
      <c r="EV556">
        <v>0</v>
      </c>
      <c r="EW556">
        <v>946.5056428571428</v>
      </c>
      <c r="EX556">
        <v>5.00078</v>
      </c>
      <c r="EY556">
        <v>18414.98214285714</v>
      </c>
      <c r="EZ556">
        <v>16379.50357142857</v>
      </c>
      <c r="FA556">
        <v>39.06221428571428</v>
      </c>
      <c r="FB556">
        <v>39.88607142857143</v>
      </c>
      <c r="FC556">
        <v>39.34132142857143</v>
      </c>
      <c r="FD556">
        <v>39.56442857142856</v>
      </c>
      <c r="FE556">
        <v>40.18946428571428</v>
      </c>
      <c r="FF556">
        <v>1955.083214285714</v>
      </c>
      <c r="FG556">
        <v>39.9</v>
      </c>
      <c r="FH556">
        <v>0</v>
      </c>
      <c r="FI556">
        <v>1758655697.4</v>
      </c>
      <c r="FJ556">
        <v>0</v>
      </c>
      <c r="FK556">
        <v>946.4697199999999</v>
      </c>
      <c r="FL556">
        <v>-2.489999999093574</v>
      </c>
      <c r="FM556">
        <v>-45.18461520119796</v>
      </c>
      <c r="FN556">
        <v>18414.924</v>
      </c>
      <c r="FO556">
        <v>15</v>
      </c>
      <c r="FP556">
        <v>0</v>
      </c>
      <c r="FQ556" t="s">
        <v>441</v>
      </c>
      <c r="FR556">
        <v>1746989605.5</v>
      </c>
      <c r="FS556">
        <v>1746989593.5</v>
      </c>
      <c r="FT556">
        <v>0</v>
      </c>
      <c r="FU556">
        <v>-0.274</v>
      </c>
      <c r="FV556">
        <v>-0.002</v>
      </c>
      <c r="FW556">
        <v>2.549</v>
      </c>
      <c r="FX556">
        <v>0.129</v>
      </c>
      <c r="FY556">
        <v>420</v>
      </c>
      <c r="FZ556">
        <v>17</v>
      </c>
      <c r="GA556">
        <v>0.02</v>
      </c>
      <c r="GB556">
        <v>0.04</v>
      </c>
      <c r="GC556">
        <v>-47.001785</v>
      </c>
      <c r="GD556">
        <v>0.05408105065677311</v>
      </c>
      <c r="GE556">
        <v>0.08153871948344583</v>
      </c>
      <c r="GF556">
        <v>1</v>
      </c>
      <c r="GG556">
        <v>946.4202352941177</v>
      </c>
      <c r="GH556">
        <v>0.9310313178226751</v>
      </c>
      <c r="GI556">
        <v>0.3070354509923782</v>
      </c>
      <c r="GJ556">
        <v>1</v>
      </c>
      <c r="GK556">
        <v>2.4222015</v>
      </c>
      <c r="GL556">
        <v>-0.9323470919324648</v>
      </c>
      <c r="GM556">
        <v>0.09030710538351897</v>
      </c>
      <c r="GN556">
        <v>0</v>
      </c>
      <c r="GO556">
        <v>2</v>
      </c>
      <c r="GP556">
        <v>3</v>
      </c>
      <c r="GQ556" t="s">
        <v>442</v>
      </c>
      <c r="GR556">
        <v>3.10233</v>
      </c>
      <c r="GS556">
        <v>2.72631</v>
      </c>
      <c r="GT556">
        <v>0.150322</v>
      </c>
      <c r="GU556">
        <v>0.155226</v>
      </c>
      <c r="GV556">
        <v>0.100661</v>
      </c>
      <c r="GW556">
        <v>0.09456340000000001</v>
      </c>
      <c r="GX556">
        <v>22206.2</v>
      </c>
      <c r="GY556">
        <v>20063.2</v>
      </c>
      <c r="GZ556">
        <v>26697.6</v>
      </c>
      <c r="HA556">
        <v>23970.5</v>
      </c>
      <c r="HB556">
        <v>38427.6</v>
      </c>
      <c r="HC556">
        <v>32091.7</v>
      </c>
      <c r="HD556">
        <v>46621.7</v>
      </c>
      <c r="HE556">
        <v>37923.5</v>
      </c>
      <c r="HF556">
        <v>1.87423</v>
      </c>
      <c r="HG556">
        <v>1.8603</v>
      </c>
      <c r="HH556">
        <v>0.173859</v>
      </c>
      <c r="HI556">
        <v>0</v>
      </c>
      <c r="HJ556">
        <v>27.2301</v>
      </c>
      <c r="HK556">
        <v>999.9</v>
      </c>
      <c r="HL556">
        <v>46.3</v>
      </c>
      <c r="HM556">
        <v>31.6</v>
      </c>
      <c r="HN556">
        <v>23.9567</v>
      </c>
      <c r="HO556">
        <v>61.0859</v>
      </c>
      <c r="HP556">
        <v>22.3998</v>
      </c>
      <c r="HQ556">
        <v>1</v>
      </c>
      <c r="HR556">
        <v>0.104568</v>
      </c>
      <c r="HS556">
        <v>0.315727</v>
      </c>
      <c r="HT556">
        <v>20.2801</v>
      </c>
      <c r="HU556">
        <v>5.21355</v>
      </c>
      <c r="HV556">
        <v>11.979</v>
      </c>
      <c r="HW556">
        <v>4.96385</v>
      </c>
      <c r="HX556">
        <v>3.27458</v>
      </c>
      <c r="HY556">
        <v>9999</v>
      </c>
      <c r="HZ556">
        <v>9999</v>
      </c>
      <c r="IA556">
        <v>9999</v>
      </c>
      <c r="IB556">
        <v>999.9</v>
      </c>
      <c r="IC556">
        <v>1.86394</v>
      </c>
      <c r="ID556">
        <v>1.86007</v>
      </c>
      <c r="IE556">
        <v>1.85838</v>
      </c>
      <c r="IF556">
        <v>1.85975</v>
      </c>
      <c r="IG556">
        <v>1.85987</v>
      </c>
      <c r="IH556">
        <v>1.85837</v>
      </c>
      <c r="II556">
        <v>1.85745</v>
      </c>
      <c r="IJ556">
        <v>1.8524</v>
      </c>
      <c r="IK556">
        <v>0</v>
      </c>
      <c r="IL556">
        <v>0</v>
      </c>
      <c r="IM556">
        <v>0</v>
      </c>
      <c r="IN556">
        <v>0</v>
      </c>
      <c r="IO556" t="s">
        <v>443</v>
      </c>
      <c r="IP556" t="s">
        <v>444</v>
      </c>
      <c r="IQ556" t="s">
        <v>445</v>
      </c>
      <c r="IR556" t="s">
        <v>445</v>
      </c>
      <c r="IS556" t="s">
        <v>445</v>
      </c>
      <c r="IT556" t="s">
        <v>445</v>
      </c>
      <c r="IU556">
        <v>0</v>
      </c>
      <c r="IV556">
        <v>100</v>
      </c>
      <c r="IW556">
        <v>100</v>
      </c>
      <c r="IX556">
        <v>-1.093</v>
      </c>
      <c r="IY556">
        <v>0.2777</v>
      </c>
      <c r="IZ556">
        <v>-1.101190050776656</v>
      </c>
      <c r="JA556">
        <v>-0.0009077452495023094</v>
      </c>
      <c r="JB556">
        <v>1.260287539409167E-06</v>
      </c>
      <c r="JC556">
        <v>-2.747980142854786E-10</v>
      </c>
      <c r="JD556">
        <v>0.01164710740424388</v>
      </c>
      <c r="JE556">
        <v>0.002354074995816399</v>
      </c>
      <c r="JF556">
        <v>0.0004967520844642659</v>
      </c>
      <c r="JG556">
        <v>-1.558376616488758E-06</v>
      </c>
      <c r="JH556">
        <v>1</v>
      </c>
      <c r="JI556">
        <v>1955</v>
      </c>
      <c r="JJ556">
        <v>1</v>
      </c>
      <c r="JK556">
        <v>26</v>
      </c>
      <c r="JL556">
        <v>194434.9</v>
      </c>
      <c r="JM556">
        <v>194435.1</v>
      </c>
      <c r="JN556">
        <v>2.23877</v>
      </c>
      <c r="JO556">
        <v>2.58301</v>
      </c>
      <c r="JP556">
        <v>1.49658</v>
      </c>
      <c r="JQ556">
        <v>2.34741</v>
      </c>
      <c r="JR556">
        <v>1.54907</v>
      </c>
      <c r="JS556">
        <v>2.46826</v>
      </c>
      <c r="JT556">
        <v>35.9879</v>
      </c>
      <c r="JU556">
        <v>24.1575</v>
      </c>
      <c r="JV556">
        <v>18</v>
      </c>
      <c r="JW556">
        <v>482.954</v>
      </c>
      <c r="JX556">
        <v>488.719</v>
      </c>
      <c r="JY556">
        <v>27.2417</v>
      </c>
      <c r="JZ556">
        <v>28.6022</v>
      </c>
      <c r="KA556">
        <v>30.0003</v>
      </c>
      <c r="KB556">
        <v>28.8052</v>
      </c>
      <c r="KC556">
        <v>28.7975</v>
      </c>
      <c r="KD556">
        <v>44.9235</v>
      </c>
      <c r="KE556">
        <v>19.4379</v>
      </c>
      <c r="KF556">
        <v>59.0928</v>
      </c>
      <c r="KG556">
        <v>27.2029</v>
      </c>
      <c r="KH556">
        <v>975.006</v>
      </c>
      <c r="KI556">
        <v>19.7431</v>
      </c>
      <c r="KJ556">
        <v>101.933</v>
      </c>
      <c r="KK556">
        <v>91.4577</v>
      </c>
    </row>
    <row r="557" spans="1:297">
      <c r="A557">
        <v>539</v>
      </c>
      <c r="B557">
        <v>1758655704.1</v>
      </c>
      <c r="C557">
        <v>14071.09999990463</v>
      </c>
      <c r="D557" t="s">
        <v>1528</v>
      </c>
      <c r="E557" t="s">
        <v>1529</v>
      </c>
      <c r="F557">
        <v>5</v>
      </c>
      <c r="G557" t="s">
        <v>1413</v>
      </c>
      <c r="H557" t="s">
        <v>438</v>
      </c>
      <c r="I557">
        <v>1758655696.6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(EA557+(U557+2*0.95*5.67E-8*(((EA557+$B$9)+273)^4-(EA557+273)^4)-44100*J557)/(1.84*29.3*R557+8*0.95*5.67E-8*(EA557+273)^3))</f>
        <v>0</v>
      </c>
      <c r="W557">
        <f>($C$9*EB557+$D$9*EC557+$E$9*V557)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2*0.95*5.67E-8*(((EA557+$B$9)+273)^4-(W557+273)^4)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977.5668450433527</v>
      </c>
      <c r="AK557">
        <v>940.0605878787877</v>
      </c>
      <c r="AL557">
        <v>3.482545215928304</v>
      </c>
      <c r="AM557">
        <v>65.18557991189942</v>
      </c>
      <c r="AN557">
        <f>(AP557 - AO557 + DY557*1E3/(8.314*(EA557+273.15)) * AR557/DX557 * AQ557) * DX557/(100*DL557) * 1000/(1000 - AP557)</f>
        <v>0</v>
      </c>
      <c r="AO557">
        <v>19.65863088781525</v>
      </c>
      <c r="AP557">
        <v>21.83163333333333</v>
      </c>
      <c r="AQ557">
        <v>-8.518448162050119E-05</v>
      </c>
      <c r="AR557">
        <v>105.0321388018358</v>
      </c>
      <c r="AS557">
        <v>0</v>
      </c>
      <c r="AT557">
        <v>0</v>
      </c>
      <c r="AU557">
        <f>IF(AS557*$H$15&gt;=AW557,1.0,(AW557/(AW557-AS557*$H$15)))</f>
        <v>0</v>
      </c>
      <c r="AV557">
        <f>(AU557-1)*100</f>
        <v>0</v>
      </c>
      <c r="AW557">
        <f>MAX(0,($B$15+$C$15*EF557)/(1+$D$15*EF557)*DY557/(EA557+273)*$E$15)</f>
        <v>0</v>
      </c>
      <c r="AX557" t="s">
        <v>439</v>
      </c>
      <c r="AY557" t="s">
        <v>439</v>
      </c>
      <c r="AZ557">
        <v>0</v>
      </c>
      <c r="BA557">
        <v>0</v>
      </c>
      <c r="BB557">
        <f>1-AZ557/BA557</f>
        <v>0</v>
      </c>
      <c r="BC557">
        <v>0</v>
      </c>
      <c r="BD557" t="s">
        <v>439</v>
      </c>
      <c r="BE557" t="s">
        <v>439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439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$B$13*EG557+$C$13*EH557+$F$13*ES557*(1-EV557)</f>
        <v>0</v>
      </c>
      <c r="DI557">
        <f>DH557*DJ557</f>
        <v>0</v>
      </c>
      <c r="DJ557">
        <f>($B$13*$D$11+$C$13*$D$11+$F$13*((FF557+EX557)/MAX(FF557+EX557+FG557, 0.1)*$I$11+FG557/MAX(FF557+EX557+FG557, 0.1)*$J$11))/($B$13+$C$13+$F$13)</f>
        <v>0</v>
      </c>
      <c r="DK557">
        <f>($B$13*$K$11+$C$13*$K$11+$F$13*((FF557+EX557)/MAX(FF557+EX557+FG557, 0.1)*$P$11+FG557/MAX(FF557+EX557+FG557, 0.1)*$Q$11))/($B$13+$C$13+$F$13)</f>
        <v>0</v>
      </c>
      <c r="DL557">
        <v>5.79</v>
      </c>
      <c r="DM557">
        <v>0.5</v>
      </c>
      <c r="DN557" t="s">
        <v>440</v>
      </c>
      <c r="DO557">
        <v>2</v>
      </c>
      <c r="DP557" t="b">
        <v>1</v>
      </c>
      <c r="DQ557">
        <v>1758655696.6</v>
      </c>
      <c r="DR557">
        <v>895.8176296296297</v>
      </c>
      <c r="DS557">
        <v>942.7436666666669</v>
      </c>
      <c r="DT557">
        <v>21.8480074074074</v>
      </c>
      <c r="DU557">
        <v>19.56538888888889</v>
      </c>
      <c r="DV557">
        <v>896.9172592592593</v>
      </c>
      <c r="DW557">
        <v>21.5701</v>
      </c>
      <c r="DX557">
        <v>499.997925925926</v>
      </c>
      <c r="DY557">
        <v>90.21410000000002</v>
      </c>
      <c r="DZ557">
        <v>0.06797892962962962</v>
      </c>
      <c r="EA557">
        <v>28.90055925925926</v>
      </c>
      <c r="EB557">
        <v>30.05901851851852</v>
      </c>
      <c r="EC557">
        <v>999.9000000000001</v>
      </c>
      <c r="ED557">
        <v>0</v>
      </c>
      <c r="EE557">
        <v>0</v>
      </c>
      <c r="EF557">
        <v>10007.68444444445</v>
      </c>
      <c r="EG557">
        <v>0</v>
      </c>
      <c r="EH557">
        <v>11.2928</v>
      </c>
      <c r="EI557">
        <v>-46.92604074074075</v>
      </c>
      <c r="EJ557">
        <v>915.8264074074075</v>
      </c>
      <c r="EK557">
        <v>961.5578518518521</v>
      </c>
      <c r="EL557">
        <v>2.282611111111111</v>
      </c>
      <c r="EM557">
        <v>942.7436666666669</v>
      </c>
      <c r="EN557">
        <v>19.56538888888889</v>
      </c>
      <c r="EO557">
        <v>1.970998888888889</v>
      </c>
      <c r="EP557">
        <v>1.765075925925926</v>
      </c>
      <c r="EQ557">
        <v>17.21325555555555</v>
      </c>
      <c r="ER557">
        <v>15.48081111111111</v>
      </c>
      <c r="ES557">
        <v>1999.987777777778</v>
      </c>
      <c r="ET557">
        <v>0.9799996666666665</v>
      </c>
      <c r="EU557">
        <v>0.02000043703703704</v>
      </c>
      <c r="EV557">
        <v>0</v>
      </c>
      <c r="EW557">
        <v>946.1463333333334</v>
      </c>
      <c r="EX557">
        <v>5.00078</v>
      </c>
      <c r="EY557">
        <v>18408.12592592593</v>
      </c>
      <c r="EZ557">
        <v>16379.53703703704</v>
      </c>
      <c r="FA557">
        <v>39.06922222222222</v>
      </c>
      <c r="FB557">
        <v>39.89796296296296</v>
      </c>
      <c r="FC557">
        <v>39.34</v>
      </c>
      <c r="FD557">
        <v>39.57370370370369</v>
      </c>
      <c r="FE557">
        <v>40.18492592592592</v>
      </c>
      <c r="FF557">
        <v>1955.087777777778</v>
      </c>
      <c r="FG557">
        <v>39.9</v>
      </c>
      <c r="FH557">
        <v>0</v>
      </c>
      <c r="FI557">
        <v>1758655702.2</v>
      </c>
      <c r="FJ557">
        <v>0</v>
      </c>
      <c r="FK557">
        <v>946.1126399999999</v>
      </c>
      <c r="FL557">
        <v>-6.717538465442879</v>
      </c>
      <c r="FM557">
        <v>-127.3461537116802</v>
      </c>
      <c r="FN557">
        <v>18408.192</v>
      </c>
      <c r="FO557">
        <v>15</v>
      </c>
      <c r="FP557">
        <v>0</v>
      </c>
      <c r="FQ557" t="s">
        <v>441</v>
      </c>
      <c r="FR557">
        <v>1746989605.5</v>
      </c>
      <c r="FS557">
        <v>1746989593.5</v>
      </c>
      <c r="FT557">
        <v>0</v>
      </c>
      <c r="FU557">
        <v>-0.274</v>
      </c>
      <c r="FV557">
        <v>-0.002</v>
      </c>
      <c r="FW557">
        <v>2.549</v>
      </c>
      <c r="FX557">
        <v>0.129</v>
      </c>
      <c r="FY557">
        <v>420</v>
      </c>
      <c r="FZ557">
        <v>17</v>
      </c>
      <c r="GA557">
        <v>0.02</v>
      </c>
      <c r="GB557">
        <v>0.04</v>
      </c>
      <c r="GC557">
        <v>-46.94484634146342</v>
      </c>
      <c r="GD557">
        <v>0.6255344947736031</v>
      </c>
      <c r="GE557">
        <v>0.1060417062396902</v>
      </c>
      <c r="GF557">
        <v>0</v>
      </c>
      <c r="GG557">
        <v>946.2371176470588</v>
      </c>
      <c r="GH557">
        <v>-4.303223839320285</v>
      </c>
      <c r="GI557">
        <v>0.5228446943351921</v>
      </c>
      <c r="GJ557">
        <v>0</v>
      </c>
      <c r="GK557">
        <v>2.333175853658537</v>
      </c>
      <c r="GL557">
        <v>-1.037875191637631</v>
      </c>
      <c r="GM557">
        <v>0.1030407237035166</v>
      </c>
      <c r="GN557">
        <v>0</v>
      </c>
      <c r="GO557">
        <v>0</v>
      </c>
      <c r="GP557">
        <v>3</v>
      </c>
      <c r="GQ557" t="s">
        <v>459</v>
      </c>
      <c r="GR557">
        <v>3.10235</v>
      </c>
      <c r="GS557">
        <v>2.72604</v>
      </c>
      <c r="GT557">
        <v>0.15215</v>
      </c>
      <c r="GU557">
        <v>0.157017</v>
      </c>
      <c r="GV557">
        <v>0.100642</v>
      </c>
      <c r="GW557">
        <v>0.0947982</v>
      </c>
      <c r="GX557">
        <v>22158.4</v>
      </c>
      <c r="GY557">
        <v>20020.7</v>
      </c>
      <c r="GZ557">
        <v>26697.5</v>
      </c>
      <c r="HA557">
        <v>23970.5</v>
      </c>
      <c r="HB557">
        <v>38428.6</v>
      </c>
      <c r="HC557">
        <v>32083.5</v>
      </c>
      <c r="HD557">
        <v>46621.7</v>
      </c>
      <c r="HE557">
        <v>37923.5</v>
      </c>
      <c r="HF557">
        <v>1.8742</v>
      </c>
      <c r="HG557">
        <v>1.8602</v>
      </c>
      <c r="HH557">
        <v>0.17371</v>
      </c>
      <c r="HI557">
        <v>0</v>
      </c>
      <c r="HJ557">
        <v>27.2319</v>
      </c>
      <c r="HK557">
        <v>999.9</v>
      </c>
      <c r="HL557">
        <v>46.3</v>
      </c>
      <c r="HM557">
        <v>31.6</v>
      </c>
      <c r="HN557">
        <v>23.9538</v>
      </c>
      <c r="HO557">
        <v>61.2459</v>
      </c>
      <c r="HP557">
        <v>22.48</v>
      </c>
      <c r="HQ557">
        <v>1</v>
      </c>
      <c r="HR557">
        <v>0.104698</v>
      </c>
      <c r="HS557">
        <v>0.362688</v>
      </c>
      <c r="HT557">
        <v>20.2799</v>
      </c>
      <c r="HU557">
        <v>5.2128</v>
      </c>
      <c r="HV557">
        <v>11.9787</v>
      </c>
      <c r="HW557">
        <v>4.9637</v>
      </c>
      <c r="HX557">
        <v>3.27433</v>
      </c>
      <c r="HY557">
        <v>9999</v>
      </c>
      <c r="HZ557">
        <v>9999</v>
      </c>
      <c r="IA557">
        <v>9999</v>
      </c>
      <c r="IB557">
        <v>999.9</v>
      </c>
      <c r="IC557">
        <v>1.86392</v>
      </c>
      <c r="ID557">
        <v>1.86008</v>
      </c>
      <c r="IE557">
        <v>1.8584</v>
      </c>
      <c r="IF557">
        <v>1.85974</v>
      </c>
      <c r="IG557">
        <v>1.85988</v>
      </c>
      <c r="IH557">
        <v>1.85837</v>
      </c>
      <c r="II557">
        <v>1.85744</v>
      </c>
      <c r="IJ557">
        <v>1.85242</v>
      </c>
      <c r="IK557">
        <v>0</v>
      </c>
      <c r="IL557">
        <v>0</v>
      </c>
      <c r="IM557">
        <v>0</v>
      </c>
      <c r="IN557">
        <v>0</v>
      </c>
      <c r="IO557" t="s">
        <v>443</v>
      </c>
      <c r="IP557" t="s">
        <v>444</v>
      </c>
      <c r="IQ557" t="s">
        <v>445</v>
      </c>
      <c r="IR557" t="s">
        <v>445</v>
      </c>
      <c r="IS557" t="s">
        <v>445</v>
      </c>
      <c r="IT557" t="s">
        <v>445</v>
      </c>
      <c r="IU557">
        <v>0</v>
      </c>
      <c r="IV557">
        <v>100</v>
      </c>
      <c r="IW557">
        <v>100</v>
      </c>
      <c r="IX557">
        <v>-1.082</v>
      </c>
      <c r="IY557">
        <v>0.2775</v>
      </c>
      <c r="IZ557">
        <v>-1.101190050776656</v>
      </c>
      <c r="JA557">
        <v>-0.0009077452495023094</v>
      </c>
      <c r="JB557">
        <v>1.260287539409167E-06</v>
      </c>
      <c r="JC557">
        <v>-2.747980142854786E-10</v>
      </c>
      <c r="JD557">
        <v>0.01164710740424388</v>
      </c>
      <c r="JE557">
        <v>0.002354074995816399</v>
      </c>
      <c r="JF557">
        <v>0.0004967520844642659</v>
      </c>
      <c r="JG557">
        <v>-1.558376616488758E-06</v>
      </c>
      <c r="JH557">
        <v>1</v>
      </c>
      <c r="JI557">
        <v>1955</v>
      </c>
      <c r="JJ557">
        <v>1</v>
      </c>
      <c r="JK557">
        <v>26</v>
      </c>
      <c r="JL557">
        <v>194435</v>
      </c>
      <c r="JM557">
        <v>194435.2</v>
      </c>
      <c r="JN557">
        <v>2.26807</v>
      </c>
      <c r="JO557">
        <v>2.6123</v>
      </c>
      <c r="JP557">
        <v>1.49658</v>
      </c>
      <c r="JQ557">
        <v>2.34741</v>
      </c>
      <c r="JR557">
        <v>1.54907</v>
      </c>
      <c r="JS557">
        <v>2.44751</v>
      </c>
      <c r="JT557">
        <v>35.9879</v>
      </c>
      <c r="JU557">
        <v>24.1575</v>
      </c>
      <c r="JV557">
        <v>18</v>
      </c>
      <c r="JW557">
        <v>482.944</v>
      </c>
      <c r="JX557">
        <v>488.654</v>
      </c>
      <c r="JY557">
        <v>27.1842</v>
      </c>
      <c r="JZ557">
        <v>28.6028</v>
      </c>
      <c r="KA557">
        <v>30.0003</v>
      </c>
      <c r="KB557">
        <v>28.8058</v>
      </c>
      <c r="KC557">
        <v>28.7975</v>
      </c>
      <c r="KD557">
        <v>45.5202</v>
      </c>
      <c r="KE557">
        <v>19.16</v>
      </c>
      <c r="KF557">
        <v>59.0928</v>
      </c>
      <c r="KG557">
        <v>27.1412</v>
      </c>
      <c r="KH557">
        <v>988.397</v>
      </c>
      <c r="KI557">
        <v>19.8126</v>
      </c>
      <c r="KJ557">
        <v>101.933</v>
      </c>
      <c r="KK557">
        <v>91.4577</v>
      </c>
    </row>
    <row r="558" spans="1:297">
      <c r="A558">
        <v>540</v>
      </c>
      <c r="B558">
        <v>1758655709.1</v>
      </c>
      <c r="C558">
        <v>14076.09999990463</v>
      </c>
      <c r="D558" t="s">
        <v>1530</v>
      </c>
      <c r="E558" t="s">
        <v>1531</v>
      </c>
      <c r="F558">
        <v>5</v>
      </c>
      <c r="G558" t="s">
        <v>1413</v>
      </c>
      <c r="H558" t="s">
        <v>438</v>
      </c>
      <c r="I558">
        <v>1758655701.314285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(EA558+(U558+2*0.95*5.67E-8*(((EA558+$B$9)+273)^4-(EA558+273)^4)-44100*J558)/(1.84*29.3*R558+8*0.95*5.67E-8*(EA558+273)^3))</f>
        <v>0</v>
      </c>
      <c r="W558">
        <f>($C$9*EB558+$D$9*EC558+$E$9*V558)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2*0.95*5.67E-8*(((EA558+$B$9)+273)^4-(W558+273)^4)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994.8684804000525</v>
      </c>
      <c r="AK558">
        <v>957.3485333333329</v>
      </c>
      <c r="AL558">
        <v>3.449429723010881</v>
      </c>
      <c r="AM558">
        <v>65.18557991189942</v>
      </c>
      <c r="AN558">
        <f>(AP558 - AO558 + DY558*1E3/(8.314*(EA558+273.15)) * AR558/DX558 * AQ558) * DX558/(100*DL558) * 1000/(1000 - AP558)</f>
        <v>0</v>
      </c>
      <c r="AO558">
        <v>19.71651717730157</v>
      </c>
      <c r="AP558">
        <v>21.8183206060606</v>
      </c>
      <c r="AQ558">
        <v>-0.000288592232261977</v>
      </c>
      <c r="AR558">
        <v>105.0321388018358</v>
      </c>
      <c r="AS558">
        <v>0</v>
      </c>
      <c r="AT558">
        <v>0</v>
      </c>
      <c r="AU558">
        <f>IF(AS558*$H$15&gt;=AW558,1.0,(AW558/(AW558-AS558*$H$15)))</f>
        <v>0</v>
      </c>
      <c r="AV558">
        <f>(AU558-1)*100</f>
        <v>0</v>
      </c>
      <c r="AW558">
        <f>MAX(0,($B$15+$C$15*EF558)/(1+$D$15*EF558)*DY558/(EA558+273)*$E$15)</f>
        <v>0</v>
      </c>
      <c r="AX558" t="s">
        <v>439</v>
      </c>
      <c r="AY558" t="s">
        <v>439</v>
      </c>
      <c r="AZ558">
        <v>0</v>
      </c>
      <c r="BA558">
        <v>0</v>
      </c>
      <c r="BB558">
        <f>1-AZ558/BA558</f>
        <v>0</v>
      </c>
      <c r="BC558">
        <v>0</v>
      </c>
      <c r="BD558" t="s">
        <v>439</v>
      </c>
      <c r="BE558" t="s">
        <v>439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439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$B$13*EG558+$C$13*EH558+$F$13*ES558*(1-EV558)</f>
        <v>0</v>
      </c>
      <c r="DI558">
        <f>DH558*DJ558</f>
        <v>0</v>
      </c>
      <c r="DJ558">
        <f>($B$13*$D$11+$C$13*$D$11+$F$13*((FF558+EX558)/MAX(FF558+EX558+FG558, 0.1)*$I$11+FG558/MAX(FF558+EX558+FG558, 0.1)*$J$11))/($B$13+$C$13+$F$13)</f>
        <v>0</v>
      </c>
      <c r="DK558">
        <f>($B$13*$K$11+$C$13*$K$11+$F$13*((FF558+EX558)/MAX(FF558+EX558+FG558, 0.1)*$P$11+FG558/MAX(FF558+EX558+FG558, 0.1)*$Q$11))/($B$13+$C$13+$F$13)</f>
        <v>0</v>
      </c>
      <c r="DL558">
        <v>5.79</v>
      </c>
      <c r="DM558">
        <v>0.5</v>
      </c>
      <c r="DN558" t="s">
        <v>440</v>
      </c>
      <c r="DO558">
        <v>2</v>
      </c>
      <c r="DP558" t="b">
        <v>1</v>
      </c>
      <c r="DQ558">
        <v>1758655701.314285</v>
      </c>
      <c r="DR558">
        <v>911.766857142857</v>
      </c>
      <c r="DS558">
        <v>958.6146428571428</v>
      </c>
      <c r="DT558">
        <v>21.83558928571429</v>
      </c>
      <c r="DU558">
        <v>19.63013928571429</v>
      </c>
      <c r="DV558">
        <v>912.8554285714287</v>
      </c>
      <c r="DW558">
        <v>21.55794642857143</v>
      </c>
      <c r="DX558">
        <v>500.0136428571428</v>
      </c>
      <c r="DY558">
        <v>90.21462500000003</v>
      </c>
      <c r="DZ558">
        <v>0.06800727857142856</v>
      </c>
      <c r="EA558">
        <v>28.89103928571429</v>
      </c>
      <c r="EB558">
        <v>30.06275357142857</v>
      </c>
      <c r="EC558">
        <v>999.9000000000002</v>
      </c>
      <c r="ED558">
        <v>0</v>
      </c>
      <c r="EE558">
        <v>0</v>
      </c>
      <c r="EF558">
        <v>10009.46357142857</v>
      </c>
      <c r="EG558">
        <v>0</v>
      </c>
      <c r="EH558">
        <v>11.2928</v>
      </c>
      <c r="EI558">
        <v>-46.84770357142857</v>
      </c>
      <c r="EJ558">
        <v>932.1201071428571</v>
      </c>
      <c r="EK558">
        <v>977.8103214285715</v>
      </c>
      <c r="EL558">
        <v>2.20545</v>
      </c>
      <c r="EM558">
        <v>958.6146428571428</v>
      </c>
      <c r="EN558">
        <v>19.63013928571429</v>
      </c>
      <c r="EO558">
        <v>1.96989</v>
      </c>
      <c r="EP558">
        <v>1.770926785714286</v>
      </c>
      <c r="EQ558">
        <v>17.20436071428572</v>
      </c>
      <c r="ER558">
        <v>15.53241785714286</v>
      </c>
      <c r="ES558">
        <v>1999.968928571429</v>
      </c>
      <c r="ET558">
        <v>0.9799996428571427</v>
      </c>
      <c r="EU558">
        <v>0.02000046071428572</v>
      </c>
      <c r="EV558">
        <v>0</v>
      </c>
      <c r="EW558">
        <v>945.4582857142858</v>
      </c>
      <c r="EX558">
        <v>5.00078</v>
      </c>
      <c r="EY558">
        <v>18395.56785714286</v>
      </c>
      <c r="EZ558">
        <v>16379.36785714286</v>
      </c>
      <c r="FA558">
        <v>39.08685714285713</v>
      </c>
      <c r="FB558">
        <v>39.90821428571428</v>
      </c>
      <c r="FC558">
        <v>39.29874999999999</v>
      </c>
      <c r="FD558">
        <v>39.59339285714285</v>
      </c>
      <c r="FE558">
        <v>40.18049999999999</v>
      </c>
      <c r="FF558">
        <v>1955.068928571428</v>
      </c>
      <c r="FG558">
        <v>39.9</v>
      </c>
      <c r="FH558">
        <v>0</v>
      </c>
      <c r="FI558">
        <v>1758655707.6</v>
      </c>
      <c r="FJ558">
        <v>0</v>
      </c>
      <c r="FK558">
        <v>945.3681153846154</v>
      </c>
      <c r="FL558">
        <v>-9.849880329476205</v>
      </c>
      <c r="FM558">
        <v>-195.070085386997</v>
      </c>
      <c r="FN558">
        <v>18394.4</v>
      </c>
      <c r="FO558">
        <v>15</v>
      </c>
      <c r="FP558">
        <v>0</v>
      </c>
      <c r="FQ558" t="s">
        <v>441</v>
      </c>
      <c r="FR558">
        <v>1746989605.5</v>
      </c>
      <c r="FS558">
        <v>1746989593.5</v>
      </c>
      <c r="FT558">
        <v>0</v>
      </c>
      <c r="FU558">
        <v>-0.274</v>
      </c>
      <c r="FV558">
        <v>-0.002</v>
      </c>
      <c r="FW558">
        <v>2.549</v>
      </c>
      <c r="FX558">
        <v>0.129</v>
      </c>
      <c r="FY558">
        <v>420</v>
      </c>
      <c r="FZ558">
        <v>17</v>
      </c>
      <c r="GA558">
        <v>0.02</v>
      </c>
      <c r="GB558">
        <v>0.04</v>
      </c>
      <c r="GC558">
        <v>-46.8866731707317</v>
      </c>
      <c r="GD558">
        <v>0.882986759581875</v>
      </c>
      <c r="GE558">
        <v>0.122691363769439</v>
      </c>
      <c r="GF558">
        <v>0</v>
      </c>
      <c r="GG558">
        <v>945.8854705882353</v>
      </c>
      <c r="GH558">
        <v>-7.251703591407784</v>
      </c>
      <c r="GI558">
        <v>0.7840320084737665</v>
      </c>
      <c r="GJ558">
        <v>0</v>
      </c>
      <c r="GK558">
        <v>2.265355365853658</v>
      </c>
      <c r="GL558">
        <v>-0.9943580487804851</v>
      </c>
      <c r="GM558">
        <v>0.09877437253037141</v>
      </c>
      <c r="GN558">
        <v>0</v>
      </c>
      <c r="GO558">
        <v>0</v>
      </c>
      <c r="GP558">
        <v>3</v>
      </c>
      <c r="GQ558" t="s">
        <v>459</v>
      </c>
      <c r="GR558">
        <v>3.10232</v>
      </c>
      <c r="GS558">
        <v>2.72583</v>
      </c>
      <c r="GT558">
        <v>0.153952</v>
      </c>
      <c r="GU558">
        <v>0.158752</v>
      </c>
      <c r="GV558">
        <v>0.100599</v>
      </c>
      <c r="GW558">
        <v>0.0950332</v>
      </c>
      <c r="GX558">
        <v>22111.3</v>
      </c>
      <c r="GY558">
        <v>19979.5</v>
      </c>
      <c r="GZ558">
        <v>26697.5</v>
      </c>
      <c r="HA558">
        <v>23970.5</v>
      </c>
      <c r="HB558">
        <v>38430.8</v>
      </c>
      <c r="HC558">
        <v>32075.3</v>
      </c>
      <c r="HD558">
        <v>46621.8</v>
      </c>
      <c r="HE558">
        <v>37923.5</v>
      </c>
      <c r="HF558">
        <v>1.87405</v>
      </c>
      <c r="HG558">
        <v>1.86033</v>
      </c>
      <c r="HH558">
        <v>0.174046</v>
      </c>
      <c r="HI558">
        <v>0</v>
      </c>
      <c r="HJ558">
        <v>27.2319</v>
      </c>
      <c r="HK558">
        <v>999.9</v>
      </c>
      <c r="HL558">
        <v>46.3</v>
      </c>
      <c r="HM558">
        <v>31.6</v>
      </c>
      <c r="HN558">
        <v>23.9583</v>
      </c>
      <c r="HO558">
        <v>61.1359</v>
      </c>
      <c r="HP558">
        <v>22.5761</v>
      </c>
      <c r="HQ558">
        <v>1</v>
      </c>
      <c r="HR558">
        <v>0.104738</v>
      </c>
      <c r="HS558">
        <v>0.41534</v>
      </c>
      <c r="HT558">
        <v>20.2796</v>
      </c>
      <c r="HU558">
        <v>5.2122</v>
      </c>
      <c r="HV558">
        <v>11.9793</v>
      </c>
      <c r="HW558">
        <v>4.9635</v>
      </c>
      <c r="HX558">
        <v>3.27423</v>
      </c>
      <c r="HY558">
        <v>9999</v>
      </c>
      <c r="HZ558">
        <v>9999</v>
      </c>
      <c r="IA558">
        <v>9999</v>
      </c>
      <c r="IB558">
        <v>999.9</v>
      </c>
      <c r="IC558">
        <v>1.86397</v>
      </c>
      <c r="ID558">
        <v>1.86007</v>
      </c>
      <c r="IE558">
        <v>1.85839</v>
      </c>
      <c r="IF558">
        <v>1.85974</v>
      </c>
      <c r="IG558">
        <v>1.85989</v>
      </c>
      <c r="IH558">
        <v>1.85837</v>
      </c>
      <c r="II558">
        <v>1.85745</v>
      </c>
      <c r="IJ558">
        <v>1.85242</v>
      </c>
      <c r="IK558">
        <v>0</v>
      </c>
      <c r="IL558">
        <v>0</v>
      </c>
      <c r="IM558">
        <v>0</v>
      </c>
      <c r="IN558">
        <v>0</v>
      </c>
      <c r="IO558" t="s">
        <v>443</v>
      </c>
      <c r="IP558" t="s">
        <v>444</v>
      </c>
      <c r="IQ558" t="s">
        <v>445</v>
      </c>
      <c r="IR558" t="s">
        <v>445</v>
      </c>
      <c r="IS558" t="s">
        <v>445</v>
      </c>
      <c r="IT558" t="s">
        <v>445</v>
      </c>
      <c r="IU558">
        <v>0</v>
      </c>
      <c r="IV558">
        <v>100</v>
      </c>
      <c r="IW558">
        <v>100</v>
      </c>
      <c r="IX558">
        <v>-1.07</v>
      </c>
      <c r="IY558">
        <v>0.2772</v>
      </c>
      <c r="IZ558">
        <v>-1.101190050776656</v>
      </c>
      <c r="JA558">
        <v>-0.0009077452495023094</v>
      </c>
      <c r="JB558">
        <v>1.260287539409167E-06</v>
      </c>
      <c r="JC558">
        <v>-2.747980142854786E-10</v>
      </c>
      <c r="JD558">
        <v>0.01164710740424388</v>
      </c>
      <c r="JE558">
        <v>0.002354074995816399</v>
      </c>
      <c r="JF558">
        <v>0.0004967520844642659</v>
      </c>
      <c r="JG558">
        <v>-1.558376616488758E-06</v>
      </c>
      <c r="JH558">
        <v>1</v>
      </c>
      <c r="JI558">
        <v>1955</v>
      </c>
      <c r="JJ558">
        <v>1</v>
      </c>
      <c r="JK558">
        <v>26</v>
      </c>
      <c r="JL558">
        <v>194435.1</v>
      </c>
      <c r="JM558">
        <v>194435.3</v>
      </c>
      <c r="JN558">
        <v>2.30103</v>
      </c>
      <c r="JO558">
        <v>2.59766</v>
      </c>
      <c r="JP558">
        <v>1.49658</v>
      </c>
      <c r="JQ558">
        <v>2.34741</v>
      </c>
      <c r="JR558">
        <v>1.54907</v>
      </c>
      <c r="JS558">
        <v>2.35596</v>
      </c>
      <c r="JT558">
        <v>35.9879</v>
      </c>
      <c r="JU558">
        <v>24.1663</v>
      </c>
      <c r="JV558">
        <v>18</v>
      </c>
      <c r="JW558">
        <v>482.857</v>
      </c>
      <c r="JX558">
        <v>488.744</v>
      </c>
      <c r="JY558">
        <v>27.1214</v>
      </c>
      <c r="JZ558">
        <v>28.6046</v>
      </c>
      <c r="KA558">
        <v>30.0003</v>
      </c>
      <c r="KB558">
        <v>28.8058</v>
      </c>
      <c r="KC558">
        <v>28.7986</v>
      </c>
      <c r="KD558">
        <v>46.1769</v>
      </c>
      <c r="KE558">
        <v>18.8799</v>
      </c>
      <c r="KF558">
        <v>59.0928</v>
      </c>
      <c r="KG558">
        <v>27.0756</v>
      </c>
      <c r="KH558">
        <v>1008.5</v>
      </c>
      <c r="KI558">
        <v>19.8974</v>
      </c>
      <c r="KJ558">
        <v>101.933</v>
      </c>
      <c r="KK558">
        <v>91.4576</v>
      </c>
    </row>
    <row r="559" spans="1:297">
      <c r="A559">
        <v>541</v>
      </c>
      <c r="B559">
        <v>1758655714.1</v>
      </c>
      <c r="C559">
        <v>14081.09999990463</v>
      </c>
      <c r="D559" t="s">
        <v>1532</v>
      </c>
      <c r="E559" t="s">
        <v>1533</v>
      </c>
      <c r="F559">
        <v>5</v>
      </c>
      <c r="G559" t="s">
        <v>1413</v>
      </c>
      <c r="H559" t="s">
        <v>438</v>
      </c>
      <c r="I559">
        <v>1758655706.6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(EA559+(U559+2*0.95*5.67E-8*(((EA559+$B$9)+273)^4-(EA559+273)^4)-44100*J559)/(1.84*29.3*R559+8*0.95*5.67E-8*(EA559+273)^3))</f>
        <v>0</v>
      </c>
      <c r="W559">
        <f>($C$9*EB559+$D$9*EC559+$E$9*V559)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2*0.95*5.67E-8*(((EA559+$B$9)+273)^4-(W559+273)^4)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1012.082863234564</v>
      </c>
      <c r="AK559">
        <v>974.5922727272726</v>
      </c>
      <c r="AL559">
        <v>3.444989899447048</v>
      </c>
      <c r="AM559">
        <v>65.18557991189942</v>
      </c>
      <c r="AN559">
        <f>(AP559 - AO559 + DY559*1E3/(8.314*(EA559+273.15)) * AR559/DX559 * AQ559) * DX559/(100*DL559) * 1000/(1000 - AP559)</f>
        <v>0</v>
      </c>
      <c r="AO559">
        <v>19.79708291730992</v>
      </c>
      <c r="AP559">
        <v>21.8104406060606</v>
      </c>
      <c r="AQ559">
        <v>-7.916180839758114E-05</v>
      </c>
      <c r="AR559">
        <v>105.0321388018358</v>
      </c>
      <c r="AS559">
        <v>0</v>
      </c>
      <c r="AT559">
        <v>0</v>
      </c>
      <c r="AU559">
        <f>IF(AS559*$H$15&gt;=AW559,1.0,(AW559/(AW559-AS559*$H$15)))</f>
        <v>0</v>
      </c>
      <c r="AV559">
        <f>(AU559-1)*100</f>
        <v>0</v>
      </c>
      <c r="AW559">
        <f>MAX(0,($B$15+$C$15*EF559)/(1+$D$15*EF559)*DY559/(EA559+273)*$E$15)</f>
        <v>0</v>
      </c>
      <c r="AX559" t="s">
        <v>439</v>
      </c>
      <c r="AY559" t="s">
        <v>439</v>
      </c>
      <c r="AZ559">
        <v>0</v>
      </c>
      <c r="BA559">
        <v>0</v>
      </c>
      <c r="BB559">
        <f>1-AZ559/BA559</f>
        <v>0</v>
      </c>
      <c r="BC559">
        <v>0</v>
      </c>
      <c r="BD559" t="s">
        <v>439</v>
      </c>
      <c r="BE559" t="s">
        <v>439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439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$B$13*EG559+$C$13*EH559+$F$13*ES559*(1-EV559)</f>
        <v>0</v>
      </c>
      <c r="DI559">
        <f>DH559*DJ559</f>
        <v>0</v>
      </c>
      <c r="DJ559">
        <f>($B$13*$D$11+$C$13*$D$11+$F$13*((FF559+EX559)/MAX(FF559+EX559+FG559, 0.1)*$I$11+FG559/MAX(FF559+EX559+FG559, 0.1)*$J$11))/($B$13+$C$13+$F$13)</f>
        <v>0</v>
      </c>
      <c r="DK559">
        <f>($B$13*$K$11+$C$13*$K$11+$F$13*((FF559+EX559)/MAX(FF559+EX559+FG559, 0.1)*$P$11+FG559/MAX(FF559+EX559+FG559, 0.1)*$Q$11))/($B$13+$C$13+$F$13)</f>
        <v>0</v>
      </c>
      <c r="DL559">
        <v>5.79</v>
      </c>
      <c r="DM559">
        <v>0.5</v>
      </c>
      <c r="DN559" t="s">
        <v>440</v>
      </c>
      <c r="DO559">
        <v>2</v>
      </c>
      <c r="DP559" t="b">
        <v>1</v>
      </c>
      <c r="DQ559">
        <v>1758655706.6</v>
      </c>
      <c r="DR559">
        <v>929.6664074074075</v>
      </c>
      <c r="DS559">
        <v>976.3732222222221</v>
      </c>
      <c r="DT559">
        <v>21.82356666666667</v>
      </c>
      <c r="DU559">
        <v>19.71148888888889</v>
      </c>
      <c r="DV559">
        <v>930.7421481481482</v>
      </c>
      <c r="DW559">
        <v>21.54618518518518</v>
      </c>
      <c r="DX559">
        <v>500.0367777777777</v>
      </c>
      <c r="DY559">
        <v>90.21542962962964</v>
      </c>
      <c r="DZ559">
        <v>0.0678494</v>
      </c>
      <c r="EA559">
        <v>28.88022962962962</v>
      </c>
      <c r="EB559">
        <v>30.06655185185186</v>
      </c>
      <c r="EC559">
        <v>999.9000000000001</v>
      </c>
      <c r="ED559">
        <v>0</v>
      </c>
      <c r="EE559">
        <v>0</v>
      </c>
      <c r="EF559">
        <v>10006.17962962963</v>
      </c>
      <c r="EG559">
        <v>0</v>
      </c>
      <c r="EH559">
        <v>11.2928</v>
      </c>
      <c r="EI559">
        <v>-46.70678888888889</v>
      </c>
      <c r="EJ559">
        <v>950.4076296296297</v>
      </c>
      <c r="EK559">
        <v>996.0074444444444</v>
      </c>
      <c r="EL559">
        <v>2.112077407407408</v>
      </c>
      <c r="EM559">
        <v>976.3732222222221</v>
      </c>
      <c r="EN559">
        <v>19.71148888888889</v>
      </c>
      <c r="EO559">
        <v>1.968822592592592</v>
      </c>
      <c r="EP559">
        <v>1.778281111111111</v>
      </c>
      <c r="EQ559">
        <v>17.1958</v>
      </c>
      <c r="ER559">
        <v>15.59710740740741</v>
      </c>
      <c r="ES559">
        <v>1999.968888888889</v>
      </c>
      <c r="ET559">
        <v>0.9799998888888887</v>
      </c>
      <c r="EU559">
        <v>0.02000021851851852</v>
      </c>
      <c r="EV559">
        <v>0</v>
      </c>
      <c r="EW559">
        <v>944.4470370370371</v>
      </c>
      <c r="EX559">
        <v>5.00078</v>
      </c>
      <c r="EY559">
        <v>18375.64444444445</v>
      </c>
      <c r="EZ559">
        <v>16379.37037037037</v>
      </c>
      <c r="FA559">
        <v>39.10629629629629</v>
      </c>
      <c r="FB559">
        <v>39.91633333333333</v>
      </c>
      <c r="FC559">
        <v>39.30518518518519</v>
      </c>
      <c r="FD559">
        <v>39.61544444444444</v>
      </c>
      <c r="FE559">
        <v>40.20103703703703</v>
      </c>
      <c r="FF559">
        <v>1955.068888888889</v>
      </c>
      <c r="FG559">
        <v>39.9</v>
      </c>
      <c r="FH559">
        <v>0</v>
      </c>
      <c r="FI559">
        <v>1758655712.4</v>
      </c>
      <c r="FJ559">
        <v>0</v>
      </c>
      <c r="FK559">
        <v>944.4418846153847</v>
      </c>
      <c r="FL559">
        <v>-13.19921366056429</v>
      </c>
      <c r="FM559">
        <v>-264.2632479892143</v>
      </c>
      <c r="FN559">
        <v>18376.04230769231</v>
      </c>
      <c r="FO559">
        <v>15</v>
      </c>
      <c r="FP559">
        <v>0</v>
      </c>
      <c r="FQ559" t="s">
        <v>441</v>
      </c>
      <c r="FR559">
        <v>1746989605.5</v>
      </c>
      <c r="FS559">
        <v>1746989593.5</v>
      </c>
      <c r="FT559">
        <v>0</v>
      </c>
      <c r="FU559">
        <v>-0.274</v>
      </c>
      <c r="FV559">
        <v>-0.002</v>
      </c>
      <c r="FW559">
        <v>2.549</v>
      </c>
      <c r="FX559">
        <v>0.129</v>
      </c>
      <c r="FY559">
        <v>420</v>
      </c>
      <c r="FZ559">
        <v>17</v>
      </c>
      <c r="GA559">
        <v>0.02</v>
      </c>
      <c r="GB559">
        <v>0.04</v>
      </c>
      <c r="GC559">
        <v>-46.7939575</v>
      </c>
      <c r="GD559">
        <v>1.57318986866799</v>
      </c>
      <c r="GE559">
        <v>0.1660381550841548</v>
      </c>
      <c r="GF559">
        <v>0</v>
      </c>
      <c r="GG559">
        <v>945.0653823529412</v>
      </c>
      <c r="GH559">
        <v>-10.98409472592066</v>
      </c>
      <c r="GI559">
        <v>1.125499392811025</v>
      </c>
      <c r="GJ559">
        <v>0</v>
      </c>
      <c r="GK559">
        <v>2.1705135</v>
      </c>
      <c r="GL559">
        <v>-1.036486829268294</v>
      </c>
      <c r="GM559">
        <v>0.100199485216991</v>
      </c>
      <c r="GN559">
        <v>0</v>
      </c>
      <c r="GO559">
        <v>0</v>
      </c>
      <c r="GP559">
        <v>3</v>
      </c>
      <c r="GQ559" t="s">
        <v>459</v>
      </c>
      <c r="GR559">
        <v>3.10239</v>
      </c>
      <c r="GS559">
        <v>2.72566</v>
      </c>
      <c r="GT559">
        <v>0.15573</v>
      </c>
      <c r="GU559">
        <v>0.160479</v>
      </c>
      <c r="GV559">
        <v>0.100574</v>
      </c>
      <c r="GW559">
        <v>0.09528349999999999</v>
      </c>
      <c r="GX559">
        <v>22064.8</v>
      </c>
      <c r="GY559">
        <v>19938.8</v>
      </c>
      <c r="GZ559">
        <v>26697.5</v>
      </c>
      <c r="HA559">
        <v>23970.8</v>
      </c>
      <c r="HB559">
        <v>38432.3</v>
      </c>
      <c r="HC559">
        <v>32066.7</v>
      </c>
      <c r="HD559">
        <v>46621.9</v>
      </c>
      <c r="HE559">
        <v>37923.6</v>
      </c>
      <c r="HF559">
        <v>1.8739</v>
      </c>
      <c r="HG559">
        <v>1.8608</v>
      </c>
      <c r="HH559">
        <v>0.17412</v>
      </c>
      <c r="HI559">
        <v>0</v>
      </c>
      <c r="HJ559">
        <v>27.2319</v>
      </c>
      <c r="HK559">
        <v>999.9</v>
      </c>
      <c r="HL559">
        <v>46.3</v>
      </c>
      <c r="HM559">
        <v>31.6</v>
      </c>
      <c r="HN559">
        <v>23.9543</v>
      </c>
      <c r="HO559">
        <v>61.3259</v>
      </c>
      <c r="HP559">
        <v>22.4159</v>
      </c>
      <c r="HQ559">
        <v>1</v>
      </c>
      <c r="HR559">
        <v>0.105064</v>
      </c>
      <c r="HS559">
        <v>0.486209</v>
      </c>
      <c r="HT559">
        <v>20.2794</v>
      </c>
      <c r="HU559">
        <v>5.21265</v>
      </c>
      <c r="HV559">
        <v>11.9797</v>
      </c>
      <c r="HW559">
        <v>4.96355</v>
      </c>
      <c r="HX559">
        <v>3.27428</v>
      </c>
      <c r="HY559">
        <v>9999</v>
      </c>
      <c r="HZ559">
        <v>9999</v>
      </c>
      <c r="IA559">
        <v>9999</v>
      </c>
      <c r="IB559">
        <v>999.9</v>
      </c>
      <c r="IC559">
        <v>1.86391</v>
      </c>
      <c r="ID559">
        <v>1.86008</v>
      </c>
      <c r="IE559">
        <v>1.85838</v>
      </c>
      <c r="IF559">
        <v>1.85974</v>
      </c>
      <c r="IG559">
        <v>1.85989</v>
      </c>
      <c r="IH559">
        <v>1.85837</v>
      </c>
      <c r="II559">
        <v>1.85744</v>
      </c>
      <c r="IJ559">
        <v>1.85242</v>
      </c>
      <c r="IK559">
        <v>0</v>
      </c>
      <c r="IL559">
        <v>0</v>
      </c>
      <c r="IM559">
        <v>0</v>
      </c>
      <c r="IN559">
        <v>0</v>
      </c>
      <c r="IO559" t="s">
        <v>443</v>
      </c>
      <c r="IP559" t="s">
        <v>444</v>
      </c>
      <c r="IQ559" t="s">
        <v>445</v>
      </c>
      <c r="IR559" t="s">
        <v>445</v>
      </c>
      <c r="IS559" t="s">
        <v>445</v>
      </c>
      <c r="IT559" t="s">
        <v>445</v>
      </c>
      <c r="IU559">
        <v>0</v>
      </c>
      <c r="IV559">
        <v>100</v>
      </c>
      <c r="IW559">
        <v>100</v>
      </c>
      <c r="IX559">
        <v>-1.057</v>
      </c>
      <c r="IY559">
        <v>0.2771</v>
      </c>
      <c r="IZ559">
        <v>-1.101190050776656</v>
      </c>
      <c r="JA559">
        <v>-0.0009077452495023094</v>
      </c>
      <c r="JB559">
        <v>1.260287539409167E-06</v>
      </c>
      <c r="JC559">
        <v>-2.747980142854786E-10</v>
      </c>
      <c r="JD559">
        <v>0.01164710740424388</v>
      </c>
      <c r="JE559">
        <v>0.002354074995816399</v>
      </c>
      <c r="JF559">
        <v>0.0004967520844642659</v>
      </c>
      <c r="JG559">
        <v>-1.558376616488758E-06</v>
      </c>
      <c r="JH559">
        <v>1</v>
      </c>
      <c r="JI559">
        <v>1955</v>
      </c>
      <c r="JJ559">
        <v>1</v>
      </c>
      <c r="JK559">
        <v>26</v>
      </c>
      <c r="JL559">
        <v>194435.1</v>
      </c>
      <c r="JM559">
        <v>194435.3</v>
      </c>
      <c r="JN559">
        <v>2.33154</v>
      </c>
      <c r="JO559">
        <v>2.61597</v>
      </c>
      <c r="JP559">
        <v>1.49658</v>
      </c>
      <c r="JQ559">
        <v>2.34741</v>
      </c>
      <c r="JR559">
        <v>1.54907</v>
      </c>
      <c r="JS559">
        <v>2.41089</v>
      </c>
      <c r="JT559">
        <v>35.9879</v>
      </c>
      <c r="JU559">
        <v>24.1751</v>
      </c>
      <c r="JV559">
        <v>18</v>
      </c>
      <c r="JW559">
        <v>482.784</v>
      </c>
      <c r="JX559">
        <v>489.067</v>
      </c>
      <c r="JY559">
        <v>27.0561</v>
      </c>
      <c r="JZ559">
        <v>28.6046</v>
      </c>
      <c r="KA559">
        <v>30.0001</v>
      </c>
      <c r="KB559">
        <v>28.8077</v>
      </c>
      <c r="KC559">
        <v>28.7999</v>
      </c>
      <c r="KD559">
        <v>46.7804</v>
      </c>
      <c r="KE559">
        <v>18.6072</v>
      </c>
      <c r="KF559">
        <v>59.0928</v>
      </c>
      <c r="KG559">
        <v>27.005</v>
      </c>
      <c r="KH559">
        <v>1022.03</v>
      </c>
      <c r="KI559">
        <v>19.974</v>
      </c>
      <c r="KJ559">
        <v>101.933</v>
      </c>
      <c r="KK559">
        <v>91.4584</v>
      </c>
    </row>
    <row r="560" spans="1:297">
      <c r="A560">
        <v>542</v>
      </c>
      <c r="B560">
        <v>1758655719.1</v>
      </c>
      <c r="C560">
        <v>14086.09999990463</v>
      </c>
      <c r="D560" t="s">
        <v>1534</v>
      </c>
      <c r="E560" t="s">
        <v>1535</v>
      </c>
      <c r="F560">
        <v>5</v>
      </c>
      <c r="G560" t="s">
        <v>1413</v>
      </c>
      <c r="H560" t="s">
        <v>438</v>
      </c>
      <c r="I560">
        <v>1758655711.314285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(EA560+(U560+2*0.95*5.67E-8*(((EA560+$B$9)+273)^4-(EA560+273)^4)-44100*J560)/(1.84*29.3*R560+8*0.95*5.67E-8*(EA560+273)^3))</f>
        <v>0</v>
      </c>
      <c r="W560">
        <f>($C$9*EB560+$D$9*EC560+$E$9*V560)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2*0.95*5.67E-8*(((EA560+$B$9)+273)^4-(W560+273)^4)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1029.065902164159</v>
      </c>
      <c r="AK560">
        <v>991.9296484848488</v>
      </c>
      <c r="AL560">
        <v>3.45802681121268</v>
      </c>
      <c r="AM560">
        <v>65.18557991189942</v>
      </c>
      <c r="AN560">
        <f>(AP560 - AO560 + DY560*1E3/(8.314*(EA560+273.15)) * AR560/DX560 * AQ560) * DX560/(100*DL560) * 1000/(1000 - AP560)</f>
        <v>0</v>
      </c>
      <c r="AO560">
        <v>19.87479502729415</v>
      </c>
      <c r="AP560">
        <v>21.80288303030303</v>
      </c>
      <c r="AQ560">
        <v>-7.035377480683923E-05</v>
      </c>
      <c r="AR560">
        <v>105.0321388018358</v>
      </c>
      <c r="AS560">
        <v>0</v>
      </c>
      <c r="AT560">
        <v>0</v>
      </c>
      <c r="AU560">
        <f>IF(AS560*$H$15&gt;=AW560,1.0,(AW560/(AW560-AS560*$H$15)))</f>
        <v>0</v>
      </c>
      <c r="AV560">
        <f>(AU560-1)*100</f>
        <v>0</v>
      </c>
      <c r="AW560">
        <f>MAX(0,($B$15+$C$15*EF560)/(1+$D$15*EF560)*DY560/(EA560+273)*$E$15)</f>
        <v>0</v>
      </c>
      <c r="AX560" t="s">
        <v>439</v>
      </c>
      <c r="AY560" t="s">
        <v>439</v>
      </c>
      <c r="AZ560">
        <v>0</v>
      </c>
      <c r="BA560">
        <v>0</v>
      </c>
      <c r="BB560">
        <f>1-AZ560/BA560</f>
        <v>0</v>
      </c>
      <c r="BC560">
        <v>0</v>
      </c>
      <c r="BD560" t="s">
        <v>439</v>
      </c>
      <c r="BE560" t="s">
        <v>439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439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$B$13*EG560+$C$13*EH560+$F$13*ES560*(1-EV560)</f>
        <v>0</v>
      </c>
      <c r="DI560">
        <f>DH560*DJ560</f>
        <v>0</v>
      </c>
      <c r="DJ560">
        <f>($B$13*$D$11+$C$13*$D$11+$F$13*((FF560+EX560)/MAX(FF560+EX560+FG560, 0.1)*$I$11+FG560/MAX(FF560+EX560+FG560, 0.1)*$J$11))/($B$13+$C$13+$F$13)</f>
        <v>0</v>
      </c>
      <c r="DK560">
        <f>($B$13*$K$11+$C$13*$K$11+$F$13*((FF560+EX560)/MAX(FF560+EX560+FG560, 0.1)*$P$11+FG560/MAX(FF560+EX560+FG560, 0.1)*$Q$11))/($B$13+$C$13+$F$13)</f>
        <v>0</v>
      </c>
      <c r="DL560">
        <v>5.79</v>
      </c>
      <c r="DM560">
        <v>0.5</v>
      </c>
      <c r="DN560" t="s">
        <v>440</v>
      </c>
      <c r="DO560">
        <v>2</v>
      </c>
      <c r="DP560" t="b">
        <v>1</v>
      </c>
      <c r="DQ560">
        <v>1758655711.314285</v>
      </c>
      <c r="DR560">
        <v>945.6416785714285</v>
      </c>
      <c r="DS560">
        <v>992.1744285714286</v>
      </c>
      <c r="DT560">
        <v>21.81481785714286</v>
      </c>
      <c r="DU560">
        <v>19.77761071428572</v>
      </c>
      <c r="DV560">
        <v>946.7057857142855</v>
      </c>
      <c r="DW560">
        <v>21.53762857142857</v>
      </c>
      <c r="DX560">
        <v>499.9821785714286</v>
      </c>
      <c r="DY560">
        <v>90.21554285714286</v>
      </c>
      <c r="DZ560">
        <v>0.06790547142857144</v>
      </c>
      <c r="EA560">
        <v>28.86877142857143</v>
      </c>
      <c r="EB560">
        <v>30.06801785714286</v>
      </c>
      <c r="EC560">
        <v>999.9000000000002</v>
      </c>
      <c r="ED560">
        <v>0</v>
      </c>
      <c r="EE560">
        <v>0</v>
      </c>
      <c r="EF560">
        <v>9994.462857142857</v>
      </c>
      <c r="EG560">
        <v>0</v>
      </c>
      <c r="EH560">
        <v>11.2928</v>
      </c>
      <c r="EI560">
        <v>-46.53277142857143</v>
      </c>
      <c r="EJ560">
        <v>966.7306785714287</v>
      </c>
      <c r="EK560">
        <v>1012.195392857143</v>
      </c>
      <c r="EL560">
        <v>2.037205714285714</v>
      </c>
      <c r="EM560">
        <v>992.1744285714286</v>
      </c>
      <c r="EN560">
        <v>19.77761071428572</v>
      </c>
      <c r="EO560">
        <v>1.968035714285714</v>
      </c>
      <c r="EP560">
        <v>1.784248928571428</v>
      </c>
      <c r="EQ560">
        <v>17.18948928571428</v>
      </c>
      <c r="ER560">
        <v>15.64939285714286</v>
      </c>
      <c r="ES560">
        <v>1999.971785714286</v>
      </c>
      <c r="ET560">
        <v>0.9800000714285712</v>
      </c>
      <c r="EU560">
        <v>0.02000003928571429</v>
      </c>
      <c r="EV560">
        <v>0</v>
      </c>
      <c r="EW560">
        <v>943.209392857143</v>
      </c>
      <c r="EX560">
        <v>5.00078</v>
      </c>
      <c r="EY560">
        <v>18351.87142857143</v>
      </c>
      <c r="EZ560">
        <v>16379.4</v>
      </c>
      <c r="FA560">
        <v>39.12032142857144</v>
      </c>
      <c r="FB560">
        <v>39.91042857142857</v>
      </c>
      <c r="FC560">
        <v>39.28092857142857</v>
      </c>
      <c r="FD560">
        <v>39.62471428571428</v>
      </c>
      <c r="FE560">
        <v>40.20942857142857</v>
      </c>
      <c r="FF560">
        <v>1955.071785714286</v>
      </c>
      <c r="FG560">
        <v>39.9</v>
      </c>
      <c r="FH560">
        <v>0</v>
      </c>
      <c r="FI560">
        <v>1758655717.2</v>
      </c>
      <c r="FJ560">
        <v>0</v>
      </c>
      <c r="FK560">
        <v>943.1936153846153</v>
      </c>
      <c r="FL560">
        <v>-17.50413674389996</v>
      </c>
      <c r="FM560">
        <v>-329.6170943716447</v>
      </c>
      <c r="FN560">
        <v>18352.03461538462</v>
      </c>
      <c r="FO560">
        <v>15</v>
      </c>
      <c r="FP560">
        <v>0</v>
      </c>
      <c r="FQ560" t="s">
        <v>441</v>
      </c>
      <c r="FR560">
        <v>1746989605.5</v>
      </c>
      <c r="FS560">
        <v>1746989593.5</v>
      </c>
      <c r="FT560">
        <v>0</v>
      </c>
      <c r="FU560">
        <v>-0.274</v>
      </c>
      <c r="FV560">
        <v>-0.002</v>
      </c>
      <c r="FW560">
        <v>2.549</v>
      </c>
      <c r="FX560">
        <v>0.129</v>
      </c>
      <c r="FY560">
        <v>420</v>
      </c>
      <c r="FZ560">
        <v>17</v>
      </c>
      <c r="GA560">
        <v>0.02</v>
      </c>
      <c r="GB560">
        <v>0.04</v>
      </c>
      <c r="GC560">
        <v>-46.60531463414634</v>
      </c>
      <c r="GD560">
        <v>1.892199303135851</v>
      </c>
      <c r="GE560">
        <v>0.2046472867666798</v>
      </c>
      <c r="GF560">
        <v>0</v>
      </c>
      <c r="GG560">
        <v>943.7542352941176</v>
      </c>
      <c r="GH560">
        <v>-15.51330786673655</v>
      </c>
      <c r="GI560">
        <v>1.557657707223253</v>
      </c>
      <c r="GJ560">
        <v>0</v>
      </c>
      <c r="GK560">
        <v>2.079380975609756</v>
      </c>
      <c r="GL560">
        <v>-0.9659425087108007</v>
      </c>
      <c r="GM560">
        <v>0.0954281836163535</v>
      </c>
      <c r="GN560">
        <v>0</v>
      </c>
      <c r="GO560">
        <v>0</v>
      </c>
      <c r="GP560">
        <v>3</v>
      </c>
      <c r="GQ560" t="s">
        <v>459</v>
      </c>
      <c r="GR560">
        <v>3.10231</v>
      </c>
      <c r="GS560">
        <v>2.7262</v>
      </c>
      <c r="GT560">
        <v>0.157492</v>
      </c>
      <c r="GU560">
        <v>0.162186</v>
      </c>
      <c r="GV560">
        <v>0.10055</v>
      </c>
      <c r="GW560">
        <v>0.0955748</v>
      </c>
      <c r="GX560">
        <v>22018.9</v>
      </c>
      <c r="GY560">
        <v>19897.8</v>
      </c>
      <c r="GZ560">
        <v>26697.6</v>
      </c>
      <c r="HA560">
        <v>23970.3</v>
      </c>
      <c r="HB560">
        <v>38433.7</v>
      </c>
      <c r="HC560">
        <v>32056.2</v>
      </c>
      <c r="HD560">
        <v>46622.2</v>
      </c>
      <c r="HE560">
        <v>37923.4</v>
      </c>
      <c r="HF560">
        <v>1.87355</v>
      </c>
      <c r="HG560">
        <v>1.86087</v>
      </c>
      <c r="HH560">
        <v>0.173077</v>
      </c>
      <c r="HI560">
        <v>0</v>
      </c>
      <c r="HJ560">
        <v>27.2319</v>
      </c>
      <c r="HK560">
        <v>999.9</v>
      </c>
      <c r="HL560">
        <v>46.3</v>
      </c>
      <c r="HM560">
        <v>31.6</v>
      </c>
      <c r="HN560">
        <v>23.9593</v>
      </c>
      <c r="HO560">
        <v>60.4059</v>
      </c>
      <c r="HP560">
        <v>22.3598</v>
      </c>
      <c r="HQ560">
        <v>1</v>
      </c>
      <c r="HR560">
        <v>0.105</v>
      </c>
      <c r="HS560">
        <v>0.55015</v>
      </c>
      <c r="HT560">
        <v>20.2791</v>
      </c>
      <c r="HU560">
        <v>5.21265</v>
      </c>
      <c r="HV560">
        <v>11.9785</v>
      </c>
      <c r="HW560">
        <v>4.96385</v>
      </c>
      <c r="HX560">
        <v>3.27445</v>
      </c>
      <c r="HY560">
        <v>9999</v>
      </c>
      <c r="HZ560">
        <v>9999</v>
      </c>
      <c r="IA560">
        <v>9999</v>
      </c>
      <c r="IB560">
        <v>999.9</v>
      </c>
      <c r="IC560">
        <v>1.86395</v>
      </c>
      <c r="ID560">
        <v>1.86006</v>
      </c>
      <c r="IE560">
        <v>1.8584</v>
      </c>
      <c r="IF560">
        <v>1.85974</v>
      </c>
      <c r="IG560">
        <v>1.85988</v>
      </c>
      <c r="IH560">
        <v>1.85837</v>
      </c>
      <c r="II560">
        <v>1.85745</v>
      </c>
      <c r="IJ560">
        <v>1.85242</v>
      </c>
      <c r="IK560">
        <v>0</v>
      </c>
      <c r="IL560">
        <v>0</v>
      </c>
      <c r="IM560">
        <v>0</v>
      </c>
      <c r="IN560">
        <v>0</v>
      </c>
      <c r="IO560" t="s">
        <v>443</v>
      </c>
      <c r="IP560" t="s">
        <v>444</v>
      </c>
      <c r="IQ560" t="s">
        <v>445</v>
      </c>
      <c r="IR560" t="s">
        <v>445</v>
      </c>
      <c r="IS560" t="s">
        <v>445</v>
      </c>
      <c r="IT560" t="s">
        <v>445</v>
      </c>
      <c r="IU560">
        <v>0</v>
      </c>
      <c r="IV560">
        <v>100</v>
      </c>
      <c r="IW560">
        <v>100</v>
      </c>
      <c r="IX560">
        <v>-1.045</v>
      </c>
      <c r="IY560">
        <v>0.2769</v>
      </c>
      <c r="IZ560">
        <v>-1.101190050776656</v>
      </c>
      <c r="JA560">
        <v>-0.0009077452495023094</v>
      </c>
      <c r="JB560">
        <v>1.260287539409167E-06</v>
      </c>
      <c r="JC560">
        <v>-2.747980142854786E-10</v>
      </c>
      <c r="JD560">
        <v>0.01164710740424388</v>
      </c>
      <c r="JE560">
        <v>0.002354074995816399</v>
      </c>
      <c r="JF560">
        <v>0.0004967520844642659</v>
      </c>
      <c r="JG560">
        <v>-1.558376616488758E-06</v>
      </c>
      <c r="JH560">
        <v>1</v>
      </c>
      <c r="JI560">
        <v>1955</v>
      </c>
      <c r="JJ560">
        <v>1</v>
      </c>
      <c r="JK560">
        <v>26</v>
      </c>
      <c r="JL560">
        <v>194435.2</v>
      </c>
      <c r="JM560">
        <v>194435.4</v>
      </c>
      <c r="JN560">
        <v>2.3584</v>
      </c>
      <c r="JO560">
        <v>2.6123</v>
      </c>
      <c r="JP560">
        <v>1.49658</v>
      </c>
      <c r="JQ560">
        <v>2.34741</v>
      </c>
      <c r="JR560">
        <v>1.54907</v>
      </c>
      <c r="JS560">
        <v>2.46338</v>
      </c>
      <c r="JT560">
        <v>35.9879</v>
      </c>
      <c r="JU560">
        <v>24.1751</v>
      </c>
      <c r="JV560">
        <v>18</v>
      </c>
      <c r="JW560">
        <v>482.585</v>
      </c>
      <c r="JX560">
        <v>489.116</v>
      </c>
      <c r="JY560">
        <v>26.9857</v>
      </c>
      <c r="JZ560">
        <v>28.6058</v>
      </c>
      <c r="KA560">
        <v>30.0001</v>
      </c>
      <c r="KB560">
        <v>28.8083</v>
      </c>
      <c r="KC560">
        <v>28.7999</v>
      </c>
      <c r="KD560">
        <v>47.4417</v>
      </c>
      <c r="KE560">
        <v>18.3055</v>
      </c>
      <c r="KF560">
        <v>59.0928</v>
      </c>
      <c r="KG560">
        <v>26.9359</v>
      </c>
      <c r="KH560">
        <v>1042.06</v>
      </c>
      <c r="KI560">
        <v>20.0521</v>
      </c>
      <c r="KJ560">
        <v>101.934</v>
      </c>
      <c r="KK560">
        <v>91.4572</v>
      </c>
    </row>
    <row r="561" spans="1:297">
      <c r="A561">
        <v>543</v>
      </c>
      <c r="B561">
        <v>1758655724.1</v>
      </c>
      <c r="C561">
        <v>14091.09999990463</v>
      </c>
      <c r="D561" t="s">
        <v>1536</v>
      </c>
      <c r="E561" t="s">
        <v>1537</v>
      </c>
      <c r="F561">
        <v>5</v>
      </c>
      <c r="G561" t="s">
        <v>1413</v>
      </c>
      <c r="H561" t="s">
        <v>438</v>
      </c>
      <c r="I561">
        <v>1758655716.6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(EA561+(U561+2*0.95*5.67E-8*(((EA561+$B$9)+273)^4-(EA561+273)^4)-44100*J561)/(1.84*29.3*R561+8*0.95*5.67E-8*(EA561+273)^3))</f>
        <v>0</v>
      </c>
      <c r="W561">
        <f>($C$9*EB561+$D$9*EC561+$E$9*V561)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2*0.95*5.67E-8*(((EA561+$B$9)+273)^4-(W561+273)^4)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1046.527901155907</v>
      </c>
      <c r="AK561">
        <v>1009.257636363637</v>
      </c>
      <c r="AL561">
        <v>3.476162371011293</v>
      </c>
      <c r="AM561">
        <v>65.18557991189942</v>
      </c>
      <c r="AN561">
        <f>(AP561 - AO561 + DY561*1E3/(8.314*(EA561+273.15)) * AR561/DX561 * AQ561) * DX561/(100*DL561) * 1000/(1000 - AP561)</f>
        <v>0</v>
      </c>
      <c r="AO561">
        <v>19.95085038835691</v>
      </c>
      <c r="AP561">
        <v>21.79708969696969</v>
      </c>
      <c r="AQ561">
        <v>-4.345389887759742E-05</v>
      </c>
      <c r="AR561">
        <v>105.0321388018358</v>
      </c>
      <c r="AS561">
        <v>0</v>
      </c>
      <c r="AT561">
        <v>0</v>
      </c>
      <c r="AU561">
        <f>IF(AS561*$H$15&gt;=AW561,1.0,(AW561/(AW561-AS561*$H$15)))</f>
        <v>0</v>
      </c>
      <c r="AV561">
        <f>(AU561-1)*100</f>
        <v>0</v>
      </c>
      <c r="AW561">
        <f>MAX(0,($B$15+$C$15*EF561)/(1+$D$15*EF561)*DY561/(EA561+273)*$E$15)</f>
        <v>0</v>
      </c>
      <c r="AX561" t="s">
        <v>439</v>
      </c>
      <c r="AY561" t="s">
        <v>439</v>
      </c>
      <c r="AZ561">
        <v>0</v>
      </c>
      <c r="BA561">
        <v>0</v>
      </c>
      <c r="BB561">
        <f>1-AZ561/BA561</f>
        <v>0</v>
      </c>
      <c r="BC561">
        <v>0</v>
      </c>
      <c r="BD561" t="s">
        <v>439</v>
      </c>
      <c r="BE561" t="s">
        <v>439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439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$B$13*EG561+$C$13*EH561+$F$13*ES561*(1-EV561)</f>
        <v>0</v>
      </c>
      <c r="DI561">
        <f>DH561*DJ561</f>
        <v>0</v>
      </c>
      <c r="DJ561">
        <f>($B$13*$D$11+$C$13*$D$11+$F$13*((FF561+EX561)/MAX(FF561+EX561+FG561, 0.1)*$I$11+FG561/MAX(FF561+EX561+FG561, 0.1)*$J$11))/($B$13+$C$13+$F$13)</f>
        <v>0</v>
      </c>
      <c r="DK561">
        <f>($B$13*$K$11+$C$13*$K$11+$F$13*((FF561+EX561)/MAX(FF561+EX561+FG561, 0.1)*$P$11+FG561/MAX(FF561+EX561+FG561, 0.1)*$Q$11))/($B$13+$C$13+$F$13)</f>
        <v>0</v>
      </c>
      <c r="DL561">
        <v>5.79</v>
      </c>
      <c r="DM561">
        <v>0.5</v>
      </c>
      <c r="DN561" t="s">
        <v>440</v>
      </c>
      <c r="DO561">
        <v>2</v>
      </c>
      <c r="DP561" t="b">
        <v>1</v>
      </c>
      <c r="DQ561">
        <v>1758655716.6</v>
      </c>
      <c r="DR561">
        <v>963.520925925926</v>
      </c>
      <c r="DS561">
        <v>1009.928407407407</v>
      </c>
      <c r="DT561">
        <v>21.80571851851852</v>
      </c>
      <c r="DU561">
        <v>19.85897037037037</v>
      </c>
      <c r="DV561">
        <v>964.5715555555556</v>
      </c>
      <c r="DW561">
        <v>21.52871851851852</v>
      </c>
      <c r="DX561">
        <v>500.0324074074073</v>
      </c>
      <c r="DY561">
        <v>90.21519259259259</v>
      </c>
      <c r="DZ561">
        <v>0.06785468888888889</v>
      </c>
      <c r="EA561">
        <v>28.85413703703703</v>
      </c>
      <c r="EB561">
        <v>30.0631962962963</v>
      </c>
      <c r="EC561">
        <v>999.9000000000001</v>
      </c>
      <c r="ED561">
        <v>0</v>
      </c>
      <c r="EE561">
        <v>0</v>
      </c>
      <c r="EF561">
        <v>9987.892962962962</v>
      </c>
      <c r="EG561">
        <v>0</v>
      </c>
      <c r="EH561">
        <v>11.2928</v>
      </c>
      <c r="EI561">
        <v>-46.4075037037037</v>
      </c>
      <c r="EJ561">
        <v>984.9990740740742</v>
      </c>
      <c r="EK561">
        <v>1030.392592592593</v>
      </c>
      <c r="EL561">
        <v>1.946745925925926</v>
      </c>
      <c r="EM561">
        <v>1009.928407407407</v>
      </c>
      <c r="EN561">
        <v>19.85897037037037</v>
      </c>
      <c r="EO561">
        <v>1.967207037037037</v>
      </c>
      <c r="EP561">
        <v>1.791581481481481</v>
      </c>
      <c r="EQ561">
        <v>17.18283703703704</v>
      </c>
      <c r="ER561">
        <v>15.71345925925926</v>
      </c>
      <c r="ES561">
        <v>1999.959259259259</v>
      </c>
      <c r="ET561">
        <v>0.9799999999999999</v>
      </c>
      <c r="EU561">
        <v>0.02000010740740741</v>
      </c>
      <c r="EV561">
        <v>0</v>
      </c>
      <c r="EW561">
        <v>941.4971111111111</v>
      </c>
      <c r="EX561">
        <v>5.00078</v>
      </c>
      <c r="EY561">
        <v>18319.72222222223</v>
      </c>
      <c r="EZ561">
        <v>16379.3037037037</v>
      </c>
      <c r="FA561">
        <v>39.10859259259259</v>
      </c>
      <c r="FB561">
        <v>39.90714814814815</v>
      </c>
      <c r="FC561">
        <v>39.30529629629629</v>
      </c>
      <c r="FD561">
        <v>39.62007407407406</v>
      </c>
      <c r="FE561">
        <v>40.2034074074074</v>
      </c>
      <c r="FF561">
        <v>1955.05925925926</v>
      </c>
      <c r="FG561">
        <v>39.9</v>
      </c>
      <c r="FH561">
        <v>0</v>
      </c>
      <c r="FI561">
        <v>1758655722.6</v>
      </c>
      <c r="FJ561">
        <v>0</v>
      </c>
      <c r="FK561">
        <v>941.3282399999998</v>
      </c>
      <c r="FL561">
        <v>-22.34838463903891</v>
      </c>
      <c r="FM561">
        <v>-406.2769237679219</v>
      </c>
      <c r="FN561">
        <v>18317.048</v>
      </c>
      <c r="FO561">
        <v>15</v>
      </c>
      <c r="FP561">
        <v>0</v>
      </c>
      <c r="FQ561" t="s">
        <v>441</v>
      </c>
      <c r="FR561">
        <v>1746989605.5</v>
      </c>
      <c r="FS561">
        <v>1746989593.5</v>
      </c>
      <c r="FT561">
        <v>0</v>
      </c>
      <c r="FU561">
        <v>-0.274</v>
      </c>
      <c r="FV561">
        <v>-0.002</v>
      </c>
      <c r="FW561">
        <v>2.549</v>
      </c>
      <c r="FX561">
        <v>0.129</v>
      </c>
      <c r="FY561">
        <v>420</v>
      </c>
      <c r="FZ561">
        <v>17</v>
      </c>
      <c r="GA561">
        <v>0.02</v>
      </c>
      <c r="GB561">
        <v>0.04</v>
      </c>
      <c r="GC561">
        <v>-46.4990225</v>
      </c>
      <c r="GD561">
        <v>1.684548968105213</v>
      </c>
      <c r="GE561">
        <v>0.1868977534475737</v>
      </c>
      <c r="GF561">
        <v>0</v>
      </c>
      <c r="GG561">
        <v>942.5508823529411</v>
      </c>
      <c r="GH561">
        <v>-18.99550799748559</v>
      </c>
      <c r="GI561">
        <v>1.893027465769898</v>
      </c>
      <c r="GJ561">
        <v>0</v>
      </c>
      <c r="GK561">
        <v>2.00224075</v>
      </c>
      <c r="GL561">
        <v>-1.020073958724205</v>
      </c>
      <c r="GM561">
        <v>0.09818620700962787</v>
      </c>
      <c r="GN561">
        <v>0</v>
      </c>
      <c r="GO561">
        <v>0</v>
      </c>
      <c r="GP561">
        <v>3</v>
      </c>
      <c r="GQ561" t="s">
        <v>459</v>
      </c>
      <c r="GR561">
        <v>3.10242</v>
      </c>
      <c r="GS561">
        <v>2.72527</v>
      </c>
      <c r="GT561">
        <v>0.159251</v>
      </c>
      <c r="GU561">
        <v>0.16391</v>
      </c>
      <c r="GV561">
        <v>0.100534</v>
      </c>
      <c r="GW561">
        <v>0.09581290000000001</v>
      </c>
      <c r="GX561">
        <v>21972.7</v>
      </c>
      <c r="GY561">
        <v>19857</v>
      </c>
      <c r="GZ561">
        <v>26697.4</v>
      </c>
      <c r="HA561">
        <v>23970.5</v>
      </c>
      <c r="HB561">
        <v>38434.3</v>
      </c>
      <c r="HC561">
        <v>32048.1</v>
      </c>
      <c r="HD561">
        <v>46621.8</v>
      </c>
      <c r="HE561">
        <v>37923.5</v>
      </c>
      <c r="HF561">
        <v>1.87385</v>
      </c>
      <c r="HG561">
        <v>1.86068</v>
      </c>
      <c r="HH561">
        <v>0.172593</v>
      </c>
      <c r="HI561">
        <v>0</v>
      </c>
      <c r="HJ561">
        <v>27.2319</v>
      </c>
      <c r="HK561">
        <v>999.9</v>
      </c>
      <c r="HL561">
        <v>46.3</v>
      </c>
      <c r="HM561">
        <v>31.6</v>
      </c>
      <c r="HN561">
        <v>23.9563</v>
      </c>
      <c r="HO561">
        <v>60.9859</v>
      </c>
      <c r="HP561">
        <v>22.3397</v>
      </c>
      <c r="HQ561">
        <v>1</v>
      </c>
      <c r="HR561">
        <v>0.105046</v>
      </c>
      <c r="HS561">
        <v>0.568728</v>
      </c>
      <c r="HT561">
        <v>20.279</v>
      </c>
      <c r="HU561">
        <v>5.2125</v>
      </c>
      <c r="HV561">
        <v>11.9782</v>
      </c>
      <c r="HW561">
        <v>4.9637</v>
      </c>
      <c r="HX561">
        <v>3.27433</v>
      </c>
      <c r="HY561">
        <v>9999</v>
      </c>
      <c r="HZ561">
        <v>9999</v>
      </c>
      <c r="IA561">
        <v>9999</v>
      </c>
      <c r="IB561">
        <v>999.9</v>
      </c>
      <c r="IC561">
        <v>1.86394</v>
      </c>
      <c r="ID561">
        <v>1.86006</v>
      </c>
      <c r="IE561">
        <v>1.8584</v>
      </c>
      <c r="IF561">
        <v>1.85974</v>
      </c>
      <c r="IG561">
        <v>1.85987</v>
      </c>
      <c r="IH561">
        <v>1.85837</v>
      </c>
      <c r="II561">
        <v>1.85745</v>
      </c>
      <c r="IJ561">
        <v>1.85241</v>
      </c>
      <c r="IK561">
        <v>0</v>
      </c>
      <c r="IL561">
        <v>0</v>
      </c>
      <c r="IM561">
        <v>0</v>
      </c>
      <c r="IN561">
        <v>0</v>
      </c>
      <c r="IO561" t="s">
        <v>443</v>
      </c>
      <c r="IP561" t="s">
        <v>444</v>
      </c>
      <c r="IQ561" t="s">
        <v>445</v>
      </c>
      <c r="IR561" t="s">
        <v>445</v>
      </c>
      <c r="IS561" t="s">
        <v>445</v>
      </c>
      <c r="IT561" t="s">
        <v>445</v>
      </c>
      <c r="IU561">
        <v>0</v>
      </c>
      <c r="IV561">
        <v>100</v>
      </c>
      <c r="IW561">
        <v>100</v>
      </c>
      <c r="IX561">
        <v>-1.032</v>
      </c>
      <c r="IY561">
        <v>0.2769</v>
      </c>
      <c r="IZ561">
        <v>-1.101190050776656</v>
      </c>
      <c r="JA561">
        <v>-0.0009077452495023094</v>
      </c>
      <c r="JB561">
        <v>1.260287539409167E-06</v>
      </c>
      <c r="JC561">
        <v>-2.747980142854786E-10</v>
      </c>
      <c r="JD561">
        <v>0.01164710740424388</v>
      </c>
      <c r="JE561">
        <v>0.002354074995816399</v>
      </c>
      <c r="JF561">
        <v>0.0004967520844642659</v>
      </c>
      <c r="JG561">
        <v>-1.558376616488758E-06</v>
      </c>
      <c r="JH561">
        <v>1</v>
      </c>
      <c r="JI561">
        <v>1955</v>
      </c>
      <c r="JJ561">
        <v>1</v>
      </c>
      <c r="JK561">
        <v>26</v>
      </c>
      <c r="JL561">
        <v>194435.3</v>
      </c>
      <c r="JM561">
        <v>194435.5</v>
      </c>
      <c r="JN561">
        <v>2.3938</v>
      </c>
      <c r="JO561">
        <v>2.60986</v>
      </c>
      <c r="JP561">
        <v>1.49658</v>
      </c>
      <c r="JQ561">
        <v>2.34741</v>
      </c>
      <c r="JR561">
        <v>1.54907</v>
      </c>
      <c r="JS561">
        <v>2.45483</v>
      </c>
      <c r="JT561">
        <v>35.9879</v>
      </c>
      <c r="JU561">
        <v>24.1751</v>
      </c>
      <c r="JV561">
        <v>18</v>
      </c>
      <c r="JW561">
        <v>482.759</v>
      </c>
      <c r="JX561">
        <v>489.006</v>
      </c>
      <c r="JY561">
        <v>26.9159</v>
      </c>
      <c r="JZ561">
        <v>28.607</v>
      </c>
      <c r="KA561">
        <v>30.0001</v>
      </c>
      <c r="KB561">
        <v>28.8083</v>
      </c>
      <c r="KC561">
        <v>28.8024</v>
      </c>
      <c r="KD561">
        <v>48.0263</v>
      </c>
      <c r="KE561">
        <v>18.0212</v>
      </c>
      <c r="KF561">
        <v>59.0928</v>
      </c>
      <c r="KG561">
        <v>26.88</v>
      </c>
      <c r="KH561">
        <v>1055.44</v>
      </c>
      <c r="KI561">
        <v>20.1343</v>
      </c>
      <c r="KJ561">
        <v>101.933</v>
      </c>
      <c r="KK561">
        <v>91.4577</v>
      </c>
    </row>
    <row r="562" spans="1:297">
      <c r="A562">
        <v>544</v>
      </c>
      <c r="B562">
        <v>1758655729.1</v>
      </c>
      <c r="C562">
        <v>14096.09999990463</v>
      </c>
      <c r="D562" t="s">
        <v>1538</v>
      </c>
      <c r="E562" t="s">
        <v>1539</v>
      </c>
      <c r="F562">
        <v>5</v>
      </c>
      <c r="G562" t="s">
        <v>1413</v>
      </c>
      <c r="H562" t="s">
        <v>438</v>
      </c>
      <c r="I562">
        <v>1758655721.314285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(EA562+(U562+2*0.95*5.67E-8*(((EA562+$B$9)+273)^4-(EA562+273)^4)-44100*J562)/(1.84*29.3*R562+8*0.95*5.67E-8*(EA562+273)^3))</f>
        <v>0</v>
      </c>
      <c r="W562">
        <f>($C$9*EB562+$D$9*EC562+$E$9*V562)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2*0.95*5.67E-8*(((EA562+$B$9)+273)^4-(W562+273)^4)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1063.874004833078</v>
      </c>
      <c r="AK562">
        <v>1026.729212121212</v>
      </c>
      <c r="AL562">
        <v>3.500722119547758</v>
      </c>
      <c r="AM562">
        <v>65.18557991189942</v>
      </c>
      <c r="AN562">
        <f>(AP562 - AO562 + DY562*1E3/(8.314*(EA562+273.15)) * AR562/DX562 * AQ562) * DX562/(100*DL562) * 1000/(1000 - AP562)</f>
        <v>0</v>
      </c>
      <c r="AO562">
        <v>20.03402321559505</v>
      </c>
      <c r="AP562">
        <v>21.79576606060606</v>
      </c>
      <c r="AQ562">
        <v>-2.071850688078215E-05</v>
      </c>
      <c r="AR562">
        <v>105.0321388018358</v>
      </c>
      <c r="AS562">
        <v>0</v>
      </c>
      <c r="AT562">
        <v>0</v>
      </c>
      <c r="AU562">
        <f>IF(AS562*$H$15&gt;=AW562,1.0,(AW562/(AW562-AS562*$H$15)))</f>
        <v>0</v>
      </c>
      <c r="AV562">
        <f>(AU562-1)*100</f>
        <v>0</v>
      </c>
      <c r="AW562">
        <f>MAX(0,($B$15+$C$15*EF562)/(1+$D$15*EF562)*DY562/(EA562+273)*$E$15)</f>
        <v>0</v>
      </c>
      <c r="AX562" t="s">
        <v>439</v>
      </c>
      <c r="AY562" t="s">
        <v>439</v>
      </c>
      <c r="AZ562">
        <v>0</v>
      </c>
      <c r="BA562">
        <v>0</v>
      </c>
      <c r="BB562">
        <f>1-AZ562/BA562</f>
        <v>0</v>
      </c>
      <c r="BC562">
        <v>0</v>
      </c>
      <c r="BD562" t="s">
        <v>439</v>
      </c>
      <c r="BE562" t="s">
        <v>439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439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$B$13*EG562+$C$13*EH562+$F$13*ES562*(1-EV562)</f>
        <v>0</v>
      </c>
      <c r="DI562">
        <f>DH562*DJ562</f>
        <v>0</v>
      </c>
      <c r="DJ562">
        <f>($B$13*$D$11+$C$13*$D$11+$F$13*((FF562+EX562)/MAX(FF562+EX562+FG562, 0.1)*$I$11+FG562/MAX(FF562+EX562+FG562, 0.1)*$J$11))/($B$13+$C$13+$F$13)</f>
        <v>0</v>
      </c>
      <c r="DK562">
        <f>($B$13*$K$11+$C$13*$K$11+$F$13*((FF562+EX562)/MAX(FF562+EX562+FG562, 0.1)*$P$11+FG562/MAX(FF562+EX562+FG562, 0.1)*$Q$11))/($B$13+$C$13+$F$13)</f>
        <v>0</v>
      </c>
      <c r="DL562">
        <v>5.79</v>
      </c>
      <c r="DM562">
        <v>0.5</v>
      </c>
      <c r="DN562" t="s">
        <v>440</v>
      </c>
      <c r="DO562">
        <v>2</v>
      </c>
      <c r="DP562" t="b">
        <v>1</v>
      </c>
      <c r="DQ562">
        <v>1758655721.314285</v>
      </c>
      <c r="DR562">
        <v>979.5220357142856</v>
      </c>
      <c r="DS562">
        <v>1025.805142857143</v>
      </c>
      <c r="DT562">
        <v>21.80068214285714</v>
      </c>
      <c r="DU562">
        <v>19.93226071428571</v>
      </c>
      <c r="DV562">
        <v>980.5603214285713</v>
      </c>
      <c r="DW562">
        <v>21.52378571428571</v>
      </c>
      <c r="DX562">
        <v>500.0188928571428</v>
      </c>
      <c r="DY562">
        <v>90.21509285714285</v>
      </c>
      <c r="DZ562">
        <v>0.06776371071428569</v>
      </c>
      <c r="EA562">
        <v>28.83971428571429</v>
      </c>
      <c r="EB562">
        <v>30.05489642857143</v>
      </c>
      <c r="EC562">
        <v>999.9000000000002</v>
      </c>
      <c r="ED562">
        <v>0</v>
      </c>
      <c r="EE562">
        <v>0</v>
      </c>
      <c r="EF562">
        <v>9981.250714285712</v>
      </c>
      <c r="EG562">
        <v>0</v>
      </c>
      <c r="EH562">
        <v>11.2928</v>
      </c>
      <c r="EI562">
        <v>-46.28299285714287</v>
      </c>
      <c r="EJ562">
        <v>1001.352035714286</v>
      </c>
      <c r="EK562">
        <v>1046.668571428571</v>
      </c>
      <c r="EL562">
        <v>1.868418928571429</v>
      </c>
      <c r="EM562">
        <v>1025.805142857143</v>
      </c>
      <c r="EN562">
        <v>19.93226071428571</v>
      </c>
      <c r="EO562">
        <v>1.966749285714286</v>
      </c>
      <c r="EP562">
        <v>1.798190714285715</v>
      </c>
      <c r="EQ562">
        <v>17.17916428571429</v>
      </c>
      <c r="ER562">
        <v>15.77098928571429</v>
      </c>
      <c r="ES562">
        <v>1999.969642857143</v>
      </c>
      <c r="ET562">
        <v>0.9800000714285713</v>
      </c>
      <c r="EU562">
        <v>0.02000003928571429</v>
      </c>
      <c r="EV562">
        <v>0</v>
      </c>
      <c r="EW562">
        <v>939.7132857142858</v>
      </c>
      <c r="EX562">
        <v>5.00078</v>
      </c>
      <c r="EY562">
        <v>18286.52857142857</v>
      </c>
      <c r="EZ562">
        <v>16379.4</v>
      </c>
      <c r="FA562">
        <v>39.09792857142857</v>
      </c>
      <c r="FB562">
        <v>39.906</v>
      </c>
      <c r="FC562">
        <v>39.29442857142857</v>
      </c>
      <c r="FD562">
        <v>39.61132142857142</v>
      </c>
      <c r="FE562">
        <v>40.20064285714285</v>
      </c>
      <c r="FF562">
        <v>1955.069642857143</v>
      </c>
      <c r="FG562">
        <v>39.9</v>
      </c>
      <c r="FH562">
        <v>0</v>
      </c>
      <c r="FI562">
        <v>1758655727.4</v>
      </c>
      <c r="FJ562">
        <v>0</v>
      </c>
      <c r="FK562">
        <v>939.49056</v>
      </c>
      <c r="FL562">
        <v>-24.39315381722018</v>
      </c>
      <c r="FM562">
        <v>-451.2307685911915</v>
      </c>
      <c r="FN562">
        <v>18282.76</v>
      </c>
      <c r="FO562">
        <v>15</v>
      </c>
      <c r="FP562">
        <v>0</v>
      </c>
      <c r="FQ562" t="s">
        <v>441</v>
      </c>
      <c r="FR562">
        <v>1746989605.5</v>
      </c>
      <c r="FS562">
        <v>1746989593.5</v>
      </c>
      <c r="FT562">
        <v>0</v>
      </c>
      <c r="FU562">
        <v>-0.274</v>
      </c>
      <c r="FV562">
        <v>-0.002</v>
      </c>
      <c r="FW562">
        <v>2.549</v>
      </c>
      <c r="FX562">
        <v>0.129</v>
      </c>
      <c r="FY562">
        <v>420</v>
      </c>
      <c r="FZ562">
        <v>17</v>
      </c>
      <c r="GA562">
        <v>0.02</v>
      </c>
      <c r="GB562">
        <v>0.04</v>
      </c>
      <c r="GC562">
        <v>-46.3676243902439</v>
      </c>
      <c r="GD562">
        <v>1.34758536585359</v>
      </c>
      <c r="GE562">
        <v>0.166052180720968</v>
      </c>
      <c r="GF562">
        <v>0</v>
      </c>
      <c r="GG562">
        <v>940.7161176470588</v>
      </c>
      <c r="GH562">
        <v>-22.54423223386183</v>
      </c>
      <c r="GI562">
        <v>2.230604715749498</v>
      </c>
      <c r="GJ562">
        <v>0</v>
      </c>
      <c r="GK562">
        <v>1.913676341463415</v>
      </c>
      <c r="GL562">
        <v>-1.004235052264805</v>
      </c>
      <c r="GM562">
        <v>0.09905676460214302</v>
      </c>
      <c r="GN562">
        <v>0</v>
      </c>
      <c r="GO562">
        <v>0</v>
      </c>
      <c r="GP562">
        <v>3</v>
      </c>
      <c r="GQ562" t="s">
        <v>459</v>
      </c>
      <c r="GR562">
        <v>3.10204</v>
      </c>
      <c r="GS562">
        <v>2.72558</v>
      </c>
      <c r="GT562">
        <v>0.161002</v>
      </c>
      <c r="GU562">
        <v>0.165593</v>
      </c>
      <c r="GV562">
        <v>0.100529</v>
      </c>
      <c r="GW562">
        <v>0.096095</v>
      </c>
      <c r="GX562">
        <v>21927.1</v>
      </c>
      <c r="GY562">
        <v>19817</v>
      </c>
      <c r="GZ562">
        <v>26697.5</v>
      </c>
      <c r="HA562">
        <v>23970.4</v>
      </c>
      <c r="HB562">
        <v>38434.8</v>
      </c>
      <c r="HC562">
        <v>32038.1</v>
      </c>
      <c r="HD562">
        <v>46621.9</v>
      </c>
      <c r="HE562">
        <v>37923.4</v>
      </c>
      <c r="HF562">
        <v>1.873</v>
      </c>
      <c r="HG562">
        <v>1.86173</v>
      </c>
      <c r="HH562">
        <v>0.172481</v>
      </c>
      <c r="HI562">
        <v>0</v>
      </c>
      <c r="HJ562">
        <v>27.2316</v>
      </c>
      <c r="HK562">
        <v>999.9</v>
      </c>
      <c r="HL562">
        <v>46.3</v>
      </c>
      <c r="HM562">
        <v>31.6</v>
      </c>
      <c r="HN562">
        <v>23.9565</v>
      </c>
      <c r="HO562">
        <v>61.2659</v>
      </c>
      <c r="HP562">
        <v>22.4119</v>
      </c>
      <c r="HQ562">
        <v>1</v>
      </c>
      <c r="HR562">
        <v>0.105036</v>
      </c>
      <c r="HS562">
        <v>0.561035</v>
      </c>
      <c r="HT562">
        <v>20.2792</v>
      </c>
      <c r="HU562">
        <v>5.2125</v>
      </c>
      <c r="HV562">
        <v>11.9794</v>
      </c>
      <c r="HW562">
        <v>4.9637</v>
      </c>
      <c r="HX562">
        <v>3.27433</v>
      </c>
      <c r="HY562">
        <v>9999</v>
      </c>
      <c r="HZ562">
        <v>9999</v>
      </c>
      <c r="IA562">
        <v>9999</v>
      </c>
      <c r="IB562">
        <v>999.9</v>
      </c>
      <c r="IC562">
        <v>1.86394</v>
      </c>
      <c r="ID562">
        <v>1.86007</v>
      </c>
      <c r="IE562">
        <v>1.85839</v>
      </c>
      <c r="IF562">
        <v>1.85974</v>
      </c>
      <c r="IG562">
        <v>1.85988</v>
      </c>
      <c r="IH562">
        <v>1.85837</v>
      </c>
      <c r="II562">
        <v>1.85744</v>
      </c>
      <c r="IJ562">
        <v>1.85241</v>
      </c>
      <c r="IK562">
        <v>0</v>
      </c>
      <c r="IL562">
        <v>0</v>
      </c>
      <c r="IM562">
        <v>0</v>
      </c>
      <c r="IN562">
        <v>0</v>
      </c>
      <c r="IO562" t="s">
        <v>443</v>
      </c>
      <c r="IP562" t="s">
        <v>444</v>
      </c>
      <c r="IQ562" t="s">
        <v>445</v>
      </c>
      <c r="IR562" t="s">
        <v>445</v>
      </c>
      <c r="IS562" t="s">
        <v>445</v>
      </c>
      <c r="IT562" t="s">
        <v>445</v>
      </c>
      <c r="IU562">
        <v>0</v>
      </c>
      <c r="IV562">
        <v>100</v>
      </c>
      <c r="IW562">
        <v>100</v>
      </c>
      <c r="IX562">
        <v>-1.02</v>
      </c>
      <c r="IY562">
        <v>0.2768</v>
      </c>
      <c r="IZ562">
        <v>-1.101190050776656</v>
      </c>
      <c r="JA562">
        <v>-0.0009077452495023094</v>
      </c>
      <c r="JB562">
        <v>1.260287539409167E-06</v>
      </c>
      <c r="JC562">
        <v>-2.747980142854786E-10</v>
      </c>
      <c r="JD562">
        <v>0.01164710740424388</v>
      </c>
      <c r="JE562">
        <v>0.002354074995816399</v>
      </c>
      <c r="JF562">
        <v>0.0004967520844642659</v>
      </c>
      <c r="JG562">
        <v>-1.558376616488758E-06</v>
      </c>
      <c r="JH562">
        <v>1</v>
      </c>
      <c r="JI562">
        <v>1955</v>
      </c>
      <c r="JJ562">
        <v>1</v>
      </c>
      <c r="JK562">
        <v>26</v>
      </c>
      <c r="JL562">
        <v>194435.4</v>
      </c>
      <c r="JM562">
        <v>194435.6</v>
      </c>
      <c r="JN562">
        <v>2.41943</v>
      </c>
      <c r="JO562">
        <v>2.61719</v>
      </c>
      <c r="JP562">
        <v>1.49658</v>
      </c>
      <c r="JQ562">
        <v>2.34741</v>
      </c>
      <c r="JR562">
        <v>1.54907</v>
      </c>
      <c r="JS562">
        <v>2.36816</v>
      </c>
      <c r="JT562">
        <v>35.9879</v>
      </c>
      <c r="JU562">
        <v>24.1751</v>
      </c>
      <c r="JV562">
        <v>18</v>
      </c>
      <c r="JW562">
        <v>482.277</v>
      </c>
      <c r="JX562">
        <v>489.694</v>
      </c>
      <c r="JY562">
        <v>26.8611</v>
      </c>
      <c r="JZ562">
        <v>28.607</v>
      </c>
      <c r="KA562">
        <v>30.0001</v>
      </c>
      <c r="KB562">
        <v>28.8099</v>
      </c>
      <c r="KC562">
        <v>28.8024</v>
      </c>
      <c r="KD562">
        <v>48.6768</v>
      </c>
      <c r="KE562">
        <v>17.4419</v>
      </c>
      <c r="KF562">
        <v>59.0928</v>
      </c>
      <c r="KG562">
        <v>26.833</v>
      </c>
      <c r="KH562">
        <v>1075.48</v>
      </c>
      <c r="KI562">
        <v>20.2162</v>
      </c>
      <c r="KJ562">
        <v>101.933</v>
      </c>
      <c r="KK562">
        <v>91.4575</v>
      </c>
    </row>
    <row r="563" spans="1:297">
      <c r="A563">
        <v>545</v>
      </c>
      <c r="B563">
        <v>1758655734.1</v>
      </c>
      <c r="C563">
        <v>14101.09999990463</v>
      </c>
      <c r="D563" t="s">
        <v>1540</v>
      </c>
      <c r="E563" t="s">
        <v>1541</v>
      </c>
      <c r="F563">
        <v>5</v>
      </c>
      <c r="G563" t="s">
        <v>1413</v>
      </c>
      <c r="H563" t="s">
        <v>438</v>
      </c>
      <c r="I563">
        <v>1758655726.6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(EA563+(U563+2*0.95*5.67E-8*(((EA563+$B$9)+273)^4-(EA563+273)^4)-44100*J563)/(1.84*29.3*R563+8*0.95*5.67E-8*(EA563+273)^3))</f>
        <v>0</v>
      </c>
      <c r="W563">
        <f>($C$9*EB563+$D$9*EC563+$E$9*V563)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2*0.95*5.67E-8*(((EA563+$B$9)+273)^4-(W563+273)^4)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1080.867832131982</v>
      </c>
      <c r="AK563">
        <v>1044.066909090908</v>
      </c>
      <c r="AL563">
        <v>3.471190097451761</v>
      </c>
      <c r="AM563">
        <v>65.18557991189942</v>
      </c>
      <c r="AN563">
        <f>(AP563 - AO563 + DY563*1E3/(8.314*(EA563+273.15)) * AR563/DX563 * AQ563) * DX563/(100*DL563) * 1000/(1000 - AP563)</f>
        <v>0</v>
      </c>
      <c r="AO563">
        <v>20.09683673409981</v>
      </c>
      <c r="AP563">
        <v>21.79495393939393</v>
      </c>
      <c r="AQ563">
        <v>-1.064079931755844E-05</v>
      </c>
      <c r="AR563">
        <v>105.0321388018358</v>
      </c>
      <c r="AS563">
        <v>0</v>
      </c>
      <c r="AT563">
        <v>0</v>
      </c>
      <c r="AU563">
        <f>IF(AS563*$H$15&gt;=AW563,1.0,(AW563/(AW563-AS563*$H$15)))</f>
        <v>0</v>
      </c>
      <c r="AV563">
        <f>(AU563-1)*100</f>
        <v>0</v>
      </c>
      <c r="AW563">
        <f>MAX(0,($B$15+$C$15*EF563)/(1+$D$15*EF563)*DY563/(EA563+273)*$E$15)</f>
        <v>0</v>
      </c>
      <c r="AX563" t="s">
        <v>439</v>
      </c>
      <c r="AY563" t="s">
        <v>439</v>
      </c>
      <c r="AZ563">
        <v>0</v>
      </c>
      <c r="BA563">
        <v>0</v>
      </c>
      <c r="BB563">
        <f>1-AZ563/BA563</f>
        <v>0</v>
      </c>
      <c r="BC563">
        <v>0</v>
      </c>
      <c r="BD563" t="s">
        <v>439</v>
      </c>
      <c r="BE563" t="s">
        <v>439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439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$B$13*EG563+$C$13*EH563+$F$13*ES563*(1-EV563)</f>
        <v>0</v>
      </c>
      <c r="DI563">
        <f>DH563*DJ563</f>
        <v>0</v>
      </c>
      <c r="DJ563">
        <f>($B$13*$D$11+$C$13*$D$11+$F$13*((FF563+EX563)/MAX(FF563+EX563+FG563, 0.1)*$I$11+FG563/MAX(FF563+EX563+FG563, 0.1)*$J$11))/($B$13+$C$13+$F$13)</f>
        <v>0</v>
      </c>
      <c r="DK563">
        <f>($B$13*$K$11+$C$13*$K$11+$F$13*((FF563+EX563)/MAX(FF563+EX563+FG563, 0.1)*$P$11+FG563/MAX(FF563+EX563+FG563, 0.1)*$Q$11))/($B$13+$C$13+$F$13)</f>
        <v>0</v>
      </c>
      <c r="DL563">
        <v>5.79</v>
      </c>
      <c r="DM563">
        <v>0.5</v>
      </c>
      <c r="DN563" t="s">
        <v>440</v>
      </c>
      <c r="DO563">
        <v>2</v>
      </c>
      <c r="DP563" t="b">
        <v>1</v>
      </c>
      <c r="DQ563">
        <v>1758655726.6</v>
      </c>
      <c r="DR563">
        <v>997.4809259259259</v>
      </c>
      <c r="DS563">
        <v>1043.598518518518</v>
      </c>
      <c r="DT563">
        <v>21.79705925925926</v>
      </c>
      <c r="DU563">
        <v>20.01248518518518</v>
      </c>
      <c r="DV563">
        <v>998.5055555555555</v>
      </c>
      <c r="DW563">
        <v>21.52023333333334</v>
      </c>
      <c r="DX563">
        <v>500.0487407407408</v>
      </c>
      <c r="DY563">
        <v>90.21560370370372</v>
      </c>
      <c r="DZ563">
        <v>0.06750288888888888</v>
      </c>
      <c r="EA563">
        <v>28.82287407407407</v>
      </c>
      <c r="EB563">
        <v>30.0448962962963</v>
      </c>
      <c r="EC563">
        <v>999.9000000000001</v>
      </c>
      <c r="ED563">
        <v>0</v>
      </c>
      <c r="EE563">
        <v>0</v>
      </c>
      <c r="EF563">
        <v>9994.744814814814</v>
      </c>
      <c r="EG563">
        <v>0</v>
      </c>
      <c r="EH563">
        <v>11.2928</v>
      </c>
      <c r="EI563">
        <v>-46.11715185185185</v>
      </c>
      <c r="EJ563">
        <v>1019.707851851852</v>
      </c>
      <c r="EK563">
        <v>1064.91037037037</v>
      </c>
      <c r="EL563">
        <v>1.784570740740741</v>
      </c>
      <c r="EM563">
        <v>1043.598518518518</v>
      </c>
      <c r="EN563">
        <v>20.01248518518518</v>
      </c>
      <c r="EO563">
        <v>1.966433703703704</v>
      </c>
      <c r="EP563">
        <v>1.805438148148148</v>
      </c>
      <c r="EQ563">
        <v>17.17662222222222</v>
      </c>
      <c r="ER563">
        <v>15.83388148148148</v>
      </c>
      <c r="ES563">
        <v>1999.964814814815</v>
      </c>
      <c r="ET563">
        <v>0.9799999999999998</v>
      </c>
      <c r="EU563">
        <v>0.02000010740740741</v>
      </c>
      <c r="EV563">
        <v>0</v>
      </c>
      <c r="EW563">
        <v>937.5409629629629</v>
      </c>
      <c r="EX563">
        <v>5.00078</v>
      </c>
      <c r="EY563">
        <v>18245.75925925926</v>
      </c>
      <c r="EZ563">
        <v>16379.35925925926</v>
      </c>
      <c r="FA563">
        <v>39.0945925925926</v>
      </c>
      <c r="FB563">
        <v>39.91633333333333</v>
      </c>
      <c r="FC563">
        <v>39.28677777777778</v>
      </c>
      <c r="FD563">
        <v>39.60151851851851</v>
      </c>
      <c r="FE563">
        <v>40.18962962962963</v>
      </c>
      <c r="FF563">
        <v>1955.064814814815</v>
      </c>
      <c r="FG563">
        <v>39.9</v>
      </c>
      <c r="FH563">
        <v>0</v>
      </c>
      <c r="FI563">
        <v>1758655732.2</v>
      </c>
      <c r="FJ563">
        <v>0</v>
      </c>
      <c r="FK563">
        <v>937.5254399999999</v>
      </c>
      <c r="FL563">
        <v>-25.43330771271803</v>
      </c>
      <c r="FM563">
        <v>-478.7615385513853</v>
      </c>
      <c r="FN563">
        <v>18245.608</v>
      </c>
      <c r="FO563">
        <v>15</v>
      </c>
      <c r="FP563">
        <v>0</v>
      </c>
      <c r="FQ563" t="s">
        <v>441</v>
      </c>
      <c r="FR563">
        <v>1746989605.5</v>
      </c>
      <c r="FS563">
        <v>1746989593.5</v>
      </c>
      <c r="FT563">
        <v>0</v>
      </c>
      <c r="FU563">
        <v>-0.274</v>
      </c>
      <c r="FV563">
        <v>-0.002</v>
      </c>
      <c r="FW563">
        <v>2.549</v>
      </c>
      <c r="FX563">
        <v>0.129</v>
      </c>
      <c r="FY563">
        <v>420</v>
      </c>
      <c r="FZ563">
        <v>17</v>
      </c>
      <c r="GA563">
        <v>0.02</v>
      </c>
      <c r="GB563">
        <v>0.04</v>
      </c>
      <c r="GC563">
        <v>-46.18967</v>
      </c>
      <c r="GD563">
        <v>1.817959474671688</v>
      </c>
      <c r="GE563">
        <v>0.215359253574115</v>
      </c>
      <c r="GF563">
        <v>0</v>
      </c>
      <c r="GG563">
        <v>938.8786764705882</v>
      </c>
      <c r="GH563">
        <v>-24.66647824290398</v>
      </c>
      <c r="GI563">
        <v>2.43012063027366</v>
      </c>
      <c r="GJ563">
        <v>0</v>
      </c>
      <c r="GK563">
        <v>1.83735525</v>
      </c>
      <c r="GL563">
        <v>-0.9619989118198879</v>
      </c>
      <c r="GM563">
        <v>0.09269588491371936</v>
      </c>
      <c r="GN563">
        <v>0</v>
      </c>
      <c r="GO563">
        <v>0</v>
      </c>
      <c r="GP563">
        <v>3</v>
      </c>
      <c r="GQ563" t="s">
        <v>459</v>
      </c>
      <c r="GR563">
        <v>3.10236</v>
      </c>
      <c r="GS563">
        <v>2.72545</v>
      </c>
      <c r="GT563">
        <v>0.162725</v>
      </c>
      <c r="GU563">
        <v>0.167237</v>
      </c>
      <c r="GV563">
        <v>0.100524</v>
      </c>
      <c r="GW563">
        <v>0.09633559999999999</v>
      </c>
      <c r="GX563">
        <v>21882</v>
      </c>
      <c r="GY563">
        <v>19778</v>
      </c>
      <c r="GZ563">
        <v>26697.4</v>
      </c>
      <c r="HA563">
        <v>23970.4</v>
      </c>
      <c r="HB563">
        <v>38435.1</v>
      </c>
      <c r="HC563">
        <v>32029.8</v>
      </c>
      <c r="HD563">
        <v>46621.7</v>
      </c>
      <c r="HE563">
        <v>37923.6</v>
      </c>
      <c r="HF563">
        <v>1.87342</v>
      </c>
      <c r="HG563">
        <v>1.86138</v>
      </c>
      <c r="HH563">
        <v>0.171922</v>
      </c>
      <c r="HI563">
        <v>0</v>
      </c>
      <c r="HJ563">
        <v>27.2296</v>
      </c>
      <c r="HK563">
        <v>999.9</v>
      </c>
      <c r="HL563">
        <v>46.3</v>
      </c>
      <c r="HM563">
        <v>31.6</v>
      </c>
      <c r="HN563">
        <v>23.9595</v>
      </c>
      <c r="HO563">
        <v>61.2759</v>
      </c>
      <c r="HP563">
        <v>22.528</v>
      </c>
      <c r="HQ563">
        <v>1</v>
      </c>
      <c r="HR563">
        <v>0.105097</v>
      </c>
      <c r="HS563">
        <v>0.554907</v>
      </c>
      <c r="HT563">
        <v>20.2791</v>
      </c>
      <c r="HU563">
        <v>5.2119</v>
      </c>
      <c r="HV563">
        <v>11.9793</v>
      </c>
      <c r="HW563">
        <v>4.9635</v>
      </c>
      <c r="HX563">
        <v>3.27433</v>
      </c>
      <c r="HY563">
        <v>9999</v>
      </c>
      <c r="HZ563">
        <v>9999</v>
      </c>
      <c r="IA563">
        <v>9999</v>
      </c>
      <c r="IB563">
        <v>999.9</v>
      </c>
      <c r="IC563">
        <v>1.86394</v>
      </c>
      <c r="ID563">
        <v>1.86006</v>
      </c>
      <c r="IE563">
        <v>1.85838</v>
      </c>
      <c r="IF563">
        <v>1.85974</v>
      </c>
      <c r="IG563">
        <v>1.85987</v>
      </c>
      <c r="IH563">
        <v>1.85837</v>
      </c>
      <c r="II563">
        <v>1.85745</v>
      </c>
      <c r="IJ563">
        <v>1.85241</v>
      </c>
      <c r="IK563">
        <v>0</v>
      </c>
      <c r="IL563">
        <v>0</v>
      </c>
      <c r="IM563">
        <v>0</v>
      </c>
      <c r="IN563">
        <v>0</v>
      </c>
      <c r="IO563" t="s">
        <v>443</v>
      </c>
      <c r="IP563" t="s">
        <v>444</v>
      </c>
      <c r="IQ563" t="s">
        <v>445</v>
      </c>
      <c r="IR563" t="s">
        <v>445</v>
      </c>
      <c r="IS563" t="s">
        <v>445</v>
      </c>
      <c r="IT563" t="s">
        <v>445</v>
      </c>
      <c r="IU563">
        <v>0</v>
      </c>
      <c r="IV563">
        <v>100</v>
      </c>
      <c r="IW563">
        <v>100</v>
      </c>
      <c r="IX563">
        <v>-1.01</v>
      </c>
      <c r="IY563">
        <v>0.2768</v>
      </c>
      <c r="IZ563">
        <v>-1.101190050776656</v>
      </c>
      <c r="JA563">
        <v>-0.0009077452495023094</v>
      </c>
      <c r="JB563">
        <v>1.260287539409167E-06</v>
      </c>
      <c r="JC563">
        <v>-2.747980142854786E-10</v>
      </c>
      <c r="JD563">
        <v>0.01164710740424388</v>
      </c>
      <c r="JE563">
        <v>0.002354074995816399</v>
      </c>
      <c r="JF563">
        <v>0.0004967520844642659</v>
      </c>
      <c r="JG563">
        <v>-1.558376616488758E-06</v>
      </c>
      <c r="JH563">
        <v>1</v>
      </c>
      <c r="JI563">
        <v>1955</v>
      </c>
      <c r="JJ563">
        <v>1</v>
      </c>
      <c r="JK563">
        <v>26</v>
      </c>
      <c r="JL563">
        <v>194435.5</v>
      </c>
      <c r="JM563">
        <v>194435.7</v>
      </c>
      <c r="JN563">
        <v>2.45605</v>
      </c>
      <c r="JO563">
        <v>2.61475</v>
      </c>
      <c r="JP563">
        <v>1.49658</v>
      </c>
      <c r="JQ563">
        <v>2.34863</v>
      </c>
      <c r="JR563">
        <v>1.54907</v>
      </c>
      <c r="JS563">
        <v>2.35718</v>
      </c>
      <c r="JT563">
        <v>35.9645</v>
      </c>
      <c r="JU563">
        <v>24.1751</v>
      </c>
      <c r="JV563">
        <v>18</v>
      </c>
      <c r="JW563">
        <v>482.53</v>
      </c>
      <c r="JX563">
        <v>489.465</v>
      </c>
      <c r="JY563">
        <v>26.8126</v>
      </c>
      <c r="JZ563">
        <v>28.6095</v>
      </c>
      <c r="KA563">
        <v>30.0002</v>
      </c>
      <c r="KB563">
        <v>28.8107</v>
      </c>
      <c r="KC563">
        <v>28.8024</v>
      </c>
      <c r="KD563">
        <v>49.2695</v>
      </c>
      <c r="KE563">
        <v>17.1666</v>
      </c>
      <c r="KF563">
        <v>59.0928</v>
      </c>
      <c r="KG563">
        <v>26.7922</v>
      </c>
      <c r="KH563">
        <v>1088.85</v>
      </c>
      <c r="KI563">
        <v>20.2958</v>
      </c>
      <c r="KJ563">
        <v>101.933</v>
      </c>
      <c r="KK563">
        <v>91.4577</v>
      </c>
    </row>
    <row r="564" spans="1:297">
      <c r="A564">
        <v>546</v>
      </c>
      <c r="B564">
        <v>1758655739.1</v>
      </c>
      <c r="C564">
        <v>14106.09999990463</v>
      </c>
      <c r="D564" t="s">
        <v>1542</v>
      </c>
      <c r="E564" t="s">
        <v>1543</v>
      </c>
      <c r="F564">
        <v>5</v>
      </c>
      <c r="G564" t="s">
        <v>1413</v>
      </c>
      <c r="H564" t="s">
        <v>438</v>
      </c>
      <c r="I564">
        <v>1758655731.314285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(EA564+(U564+2*0.95*5.67E-8*(((EA564+$B$9)+273)^4-(EA564+273)^4)-44100*J564)/(1.84*29.3*R564+8*0.95*5.67E-8*(EA564+273)^3))</f>
        <v>0</v>
      </c>
      <c r="W564">
        <f>($C$9*EB564+$D$9*EC564+$E$9*V564)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2*0.95*5.67E-8*(((EA564+$B$9)+273)^4-(W564+273)^4)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1098.21370082899</v>
      </c>
      <c r="AK564">
        <v>1061.431272727273</v>
      </c>
      <c r="AL564">
        <v>3.461513662461887</v>
      </c>
      <c r="AM564">
        <v>65.18557991189942</v>
      </c>
      <c r="AN564">
        <f>(AP564 - AO564 + DY564*1E3/(8.314*(EA564+273.15)) * AR564/DX564 * AQ564) * DX564/(100*DL564) * 1000/(1000 - AP564)</f>
        <v>0</v>
      </c>
      <c r="AO564">
        <v>20.20239560133388</v>
      </c>
      <c r="AP564">
        <v>21.80320848484848</v>
      </c>
      <c r="AQ564">
        <v>0.0001259267568355693</v>
      </c>
      <c r="AR564">
        <v>105.0321388018358</v>
      </c>
      <c r="AS564">
        <v>0</v>
      </c>
      <c r="AT564">
        <v>0</v>
      </c>
      <c r="AU564">
        <f>IF(AS564*$H$15&gt;=AW564,1.0,(AW564/(AW564-AS564*$H$15)))</f>
        <v>0</v>
      </c>
      <c r="AV564">
        <f>(AU564-1)*100</f>
        <v>0</v>
      </c>
      <c r="AW564">
        <f>MAX(0,($B$15+$C$15*EF564)/(1+$D$15*EF564)*DY564/(EA564+273)*$E$15)</f>
        <v>0</v>
      </c>
      <c r="AX564" t="s">
        <v>439</v>
      </c>
      <c r="AY564" t="s">
        <v>439</v>
      </c>
      <c r="AZ564">
        <v>0</v>
      </c>
      <c r="BA564">
        <v>0</v>
      </c>
      <c r="BB564">
        <f>1-AZ564/BA564</f>
        <v>0</v>
      </c>
      <c r="BC564">
        <v>0</v>
      </c>
      <c r="BD564" t="s">
        <v>439</v>
      </c>
      <c r="BE564" t="s">
        <v>439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439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$B$13*EG564+$C$13*EH564+$F$13*ES564*(1-EV564)</f>
        <v>0</v>
      </c>
      <c r="DI564">
        <f>DH564*DJ564</f>
        <v>0</v>
      </c>
      <c r="DJ564">
        <f>($B$13*$D$11+$C$13*$D$11+$F$13*((FF564+EX564)/MAX(FF564+EX564+FG564, 0.1)*$I$11+FG564/MAX(FF564+EX564+FG564, 0.1)*$J$11))/($B$13+$C$13+$F$13)</f>
        <v>0</v>
      </c>
      <c r="DK564">
        <f>($B$13*$K$11+$C$13*$K$11+$F$13*((FF564+EX564)/MAX(FF564+EX564+FG564, 0.1)*$P$11+FG564/MAX(FF564+EX564+FG564, 0.1)*$Q$11))/($B$13+$C$13+$F$13)</f>
        <v>0</v>
      </c>
      <c r="DL564">
        <v>5.79</v>
      </c>
      <c r="DM564">
        <v>0.5</v>
      </c>
      <c r="DN564" t="s">
        <v>440</v>
      </c>
      <c r="DO564">
        <v>2</v>
      </c>
      <c r="DP564" t="b">
        <v>1</v>
      </c>
      <c r="DQ564">
        <v>1758655731.314285</v>
      </c>
      <c r="DR564">
        <v>1013.533857142857</v>
      </c>
      <c r="DS564">
        <v>1059.439642857143</v>
      </c>
      <c r="DT564">
        <v>21.79654642857143</v>
      </c>
      <c r="DU564">
        <v>20.08950357142857</v>
      </c>
      <c r="DV564">
        <v>1014.544857142857</v>
      </c>
      <c r="DW564">
        <v>21.51973214285714</v>
      </c>
      <c r="DX564">
        <v>500.0076428571429</v>
      </c>
      <c r="DY564">
        <v>90.21517857142858</v>
      </c>
      <c r="DZ564">
        <v>0.06743301428571427</v>
      </c>
      <c r="EA564">
        <v>28.80680714285714</v>
      </c>
      <c r="EB564">
        <v>30.03688928571429</v>
      </c>
      <c r="EC564">
        <v>999.9000000000002</v>
      </c>
      <c r="ED564">
        <v>0</v>
      </c>
      <c r="EE564">
        <v>0</v>
      </c>
      <c r="EF564">
        <v>9990.846785714284</v>
      </c>
      <c r="EG564">
        <v>0</v>
      </c>
      <c r="EH564">
        <v>11.2928</v>
      </c>
      <c r="EI564">
        <v>-45.90649285714286</v>
      </c>
      <c r="EJ564">
        <v>1036.1175</v>
      </c>
      <c r="EK564">
        <v>1081.161071428571</v>
      </c>
      <c r="EL564">
        <v>1.7070425</v>
      </c>
      <c r="EM564">
        <v>1059.439642857143</v>
      </c>
      <c r="EN564">
        <v>20.08950357142857</v>
      </c>
      <c r="EO564">
        <v>1.966378214285714</v>
      </c>
      <c r="EP564">
        <v>1.812378214285714</v>
      </c>
      <c r="EQ564">
        <v>17.17617857142857</v>
      </c>
      <c r="ER564">
        <v>15.89385357142857</v>
      </c>
      <c r="ES564">
        <v>1999.979642857143</v>
      </c>
      <c r="ET564">
        <v>0.9800001785714285</v>
      </c>
      <c r="EU564">
        <v>0.01999993214285714</v>
      </c>
      <c r="EV564">
        <v>0</v>
      </c>
      <c r="EW564">
        <v>935.5542857142856</v>
      </c>
      <c r="EX564">
        <v>5.00078</v>
      </c>
      <c r="EY564">
        <v>18207.47857142857</v>
      </c>
      <c r="EZ564">
        <v>16379.48214285714</v>
      </c>
      <c r="FA564">
        <v>39.08224999999999</v>
      </c>
      <c r="FB564">
        <v>39.91707142857142</v>
      </c>
      <c r="FC564">
        <v>39.29210714285714</v>
      </c>
      <c r="FD564">
        <v>39.59571428571428</v>
      </c>
      <c r="FE564">
        <v>40.20517857142857</v>
      </c>
      <c r="FF564">
        <v>1955.079642857143</v>
      </c>
      <c r="FG564">
        <v>39.9</v>
      </c>
      <c r="FH564">
        <v>0</v>
      </c>
      <c r="FI564">
        <v>1758655737.6</v>
      </c>
      <c r="FJ564">
        <v>0</v>
      </c>
      <c r="FK564">
        <v>935.3811923076923</v>
      </c>
      <c r="FL564">
        <v>-26.14068377081878</v>
      </c>
      <c r="FM564">
        <v>-498.4512821881584</v>
      </c>
      <c r="FN564">
        <v>18204.25769230769</v>
      </c>
      <c r="FO564">
        <v>15</v>
      </c>
      <c r="FP564">
        <v>0</v>
      </c>
      <c r="FQ564" t="s">
        <v>441</v>
      </c>
      <c r="FR564">
        <v>1746989605.5</v>
      </c>
      <c r="FS564">
        <v>1746989593.5</v>
      </c>
      <c r="FT564">
        <v>0</v>
      </c>
      <c r="FU564">
        <v>-0.274</v>
      </c>
      <c r="FV564">
        <v>-0.002</v>
      </c>
      <c r="FW564">
        <v>2.549</v>
      </c>
      <c r="FX564">
        <v>0.129</v>
      </c>
      <c r="FY564">
        <v>420</v>
      </c>
      <c r="FZ564">
        <v>17</v>
      </c>
      <c r="GA564">
        <v>0.02</v>
      </c>
      <c r="GB564">
        <v>0.04</v>
      </c>
      <c r="GC564">
        <v>-46.0199243902439</v>
      </c>
      <c r="GD564">
        <v>2.731515679442561</v>
      </c>
      <c r="GE564">
        <v>0.2887987338500785</v>
      </c>
      <c r="GF564">
        <v>0</v>
      </c>
      <c r="GG564">
        <v>936.6250882352941</v>
      </c>
      <c r="GH564">
        <v>-25.47231475013167</v>
      </c>
      <c r="GI564">
        <v>2.508990298056949</v>
      </c>
      <c r="GJ564">
        <v>0</v>
      </c>
      <c r="GK564">
        <v>1.750370975609756</v>
      </c>
      <c r="GL564">
        <v>-0.9650667595818769</v>
      </c>
      <c r="GM564">
        <v>0.09535457592726057</v>
      </c>
      <c r="GN564">
        <v>0</v>
      </c>
      <c r="GO564">
        <v>0</v>
      </c>
      <c r="GP564">
        <v>3</v>
      </c>
      <c r="GQ564" t="s">
        <v>459</v>
      </c>
      <c r="GR564">
        <v>3.10241</v>
      </c>
      <c r="GS564">
        <v>2.72555</v>
      </c>
      <c r="GT564">
        <v>0.164428</v>
      </c>
      <c r="GU564">
        <v>0.168913</v>
      </c>
      <c r="GV564">
        <v>0.100556</v>
      </c>
      <c r="GW564">
        <v>0.0966433</v>
      </c>
      <c r="GX564">
        <v>21837.4</v>
      </c>
      <c r="GY564">
        <v>19738.1</v>
      </c>
      <c r="GZ564">
        <v>26697.3</v>
      </c>
      <c r="HA564">
        <v>23970.3</v>
      </c>
      <c r="HB564">
        <v>38433.8</v>
      </c>
      <c r="HC564">
        <v>32018.8</v>
      </c>
      <c r="HD564">
        <v>46621.6</v>
      </c>
      <c r="HE564">
        <v>37923.4</v>
      </c>
      <c r="HF564">
        <v>1.8734</v>
      </c>
      <c r="HG564">
        <v>1.86145</v>
      </c>
      <c r="HH564">
        <v>0.171855</v>
      </c>
      <c r="HI564">
        <v>0</v>
      </c>
      <c r="HJ564">
        <v>27.2265</v>
      </c>
      <c r="HK564">
        <v>999.9</v>
      </c>
      <c r="HL564">
        <v>46.3</v>
      </c>
      <c r="HM564">
        <v>31.6</v>
      </c>
      <c r="HN564">
        <v>23.9576</v>
      </c>
      <c r="HO564">
        <v>60.9859</v>
      </c>
      <c r="HP564">
        <v>22.3558</v>
      </c>
      <c r="HQ564">
        <v>1</v>
      </c>
      <c r="HR564">
        <v>0.105066</v>
      </c>
      <c r="HS564">
        <v>0.53207</v>
      </c>
      <c r="HT564">
        <v>20.2794</v>
      </c>
      <c r="HU564">
        <v>5.2119</v>
      </c>
      <c r="HV564">
        <v>11.979</v>
      </c>
      <c r="HW564">
        <v>4.96355</v>
      </c>
      <c r="HX564">
        <v>3.2743</v>
      </c>
      <c r="HY564">
        <v>9999</v>
      </c>
      <c r="HZ564">
        <v>9999</v>
      </c>
      <c r="IA564">
        <v>9999</v>
      </c>
      <c r="IB564">
        <v>999.9</v>
      </c>
      <c r="IC564">
        <v>1.86394</v>
      </c>
      <c r="ID564">
        <v>1.86005</v>
      </c>
      <c r="IE564">
        <v>1.85839</v>
      </c>
      <c r="IF564">
        <v>1.85975</v>
      </c>
      <c r="IG564">
        <v>1.85987</v>
      </c>
      <c r="IH564">
        <v>1.85837</v>
      </c>
      <c r="II564">
        <v>1.85745</v>
      </c>
      <c r="IJ564">
        <v>1.8524</v>
      </c>
      <c r="IK564">
        <v>0</v>
      </c>
      <c r="IL564">
        <v>0</v>
      </c>
      <c r="IM564">
        <v>0</v>
      </c>
      <c r="IN564">
        <v>0</v>
      </c>
      <c r="IO564" t="s">
        <v>443</v>
      </c>
      <c r="IP564" t="s">
        <v>444</v>
      </c>
      <c r="IQ564" t="s">
        <v>445</v>
      </c>
      <c r="IR564" t="s">
        <v>445</v>
      </c>
      <c r="IS564" t="s">
        <v>445</v>
      </c>
      <c r="IT564" t="s">
        <v>445</v>
      </c>
      <c r="IU564">
        <v>0</v>
      </c>
      <c r="IV564">
        <v>100</v>
      </c>
      <c r="IW564">
        <v>100</v>
      </c>
      <c r="IX564">
        <v>-0.99</v>
      </c>
      <c r="IY564">
        <v>0.2769</v>
      </c>
      <c r="IZ564">
        <v>-1.101190050776656</v>
      </c>
      <c r="JA564">
        <v>-0.0009077452495023094</v>
      </c>
      <c r="JB564">
        <v>1.260287539409167E-06</v>
      </c>
      <c r="JC564">
        <v>-2.747980142854786E-10</v>
      </c>
      <c r="JD564">
        <v>0.01164710740424388</v>
      </c>
      <c r="JE564">
        <v>0.002354074995816399</v>
      </c>
      <c r="JF564">
        <v>0.0004967520844642659</v>
      </c>
      <c r="JG564">
        <v>-1.558376616488758E-06</v>
      </c>
      <c r="JH564">
        <v>1</v>
      </c>
      <c r="JI564">
        <v>1955</v>
      </c>
      <c r="JJ564">
        <v>1</v>
      </c>
      <c r="JK564">
        <v>26</v>
      </c>
      <c r="JL564">
        <v>194435.6</v>
      </c>
      <c r="JM564">
        <v>194435.8</v>
      </c>
      <c r="JN564">
        <v>2.48169</v>
      </c>
      <c r="JO564">
        <v>2.61475</v>
      </c>
      <c r="JP564">
        <v>1.49658</v>
      </c>
      <c r="JQ564">
        <v>2.34619</v>
      </c>
      <c r="JR564">
        <v>1.54907</v>
      </c>
      <c r="JS564">
        <v>2.4707</v>
      </c>
      <c r="JT564">
        <v>35.9879</v>
      </c>
      <c r="JU564">
        <v>24.1751</v>
      </c>
      <c r="JV564">
        <v>18</v>
      </c>
      <c r="JW564">
        <v>482.516</v>
      </c>
      <c r="JX564">
        <v>489.534</v>
      </c>
      <c r="JY564">
        <v>26.7752</v>
      </c>
      <c r="JZ564">
        <v>28.6095</v>
      </c>
      <c r="KA564">
        <v>30.0001</v>
      </c>
      <c r="KB564">
        <v>28.8107</v>
      </c>
      <c r="KC564">
        <v>28.8048</v>
      </c>
      <c r="KD564">
        <v>49.9058</v>
      </c>
      <c r="KE564">
        <v>16.8756</v>
      </c>
      <c r="KF564">
        <v>59.0928</v>
      </c>
      <c r="KG564">
        <v>26.7608</v>
      </c>
      <c r="KH564">
        <v>1108.89</v>
      </c>
      <c r="KI564">
        <v>20.3625</v>
      </c>
      <c r="KJ564">
        <v>101.932</v>
      </c>
      <c r="KK564">
        <v>91.4573</v>
      </c>
    </row>
    <row r="565" spans="1:297">
      <c r="A565">
        <v>547</v>
      </c>
      <c r="B565">
        <v>1758655744.1</v>
      </c>
      <c r="C565">
        <v>14111.09999990463</v>
      </c>
      <c r="D565" t="s">
        <v>1544</v>
      </c>
      <c r="E565" t="s">
        <v>1545</v>
      </c>
      <c r="F565">
        <v>5</v>
      </c>
      <c r="G565" t="s">
        <v>1413</v>
      </c>
      <c r="H565" t="s">
        <v>438</v>
      </c>
      <c r="I565">
        <v>1758655736.6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(EA565+(U565+2*0.95*5.67E-8*(((EA565+$B$9)+273)^4-(EA565+273)^4)-44100*J565)/(1.84*29.3*R565+8*0.95*5.67E-8*(EA565+273)^3))</f>
        <v>0</v>
      </c>
      <c r="W565">
        <f>($C$9*EB565+$D$9*EC565+$E$9*V565)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2*0.95*5.67E-8*(((EA565+$B$9)+273)^4-(W565+273)^4)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1115.411781594373</v>
      </c>
      <c r="AK565">
        <v>1078.811575757576</v>
      </c>
      <c r="AL565">
        <v>3.470435273806812</v>
      </c>
      <c r="AM565">
        <v>65.18557991189942</v>
      </c>
      <c r="AN565">
        <f>(AP565 - AO565 + DY565*1E3/(8.314*(EA565+273.15)) * AR565/DX565 * AQ565) * DX565/(100*DL565) * 1000/(1000 - AP565)</f>
        <v>0</v>
      </c>
      <c r="AO565">
        <v>20.2649851668785</v>
      </c>
      <c r="AP565">
        <v>21.81195636363637</v>
      </c>
      <c r="AQ565">
        <v>3.591011696479409E-05</v>
      </c>
      <c r="AR565">
        <v>105.0321388018358</v>
      </c>
      <c r="AS565">
        <v>0</v>
      </c>
      <c r="AT565">
        <v>0</v>
      </c>
      <c r="AU565">
        <f>IF(AS565*$H$15&gt;=AW565,1.0,(AW565/(AW565-AS565*$H$15)))</f>
        <v>0</v>
      </c>
      <c r="AV565">
        <f>(AU565-1)*100</f>
        <v>0</v>
      </c>
      <c r="AW565">
        <f>MAX(0,($B$15+$C$15*EF565)/(1+$D$15*EF565)*DY565/(EA565+273)*$E$15)</f>
        <v>0</v>
      </c>
      <c r="AX565" t="s">
        <v>439</v>
      </c>
      <c r="AY565" t="s">
        <v>439</v>
      </c>
      <c r="AZ565">
        <v>0</v>
      </c>
      <c r="BA565">
        <v>0</v>
      </c>
      <c r="BB565">
        <f>1-AZ565/BA565</f>
        <v>0</v>
      </c>
      <c r="BC565">
        <v>0</v>
      </c>
      <c r="BD565" t="s">
        <v>439</v>
      </c>
      <c r="BE565" t="s">
        <v>439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439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$B$13*EG565+$C$13*EH565+$F$13*ES565*(1-EV565)</f>
        <v>0</v>
      </c>
      <c r="DI565">
        <f>DH565*DJ565</f>
        <v>0</v>
      </c>
      <c r="DJ565">
        <f>($B$13*$D$11+$C$13*$D$11+$F$13*((FF565+EX565)/MAX(FF565+EX565+FG565, 0.1)*$I$11+FG565/MAX(FF565+EX565+FG565, 0.1)*$J$11))/($B$13+$C$13+$F$13)</f>
        <v>0</v>
      </c>
      <c r="DK565">
        <f>($B$13*$K$11+$C$13*$K$11+$F$13*((FF565+EX565)/MAX(FF565+EX565+FG565, 0.1)*$P$11+FG565/MAX(FF565+EX565+FG565, 0.1)*$Q$11))/($B$13+$C$13+$F$13)</f>
        <v>0</v>
      </c>
      <c r="DL565">
        <v>5.79</v>
      </c>
      <c r="DM565">
        <v>0.5</v>
      </c>
      <c r="DN565" t="s">
        <v>440</v>
      </c>
      <c r="DO565">
        <v>2</v>
      </c>
      <c r="DP565" t="b">
        <v>1</v>
      </c>
      <c r="DQ565">
        <v>1758655736.6</v>
      </c>
      <c r="DR565">
        <v>1031.509259259259</v>
      </c>
      <c r="DS565">
        <v>1077.16037037037</v>
      </c>
      <c r="DT565">
        <v>21.80085185185185</v>
      </c>
      <c r="DU565">
        <v>20.17184074074074</v>
      </c>
      <c r="DV565">
        <v>1032.505555555556</v>
      </c>
      <c r="DW565">
        <v>21.52394814814815</v>
      </c>
      <c r="DX565">
        <v>499.9578148148149</v>
      </c>
      <c r="DY565">
        <v>90.21421851851854</v>
      </c>
      <c r="DZ565">
        <v>0.06749541851851852</v>
      </c>
      <c r="EA565">
        <v>28.78798518518518</v>
      </c>
      <c r="EB565">
        <v>30.02758888888889</v>
      </c>
      <c r="EC565">
        <v>999.9000000000001</v>
      </c>
      <c r="ED565">
        <v>0</v>
      </c>
      <c r="EE565">
        <v>0</v>
      </c>
      <c r="EF565">
        <v>10003.32888888889</v>
      </c>
      <c r="EG565">
        <v>0</v>
      </c>
      <c r="EH565">
        <v>11.2928</v>
      </c>
      <c r="EI565">
        <v>-45.65157407407408</v>
      </c>
      <c r="EJ565">
        <v>1054.498148148148</v>
      </c>
      <c r="EK565">
        <v>1099.337407407407</v>
      </c>
      <c r="EL565">
        <v>1.629012592592592</v>
      </c>
      <c r="EM565">
        <v>1077.16037037037</v>
      </c>
      <c r="EN565">
        <v>20.17184074074074</v>
      </c>
      <c r="EO565">
        <v>1.966746666666667</v>
      </c>
      <c r="EP565">
        <v>1.819788148148148</v>
      </c>
      <c r="EQ565">
        <v>17.17913333333333</v>
      </c>
      <c r="ER565">
        <v>15.9577</v>
      </c>
      <c r="ES565">
        <v>1999.98925925926</v>
      </c>
      <c r="ET565">
        <v>0.9800003333333334</v>
      </c>
      <c r="EU565">
        <v>0.01999977777777778</v>
      </c>
      <c r="EV565">
        <v>0</v>
      </c>
      <c r="EW565">
        <v>933.3194074074075</v>
      </c>
      <c r="EX565">
        <v>5.00078</v>
      </c>
      <c r="EY565">
        <v>18163.8</v>
      </c>
      <c r="EZ565">
        <v>16379.54814814815</v>
      </c>
      <c r="FA565">
        <v>39.10622222222222</v>
      </c>
      <c r="FB565">
        <v>39.92092592592592</v>
      </c>
      <c r="FC565">
        <v>39.26588888888888</v>
      </c>
      <c r="FD565">
        <v>39.62474074074074</v>
      </c>
      <c r="FE565">
        <v>40.23592592592592</v>
      </c>
      <c r="FF565">
        <v>1955.08925925926</v>
      </c>
      <c r="FG565">
        <v>39.9</v>
      </c>
      <c r="FH565">
        <v>0</v>
      </c>
      <c r="FI565">
        <v>1758655742.4</v>
      </c>
      <c r="FJ565">
        <v>0</v>
      </c>
      <c r="FK565">
        <v>933.3061923076924</v>
      </c>
      <c r="FL565">
        <v>-25.81699145944858</v>
      </c>
      <c r="FM565">
        <v>-499.7196582181314</v>
      </c>
      <c r="FN565">
        <v>18164.36153846154</v>
      </c>
      <c r="FO565">
        <v>15</v>
      </c>
      <c r="FP565">
        <v>0</v>
      </c>
      <c r="FQ565" t="s">
        <v>441</v>
      </c>
      <c r="FR565">
        <v>1746989605.5</v>
      </c>
      <c r="FS565">
        <v>1746989593.5</v>
      </c>
      <c r="FT565">
        <v>0</v>
      </c>
      <c r="FU565">
        <v>-0.274</v>
      </c>
      <c r="FV565">
        <v>-0.002</v>
      </c>
      <c r="FW565">
        <v>2.549</v>
      </c>
      <c r="FX565">
        <v>0.129</v>
      </c>
      <c r="FY565">
        <v>420</v>
      </c>
      <c r="FZ565">
        <v>17</v>
      </c>
      <c r="GA565">
        <v>0.02</v>
      </c>
      <c r="GB565">
        <v>0.04</v>
      </c>
      <c r="GC565">
        <v>-45.86028536585366</v>
      </c>
      <c r="GD565">
        <v>2.793848780487892</v>
      </c>
      <c r="GE565">
        <v>0.2921758638142403</v>
      </c>
      <c r="GF565">
        <v>0</v>
      </c>
      <c r="GG565">
        <v>934.8540588235295</v>
      </c>
      <c r="GH565">
        <v>-25.50041254536841</v>
      </c>
      <c r="GI565">
        <v>2.512815177084625</v>
      </c>
      <c r="GJ565">
        <v>0</v>
      </c>
      <c r="GK565">
        <v>1.689848048780488</v>
      </c>
      <c r="GL565">
        <v>-0.9239772125435506</v>
      </c>
      <c r="GM565">
        <v>0.09149699313250849</v>
      </c>
      <c r="GN565">
        <v>0</v>
      </c>
      <c r="GO565">
        <v>0</v>
      </c>
      <c r="GP565">
        <v>3</v>
      </c>
      <c r="GQ565" t="s">
        <v>459</v>
      </c>
      <c r="GR565">
        <v>3.10237</v>
      </c>
      <c r="GS565">
        <v>2.72583</v>
      </c>
      <c r="GT565">
        <v>0.166121</v>
      </c>
      <c r="GU565">
        <v>0.170537</v>
      </c>
      <c r="GV565">
        <v>0.100582</v>
      </c>
      <c r="GW565">
        <v>0.0969028</v>
      </c>
      <c r="GX565">
        <v>21793.2</v>
      </c>
      <c r="GY565">
        <v>19699.6</v>
      </c>
      <c r="GZ565">
        <v>26697.3</v>
      </c>
      <c r="HA565">
        <v>23970.3</v>
      </c>
      <c r="HB565">
        <v>38432.7</v>
      </c>
      <c r="HC565">
        <v>32009.6</v>
      </c>
      <c r="HD565">
        <v>46621.2</v>
      </c>
      <c r="HE565">
        <v>37923.2</v>
      </c>
      <c r="HF565">
        <v>1.87345</v>
      </c>
      <c r="HG565">
        <v>1.8615</v>
      </c>
      <c r="HH565">
        <v>0.170805</v>
      </c>
      <c r="HI565">
        <v>0</v>
      </c>
      <c r="HJ565">
        <v>27.2218</v>
      </c>
      <c r="HK565">
        <v>999.9</v>
      </c>
      <c r="HL565">
        <v>46.3</v>
      </c>
      <c r="HM565">
        <v>31.6</v>
      </c>
      <c r="HN565">
        <v>23.9569</v>
      </c>
      <c r="HO565">
        <v>61.0559</v>
      </c>
      <c r="HP565">
        <v>22.4479</v>
      </c>
      <c r="HQ565">
        <v>1</v>
      </c>
      <c r="HR565">
        <v>0.105203</v>
      </c>
      <c r="HS565">
        <v>0.512666</v>
      </c>
      <c r="HT565">
        <v>20.2794</v>
      </c>
      <c r="HU565">
        <v>5.21295</v>
      </c>
      <c r="HV565">
        <v>11.9779</v>
      </c>
      <c r="HW565">
        <v>4.96365</v>
      </c>
      <c r="HX565">
        <v>3.2743</v>
      </c>
      <c r="HY565">
        <v>9999</v>
      </c>
      <c r="HZ565">
        <v>9999</v>
      </c>
      <c r="IA565">
        <v>9999</v>
      </c>
      <c r="IB565">
        <v>999.9</v>
      </c>
      <c r="IC565">
        <v>1.86394</v>
      </c>
      <c r="ID565">
        <v>1.86005</v>
      </c>
      <c r="IE565">
        <v>1.85838</v>
      </c>
      <c r="IF565">
        <v>1.85974</v>
      </c>
      <c r="IG565">
        <v>1.85988</v>
      </c>
      <c r="IH565">
        <v>1.85837</v>
      </c>
      <c r="II565">
        <v>1.85745</v>
      </c>
      <c r="IJ565">
        <v>1.8524</v>
      </c>
      <c r="IK565">
        <v>0</v>
      </c>
      <c r="IL565">
        <v>0</v>
      </c>
      <c r="IM565">
        <v>0</v>
      </c>
      <c r="IN565">
        <v>0</v>
      </c>
      <c r="IO565" t="s">
        <v>443</v>
      </c>
      <c r="IP565" t="s">
        <v>444</v>
      </c>
      <c r="IQ565" t="s">
        <v>445</v>
      </c>
      <c r="IR565" t="s">
        <v>445</v>
      </c>
      <c r="IS565" t="s">
        <v>445</v>
      </c>
      <c r="IT565" t="s">
        <v>445</v>
      </c>
      <c r="IU565">
        <v>0</v>
      </c>
      <c r="IV565">
        <v>100</v>
      </c>
      <c r="IW565">
        <v>100</v>
      </c>
      <c r="IX565">
        <v>-0.98</v>
      </c>
      <c r="IY565">
        <v>0.2772</v>
      </c>
      <c r="IZ565">
        <v>-1.101190050776656</v>
      </c>
      <c r="JA565">
        <v>-0.0009077452495023094</v>
      </c>
      <c r="JB565">
        <v>1.260287539409167E-06</v>
      </c>
      <c r="JC565">
        <v>-2.747980142854786E-10</v>
      </c>
      <c r="JD565">
        <v>0.01164710740424388</v>
      </c>
      <c r="JE565">
        <v>0.002354074995816399</v>
      </c>
      <c r="JF565">
        <v>0.0004967520844642659</v>
      </c>
      <c r="JG565">
        <v>-1.558376616488758E-06</v>
      </c>
      <c r="JH565">
        <v>1</v>
      </c>
      <c r="JI565">
        <v>1955</v>
      </c>
      <c r="JJ565">
        <v>1</v>
      </c>
      <c r="JK565">
        <v>26</v>
      </c>
      <c r="JL565">
        <v>194435.6</v>
      </c>
      <c r="JM565">
        <v>194435.8</v>
      </c>
      <c r="JN565">
        <v>2.51587</v>
      </c>
      <c r="JO565">
        <v>2.6062</v>
      </c>
      <c r="JP565">
        <v>1.49658</v>
      </c>
      <c r="JQ565">
        <v>2.34619</v>
      </c>
      <c r="JR565">
        <v>1.54907</v>
      </c>
      <c r="JS565">
        <v>2.44751</v>
      </c>
      <c r="JT565">
        <v>35.9645</v>
      </c>
      <c r="JU565">
        <v>24.1838</v>
      </c>
      <c r="JV565">
        <v>18</v>
      </c>
      <c r="JW565">
        <v>482.563</v>
      </c>
      <c r="JX565">
        <v>489.566</v>
      </c>
      <c r="JY565">
        <v>26.7451</v>
      </c>
      <c r="JZ565">
        <v>28.6107</v>
      </c>
      <c r="KA565">
        <v>30.0002</v>
      </c>
      <c r="KB565">
        <v>28.8132</v>
      </c>
      <c r="KC565">
        <v>28.8048</v>
      </c>
      <c r="KD565">
        <v>50.4879</v>
      </c>
      <c r="KE565">
        <v>16.6039</v>
      </c>
      <c r="KF565">
        <v>59.473</v>
      </c>
      <c r="KG565">
        <v>26.7372</v>
      </c>
      <c r="KH565">
        <v>1122.27</v>
      </c>
      <c r="KI565">
        <v>20.4322</v>
      </c>
      <c r="KJ565">
        <v>101.932</v>
      </c>
      <c r="KK565">
        <v>91.45699999999999</v>
      </c>
    </row>
    <row r="566" spans="1:297">
      <c r="A566">
        <v>548</v>
      </c>
      <c r="B566">
        <v>1758655749.1</v>
      </c>
      <c r="C566">
        <v>14116.09999990463</v>
      </c>
      <c r="D566" t="s">
        <v>1546</v>
      </c>
      <c r="E566" t="s">
        <v>1547</v>
      </c>
      <c r="F566">
        <v>5</v>
      </c>
      <c r="G566" t="s">
        <v>1413</v>
      </c>
      <c r="H566" t="s">
        <v>438</v>
      </c>
      <c r="I566">
        <v>1758655741.314285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(EA566+(U566+2*0.95*5.67E-8*(((EA566+$B$9)+273)^4-(EA566+273)^4)-44100*J566)/(1.84*29.3*R566+8*0.95*5.67E-8*(EA566+273)^3))</f>
        <v>0</v>
      </c>
      <c r="W566">
        <f>($C$9*EB566+$D$9*EC566+$E$9*V566)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2*0.95*5.67E-8*(((EA566+$B$9)+273)^4-(W566+273)^4)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1132.530211620087</v>
      </c>
      <c r="AK566">
        <v>1096.155878787879</v>
      </c>
      <c r="AL566">
        <v>3.479340505564454</v>
      </c>
      <c r="AM566">
        <v>65.18557991189942</v>
      </c>
      <c r="AN566">
        <f>(AP566 - AO566 + DY566*1E3/(8.314*(EA566+273.15)) * AR566/DX566 * AQ566) * DX566/(100*DL566) * 1000/(1000 - AP566)</f>
        <v>0</v>
      </c>
      <c r="AO566">
        <v>20.35454351020664</v>
      </c>
      <c r="AP566">
        <v>21.82994666666666</v>
      </c>
      <c r="AQ566">
        <v>0.0001430886745860708</v>
      </c>
      <c r="AR566">
        <v>105.0321388018358</v>
      </c>
      <c r="AS566">
        <v>0</v>
      </c>
      <c r="AT566">
        <v>0</v>
      </c>
      <c r="AU566">
        <f>IF(AS566*$H$15&gt;=AW566,1.0,(AW566/(AW566-AS566*$H$15)))</f>
        <v>0</v>
      </c>
      <c r="AV566">
        <f>(AU566-1)*100</f>
        <v>0</v>
      </c>
      <c r="AW566">
        <f>MAX(0,($B$15+$C$15*EF566)/(1+$D$15*EF566)*DY566/(EA566+273)*$E$15)</f>
        <v>0</v>
      </c>
      <c r="AX566" t="s">
        <v>439</v>
      </c>
      <c r="AY566" t="s">
        <v>439</v>
      </c>
      <c r="AZ566">
        <v>0</v>
      </c>
      <c r="BA566">
        <v>0</v>
      </c>
      <c r="BB566">
        <f>1-AZ566/BA566</f>
        <v>0</v>
      </c>
      <c r="BC566">
        <v>0</v>
      </c>
      <c r="BD566" t="s">
        <v>439</v>
      </c>
      <c r="BE566" t="s">
        <v>439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439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$B$13*EG566+$C$13*EH566+$F$13*ES566*(1-EV566)</f>
        <v>0</v>
      </c>
      <c r="DI566">
        <f>DH566*DJ566</f>
        <v>0</v>
      </c>
      <c r="DJ566">
        <f>($B$13*$D$11+$C$13*$D$11+$F$13*((FF566+EX566)/MAX(FF566+EX566+FG566, 0.1)*$I$11+FG566/MAX(FF566+EX566+FG566, 0.1)*$J$11))/($B$13+$C$13+$F$13)</f>
        <v>0</v>
      </c>
      <c r="DK566">
        <f>($B$13*$K$11+$C$13*$K$11+$F$13*((FF566+EX566)/MAX(FF566+EX566+FG566, 0.1)*$P$11+FG566/MAX(FF566+EX566+FG566, 0.1)*$Q$11))/($B$13+$C$13+$F$13)</f>
        <v>0</v>
      </c>
      <c r="DL566">
        <v>5.79</v>
      </c>
      <c r="DM566">
        <v>0.5</v>
      </c>
      <c r="DN566" t="s">
        <v>440</v>
      </c>
      <c r="DO566">
        <v>2</v>
      </c>
      <c r="DP566" t="b">
        <v>1</v>
      </c>
      <c r="DQ566">
        <v>1758655741.314285</v>
      </c>
      <c r="DR566">
        <v>1047.508928571429</v>
      </c>
      <c r="DS566">
        <v>1092.972142857143</v>
      </c>
      <c r="DT566">
        <v>21.80897500000001</v>
      </c>
      <c r="DU566">
        <v>20.25110357142857</v>
      </c>
      <c r="DV566">
        <v>1048.492142857143</v>
      </c>
      <c r="DW566">
        <v>21.5319</v>
      </c>
      <c r="DX566">
        <v>499.9708214285715</v>
      </c>
      <c r="DY566">
        <v>90.21343928571426</v>
      </c>
      <c r="DZ566">
        <v>0.06766343571428571</v>
      </c>
      <c r="EA566">
        <v>28.77073928571429</v>
      </c>
      <c r="EB566">
        <v>30.015175</v>
      </c>
      <c r="EC566">
        <v>999.9000000000002</v>
      </c>
      <c r="ED566">
        <v>0</v>
      </c>
      <c r="EE566">
        <v>0</v>
      </c>
      <c r="EF566">
        <v>10000.30392857143</v>
      </c>
      <c r="EG566">
        <v>0</v>
      </c>
      <c r="EH566">
        <v>11.2928</v>
      </c>
      <c r="EI566">
        <v>-45.46390357142858</v>
      </c>
      <c r="EJ566">
        <v>1070.863214285715</v>
      </c>
      <c r="EK566">
        <v>1115.566071428571</v>
      </c>
      <c r="EL566">
        <v>1.557875357142857</v>
      </c>
      <c r="EM566">
        <v>1092.972142857143</v>
      </c>
      <c r="EN566">
        <v>20.25110357142857</v>
      </c>
      <c r="EO566">
        <v>1.967463214285714</v>
      </c>
      <c r="EP566">
        <v>1.826923214285714</v>
      </c>
      <c r="EQ566">
        <v>17.18488928571429</v>
      </c>
      <c r="ER566">
        <v>16.01896428571429</v>
      </c>
      <c r="ES566">
        <v>1999.986785714286</v>
      </c>
      <c r="ET566">
        <v>0.9800003928571428</v>
      </c>
      <c r="EU566">
        <v>0.01999971785714286</v>
      </c>
      <c r="EV566">
        <v>0</v>
      </c>
      <c r="EW566">
        <v>931.2747857142858</v>
      </c>
      <c r="EX566">
        <v>5.00078</v>
      </c>
      <c r="EY566">
        <v>18125.18571428571</v>
      </c>
      <c r="EZ566">
        <v>16379.52142857143</v>
      </c>
      <c r="FA566">
        <v>39.09575</v>
      </c>
      <c r="FB566">
        <v>39.91707142857142</v>
      </c>
      <c r="FC566">
        <v>39.26314285714285</v>
      </c>
      <c r="FD566">
        <v>39.61807142857142</v>
      </c>
      <c r="FE566">
        <v>40.24085714285713</v>
      </c>
      <c r="FF566">
        <v>1955.086785714286</v>
      </c>
      <c r="FG566">
        <v>39.9</v>
      </c>
      <c r="FH566">
        <v>0</v>
      </c>
      <c r="FI566">
        <v>1758655747.2</v>
      </c>
      <c r="FJ566">
        <v>0</v>
      </c>
      <c r="FK566">
        <v>931.2336153846154</v>
      </c>
      <c r="FL566">
        <v>-25.72423933529415</v>
      </c>
      <c r="FM566">
        <v>-483.2307696597643</v>
      </c>
      <c r="FN566">
        <v>18125.13461538461</v>
      </c>
      <c r="FO566">
        <v>15</v>
      </c>
      <c r="FP566">
        <v>0</v>
      </c>
      <c r="FQ566" t="s">
        <v>441</v>
      </c>
      <c r="FR566">
        <v>1746989605.5</v>
      </c>
      <c r="FS566">
        <v>1746989593.5</v>
      </c>
      <c r="FT566">
        <v>0</v>
      </c>
      <c r="FU566">
        <v>-0.274</v>
      </c>
      <c r="FV566">
        <v>-0.002</v>
      </c>
      <c r="FW566">
        <v>2.549</v>
      </c>
      <c r="FX566">
        <v>0.129</v>
      </c>
      <c r="FY566">
        <v>420</v>
      </c>
      <c r="FZ566">
        <v>17</v>
      </c>
      <c r="GA566">
        <v>0.02</v>
      </c>
      <c r="GB566">
        <v>0.04</v>
      </c>
      <c r="GC566">
        <v>-45.56404390243903</v>
      </c>
      <c r="GD566">
        <v>2.407135191637519</v>
      </c>
      <c r="GE566">
        <v>0.2504558615013444</v>
      </c>
      <c r="GF566">
        <v>0</v>
      </c>
      <c r="GG566">
        <v>932.2715882352941</v>
      </c>
      <c r="GH566">
        <v>-25.84024447640619</v>
      </c>
      <c r="GI566">
        <v>2.54356004702126</v>
      </c>
      <c r="GJ566">
        <v>0</v>
      </c>
      <c r="GK566">
        <v>1.600019268292683</v>
      </c>
      <c r="GL566">
        <v>-0.8832679442508701</v>
      </c>
      <c r="GM566">
        <v>0.08750479809535305</v>
      </c>
      <c r="GN566">
        <v>0</v>
      </c>
      <c r="GO566">
        <v>0</v>
      </c>
      <c r="GP566">
        <v>3</v>
      </c>
      <c r="GQ566" t="s">
        <v>459</v>
      </c>
      <c r="GR566">
        <v>3.10234</v>
      </c>
      <c r="GS566">
        <v>2.72626</v>
      </c>
      <c r="GT566">
        <v>0.167796</v>
      </c>
      <c r="GU566">
        <v>0.172147</v>
      </c>
      <c r="GV566">
        <v>0.100645</v>
      </c>
      <c r="GW566">
        <v>0.0971784</v>
      </c>
      <c r="GX566">
        <v>21749.3</v>
      </c>
      <c r="GY566">
        <v>19661.1</v>
      </c>
      <c r="GZ566">
        <v>26697.2</v>
      </c>
      <c r="HA566">
        <v>23970.1</v>
      </c>
      <c r="HB566">
        <v>38430.1</v>
      </c>
      <c r="HC566">
        <v>31999.7</v>
      </c>
      <c r="HD566">
        <v>46621.2</v>
      </c>
      <c r="HE566">
        <v>37922.9</v>
      </c>
      <c r="HF566">
        <v>1.87345</v>
      </c>
      <c r="HG566">
        <v>1.8617</v>
      </c>
      <c r="HH566">
        <v>0.169784</v>
      </c>
      <c r="HI566">
        <v>0</v>
      </c>
      <c r="HJ566">
        <v>27.2174</v>
      </c>
      <c r="HK566">
        <v>999.9</v>
      </c>
      <c r="HL566">
        <v>46.3</v>
      </c>
      <c r="HM566">
        <v>31.6</v>
      </c>
      <c r="HN566">
        <v>23.9573</v>
      </c>
      <c r="HO566">
        <v>60.7959</v>
      </c>
      <c r="HP566">
        <v>22.3758</v>
      </c>
      <c r="HQ566">
        <v>1</v>
      </c>
      <c r="HR566">
        <v>0.105312</v>
      </c>
      <c r="HS566">
        <v>0.465125</v>
      </c>
      <c r="HT566">
        <v>20.2796</v>
      </c>
      <c r="HU566">
        <v>5.21235</v>
      </c>
      <c r="HV566">
        <v>11.9796</v>
      </c>
      <c r="HW566">
        <v>4.96365</v>
      </c>
      <c r="HX566">
        <v>3.27448</v>
      </c>
      <c r="HY566">
        <v>9999</v>
      </c>
      <c r="HZ566">
        <v>9999</v>
      </c>
      <c r="IA566">
        <v>9999</v>
      </c>
      <c r="IB566">
        <v>999.9</v>
      </c>
      <c r="IC566">
        <v>1.86395</v>
      </c>
      <c r="ID566">
        <v>1.86005</v>
      </c>
      <c r="IE566">
        <v>1.85838</v>
      </c>
      <c r="IF566">
        <v>1.85974</v>
      </c>
      <c r="IG566">
        <v>1.85987</v>
      </c>
      <c r="IH566">
        <v>1.85837</v>
      </c>
      <c r="II566">
        <v>1.85744</v>
      </c>
      <c r="IJ566">
        <v>1.85239</v>
      </c>
      <c r="IK566">
        <v>0</v>
      </c>
      <c r="IL566">
        <v>0</v>
      </c>
      <c r="IM566">
        <v>0</v>
      </c>
      <c r="IN566">
        <v>0</v>
      </c>
      <c r="IO566" t="s">
        <v>443</v>
      </c>
      <c r="IP566" t="s">
        <v>444</v>
      </c>
      <c r="IQ566" t="s">
        <v>445</v>
      </c>
      <c r="IR566" t="s">
        <v>445</v>
      </c>
      <c r="IS566" t="s">
        <v>445</v>
      </c>
      <c r="IT566" t="s">
        <v>445</v>
      </c>
      <c r="IU566">
        <v>0</v>
      </c>
      <c r="IV566">
        <v>100</v>
      </c>
      <c r="IW566">
        <v>100</v>
      </c>
      <c r="IX566">
        <v>-0.96</v>
      </c>
      <c r="IY566">
        <v>0.2776</v>
      </c>
      <c r="IZ566">
        <v>-1.101190050776656</v>
      </c>
      <c r="JA566">
        <v>-0.0009077452495023094</v>
      </c>
      <c r="JB566">
        <v>1.260287539409167E-06</v>
      </c>
      <c r="JC566">
        <v>-2.747980142854786E-10</v>
      </c>
      <c r="JD566">
        <v>0.01164710740424388</v>
      </c>
      <c r="JE566">
        <v>0.002354074995816399</v>
      </c>
      <c r="JF566">
        <v>0.0004967520844642659</v>
      </c>
      <c r="JG566">
        <v>-1.558376616488758E-06</v>
      </c>
      <c r="JH566">
        <v>1</v>
      </c>
      <c r="JI566">
        <v>1955</v>
      </c>
      <c r="JJ566">
        <v>1</v>
      </c>
      <c r="JK566">
        <v>26</v>
      </c>
      <c r="JL566">
        <v>194435.7</v>
      </c>
      <c r="JM566">
        <v>194435.9</v>
      </c>
      <c r="JN566">
        <v>2.5415</v>
      </c>
      <c r="JO566">
        <v>2.61841</v>
      </c>
      <c r="JP566">
        <v>1.49658</v>
      </c>
      <c r="JQ566">
        <v>2.34741</v>
      </c>
      <c r="JR566">
        <v>1.54907</v>
      </c>
      <c r="JS566">
        <v>2.34985</v>
      </c>
      <c r="JT566">
        <v>35.9645</v>
      </c>
      <c r="JU566">
        <v>24.1751</v>
      </c>
      <c r="JV566">
        <v>18</v>
      </c>
      <c r="JW566">
        <v>482.564</v>
      </c>
      <c r="JX566">
        <v>489.705</v>
      </c>
      <c r="JY566">
        <v>26.7253</v>
      </c>
      <c r="JZ566">
        <v>28.6119</v>
      </c>
      <c r="KA566">
        <v>30.0002</v>
      </c>
      <c r="KB566">
        <v>28.8132</v>
      </c>
      <c r="KC566">
        <v>28.8058</v>
      </c>
      <c r="KD566">
        <v>51.1335</v>
      </c>
      <c r="KE566">
        <v>16.6039</v>
      </c>
      <c r="KF566">
        <v>59.473</v>
      </c>
      <c r="KG566">
        <v>26.7324</v>
      </c>
      <c r="KH566">
        <v>1142.32</v>
      </c>
      <c r="KI566">
        <v>20.4816</v>
      </c>
      <c r="KJ566">
        <v>101.932</v>
      </c>
      <c r="KK566">
        <v>91.4562</v>
      </c>
    </row>
    <row r="567" spans="1:297">
      <c r="A567">
        <v>549</v>
      </c>
      <c r="B567">
        <v>1758655754.1</v>
      </c>
      <c r="C567">
        <v>14121.09999990463</v>
      </c>
      <c r="D567" t="s">
        <v>1548</v>
      </c>
      <c r="E567" t="s">
        <v>1549</v>
      </c>
      <c r="F567">
        <v>5</v>
      </c>
      <c r="G567" t="s">
        <v>1413</v>
      </c>
      <c r="H567" t="s">
        <v>438</v>
      </c>
      <c r="I567">
        <v>1758655746.6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(EA567+(U567+2*0.95*5.67E-8*(((EA567+$B$9)+273)^4-(EA567+273)^4)-44100*J567)/(1.84*29.3*R567+8*0.95*5.67E-8*(EA567+273)^3))</f>
        <v>0</v>
      </c>
      <c r="W567">
        <f>($C$9*EB567+$D$9*EC567+$E$9*V567)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2*0.95*5.67E-8*(((EA567+$B$9)+273)^4-(W567+273)^4)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1149.746240874027</v>
      </c>
      <c r="AK567">
        <v>1113.495272727273</v>
      </c>
      <c r="AL567">
        <v>3.462485534503919</v>
      </c>
      <c r="AM567">
        <v>65.18557991189942</v>
      </c>
      <c r="AN567">
        <f>(AP567 - AO567 + DY567*1E3/(8.314*(EA567+273.15)) * AR567/DX567 * AQ567) * DX567/(100*DL567) * 1000/(1000 - AP567)</f>
        <v>0</v>
      </c>
      <c r="AO567">
        <v>20.39764381392084</v>
      </c>
      <c r="AP567">
        <v>21.84222848484848</v>
      </c>
      <c r="AQ567">
        <v>2.287534939275933E-05</v>
      </c>
      <c r="AR567">
        <v>105.0321388018358</v>
      </c>
      <c r="AS567">
        <v>0</v>
      </c>
      <c r="AT567">
        <v>0</v>
      </c>
      <c r="AU567">
        <f>IF(AS567*$H$15&gt;=AW567,1.0,(AW567/(AW567-AS567*$H$15)))</f>
        <v>0</v>
      </c>
      <c r="AV567">
        <f>(AU567-1)*100</f>
        <v>0</v>
      </c>
      <c r="AW567">
        <f>MAX(0,($B$15+$C$15*EF567)/(1+$D$15*EF567)*DY567/(EA567+273)*$E$15)</f>
        <v>0</v>
      </c>
      <c r="AX567" t="s">
        <v>439</v>
      </c>
      <c r="AY567" t="s">
        <v>439</v>
      </c>
      <c r="AZ567">
        <v>0</v>
      </c>
      <c r="BA567">
        <v>0</v>
      </c>
      <c r="BB567">
        <f>1-AZ567/BA567</f>
        <v>0</v>
      </c>
      <c r="BC567">
        <v>0</v>
      </c>
      <c r="BD567" t="s">
        <v>439</v>
      </c>
      <c r="BE567" t="s">
        <v>439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439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$B$13*EG567+$C$13*EH567+$F$13*ES567*(1-EV567)</f>
        <v>0</v>
      </c>
      <c r="DI567">
        <f>DH567*DJ567</f>
        <v>0</v>
      </c>
      <c r="DJ567">
        <f>($B$13*$D$11+$C$13*$D$11+$F$13*((FF567+EX567)/MAX(FF567+EX567+FG567, 0.1)*$I$11+FG567/MAX(FF567+EX567+FG567, 0.1)*$J$11))/($B$13+$C$13+$F$13)</f>
        <v>0</v>
      </c>
      <c r="DK567">
        <f>($B$13*$K$11+$C$13*$K$11+$F$13*((FF567+EX567)/MAX(FF567+EX567+FG567, 0.1)*$P$11+FG567/MAX(FF567+EX567+FG567, 0.1)*$Q$11))/($B$13+$C$13+$F$13)</f>
        <v>0</v>
      </c>
      <c r="DL567">
        <v>5.79</v>
      </c>
      <c r="DM567">
        <v>0.5</v>
      </c>
      <c r="DN567" t="s">
        <v>440</v>
      </c>
      <c r="DO567">
        <v>2</v>
      </c>
      <c r="DP567" t="b">
        <v>1</v>
      </c>
      <c r="DQ567">
        <v>1758655746.6</v>
      </c>
      <c r="DR567">
        <v>1065.437777777778</v>
      </c>
      <c r="DS567">
        <v>1110.69037037037</v>
      </c>
      <c r="DT567">
        <v>21.82353703703703</v>
      </c>
      <c r="DU567">
        <v>20.32601111111111</v>
      </c>
      <c r="DV567">
        <v>1066.407037037037</v>
      </c>
      <c r="DW567">
        <v>21.54615185185185</v>
      </c>
      <c r="DX567">
        <v>500.0478148148148</v>
      </c>
      <c r="DY567">
        <v>90.21361481481479</v>
      </c>
      <c r="DZ567">
        <v>0.06773382222222223</v>
      </c>
      <c r="EA567">
        <v>28.75147037037037</v>
      </c>
      <c r="EB567">
        <v>29.99941481481481</v>
      </c>
      <c r="EC567">
        <v>999.9000000000001</v>
      </c>
      <c r="ED567">
        <v>0</v>
      </c>
      <c r="EE567">
        <v>0</v>
      </c>
      <c r="EF567">
        <v>10003.76296296296</v>
      </c>
      <c r="EG567">
        <v>0</v>
      </c>
      <c r="EH567">
        <v>11.2928</v>
      </c>
      <c r="EI567">
        <v>-45.25258888888889</v>
      </c>
      <c r="EJ567">
        <v>1089.208518518519</v>
      </c>
      <c r="EK567">
        <v>1133.736296296296</v>
      </c>
      <c r="EL567">
        <v>1.497532222222222</v>
      </c>
      <c r="EM567">
        <v>1110.69037037037</v>
      </c>
      <c r="EN567">
        <v>20.32601111111111</v>
      </c>
      <c r="EO567">
        <v>1.968781111111111</v>
      </c>
      <c r="EP567">
        <v>1.833684074074074</v>
      </c>
      <c r="EQ567">
        <v>17.19546296296296</v>
      </c>
      <c r="ER567">
        <v>16.07684074074074</v>
      </c>
      <c r="ES567">
        <v>1999.994814814815</v>
      </c>
      <c r="ET567">
        <v>0.9800006666666666</v>
      </c>
      <c r="EU567">
        <v>0.01999944814814815</v>
      </c>
      <c r="EV567">
        <v>0</v>
      </c>
      <c r="EW567">
        <v>929.0479629629629</v>
      </c>
      <c r="EX567">
        <v>5.00078</v>
      </c>
      <c r="EY567">
        <v>18083.43703703704</v>
      </c>
      <c r="EZ567">
        <v>16379.58888888889</v>
      </c>
      <c r="FA567">
        <v>39.12474074074074</v>
      </c>
      <c r="FB567">
        <v>39.91862962962963</v>
      </c>
      <c r="FC567">
        <v>39.22203703703703</v>
      </c>
      <c r="FD567">
        <v>39.64103703703704</v>
      </c>
      <c r="FE567">
        <v>40.23818518518518</v>
      </c>
      <c r="FF567">
        <v>1955.094814814815</v>
      </c>
      <c r="FG567">
        <v>39.9</v>
      </c>
      <c r="FH567">
        <v>0</v>
      </c>
      <c r="FI567">
        <v>1758655752.6</v>
      </c>
      <c r="FJ567">
        <v>0</v>
      </c>
      <c r="FK567">
        <v>928.83188</v>
      </c>
      <c r="FL567">
        <v>-25.12461543666024</v>
      </c>
      <c r="FM567">
        <v>-461.5384622461626</v>
      </c>
      <c r="FN567">
        <v>18079.92</v>
      </c>
      <c r="FO567">
        <v>15</v>
      </c>
      <c r="FP567">
        <v>0</v>
      </c>
      <c r="FQ567" t="s">
        <v>441</v>
      </c>
      <c r="FR567">
        <v>1746989605.5</v>
      </c>
      <c r="FS567">
        <v>1746989593.5</v>
      </c>
      <c r="FT567">
        <v>0</v>
      </c>
      <c r="FU567">
        <v>-0.274</v>
      </c>
      <c r="FV567">
        <v>-0.002</v>
      </c>
      <c r="FW567">
        <v>2.549</v>
      </c>
      <c r="FX567">
        <v>0.129</v>
      </c>
      <c r="FY567">
        <v>420</v>
      </c>
      <c r="FZ567">
        <v>17</v>
      </c>
      <c r="GA567">
        <v>0.02</v>
      </c>
      <c r="GB567">
        <v>0.04</v>
      </c>
      <c r="GC567">
        <v>-45.39811707317074</v>
      </c>
      <c r="GD567">
        <v>2.432508710801388</v>
      </c>
      <c r="GE567">
        <v>0.2555445328021951</v>
      </c>
      <c r="GF567">
        <v>0</v>
      </c>
      <c r="GG567">
        <v>930.7284411764706</v>
      </c>
      <c r="GH567">
        <v>-25.51234530535558</v>
      </c>
      <c r="GI567">
        <v>2.512578125108778</v>
      </c>
      <c r="GJ567">
        <v>0</v>
      </c>
      <c r="GK567">
        <v>1.546403658536585</v>
      </c>
      <c r="GL567">
        <v>-0.7645172822299579</v>
      </c>
      <c r="GM567">
        <v>0.07636318886377375</v>
      </c>
      <c r="GN567">
        <v>0</v>
      </c>
      <c r="GO567">
        <v>0</v>
      </c>
      <c r="GP567">
        <v>3</v>
      </c>
      <c r="GQ567" t="s">
        <v>459</v>
      </c>
      <c r="GR567">
        <v>3.10242</v>
      </c>
      <c r="GS567">
        <v>2.72546</v>
      </c>
      <c r="GT567">
        <v>0.169458</v>
      </c>
      <c r="GU567">
        <v>0.173782</v>
      </c>
      <c r="GV567">
        <v>0.100682</v>
      </c>
      <c r="GW567">
        <v>0.0973403</v>
      </c>
      <c r="GX567">
        <v>21705.9</v>
      </c>
      <c r="GY567">
        <v>19622.2</v>
      </c>
      <c r="GZ567">
        <v>26697.1</v>
      </c>
      <c r="HA567">
        <v>23969.9</v>
      </c>
      <c r="HB567">
        <v>38428.6</v>
      </c>
      <c r="HC567">
        <v>31993.9</v>
      </c>
      <c r="HD567">
        <v>46621</v>
      </c>
      <c r="HE567">
        <v>37922.7</v>
      </c>
      <c r="HF567">
        <v>1.87363</v>
      </c>
      <c r="HG567">
        <v>1.86185</v>
      </c>
      <c r="HH567">
        <v>0.169948</v>
      </c>
      <c r="HI567">
        <v>0</v>
      </c>
      <c r="HJ567">
        <v>27.2125</v>
      </c>
      <c r="HK567">
        <v>999.9</v>
      </c>
      <c r="HL567">
        <v>46.3</v>
      </c>
      <c r="HM567">
        <v>31.6</v>
      </c>
      <c r="HN567">
        <v>23.9556</v>
      </c>
      <c r="HO567">
        <v>60.9559</v>
      </c>
      <c r="HP567">
        <v>22.516</v>
      </c>
      <c r="HQ567">
        <v>1</v>
      </c>
      <c r="HR567">
        <v>0.105686</v>
      </c>
      <c r="HS567">
        <v>-0.601032</v>
      </c>
      <c r="HT567">
        <v>20.2746</v>
      </c>
      <c r="HU567">
        <v>5.21115</v>
      </c>
      <c r="HV567">
        <v>11.9788</v>
      </c>
      <c r="HW567">
        <v>4.9634</v>
      </c>
      <c r="HX567">
        <v>3.27423</v>
      </c>
      <c r="HY567">
        <v>9999</v>
      </c>
      <c r="HZ567">
        <v>9999</v>
      </c>
      <c r="IA567">
        <v>9999</v>
      </c>
      <c r="IB567">
        <v>999.9</v>
      </c>
      <c r="IC567">
        <v>1.86395</v>
      </c>
      <c r="ID567">
        <v>1.86005</v>
      </c>
      <c r="IE567">
        <v>1.85838</v>
      </c>
      <c r="IF567">
        <v>1.85974</v>
      </c>
      <c r="IG567">
        <v>1.85988</v>
      </c>
      <c r="IH567">
        <v>1.85837</v>
      </c>
      <c r="II567">
        <v>1.85743</v>
      </c>
      <c r="IJ567">
        <v>1.85241</v>
      </c>
      <c r="IK567">
        <v>0</v>
      </c>
      <c r="IL567">
        <v>0</v>
      </c>
      <c r="IM567">
        <v>0</v>
      </c>
      <c r="IN567">
        <v>0</v>
      </c>
      <c r="IO567" t="s">
        <v>443</v>
      </c>
      <c r="IP567" t="s">
        <v>444</v>
      </c>
      <c r="IQ567" t="s">
        <v>445</v>
      </c>
      <c r="IR567" t="s">
        <v>445</v>
      </c>
      <c r="IS567" t="s">
        <v>445</v>
      </c>
      <c r="IT567" t="s">
        <v>445</v>
      </c>
      <c r="IU567">
        <v>0</v>
      </c>
      <c r="IV567">
        <v>100</v>
      </c>
      <c r="IW567">
        <v>100</v>
      </c>
      <c r="IX567">
        <v>-0.95</v>
      </c>
      <c r="IY567">
        <v>0.2779</v>
      </c>
      <c r="IZ567">
        <v>-1.101190050776656</v>
      </c>
      <c r="JA567">
        <v>-0.0009077452495023094</v>
      </c>
      <c r="JB567">
        <v>1.260287539409167E-06</v>
      </c>
      <c r="JC567">
        <v>-2.747980142854786E-10</v>
      </c>
      <c r="JD567">
        <v>0.01164710740424388</v>
      </c>
      <c r="JE567">
        <v>0.002354074995816399</v>
      </c>
      <c r="JF567">
        <v>0.0004967520844642659</v>
      </c>
      <c r="JG567">
        <v>-1.558376616488758E-06</v>
      </c>
      <c r="JH567">
        <v>1</v>
      </c>
      <c r="JI567">
        <v>1955</v>
      </c>
      <c r="JJ567">
        <v>1</v>
      </c>
      <c r="JK567">
        <v>26</v>
      </c>
      <c r="JL567">
        <v>194435.8</v>
      </c>
      <c r="JM567">
        <v>194436</v>
      </c>
      <c r="JN567">
        <v>2.5769</v>
      </c>
      <c r="JO567">
        <v>2.61475</v>
      </c>
      <c r="JP567">
        <v>1.49658</v>
      </c>
      <c r="JQ567">
        <v>2.34741</v>
      </c>
      <c r="JR567">
        <v>1.54907</v>
      </c>
      <c r="JS567">
        <v>2.35107</v>
      </c>
      <c r="JT567">
        <v>35.9645</v>
      </c>
      <c r="JU567">
        <v>24.1663</v>
      </c>
      <c r="JV567">
        <v>18</v>
      </c>
      <c r="JW567">
        <v>482.665</v>
      </c>
      <c r="JX567">
        <v>489.816</v>
      </c>
      <c r="JY567">
        <v>26.7579</v>
      </c>
      <c r="JZ567">
        <v>28.6131</v>
      </c>
      <c r="KA567">
        <v>30.0002</v>
      </c>
      <c r="KB567">
        <v>28.8132</v>
      </c>
      <c r="KC567">
        <v>28.8073</v>
      </c>
      <c r="KD567">
        <v>51.7065</v>
      </c>
      <c r="KE567">
        <v>16.3077</v>
      </c>
      <c r="KF567">
        <v>59.473</v>
      </c>
      <c r="KG567">
        <v>27.1669</v>
      </c>
      <c r="KH567">
        <v>1155.69</v>
      </c>
      <c r="KI567">
        <v>20.4266</v>
      </c>
      <c r="KJ567">
        <v>101.932</v>
      </c>
      <c r="KK567">
        <v>91.45569999999999</v>
      </c>
    </row>
    <row r="568" spans="1:297">
      <c r="A568">
        <v>550</v>
      </c>
      <c r="B568">
        <v>1758655759.1</v>
      </c>
      <c r="C568">
        <v>14126.09999990463</v>
      </c>
      <c r="D568" t="s">
        <v>1550</v>
      </c>
      <c r="E568" t="s">
        <v>1551</v>
      </c>
      <c r="F568">
        <v>5</v>
      </c>
      <c r="G568" t="s">
        <v>1413</v>
      </c>
      <c r="H568" t="s">
        <v>438</v>
      </c>
      <c r="I568">
        <v>1758655751.314285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(EA568+(U568+2*0.95*5.67E-8*(((EA568+$B$9)+273)^4-(EA568+273)^4)-44100*J568)/(1.84*29.3*R568+8*0.95*5.67E-8*(EA568+273)^3))</f>
        <v>0</v>
      </c>
      <c r="W568">
        <f>($C$9*EB568+$D$9*EC568+$E$9*V568)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2*0.95*5.67E-8*(((EA568+$B$9)+273)^4-(W568+273)^4)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1166.860972159763</v>
      </c>
      <c r="AK568">
        <v>1130.832484848484</v>
      </c>
      <c r="AL568">
        <v>3.460894473410606</v>
      </c>
      <c r="AM568">
        <v>65.18557991189942</v>
      </c>
      <c r="AN568">
        <f>(AP568 - AO568 + DY568*1E3/(8.314*(EA568+273.15)) * AR568/DX568 * AQ568) * DX568/(100*DL568) * 1000/(1000 - AP568)</f>
        <v>0</v>
      </c>
      <c r="AO568">
        <v>20.48322859462132</v>
      </c>
      <c r="AP568">
        <v>21.86547272727273</v>
      </c>
      <c r="AQ568">
        <v>0.006407710165420476</v>
      </c>
      <c r="AR568">
        <v>105.0321388018358</v>
      </c>
      <c r="AS568">
        <v>0</v>
      </c>
      <c r="AT568">
        <v>0</v>
      </c>
      <c r="AU568">
        <f>IF(AS568*$H$15&gt;=AW568,1.0,(AW568/(AW568-AS568*$H$15)))</f>
        <v>0</v>
      </c>
      <c r="AV568">
        <f>(AU568-1)*100</f>
        <v>0</v>
      </c>
      <c r="AW568">
        <f>MAX(0,($B$15+$C$15*EF568)/(1+$D$15*EF568)*DY568/(EA568+273)*$E$15)</f>
        <v>0</v>
      </c>
      <c r="AX568" t="s">
        <v>439</v>
      </c>
      <c r="AY568" t="s">
        <v>439</v>
      </c>
      <c r="AZ568">
        <v>0</v>
      </c>
      <c r="BA568">
        <v>0</v>
      </c>
      <c r="BB568">
        <f>1-AZ568/BA568</f>
        <v>0</v>
      </c>
      <c r="BC568">
        <v>0</v>
      </c>
      <c r="BD568" t="s">
        <v>439</v>
      </c>
      <c r="BE568" t="s">
        <v>439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439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$B$13*EG568+$C$13*EH568+$F$13*ES568*(1-EV568)</f>
        <v>0</v>
      </c>
      <c r="DI568">
        <f>DH568*DJ568</f>
        <v>0</v>
      </c>
      <c r="DJ568">
        <f>($B$13*$D$11+$C$13*$D$11+$F$13*((FF568+EX568)/MAX(FF568+EX568+FG568, 0.1)*$I$11+FG568/MAX(FF568+EX568+FG568, 0.1)*$J$11))/($B$13+$C$13+$F$13)</f>
        <v>0</v>
      </c>
      <c r="DK568">
        <f>($B$13*$K$11+$C$13*$K$11+$F$13*((FF568+EX568)/MAX(FF568+EX568+FG568, 0.1)*$P$11+FG568/MAX(FF568+EX568+FG568, 0.1)*$Q$11))/($B$13+$C$13+$F$13)</f>
        <v>0</v>
      </c>
      <c r="DL568">
        <v>5.79</v>
      </c>
      <c r="DM568">
        <v>0.5</v>
      </c>
      <c r="DN568" t="s">
        <v>440</v>
      </c>
      <c r="DO568">
        <v>2</v>
      </c>
      <c r="DP568" t="b">
        <v>1</v>
      </c>
      <c r="DQ568">
        <v>1758655751.314285</v>
      </c>
      <c r="DR568">
        <v>1081.418571428571</v>
      </c>
      <c r="DS568">
        <v>1126.459285714286</v>
      </c>
      <c r="DT568">
        <v>21.83726428571429</v>
      </c>
      <c r="DU568">
        <v>20.394975</v>
      </c>
      <c r="DV568">
        <v>1082.374285714286</v>
      </c>
      <c r="DW568">
        <v>21.55958214285714</v>
      </c>
      <c r="DX568">
        <v>500.0627857142857</v>
      </c>
      <c r="DY568">
        <v>90.21424642857141</v>
      </c>
      <c r="DZ568">
        <v>0.067787575</v>
      </c>
      <c r="EA568">
        <v>28.735375</v>
      </c>
      <c r="EB568">
        <v>29.99132857142857</v>
      </c>
      <c r="EC568">
        <v>999.9000000000002</v>
      </c>
      <c r="ED568">
        <v>0</v>
      </c>
      <c r="EE568">
        <v>0</v>
      </c>
      <c r="EF568">
        <v>9994.788214285714</v>
      </c>
      <c r="EG568">
        <v>0</v>
      </c>
      <c r="EH568">
        <v>11.2928</v>
      </c>
      <c r="EI568">
        <v>-45.04113928571428</v>
      </c>
      <c r="EJ568">
        <v>1105.561071428571</v>
      </c>
      <c r="EK568">
        <v>1149.913571428571</v>
      </c>
      <c r="EL568">
        <v>1.442290714285714</v>
      </c>
      <c r="EM568">
        <v>1126.459285714286</v>
      </c>
      <c r="EN568">
        <v>20.394975</v>
      </c>
      <c r="EO568">
        <v>1.970033214285714</v>
      </c>
      <c r="EP568">
        <v>1.839917857142857</v>
      </c>
      <c r="EQ568">
        <v>17.20551071428571</v>
      </c>
      <c r="ER568">
        <v>16.13003571428571</v>
      </c>
      <c r="ES568">
        <v>1999.978214285714</v>
      </c>
      <c r="ET568">
        <v>0.9800007142857142</v>
      </c>
      <c r="EU568">
        <v>0.01999939642857143</v>
      </c>
      <c r="EV568">
        <v>0</v>
      </c>
      <c r="EW568">
        <v>927.1327857142858</v>
      </c>
      <c r="EX568">
        <v>5.00078</v>
      </c>
      <c r="EY568">
        <v>18047.76071428571</v>
      </c>
      <c r="EZ568">
        <v>16379.46071428571</v>
      </c>
      <c r="FA568">
        <v>39.14267857142857</v>
      </c>
      <c r="FB568">
        <v>39.92371428571428</v>
      </c>
      <c r="FC568">
        <v>39.18946428571428</v>
      </c>
      <c r="FD568">
        <v>39.65382142857142</v>
      </c>
      <c r="FE568">
        <v>40.21632142857143</v>
      </c>
      <c r="FF568">
        <v>1955.078214285714</v>
      </c>
      <c r="FG568">
        <v>39.9</v>
      </c>
      <c r="FH568">
        <v>0</v>
      </c>
      <c r="FI568">
        <v>1758655757.4</v>
      </c>
      <c r="FJ568">
        <v>0</v>
      </c>
      <c r="FK568">
        <v>926.9244399999999</v>
      </c>
      <c r="FL568">
        <v>-22.83515382831435</v>
      </c>
      <c r="FM568">
        <v>-442.3384608374033</v>
      </c>
      <c r="FN568">
        <v>18043.828</v>
      </c>
      <c r="FO568">
        <v>15</v>
      </c>
      <c r="FP568">
        <v>0</v>
      </c>
      <c r="FQ568" t="s">
        <v>441</v>
      </c>
      <c r="FR568">
        <v>1746989605.5</v>
      </c>
      <c r="FS568">
        <v>1746989593.5</v>
      </c>
      <c r="FT568">
        <v>0</v>
      </c>
      <c r="FU568">
        <v>-0.274</v>
      </c>
      <c r="FV568">
        <v>-0.002</v>
      </c>
      <c r="FW568">
        <v>2.549</v>
      </c>
      <c r="FX568">
        <v>0.129</v>
      </c>
      <c r="FY568">
        <v>420</v>
      </c>
      <c r="FZ568">
        <v>17</v>
      </c>
      <c r="GA568">
        <v>0.02</v>
      </c>
      <c r="GB568">
        <v>0.04</v>
      </c>
      <c r="GC568">
        <v>-45.16512926829269</v>
      </c>
      <c r="GD568">
        <v>2.624749128919842</v>
      </c>
      <c r="GE568">
        <v>0.2692645287824604</v>
      </c>
      <c r="GF568">
        <v>0</v>
      </c>
      <c r="GG568">
        <v>928.2835000000001</v>
      </c>
      <c r="GH568">
        <v>-24.14974790688085</v>
      </c>
      <c r="GI568">
        <v>2.382403658319985</v>
      </c>
      <c r="GJ568">
        <v>0</v>
      </c>
      <c r="GK568">
        <v>1.474843658536585</v>
      </c>
      <c r="GL568">
        <v>-0.6714859233449484</v>
      </c>
      <c r="GM568">
        <v>0.06699675255166304</v>
      </c>
      <c r="GN568">
        <v>0</v>
      </c>
      <c r="GO568">
        <v>0</v>
      </c>
      <c r="GP568">
        <v>3</v>
      </c>
      <c r="GQ568" t="s">
        <v>459</v>
      </c>
      <c r="GR568">
        <v>3.10258</v>
      </c>
      <c r="GS568">
        <v>2.72579</v>
      </c>
      <c r="GT568">
        <v>0.171106</v>
      </c>
      <c r="GU568">
        <v>0.17538</v>
      </c>
      <c r="GV568">
        <v>0.100764</v>
      </c>
      <c r="GW568">
        <v>0.0975531</v>
      </c>
      <c r="GX568">
        <v>21662.8</v>
      </c>
      <c r="GY568">
        <v>19584.1</v>
      </c>
      <c r="GZ568">
        <v>26697.2</v>
      </c>
      <c r="HA568">
        <v>23969.8</v>
      </c>
      <c r="HB568">
        <v>38425.4</v>
      </c>
      <c r="HC568">
        <v>31986.2</v>
      </c>
      <c r="HD568">
        <v>46621.2</v>
      </c>
      <c r="HE568">
        <v>37922.4</v>
      </c>
      <c r="HF568">
        <v>1.87383</v>
      </c>
      <c r="HG568">
        <v>1.86178</v>
      </c>
      <c r="HH568">
        <v>0.170954</v>
      </c>
      <c r="HI568">
        <v>0</v>
      </c>
      <c r="HJ568">
        <v>27.2081</v>
      </c>
      <c r="HK568">
        <v>999.9</v>
      </c>
      <c r="HL568">
        <v>46.3</v>
      </c>
      <c r="HM568">
        <v>31.6</v>
      </c>
      <c r="HN568">
        <v>23.9575</v>
      </c>
      <c r="HO568">
        <v>60.9359</v>
      </c>
      <c r="HP568">
        <v>22.2316</v>
      </c>
      <c r="HQ568">
        <v>1</v>
      </c>
      <c r="HR568">
        <v>0.105102</v>
      </c>
      <c r="HS568">
        <v>-0.663461</v>
      </c>
      <c r="HT568">
        <v>20.2785</v>
      </c>
      <c r="HU568">
        <v>5.2116</v>
      </c>
      <c r="HV568">
        <v>11.9793</v>
      </c>
      <c r="HW568">
        <v>4.9635</v>
      </c>
      <c r="HX568">
        <v>3.27428</v>
      </c>
      <c r="HY568">
        <v>9999</v>
      </c>
      <c r="HZ568">
        <v>9999</v>
      </c>
      <c r="IA568">
        <v>9999</v>
      </c>
      <c r="IB568">
        <v>999.9</v>
      </c>
      <c r="IC568">
        <v>1.86397</v>
      </c>
      <c r="ID568">
        <v>1.86005</v>
      </c>
      <c r="IE568">
        <v>1.85837</v>
      </c>
      <c r="IF568">
        <v>1.85975</v>
      </c>
      <c r="IG568">
        <v>1.85989</v>
      </c>
      <c r="IH568">
        <v>1.85837</v>
      </c>
      <c r="II568">
        <v>1.85745</v>
      </c>
      <c r="IJ568">
        <v>1.8524</v>
      </c>
      <c r="IK568">
        <v>0</v>
      </c>
      <c r="IL568">
        <v>0</v>
      </c>
      <c r="IM568">
        <v>0</v>
      </c>
      <c r="IN568">
        <v>0</v>
      </c>
      <c r="IO568" t="s">
        <v>443</v>
      </c>
      <c r="IP568" t="s">
        <v>444</v>
      </c>
      <c r="IQ568" t="s">
        <v>445</v>
      </c>
      <c r="IR568" t="s">
        <v>445</v>
      </c>
      <c r="IS568" t="s">
        <v>445</v>
      </c>
      <c r="IT568" t="s">
        <v>445</v>
      </c>
      <c r="IU568">
        <v>0</v>
      </c>
      <c r="IV568">
        <v>100</v>
      </c>
      <c r="IW568">
        <v>100</v>
      </c>
      <c r="IX568">
        <v>-0.9399999999999999</v>
      </c>
      <c r="IY568">
        <v>0.2783</v>
      </c>
      <c r="IZ568">
        <v>-1.101190050776656</v>
      </c>
      <c r="JA568">
        <v>-0.0009077452495023094</v>
      </c>
      <c r="JB568">
        <v>1.260287539409167E-06</v>
      </c>
      <c r="JC568">
        <v>-2.747980142854786E-10</v>
      </c>
      <c r="JD568">
        <v>0.01164710740424388</v>
      </c>
      <c r="JE568">
        <v>0.002354074995816399</v>
      </c>
      <c r="JF568">
        <v>0.0004967520844642659</v>
      </c>
      <c r="JG568">
        <v>-1.558376616488758E-06</v>
      </c>
      <c r="JH568">
        <v>1</v>
      </c>
      <c r="JI568">
        <v>1955</v>
      </c>
      <c r="JJ568">
        <v>1</v>
      </c>
      <c r="JK568">
        <v>26</v>
      </c>
      <c r="JL568">
        <v>194435.9</v>
      </c>
      <c r="JM568">
        <v>194436.1</v>
      </c>
      <c r="JN568">
        <v>2.60254</v>
      </c>
      <c r="JO568">
        <v>2.61353</v>
      </c>
      <c r="JP568">
        <v>1.49658</v>
      </c>
      <c r="JQ568">
        <v>2.34619</v>
      </c>
      <c r="JR568">
        <v>1.54907</v>
      </c>
      <c r="JS568">
        <v>2.4292</v>
      </c>
      <c r="JT568">
        <v>35.9645</v>
      </c>
      <c r="JU568">
        <v>24.1751</v>
      </c>
      <c r="JV568">
        <v>18</v>
      </c>
      <c r="JW568">
        <v>482.8</v>
      </c>
      <c r="JX568">
        <v>489.767</v>
      </c>
      <c r="JY568">
        <v>27.1307</v>
      </c>
      <c r="JZ568">
        <v>28.6144</v>
      </c>
      <c r="KA568">
        <v>29.9998</v>
      </c>
      <c r="KB568">
        <v>28.8156</v>
      </c>
      <c r="KC568">
        <v>28.8073</v>
      </c>
      <c r="KD568">
        <v>52.3389</v>
      </c>
      <c r="KE568">
        <v>16.3077</v>
      </c>
      <c r="KF568">
        <v>59.473</v>
      </c>
      <c r="KG568">
        <v>27.176</v>
      </c>
      <c r="KH568">
        <v>1175.73</v>
      </c>
      <c r="KI568">
        <v>20.4171</v>
      </c>
      <c r="KJ568">
        <v>101.932</v>
      </c>
      <c r="KK568">
        <v>91.45489999999999</v>
      </c>
    </row>
    <row r="569" spans="1:297">
      <c r="A569">
        <v>551</v>
      </c>
      <c r="B569">
        <v>1758655764.1</v>
      </c>
      <c r="C569">
        <v>14131.09999990463</v>
      </c>
      <c r="D569" t="s">
        <v>1552</v>
      </c>
      <c r="E569" t="s">
        <v>1553</v>
      </c>
      <c r="F569">
        <v>5</v>
      </c>
      <c r="G569" t="s">
        <v>1413</v>
      </c>
      <c r="H569" t="s">
        <v>438</v>
      </c>
      <c r="I569">
        <v>1758655756.6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(EA569+(U569+2*0.95*5.67E-8*(((EA569+$B$9)+273)^4-(EA569+273)^4)-44100*J569)/(1.84*29.3*R569+8*0.95*5.67E-8*(EA569+273)^3))</f>
        <v>0</v>
      </c>
      <c r="W569">
        <f>($C$9*EB569+$D$9*EC569+$E$9*V569)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2*0.95*5.67E-8*(((EA569+$B$9)+273)^4-(W569+273)^4)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1184.229482941759</v>
      </c>
      <c r="AK569">
        <v>1148.130606060605</v>
      </c>
      <c r="AL569">
        <v>3.463875123752731</v>
      </c>
      <c r="AM569">
        <v>65.18557991189942</v>
      </c>
      <c r="AN569">
        <f>(AP569 - AO569 + DY569*1E3/(8.314*(EA569+273.15)) * AR569/DX569 * AQ569) * DX569/(100*DL569) * 1000/(1000 - AP569)</f>
        <v>0</v>
      </c>
      <c r="AO569">
        <v>20.49389071349881</v>
      </c>
      <c r="AP569">
        <v>21.8796</v>
      </c>
      <c r="AQ569">
        <v>0.0005128960766767004</v>
      </c>
      <c r="AR569">
        <v>105.0321388018358</v>
      </c>
      <c r="AS569">
        <v>0</v>
      </c>
      <c r="AT569">
        <v>0</v>
      </c>
      <c r="AU569">
        <f>IF(AS569*$H$15&gt;=AW569,1.0,(AW569/(AW569-AS569*$H$15)))</f>
        <v>0</v>
      </c>
      <c r="AV569">
        <f>(AU569-1)*100</f>
        <v>0</v>
      </c>
      <c r="AW569">
        <f>MAX(0,($B$15+$C$15*EF569)/(1+$D$15*EF569)*DY569/(EA569+273)*$E$15)</f>
        <v>0</v>
      </c>
      <c r="AX569" t="s">
        <v>439</v>
      </c>
      <c r="AY569" t="s">
        <v>439</v>
      </c>
      <c r="AZ569">
        <v>0</v>
      </c>
      <c r="BA569">
        <v>0</v>
      </c>
      <c r="BB569">
        <f>1-AZ569/BA569</f>
        <v>0</v>
      </c>
      <c r="BC569">
        <v>0</v>
      </c>
      <c r="BD569" t="s">
        <v>439</v>
      </c>
      <c r="BE569" t="s">
        <v>439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439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$B$13*EG569+$C$13*EH569+$F$13*ES569*(1-EV569)</f>
        <v>0</v>
      </c>
      <c r="DI569">
        <f>DH569*DJ569</f>
        <v>0</v>
      </c>
      <c r="DJ569">
        <f>($B$13*$D$11+$C$13*$D$11+$F$13*((FF569+EX569)/MAX(FF569+EX569+FG569, 0.1)*$I$11+FG569/MAX(FF569+EX569+FG569, 0.1)*$J$11))/($B$13+$C$13+$F$13)</f>
        <v>0</v>
      </c>
      <c r="DK569">
        <f>($B$13*$K$11+$C$13*$K$11+$F$13*((FF569+EX569)/MAX(FF569+EX569+FG569, 0.1)*$P$11+FG569/MAX(FF569+EX569+FG569, 0.1)*$Q$11))/($B$13+$C$13+$F$13)</f>
        <v>0</v>
      </c>
      <c r="DL569">
        <v>5.79</v>
      </c>
      <c r="DM569">
        <v>0.5</v>
      </c>
      <c r="DN569" t="s">
        <v>440</v>
      </c>
      <c r="DO569">
        <v>2</v>
      </c>
      <c r="DP569" t="b">
        <v>1</v>
      </c>
      <c r="DQ569">
        <v>1758655756.6</v>
      </c>
      <c r="DR569">
        <v>1099.326666666667</v>
      </c>
      <c r="DS569">
        <v>1144.227407407407</v>
      </c>
      <c r="DT569">
        <v>21.85635925925926</v>
      </c>
      <c r="DU569">
        <v>20.45058888888889</v>
      </c>
      <c r="DV569">
        <v>1100.266666666667</v>
      </c>
      <c r="DW569">
        <v>21.57827407407407</v>
      </c>
      <c r="DX569">
        <v>500.077</v>
      </c>
      <c r="DY569">
        <v>90.2156148148148</v>
      </c>
      <c r="DZ569">
        <v>0.06780943333333334</v>
      </c>
      <c r="EA569">
        <v>28.72476296296297</v>
      </c>
      <c r="EB569">
        <v>29.99212962962963</v>
      </c>
      <c r="EC569">
        <v>999.9000000000001</v>
      </c>
      <c r="ED569">
        <v>0</v>
      </c>
      <c r="EE569">
        <v>0</v>
      </c>
      <c r="EF569">
        <v>9981.47814814815</v>
      </c>
      <c r="EG569">
        <v>0</v>
      </c>
      <c r="EH569">
        <v>11.2928</v>
      </c>
      <c r="EI569">
        <v>-44.90105925925926</v>
      </c>
      <c r="EJ569">
        <v>1123.891481481481</v>
      </c>
      <c r="EK569">
        <v>1168.116296296296</v>
      </c>
      <c r="EL569">
        <v>1.40576962962963</v>
      </c>
      <c r="EM569">
        <v>1144.227407407407</v>
      </c>
      <c r="EN569">
        <v>20.45058888888889</v>
      </c>
      <c r="EO569">
        <v>1.971784444444445</v>
      </c>
      <c r="EP569">
        <v>1.844962592592593</v>
      </c>
      <c r="EQ569">
        <v>17.21955555555556</v>
      </c>
      <c r="ER569">
        <v>16.17299259259259</v>
      </c>
      <c r="ES569">
        <v>1999.977037037037</v>
      </c>
      <c r="ET569">
        <v>0.9800008888888888</v>
      </c>
      <c r="EU569">
        <v>0.01999922222222223</v>
      </c>
      <c r="EV569">
        <v>0</v>
      </c>
      <c r="EW569">
        <v>925.1291111111111</v>
      </c>
      <c r="EX569">
        <v>5.00078</v>
      </c>
      <c r="EY569">
        <v>18009.75925925926</v>
      </c>
      <c r="EZ569">
        <v>16379.45185185185</v>
      </c>
      <c r="FA569">
        <v>39.16414814814815</v>
      </c>
      <c r="FB569">
        <v>39.92322222222223</v>
      </c>
      <c r="FC569">
        <v>39.18722222222222</v>
      </c>
      <c r="FD569">
        <v>39.66414814814814</v>
      </c>
      <c r="FE569">
        <v>40.18733333333333</v>
      </c>
      <c r="FF569">
        <v>1955.077037037037</v>
      </c>
      <c r="FG569">
        <v>39.9</v>
      </c>
      <c r="FH569">
        <v>0</v>
      </c>
      <c r="FI569">
        <v>1758655762.2</v>
      </c>
      <c r="FJ569">
        <v>0</v>
      </c>
      <c r="FK569">
        <v>925.1116000000001</v>
      </c>
      <c r="FL569">
        <v>-21.76323078485578</v>
      </c>
      <c r="FM569">
        <v>-410.861538373479</v>
      </c>
      <c r="FN569">
        <v>18009.484</v>
      </c>
      <c r="FO569">
        <v>15</v>
      </c>
      <c r="FP569">
        <v>0</v>
      </c>
      <c r="FQ569" t="s">
        <v>441</v>
      </c>
      <c r="FR569">
        <v>1746989605.5</v>
      </c>
      <c r="FS569">
        <v>1746989593.5</v>
      </c>
      <c r="FT569">
        <v>0</v>
      </c>
      <c r="FU569">
        <v>-0.274</v>
      </c>
      <c r="FV569">
        <v>-0.002</v>
      </c>
      <c r="FW569">
        <v>2.549</v>
      </c>
      <c r="FX569">
        <v>0.129</v>
      </c>
      <c r="FY569">
        <v>420</v>
      </c>
      <c r="FZ569">
        <v>17</v>
      </c>
      <c r="GA569">
        <v>0.02</v>
      </c>
      <c r="GB569">
        <v>0.04</v>
      </c>
      <c r="GC569">
        <v>-45.02681707317073</v>
      </c>
      <c r="GD569">
        <v>1.781433449477285</v>
      </c>
      <c r="GE569">
        <v>0.1953658842605259</v>
      </c>
      <c r="GF569">
        <v>0</v>
      </c>
      <c r="GG569">
        <v>926.599588235294</v>
      </c>
      <c r="GH569">
        <v>-22.92180291152464</v>
      </c>
      <c r="GI569">
        <v>2.25767345262442</v>
      </c>
      <c r="GJ569">
        <v>0</v>
      </c>
      <c r="GK569">
        <v>1.437252926829268</v>
      </c>
      <c r="GL569">
        <v>-0.5026174912891952</v>
      </c>
      <c r="GM569">
        <v>0.05159720455860897</v>
      </c>
      <c r="GN569">
        <v>0</v>
      </c>
      <c r="GO569">
        <v>0</v>
      </c>
      <c r="GP569">
        <v>3</v>
      </c>
      <c r="GQ569" t="s">
        <v>459</v>
      </c>
      <c r="GR569">
        <v>3.10232</v>
      </c>
      <c r="GS569">
        <v>2.72576</v>
      </c>
      <c r="GT569">
        <v>0.17274</v>
      </c>
      <c r="GU569">
        <v>0.176956</v>
      </c>
      <c r="GV569">
        <v>0.100804</v>
      </c>
      <c r="GW569">
        <v>0.0975859</v>
      </c>
      <c r="GX569">
        <v>21620.1</v>
      </c>
      <c r="GY569">
        <v>19546.8</v>
      </c>
      <c r="GZ569">
        <v>26697.2</v>
      </c>
      <c r="HA569">
        <v>23969.8</v>
      </c>
      <c r="HB569">
        <v>38423.9</v>
      </c>
      <c r="HC569">
        <v>31985.1</v>
      </c>
      <c r="HD569">
        <v>46621.2</v>
      </c>
      <c r="HE569">
        <v>37922.2</v>
      </c>
      <c r="HF569">
        <v>1.87335</v>
      </c>
      <c r="HG569">
        <v>1.86222</v>
      </c>
      <c r="HH569">
        <v>0.171922</v>
      </c>
      <c r="HI569">
        <v>0</v>
      </c>
      <c r="HJ569">
        <v>27.2032</v>
      </c>
      <c r="HK569">
        <v>999.9</v>
      </c>
      <c r="HL569">
        <v>46.3</v>
      </c>
      <c r="HM569">
        <v>31.6</v>
      </c>
      <c r="HN569">
        <v>23.9563</v>
      </c>
      <c r="HO569">
        <v>60.7059</v>
      </c>
      <c r="HP569">
        <v>22.2676</v>
      </c>
      <c r="HQ569">
        <v>1</v>
      </c>
      <c r="HR569">
        <v>0.104797</v>
      </c>
      <c r="HS569">
        <v>-0.239237</v>
      </c>
      <c r="HT569">
        <v>20.2802</v>
      </c>
      <c r="HU569">
        <v>5.2128</v>
      </c>
      <c r="HV569">
        <v>11.9787</v>
      </c>
      <c r="HW569">
        <v>4.96355</v>
      </c>
      <c r="HX569">
        <v>3.27423</v>
      </c>
      <c r="HY569">
        <v>9999</v>
      </c>
      <c r="HZ569">
        <v>9999</v>
      </c>
      <c r="IA569">
        <v>9999</v>
      </c>
      <c r="IB569">
        <v>999.9</v>
      </c>
      <c r="IC569">
        <v>1.86394</v>
      </c>
      <c r="ID569">
        <v>1.86005</v>
      </c>
      <c r="IE569">
        <v>1.85838</v>
      </c>
      <c r="IF569">
        <v>1.85974</v>
      </c>
      <c r="IG569">
        <v>1.85989</v>
      </c>
      <c r="IH569">
        <v>1.85837</v>
      </c>
      <c r="II569">
        <v>1.85745</v>
      </c>
      <c r="IJ569">
        <v>1.8524</v>
      </c>
      <c r="IK569">
        <v>0</v>
      </c>
      <c r="IL569">
        <v>0</v>
      </c>
      <c r="IM569">
        <v>0</v>
      </c>
      <c r="IN569">
        <v>0</v>
      </c>
      <c r="IO569" t="s">
        <v>443</v>
      </c>
      <c r="IP569" t="s">
        <v>444</v>
      </c>
      <c r="IQ569" t="s">
        <v>445</v>
      </c>
      <c r="IR569" t="s">
        <v>445</v>
      </c>
      <c r="IS569" t="s">
        <v>445</v>
      </c>
      <c r="IT569" t="s">
        <v>445</v>
      </c>
      <c r="IU569">
        <v>0</v>
      </c>
      <c r="IV569">
        <v>100</v>
      </c>
      <c r="IW569">
        <v>100</v>
      </c>
      <c r="IX569">
        <v>-0.92</v>
      </c>
      <c r="IY569">
        <v>0.2786</v>
      </c>
      <c r="IZ569">
        <v>-1.101190050776656</v>
      </c>
      <c r="JA569">
        <v>-0.0009077452495023094</v>
      </c>
      <c r="JB569">
        <v>1.260287539409167E-06</v>
      </c>
      <c r="JC569">
        <v>-2.747980142854786E-10</v>
      </c>
      <c r="JD569">
        <v>0.01164710740424388</v>
      </c>
      <c r="JE569">
        <v>0.002354074995816399</v>
      </c>
      <c r="JF569">
        <v>0.0004967520844642659</v>
      </c>
      <c r="JG569">
        <v>-1.558376616488758E-06</v>
      </c>
      <c r="JH569">
        <v>1</v>
      </c>
      <c r="JI569">
        <v>1955</v>
      </c>
      <c r="JJ569">
        <v>1</v>
      </c>
      <c r="JK569">
        <v>26</v>
      </c>
      <c r="JL569">
        <v>194436</v>
      </c>
      <c r="JM569">
        <v>194436.2</v>
      </c>
      <c r="JN569">
        <v>2.63672</v>
      </c>
      <c r="JO569">
        <v>2.6062</v>
      </c>
      <c r="JP569">
        <v>1.49658</v>
      </c>
      <c r="JQ569">
        <v>2.34741</v>
      </c>
      <c r="JR569">
        <v>1.54907</v>
      </c>
      <c r="JS569">
        <v>2.47437</v>
      </c>
      <c r="JT569">
        <v>35.9879</v>
      </c>
      <c r="JU569">
        <v>24.1838</v>
      </c>
      <c r="JV569">
        <v>18</v>
      </c>
      <c r="JW569">
        <v>482.524</v>
      </c>
      <c r="JX569">
        <v>490.062</v>
      </c>
      <c r="JY569">
        <v>27.2169</v>
      </c>
      <c r="JZ569">
        <v>28.615</v>
      </c>
      <c r="KA569">
        <v>29.9998</v>
      </c>
      <c r="KB569">
        <v>28.8156</v>
      </c>
      <c r="KC569">
        <v>28.8073</v>
      </c>
      <c r="KD569">
        <v>52.914</v>
      </c>
      <c r="KE569">
        <v>16.3077</v>
      </c>
      <c r="KF569">
        <v>59.473</v>
      </c>
      <c r="KG569">
        <v>27.1772</v>
      </c>
      <c r="KH569">
        <v>1189.1</v>
      </c>
      <c r="KI569">
        <v>20.4269</v>
      </c>
      <c r="KJ569">
        <v>101.932</v>
      </c>
      <c r="KK569">
        <v>91.45480000000001</v>
      </c>
    </row>
    <row r="570" spans="1:297">
      <c r="A570">
        <v>552</v>
      </c>
      <c r="B570">
        <v>1758655769.1</v>
      </c>
      <c r="C570">
        <v>14136.09999990463</v>
      </c>
      <c r="D570" t="s">
        <v>1554</v>
      </c>
      <c r="E570" t="s">
        <v>1555</v>
      </c>
      <c r="F570">
        <v>5</v>
      </c>
      <c r="G570" t="s">
        <v>1413</v>
      </c>
      <c r="H570" t="s">
        <v>438</v>
      </c>
      <c r="I570">
        <v>1758655761.314285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(EA570+(U570+2*0.95*5.67E-8*(((EA570+$B$9)+273)^4-(EA570+273)^4)-44100*J570)/(1.84*29.3*R570+8*0.95*5.67E-8*(EA570+273)^3))</f>
        <v>0</v>
      </c>
      <c r="W570">
        <f>($C$9*EB570+$D$9*EC570+$E$9*V570)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2*0.95*5.67E-8*(((EA570+$B$9)+273)^4-(W570+273)^4)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1201.22387094269</v>
      </c>
      <c r="AK570">
        <v>1165.396909090909</v>
      </c>
      <c r="AL570">
        <v>3.438314786709809</v>
      </c>
      <c r="AM570">
        <v>65.18557991189942</v>
      </c>
      <c r="AN570">
        <f>(AP570 - AO570 + DY570*1E3/(8.314*(EA570+273.15)) * AR570/DX570 * AQ570) * DX570/(100*DL570) * 1000/(1000 - AP570)</f>
        <v>0</v>
      </c>
      <c r="AO570">
        <v>20.50189019966453</v>
      </c>
      <c r="AP570">
        <v>21.87401393939393</v>
      </c>
      <c r="AQ570">
        <v>-0.0003830628134186676</v>
      </c>
      <c r="AR570">
        <v>105.0321388018358</v>
      </c>
      <c r="AS570">
        <v>0</v>
      </c>
      <c r="AT570">
        <v>0</v>
      </c>
      <c r="AU570">
        <f>IF(AS570*$H$15&gt;=AW570,1.0,(AW570/(AW570-AS570*$H$15)))</f>
        <v>0</v>
      </c>
      <c r="AV570">
        <f>(AU570-1)*100</f>
        <v>0</v>
      </c>
      <c r="AW570">
        <f>MAX(0,($B$15+$C$15*EF570)/(1+$D$15*EF570)*DY570/(EA570+273)*$E$15)</f>
        <v>0</v>
      </c>
      <c r="AX570" t="s">
        <v>439</v>
      </c>
      <c r="AY570" t="s">
        <v>439</v>
      </c>
      <c r="AZ570">
        <v>0</v>
      </c>
      <c r="BA570">
        <v>0</v>
      </c>
      <c r="BB570">
        <f>1-AZ570/BA570</f>
        <v>0</v>
      </c>
      <c r="BC570">
        <v>0</v>
      </c>
      <c r="BD570" t="s">
        <v>439</v>
      </c>
      <c r="BE570" t="s">
        <v>439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439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$B$13*EG570+$C$13*EH570+$F$13*ES570*(1-EV570)</f>
        <v>0</v>
      </c>
      <c r="DI570">
        <f>DH570*DJ570</f>
        <v>0</v>
      </c>
      <c r="DJ570">
        <f>($B$13*$D$11+$C$13*$D$11+$F$13*((FF570+EX570)/MAX(FF570+EX570+FG570, 0.1)*$I$11+FG570/MAX(FF570+EX570+FG570, 0.1)*$J$11))/($B$13+$C$13+$F$13)</f>
        <v>0</v>
      </c>
      <c r="DK570">
        <f>($B$13*$K$11+$C$13*$K$11+$F$13*((FF570+EX570)/MAX(FF570+EX570+FG570, 0.1)*$P$11+FG570/MAX(FF570+EX570+FG570, 0.1)*$Q$11))/($B$13+$C$13+$F$13)</f>
        <v>0</v>
      </c>
      <c r="DL570">
        <v>5.79</v>
      </c>
      <c r="DM570">
        <v>0.5</v>
      </c>
      <c r="DN570" t="s">
        <v>440</v>
      </c>
      <c r="DO570">
        <v>2</v>
      </c>
      <c r="DP570" t="b">
        <v>1</v>
      </c>
      <c r="DQ570">
        <v>1758655761.314285</v>
      </c>
      <c r="DR570">
        <v>1115.2875</v>
      </c>
      <c r="DS570">
        <v>1160.0425</v>
      </c>
      <c r="DT570">
        <v>21.86809642857143</v>
      </c>
      <c r="DU570">
        <v>20.48406428571428</v>
      </c>
      <c r="DV570">
        <v>1116.213214285714</v>
      </c>
      <c r="DW570">
        <v>21.58976428571428</v>
      </c>
      <c r="DX570">
        <v>499.9646071428571</v>
      </c>
      <c r="DY570">
        <v>90.21620714285714</v>
      </c>
      <c r="DZ570">
        <v>0.06786982499999999</v>
      </c>
      <c r="EA570">
        <v>28.72281071428571</v>
      </c>
      <c r="EB570">
        <v>30.00273928571429</v>
      </c>
      <c r="EC570">
        <v>999.9000000000002</v>
      </c>
      <c r="ED570">
        <v>0</v>
      </c>
      <c r="EE570">
        <v>0</v>
      </c>
      <c r="EF570">
        <v>9974.975357142857</v>
      </c>
      <c r="EG570">
        <v>0</v>
      </c>
      <c r="EH570">
        <v>11.2928</v>
      </c>
      <c r="EI570">
        <v>-44.75531071428571</v>
      </c>
      <c r="EJ570">
        <v>1140.222857142857</v>
      </c>
      <c r="EK570">
        <v>1184.302142857143</v>
      </c>
      <c r="EL570">
        <v>1.384031428571429</v>
      </c>
      <c r="EM570">
        <v>1160.0425</v>
      </c>
      <c r="EN570">
        <v>20.48406428571428</v>
      </c>
      <c r="EO570">
        <v>1.972856785714286</v>
      </c>
      <c r="EP570">
        <v>1.847995</v>
      </c>
      <c r="EQ570">
        <v>17.22815</v>
      </c>
      <c r="ER570">
        <v>16.19877857142857</v>
      </c>
      <c r="ES570">
        <v>1999.9875</v>
      </c>
      <c r="ET570">
        <v>0.9800010357142855</v>
      </c>
      <c r="EU570">
        <v>0.019999075</v>
      </c>
      <c r="EV570">
        <v>0</v>
      </c>
      <c r="EW570">
        <v>923.486214285714</v>
      </c>
      <c r="EX570">
        <v>5.00078</v>
      </c>
      <c r="EY570">
        <v>17978.17857142857</v>
      </c>
      <c r="EZ570">
        <v>16379.53214285714</v>
      </c>
      <c r="FA570">
        <v>39.18507142857142</v>
      </c>
      <c r="FB570">
        <v>39.92814285714285</v>
      </c>
      <c r="FC570">
        <v>39.17149999999999</v>
      </c>
      <c r="FD570">
        <v>39.68057142857142</v>
      </c>
      <c r="FE570">
        <v>40.22071428571427</v>
      </c>
      <c r="FF570">
        <v>1955.0875</v>
      </c>
      <c r="FG570">
        <v>39.9</v>
      </c>
      <c r="FH570">
        <v>0</v>
      </c>
      <c r="FI570">
        <v>1758655767.6</v>
      </c>
      <c r="FJ570">
        <v>0</v>
      </c>
      <c r="FK570">
        <v>923.3592307692307</v>
      </c>
      <c r="FL570">
        <v>-20.4864957280819</v>
      </c>
      <c r="FM570">
        <v>-380.4923077007804</v>
      </c>
      <c r="FN570">
        <v>17975.56923076923</v>
      </c>
      <c r="FO570">
        <v>15</v>
      </c>
      <c r="FP570">
        <v>0</v>
      </c>
      <c r="FQ570" t="s">
        <v>441</v>
      </c>
      <c r="FR570">
        <v>1746989605.5</v>
      </c>
      <c r="FS570">
        <v>1746989593.5</v>
      </c>
      <c r="FT570">
        <v>0</v>
      </c>
      <c r="FU570">
        <v>-0.274</v>
      </c>
      <c r="FV570">
        <v>-0.002</v>
      </c>
      <c r="FW570">
        <v>2.549</v>
      </c>
      <c r="FX570">
        <v>0.129</v>
      </c>
      <c r="FY570">
        <v>420</v>
      </c>
      <c r="FZ570">
        <v>17</v>
      </c>
      <c r="GA570">
        <v>0.02</v>
      </c>
      <c r="GB570">
        <v>0.04</v>
      </c>
      <c r="GC570">
        <v>-44.83066585365854</v>
      </c>
      <c r="GD570">
        <v>1.58262439024377</v>
      </c>
      <c r="GE570">
        <v>0.1821075434203993</v>
      </c>
      <c r="GF570">
        <v>0</v>
      </c>
      <c r="GG570">
        <v>924.4032941176471</v>
      </c>
      <c r="GH570">
        <v>-20.95416348481401</v>
      </c>
      <c r="GI570">
        <v>2.070717714868747</v>
      </c>
      <c r="GJ570">
        <v>0</v>
      </c>
      <c r="GK570">
        <v>1.401364878048781</v>
      </c>
      <c r="GL570">
        <v>-0.2652986759581893</v>
      </c>
      <c r="GM570">
        <v>0.0308691529762793</v>
      </c>
      <c r="GN570">
        <v>0</v>
      </c>
      <c r="GO570">
        <v>0</v>
      </c>
      <c r="GP570">
        <v>3</v>
      </c>
      <c r="GQ570" t="s">
        <v>459</v>
      </c>
      <c r="GR570">
        <v>3.10234</v>
      </c>
      <c r="GS570">
        <v>2.72602</v>
      </c>
      <c r="GT570">
        <v>0.174349</v>
      </c>
      <c r="GU570">
        <v>0.178543</v>
      </c>
      <c r="GV570">
        <v>0.100778</v>
      </c>
      <c r="GW570">
        <v>0.09764979999999999</v>
      </c>
      <c r="GX570">
        <v>21578.1</v>
      </c>
      <c r="GY570">
        <v>19508.9</v>
      </c>
      <c r="GZ570">
        <v>26697.2</v>
      </c>
      <c r="HA570">
        <v>23969.7</v>
      </c>
      <c r="HB570">
        <v>38425.1</v>
      </c>
      <c r="HC570">
        <v>31982.9</v>
      </c>
      <c r="HD570">
        <v>46621.2</v>
      </c>
      <c r="HE570">
        <v>37922.1</v>
      </c>
      <c r="HF570">
        <v>1.87283</v>
      </c>
      <c r="HG570">
        <v>1.86248</v>
      </c>
      <c r="HH570">
        <v>0.17301</v>
      </c>
      <c r="HI570">
        <v>0</v>
      </c>
      <c r="HJ570">
        <v>27.1981</v>
      </c>
      <c r="HK570">
        <v>999.9</v>
      </c>
      <c r="HL570">
        <v>46.3</v>
      </c>
      <c r="HM570">
        <v>31.6</v>
      </c>
      <c r="HN570">
        <v>23.9573</v>
      </c>
      <c r="HO570">
        <v>61.1659</v>
      </c>
      <c r="HP570">
        <v>22.4679</v>
      </c>
      <c r="HQ570">
        <v>1</v>
      </c>
      <c r="HR570">
        <v>0.104464</v>
      </c>
      <c r="HS570">
        <v>-0.0653676</v>
      </c>
      <c r="HT570">
        <v>20.2805</v>
      </c>
      <c r="HU570">
        <v>5.2116</v>
      </c>
      <c r="HV570">
        <v>11.9796</v>
      </c>
      <c r="HW570">
        <v>4.96355</v>
      </c>
      <c r="HX570">
        <v>3.27435</v>
      </c>
      <c r="HY570">
        <v>9999</v>
      </c>
      <c r="HZ570">
        <v>9999</v>
      </c>
      <c r="IA570">
        <v>9999</v>
      </c>
      <c r="IB570">
        <v>999.9</v>
      </c>
      <c r="IC570">
        <v>1.86389</v>
      </c>
      <c r="ID570">
        <v>1.86005</v>
      </c>
      <c r="IE570">
        <v>1.85837</v>
      </c>
      <c r="IF570">
        <v>1.85974</v>
      </c>
      <c r="IG570">
        <v>1.85989</v>
      </c>
      <c r="IH570">
        <v>1.85837</v>
      </c>
      <c r="II570">
        <v>1.85745</v>
      </c>
      <c r="IJ570">
        <v>1.85241</v>
      </c>
      <c r="IK570">
        <v>0</v>
      </c>
      <c r="IL570">
        <v>0</v>
      </c>
      <c r="IM570">
        <v>0</v>
      </c>
      <c r="IN570">
        <v>0</v>
      </c>
      <c r="IO570" t="s">
        <v>443</v>
      </c>
      <c r="IP570" t="s">
        <v>444</v>
      </c>
      <c r="IQ570" t="s">
        <v>445</v>
      </c>
      <c r="IR570" t="s">
        <v>445</v>
      </c>
      <c r="IS570" t="s">
        <v>445</v>
      </c>
      <c r="IT570" t="s">
        <v>445</v>
      </c>
      <c r="IU570">
        <v>0</v>
      </c>
      <c r="IV570">
        <v>100</v>
      </c>
      <c r="IW570">
        <v>100</v>
      </c>
      <c r="IX570">
        <v>-0.91</v>
      </c>
      <c r="IY570">
        <v>0.2784</v>
      </c>
      <c r="IZ570">
        <v>-1.101190050776656</v>
      </c>
      <c r="JA570">
        <v>-0.0009077452495023094</v>
      </c>
      <c r="JB570">
        <v>1.260287539409167E-06</v>
      </c>
      <c r="JC570">
        <v>-2.747980142854786E-10</v>
      </c>
      <c r="JD570">
        <v>0.01164710740424388</v>
      </c>
      <c r="JE570">
        <v>0.002354074995816399</v>
      </c>
      <c r="JF570">
        <v>0.0004967520844642659</v>
      </c>
      <c r="JG570">
        <v>-1.558376616488758E-06</v>
      </c>
      <c r="JH570">
        <v>1</v>
      </c>
      <c r="JI570">
        <v>1955</v>
      </c>
      <c r="JJ570">
        <v>1</v>
      </c>
      <c r="JK570">
        <v>26</v>
      </c>
      <c r="JL570">
        <v>194436.1</v>
      </c>
      <c r="JM570">
        <v>194436.3</v>
      </c>
      <c r="JN570">
        <v>2.66235</v>
      </c>
      <c r="JO570">
        <v>2.60498</v>
      </c>
      <c r="JP570">
        <v>1.49658</v>
      </c>
      <c r="JQ570">
        <v>2.34619</v>
      </c>
      <c r="JR570">
        <v>1.54907</v>
      </c>
      <c r="JS570">
        <v>2.44263</v>
      </c>
      <c r="JT570">
        <v>35.9645</v>
      </c>
      <c r="JU570">
        <v>24.1751</v>
      </c>
      <c r="JV570">
        <v>18</v>
      </c>
      <c r="JW570">
        <v>482.222</v>
      </c>
      <c r="JX570">
        <v>490.247</v>
      </c>
      <c r="JY570">
        <v>27.2211</v>
      </c>
      <c r="JZ570">
        <v>28.6168</v>
      </c>
      <c r="KA570">
        <v>29.9999</v>
      </c>
      <c r="KB570">
        <v>28.8161</v>
      </c>
      <c r="KC570">
        <v>28.8097</v>
      </c>
      <c r="KD570">
        <v>53.538</v>
      </c>
      <c r="KE570">
        <v>16.5895</v>
      </c>
      <c r="KF570">
        <v>59.8491</v>
      </c>
      <c r="KG570">
        <v>27.1952</v>
      </c>
      <c r="KH570">
        <v>1209.14</v>
      </c>
      <c r="KI570">
        <v>20.4425</v>
      </c>
      <c r="KJ570">
        <v>101.932</v>
      </c>
      <c r="KK570">
        <v>91.45440000000001</v>
      </c>
    </row>
    <row r="571" spans="1:297">
      <c r="A571">
        <v>553</v>
      </c>
      <c r="B571">
        <v>1758655774.1</v>
      </c>
      <c r="C571">
        <v>14141.09999990463</v>
      </c>
      <c r="D571" t="s">
        <v>1556</v>
      </c>
      <c r="E571" t="s">
        <v>1557</v>
      </c>
      <c r="F571">
        <v>5</v>
      </c>
      <c r="G571" t="s">
        <v>1413</v>
      </c>
      <c r="H571" t="s">
        <v>438</v>
      </c>
      <c r="I571">
        <v>1758655766.6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(EA571+(U571+2*0.95*5.67E-8*(((EA571+$B$9)+273)^4-(EA571+273)^4)-44100*J571)/(1.84*29.3*R571+8*0.95*5.67E-8*(EA571+273)^3))</f>
        <v>0</v>
      </c>
      <c r="W571">
        <f>($C$9*EB571+$D$9*EC571+$E$9*V571)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2*0.95*5.67E-8*(((EA571+$B$9)+273)^4-(W571+273)^4)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1218.30538493844</v>
      </c>
      <c r="AK571">
        <v>1182.720606060606</v>
      </c>
      <c r="AL571">
        <v>3.464726508697883</v>
      </c>
      <c r="AM571">
        <v>65.18557991189942</v>
      </c>
      <c r="AN571">
        <f>(AP571 - AO571 + DY571*1E3/(8.314*(EA571+273.15)) * AR571/DX571 * AQ571) * DX571/(100*DL571) * 1000/(1000 - AP571)</f>
        <v>0</v>
      </c>
      <c r="AO571">
        <v>20.54501767753185</v>
      </c>
      <c r="AP571">
        <v>21.87181878787879</v>
      </c>
      <c r="AQ571">
        <v>2.744708775026679E-05</v>
      </c>
      <c r="AR571">
        <v>105.0321388018358</v>
      </c>
      <c r="AS571">
        <v>0</v>
      </c>
      <c r="AT571">
        <v>0</v>
      </c>
      <c r="AU571">
        <f>IF(AS571*$H$15&gt;=AW571,1.0,(AW571/(AW571-AS571*$H$15)))</f>
        <v>0</v>
      </c>
      <c r="AV571">
        <f>(AU571-1)*100</f>
        <v>0</v>
      </c>
      <c r="AW571">
        <f>MAX(0,($B$15+$C$15*EF571)/(1+$D$15*EF571)*DY571/(EA571+273)*$E$15)</f>
        <v>0</v>
      </c>
      <c r="AX571" t="s">
        <v>439</v>
      </c>
      <c r="AY571" t="s">
        <v>439</v>
      </c>
      <c r="AZ571">
        <v>0</v>
      </c>
      <c r="BA571">
        <v>0</v>
      </c>
      <c r="BB571">
        <f>1-AZ571/BA571</f>
        <v>0</v>
      </c>
      <c r="BC571">
        <v>0</v>
      </c>
      <c r="BD571" t="s">
        <v>439</v>
      </c>
      <c r="BE571" t="s">
        <v>439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439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$B$13*EG571+$C$13*EH571+$F$13*ES571*(1-EV571)</f>
        <v>0</v>
      </c>
      <c r="DI571">
        <f>DH571*DJ571</f>
        <v>0</v>
      </c>
      <c r="DJ571">
        <f>($B$13*$D$11+$C$13*$D$11+$F$13*((FF571+EX571)/MAX(FF571+EX571+FG571, 0.1)*$I$11+FG571/MAX(FF571+EX571+FG571, 0.1)*$J$11))/($B$13+$C$13+$F$13)</f>
        <v>0</v>
      </c>
      <c r="DK571">
        <f>($B$13*$K$11+$C$13*$K$11+$F$13*((FF571+EX571)/MAX(FF571+EX571+FG571, 0.1)*$P$11+FG571/MAX(FF571+EX571+FG571, 0.1)*$Q$11))/($B$13+$C$13+$F$13)</f>
        <v>0</v>
      </c>
      <c r="DL571">
        <v>5.79</v>
      </c>
      <c r="DM571">
        <v>0.5</v>
      </c>
      <c r="DN571" t="s">
        <v>440</v>
      </c>
      <c r="DO571">
        <v>2</v>
      </c>
      <c r="DP571" t="b">
        <v>1</v>
      </c>
      <c r="DQ571">
        <v>1758655766.6</v>
      </c>
      <c r="DR571">
        <v>1133.162222222222</v>
      </c>
      <c r="DS571">
        <v>1177.763333333333</v>
      </c>
      <c r="DT571">
        <v>21.87507407407408</v>
      </c>
      <c r="DU571">
        <v>20.51001111111111</v>
      </c>
      <c r="DV571">
        <v>1134.072592592593</v>
      </c>
      <c r="DW571">
        <v>21.5966</v>
      </c>
      <c r="DX571">
        <v>499.9715555555555</v>
      </c>
      <c r="DY571">
        <v>90.21644074074075</v>
      </c>
      <c r="DZ571">
        <v>0.06790007407407407</v>
      </c>
      <c r="EA571">
        <v>28.72634814814815</v>
      </c>
      <c r="EB571">
        <v>30.00925185185186</v>
      </c>
      <c r="EC571">
        <v>999.9000000000001</v>
      </c>
      <c r="ED571">
        <v>0</v>
      </c>
      <c r="EE571">
        <v>0</v>
      </c>
      <c r="EF571">
        <v>9982.614074074074</v>
      </c>
      <c r="EG571">
        <v>0</v>
      </c>
      <c r="EH571">
        <v>11.2928</v>
      </c>
      <c r="EI571">
        <v>-44.60103333333333</v>
      </c>
      <c r="EJ571">
        <v>1158.505925925926</v>
      </c>
      <c r="EK571">
        <v>1202.425555555556</v>
      </c>
      <c r="EL571">
        <v>1.365078518518518</v>
      </c>
      <c r="EM571">
        <v>1177.763333333333</v>
      </c>
      <c r="EN571">
        <v>20.51001111111111</v>
      </c>
      <c r="EO571">
        <v>1.973492222222222</v>
      </c>
      <c r="EP571">
        <v>1.85034037037037</v>
      </c>
      <c r="EQ571">
        <v>17.23324074074074</v>
      </c>
      <c r="ER571">
        <v>16.21866666666667</v>
      </c>
      <c r="ES571">
        <v>2000.004074074074</v>
      </c>
      <c r="ET571">
        <v>0.9800012222222221</v>
      </c>
      <c r="EU571">
        <v>0.01999888888888889</v>
      </c>
      <c r="EV571">
        <v>0</v>
      </c>
      <c r="EW571">
        <v>921.7364444444445</v>
      </c>
      <c r="EX571">
        <v>5.00078</v>
      </c>
      <c r="EY571">
        <v>17945.60740740741</v>
      </c>
      <c r="EZ571">
        <v>16379.67037037037</v>
      </c>
      <c r="FA571">
        <v>39.19422222222223</v>
      </c>
      <c r="FB571">
        <v>39.92781481481481</v>
      </c>
      <c r="FC571">
        <v>39.18477777777778</v>
      </c>
      <c r="FD571">
        <v>39.69648148148148</v>
      </c>
      <c r="FE571">
        <v>40.30518518518517</v>
      </c>
      <c r="FF571">
        <v>1955.104074074074</v>
      </c>
      <c r="FG571">
        <v>39.9</v>
      </c>
      <c r="FH571">
        <v>0</v>
      </c>
      <c r="FI571">
        <v>1758655772.4</v>
      </c>
      <c r="FJ571">
        <v>0</v>
      </c>
      <c r="FK571">
        <v>921.7509230769231</v>
      </c>
      <c r="FL571">
        <v>-18.36656410308928</v>
      </c>
      <c r="FM571">
        <v>-350.3384615437821</v>
      </c>
      <c r="FN571">
        <v>17946.39230769231</v>
      </c>
      <c r="FO571">
        <v>15</v>
      </c>
      <c r="FP571">
        <v>0</v>
      </c>
      <c r="FQ571" t="s">
        <v>441</v>
      </c>
      <c r="FR571">
        <v>1746989605.5</v>
      </c>
      <c r="FS571">
        <v>1746989593.5</v>
      </c>
      <c r="FT571">
        <v>0</v>
      </c>
      <c r="FU571">
        <v>-0.274</v>
      </c>
      <c r="FV571">
        <v>-0.002</v>
      </c>
      <c r="FW571">
        <v>2.549</v>
      </c>
      <c r="FX571">
        <v>0.129</v>
      </c>
      <c r="FY571">
        <v>420</v>
      </c>
      <c r="FZ571">
        <v>17</v>
      </c>
      <c r="GA571">
        <v>0.02</v>
      </c>
      <c r="GB571">
        <v>0.04</v>
      </c>
      <c r="GC571">
        <v>-44.71491463414634</v>
      </c>
      <c r="GD571">
        <v>1.865761672473852</v>
      </c>
      <c r="GE571">
        <v>0.2101046203517632</v>
      </c>
      <c r="GF571">
        <v>0</v>
      </c>
      <c r="GG571">
        <v>922.9764705882354</v>
      </c>
      <c r="GH571">
        <v>-19.89081742882604</v>
      </c>
      <c r="GI571">
        <v>1.968166752788493</v>
      </c>
      <c r="GJ571">
        <v>0</v>
      </c>
      <c r="GK571">
        <v>1.378564390243902</v>
      </c>
      <c r="GL571">
        <v>-0.2274188153310082</v>
      </c>
      <c r="GM571">
        <v>0.02648251885897569</v>
      </c>
      <c r="GN571">
        <v>0</v>
      </c>
      <c r="GO571">
        <v>0</v>
      </c>
      <c r="GP571">
        <v>3</v>
      </c>
      <c r="GQ571" t="s">
        <v>459</v>
      </c>
      <c r="GR571">
        <v>3.10244</v>
      </c>
      <c r="GS571">
        <v>2.72585</v>
      </c>
      <c r="GT571">
        <v>0.175948</v>
      </c>
      <c r="GU571">
        <v>0.18008</v>
      </c>
      <c r="GV571">
        <v>0.100772</v>
      </c>
      <c r="GW571">
        <v>0.097731</v>
      </c>
      <c r="GX571">
        <v>21536.4</v>
      </c>
      <c r="GY571">
        <v>19472.3</v>
      </c>
      <c r="GZ571">
        <v>26697.2</v>
      </c>
      <c r="HA571">
        <v>23969.5</v>
      </c>
      <c r="HB571">
        <v>38425.7</v>
      </c>
      <c r="HC571">
        <v>31979.9</v>
      </c>
      <c r="HD571">
        <v>46621.3</v>
      </c>
      <c r="HE571">
        <v>37921.8</v>
      </c>
      <c r="HF571">
        <v>1.87353</v>
      </c>
      <c r="HG571">
        <v>1.86243</v>
      </c>
      <c r="HH571">
        <v>0.172295</v>
      </c>
      <c r="HI571">
        <v>0</v>
      </c>
      <c r="HJ571">
        <v>27.194</v>
      </c>
      <c r="HK571">
        <v>999.9</v>
      </c>
      <c r="HL571">
        <v>46.3</v>
      </c>
      <c r="HM571">
        <v>31.6</v>
      </c>
      <c r="HN571">
        <v>23.957</v>
      </c>
      <c r="HO571">
        <v>60.9059</v>
      </c>
      <c r="HP571">
        <v>22.5561</v>
      </c>
      <c r="HQ571">
        <v>1</v>
      </c>
      <c r="HR571">
        <v>0.104413</v>
      </c>
      <c r="HS571">
        <v>0.0490169</v>
      </c>
      <c r="HT571">
        <v>20.2808</v>
      </c>
      <c r="HU571">
        <v>5.2113</v>
      </c>
      <c r="HV571">
        <v>11.9797</v>
      </c>
      <c r="HW571">
        <v>4.96345</v>
      </c>
      <c r="HX571">
        <v>3.2742</v>
      </c>
      <c r="HY571">
        <v>9999</v>
      </c>
      <c r="HZ571">
        <v>9999</v>
      </c>
      <c r="IA571">
        <v>9999</v>
      </c>
      <c r="IB571">
        <v>999.9</v>
      </c>
      <c r="IC571">
        <v>1.86393</v>
      </c>
      <c r="ID571">
        <v>1.86005</v>
      </c>
      <c r="IE571">
        <v>1.85837</v>
      </c>
      <c r="IF571">
        <v>1.85974</v>
      </c>
      <c r="IG571">
        <v>1.85988</v>
      </c>
      <c r="IH571">
        <v>1.85837</v>
      </c>
      <c r="II571">
        <v>1.85745</v>
      </c>
      <c r="IJ571">
        <v>1.85242</v>
      </c>
      <c r="IK571">
        <v>0</v>
      </c>
      <c r="IL571">
        <v>0</v>
      </c>
      <c r="IM571">
        <v>0</v>
      </c>
      <c r="IN571">
        <v>0</v>
      </c>
      <c r="IO571" t="s">
        <v>443</v>
      </c>
      <c r="IP571" t="s">
        <v>444</v>
      </c>
      <c r="IQ571" t="s">
        <v>445</v>
      </c>
      <c r="IR571" t="s">
        <v>445</v>
      </c>
      <c r="IS571" t="s">
        <v>445</v>
      </c>
      <c r="IT571" t="s">
        <v>445</v>
      </c>
      <c r="IU571">
        <v>0</v>
      </c>
      <c r="IV571">
        <v>100</v>
      </c>
      <c r="IW571">
        <v>100</v>
      </c>
      <c r="IX571">
        <v>-0.89</v>
      </c>
      <c r="IY571">
        <v>0.2784</v>
      </c>
      <c r="IZ571">
        <v>-1.101190050776656</v>
      </c>
      <c r="JA571">
        <v>-0.0009077452495023094</v>
      </c>
      <c r="JB571">
        <v>1.260287539409167E-06</v>
      </c>
      <c r="JC571">
        <v>-2.747980142854786E-10</v>
      </c>
      <c r="JD571">
        <v>0.01164710740424388</v>
      </c>
      <c r="JE571">
        <v>0.002354074995816399</v>
      </c>
      <c r="JF571">
        <v>0.0004967520844642659</v>
      </c>
      <c r="JG571">
        <v>-1.558376616488758E-06</v>
      </c>
      <c r="JH571">
        <v>1</v>
      </c>
      <c r="JI571">
        <v>1955</v>
      </c>
      <c r="JJ571">
        <v>1</v>
      </c>
      <c r="JK571">
        <v>26</v>
      </c>
      <c r="JL571">
        <v>194436.1</v>
      </c>
      <c r="JM571">
        <v>194436.3</v>
      </c>
      <c r="JN571">
        <v>2.69653</v>
      </c>
      <c r="JO571">
        <v>2.6062</v>
      </c>
      <c r="JP571">
        <v>1.49658</v>
      </c>
      <c r="JQ571">
        <v>2.34741</v>
      </c>
      <c r="JR571">
        <v>1.54907</v>
      </c>
      <c r="JS571">
        <v>2.38281</v>
      </c>
      <c r="JT571">
        <v>35.9879</v>
      </c>
      <c r="JU571">
        <v>24.1751</v>
      </c>
      <c r="JV571">
        <v>18</v>
      </c>
      <c r="JW571">
        <v>482.644</v>
      </c>
      <c r="JX571">
        <v>490.214</v>
      </c>
      <c r="JY571">
        <v>27.2181</v>
      </c>
      <c r="JZ571">
        <v>28.6174</v>
      </c>
      <c r="KA571">
        <v>30</v>
      </c>
      <c r="KB571">
        <v>28.8181</v>
      </c>
      <c r="KC571">
        <v>28.8097</v>
      </c>
      <c r="KD571">
        <v>54.1086</v>
      </c>
      <c r="KE571">
        <v>16.5895</v>
      </c>
      <c r="KF571">
        <v>59.8491</v>
      </c>
      <c r="KG571">
        <v>27.1799</v>
      </c>
      <c r="KH571">
        <v>1222.51</v>
      </c>
      <c r="KI571">
        <v>20.4569</v>
      </c>
      <c r="KJ571">
        <v>101.932</v>
      </c>
      <c r="KK571">
        <v>91.45359999999999</v>
      </c>
    </row>
    <row r="572" spans="1:297">
      <c r="A572">
        <v>554</v>
      </c>
      <c r="B572">
        <v>1758655779.1</v>
      </c>
      <c r="C572">
        <v>14146.09999990463</v>
      </c>
      <c r="D572" t="s">
        <v>1558</v>
      </c>
      <c r="E572" t="s">
        <v>1559</v>
      </c>
      <c r="F572">
        <v>5</v>
      </c>
      <c r="G572" t="s">
        <v>1413</v>
      </c>
      <c r="H572" t="s">
        <v>438</v>
      </c>
      <c r="I572">
        <v>1758655771.314285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(EA572+(U572+2*0.95*5.67E-8*(((EA572+$B$9)+273)^4-(EA572+273)^4)-44100*J572)/(1.84*29.3*R572+8*0.95*5.67E-8*(EA572+273)^3))</f>
        <v>0</v>
      </c>
      <c r="W572">
        <f>($C$9*EB572+$D$9*EC572+$E$9*V572)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2*0.95*5.67E-8*(((EA572+$B$9)+273)^4-(W572+273)^4)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1235.504905868992</v>
      </c>
      <c r="AK572">
        <v>1200.074969696969</v>
      </c>
      <c r="AL572">
        <v>3.477355279083165</v>
      </c>
      <c r="AM572">
        <v>65.18557991189942</v>
      </c>
      <c r="AN572">
        <f>(AP572 - AO572 + DY572*1E3/(8.314*(EA572+273.15)) * AR572/DX572 * AQ572) * DX572/(100*DL572) * 1000/(1000 - AP572)</f>
        <v>0</v>
      </c>
      <c r="AO572">
        <v>20.53905369908197</v>
      </c>
      <c r="AP572">
        <v>21.85912484848485</v>
      </c>
      <c r="AQ572">
        <v>-0.0003394307902716033</v>
      </c>
      <c r="AR572">
        <v>105.0321388018358</v>
      </c>
      <c r="AS572">
        <v>0</v>
      </c>
      <c r="AT572">
        <v>0</v>
      </c>
      <c r="AU572">
        <f>IF(AS572*$H$15&gt;=AW572,1.0,(AW572/(AW572-AS572*$H$15)))</f>
        <v>0</v>
      </c>
      <c r="AV572">
        <f>(AU572-1)*100</f>
        <v>0</v>
      </c>
      <c r="AW572">
        <f>MAX(0,($B$15+$C$15*EF572)/(1+$D$15*EF572)*DY572/(EA572+273)*$E$15)</f>
        <v>0</v>
      </c>
      <c r="AX572" t="s">
        <v>439</v>
      </c>
      <c r="AY572" t="s">
        <v>439</v>
      </c>
      <c r="AZ572">
        <v>0</v>
      </c>
      <c r="BA572">
        <v>0</v>
      </c>
      <c r="BB572">
        <f>1-AZ572/BA572</f>
        <v>0</v>
      </c>
      <c r="BC572">
        <v>0</v>
      </c>
      <c r="BD572" t="s">
        <v>439</v>
      </c>
      <c r="BE572" t="s">
        <v>439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439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$B$13*EG572+$C$13*EH572+$F$13*ES572*(1-EV572)</f>
        <v>0</v>
      </c>
      <c r="DI572">
        <f>DH572*DJ572</f>
        <v>0</v>
      </c>
      <c r="DJ572">
        <f>($B$13*$D$11+$C$13*$D$11+$F$13*((FF572+EX572)/MAX(FF572+EX572+FG572, 0.1)*$I$11+FG572/MAX(FF572+EX572+FG572, 0.1)*$J$11))/($B$13+$C$13+$F$13)</f>
        <v>0</v>
      </c>
      <c r="DK572">
        <f>($B$13*$K$11+$C$13*$K$11+$F$13*((FF572+EX572)/MAX(FF572+EX572+FG572, 0.1)*$P$11+FG572/MAX(FF572+EX572+FG572, 0.1)*$Q$11))/($B$13+$C$13+$F$13)</f>
        <v>0</v>
      </c>
      <c r="DL572">
        <v>5.79</v>
      </c>
      <c r="DM572">
        <v>0.5</v>
      </c>
      <c r="DN572" t="s">
        <v>440</v>
      </c>
      <c r="DO572">
        <v>2</v>
      </c>
      <c r="DP572" t="b">
        <v>1</v>
      </c>
      <c r="DQ572">
        <v>1758655771.314285</v>
      </c>
      <c r="DR572">
        <v>1149.129285714286</v>
      </c>
      <c r="DS572">
        <v>1193.5425</v>
      </c>
      <c r="DT572">
        <v>21.87190357142857</v>
      </c>
      <c r="DU572">
        <v>20.52458928571429</v>
      </c>
      <c r="DV572">
        <v>1150.024642857143</v>
      </c>
      <c r="DW572">
        <v>21.59348571428572</v>
      </c>
      <c r="DX572">
        <v>499.9576428571428</v>
      </c>
      <c r="DY572">
        <v>90.21537857142856</v>
      </c>
      <c r="DZ572">
        <v>0.06787603214285716</v>
      </c>
      <c r="EA572">
        <v>28.72841785714286</v>
      </c>
      <c r="EB572">
        <v>30.01307142857143</v>
      </c>
      <c r="EC572">
        <v>999.9000000000002</v>
      </c>
      <c r="ED572">
        <v>0</v>
      </c>
      <c r="EE572">
        <v>0</v>
      </c>
      <c r="EF572">
        <v>9987.343214285716</v>
      </c>
      <c r="EG572">
        <v>0</v>
      </c>
      <c r="EH572">
        <v>11.2928</v>
      </c>
      <c r="EI572">
        <v>-44.41283214285715</v>
      </c>
      <c r="EJ572">
        <v>1174.825714285714</v>
      </c>
      <c r="EK572">
        <v>1218.552857142857</v>
      </c>
      <c r="EL572">
        <v>1.347326428571428</v>
      </c>
      <c r="EM572">
        <v>1193.5425</v>
      </c>
      <c r="EN572">
        <v>20.52458928571429</v>
      </c>
      <c r="EO572">
        <v>1.973182857142857</v>
      </c>
      <c r="EP572">
        <v>1.851633571428572</v>
      </c>
      <c r="EQ572">
        <v>17.23076428571429</v>
      </c>
      <c r="ER572">
        <v>16.229625</v>
      </c>
      <c r="ES572">
        <v>2000.019285714286</v>
      </c>
      <c r="ET572">
        <v>0.980001357142857</v>
      </c>
      <c r="EU572">
        <v>0.01999875</v>
      </c>
      <c r="EV572">
        <v>0</v>
      </c>
      <c r="EW572">
        <v>920.3305714285713</v>
      </c>
      <c r="EX572">
        <v>5.00078</v>
      </c>
      <c r="EY572">
        <v>17919.775</v>
      </c>
      <c r="EZ572">
        <v>16379.8</v>
      </c>
      <c r="FA572">
        <v>39.20521428571428</v>
      </c>
      <c r="FB572">
        <v>39.9347857142857</v>
      </c>
      <c r="FC572">
        <v>39.17814285714286</v>
      </c>
      <c r="FD572">
        <v>39.72071428571428</v>
      </c>
      <c r="FE572">
        <v>40.43717857142857</v>
      </c>
      <c r="FF572">
        <v>1955.119285714286</v>
      </c>
      <c r="FG572">
        <v>39.9</v>
      </c>
      <c r="FH572">
        <v>0</v>
      </c>
      <c r="FI572">
        <v>1758655777.8</v>
      </c>
      <c r="FJ572">
        <v>0</v>
      </c>
      <c r="FK572">
        <v>920.072</v>
      </c>
      <c r="FL572">
        <v>-17.51530771235758</v>
      </c>
      <c r="FM572">
        <v>-301.9769236349945</v>
      </c>
      <c r="FN572">
        <v>17915.104</v>
      </c>
      <c r="FO572">
        <v>15</v>
      </c>
      <c r="FP572">
        <v>0</v>
      </c>
      <c r="FQ572" t="s">
        <v>441</v>
      </c>
      <c r="FR572">
        <v>1746989605.5</v>
      </c>
      <c r="FS572">
        <v>1746989593.5</v>
      </c>
      <c r="FT572">
        <v>0</v>
      </c>
      <c r="FU572">
        <v>-0.274</v>
      </c>
      <c r="FV572">
        <v>-0.002</v>
      </c>
      <c r="FW572">
        <v>2.549</v>
      </c>
      <c r="FX572">
        <v>0.129</v>
      </c>
      <c r="FY572">
        <v>420</v>
      </c>
      <c r="FZ572">
        <v>17</v>
      </c>
      <c r="GA572">
        <v>0.02</v>
      </c>
      <c r="GB572">
        <v>0.04</v>
      </c>
      <c r="GC572">
        <v>-44.52360487804878</v>
      </c>
      <c r="GD572">
        <v>2.280493379790866</v>
      </c>
      <c r="GE572">
        <v>0.2404848212351403</v>
      </c>
      <c r="GF572">
        <v>0</v>
      </c>
      <c r="GG572">
        <v>921.0427352941176</v>
      </c>
      <c r="GH572">
        <v>-17.94959511496538</v>
      </c>
      <c r="GI572">
        <v>1.776579898516573</v>
      </c>
      <c r="GJ572">
        <v>0</v>
      </c>
      <c r="GK572">
        <v>1.356845121951219</v>
      </c>
      <c r="GL572">
        <v>-0.2427890592334497</v>
      </c>
      <c r="GM572">
        <v>0.02582774289468417</v>
      </c>
      <c r="GN572">
        <v>0</v>
      </c>
      <c r="GO572">
        <v>0</v>
      </c>
      <c r="GP572">
        <v>3</v>
      </c>
      <c r="GQ572" t="s">
        <v>459</v>
      </c>
      <c r="GR572">
        <v>3.10234</v>
      </c>
      <c r="GS572">
        <v>2.726</v>
      </c>
      <c r="GT572">
        <v>0.17754</v>
      </c>
      <c r="GU572">
        <v>0.181633</v>
      </c>
      <c r="GV572">
        <v>0.100724</v>
      </c>
      <c r="GW572">
        <v>0.097728</v>
      </c>
      <c r="GX572">
        <v>21494.6</v>
      </c>
      <c r="GY572">
        <v>19435.3</v>
      </c>
      <c r="GZ572">
        <v>26697.1</v>
      </c>
      <c r="HA572">
        <v>23969.4</v>
      </c>
      <c r="HB572">
        <v>38427.7</v>
      </c>
      <c r="HC572">
        <v>31980</v>
      </c>
      <c r="HD572">
        <v>46621</v>
      </c>
      <c r="HE572">
        <v>37921.6</v>
      </c>
      <c r="HF572">
        <v>1.87305</v>
      </c>
      <c r="HG572">
        <v>1.8625</v>
      </c>
      <c r="HH572">
        <v>0.173546</v>
      </c>
      <c r="HI572">
        <v>0</v>
      </c>
      <c r="HJ572">
        <v>27.1903</v>
      </c>
      <c r="HK572">
        <v>999.9</v>
      </c>
      <c r="HL572">
        <v>46.3</v>
      </c>
      <c r="HM572">
        <v>31.6</v>
      </c>
      <c r="HN572">
        <v>23.9575</v>
      </c>
      <c r="HO572">
        <v>60.9459</v>
      </c>
      <c r="HP572">
        <v>22.3638</v>
      </c>
      <c r="HQ572">
        <v>1</v>
      </c>
      <c r="HR572">
        <v>0.104642</v>
      </c>
      <c r="HS572">
        <v>0.100915</v>
      </c>
      <c r="HT572">
        <v>20.2807</v>
      </c>
      <c r="HU572">
        <v>5.21205</v>
      </c>
      <c r="HV572">
        <v>11.9791</v>
      </c>
      <c r="HW572">
        <v>4.9636</v>
      </c>
      <c r="HX572">
        <v>3.27433</v>
      </c>
      <c r="HY572">
        <v>9999</v>
      </c>
      <c r="HZ572">
        <v>9999</v>
      </c>
      <c r="IA572">
        <v>9999</v>
      </c>
      <c r="IB572">
        <v>999.9</v>
      </c>
      <c r="IC572">
        <v>1.86395</v>
      </c>
      <c r="ID572">
        <v>1.86005</v>
      </c>
      <c r="IE572">
        <v>1.85839</v>
      </c>
      <c r="IF572">
        <v>1.85975</v>
      </c>
      <c r="IG572">
        <v>1.85989</v>
      </c>
      <c r="IH572">
        <v>1.85837</v>
      </c>
      <c r="II572">
        <v>1.85745</v>
      </c>
      <c r="IJ572">
        <v>1.8524</v>
      </c>
      <c r="IK572">
        <v>0</v>
      </c>
      <c r="IL572">
        <v>0</v>
      </c>
      <c r="IM572">
        <v>0</v>
      </c>
      <c r="IN572">
        <v>0</v>
      </c>
      <c r="IO572" t="s">
        <v>443</v>
      </c>
      <c r="IP572" t="s">
        <v>444</v>
      </c>
      <c r="IQ572" t="s">
        <v>445</v>
      </c>
      <c r="IR572" t="s">
        <v>445</v>
      </c>
      <c r="IS572" t="s">
        <v>445</v>
      </c>
      <c r="IT572" t="s">
        <v>445</v>
      </c>
      <c r="IU572">
        <v>0</v>
      </c>
      <c r="IV572">
        <v>100</v>
      </c>
      <c r="IW572">
        <v>100</v>
      </c>
      <c r="IX572">
        <v>-0.87</v>
      </c>
      <c r="IY572">
        <v>0.2781</v>
      </c>
      <c r="IZ572">
        <v>-1.101190050776656</v>
      </c>
      <c r="JA572">
        <v>-0.0009077452495023094</v>
      </c>
      <c r="JB572">
        <v>1.260287539409167E-06</v>
      </c>
      <c r="JC572">
        <v>-2.747980142854786E-10</v>
      </c>
      <c r="JD572">
        <v>0.01164710740424388</v>
      </c>
      <c r="JE572">
        <v>0.002354074995816399</v>
      </c>
      <c r="JF572">
        <v>0.0004967520844642659</v>
      </c>
      <c r="JG572">
        <v>-1.558376616488758E-06</v>
      </c>
      <c r="JH572">
        <v>1</v>
      </c>
      <c r="JI572">
        <v>1955</v>
      </c>
      <c r="JJ572">
        <v>1</v>
      </c>
      <c r="JK572">
        <v>26</v>
      </c>
      <c r="JL572">
        <v>194436.2</v>
      </c>
      <c r="JM572">
        <v>194436.4</v>
      </c>
      <c r="JN572">
        <v>2.72217</v>
      </c>
      <c r="JO572">
        <v>2.61475</v>
      </c>
      <c r="JP572">
        <v>1.49658</v>
      </c>
      <c r="JQ572">
        <v>2.34741</v>
      </c>
      <c r="JR572">
        <v>1.54907</v>
      </c>
      <c r="JS572">
        <v>2.38281</v>
      </c>
      <c r="JT572">
        <v>35.9879</v>
      </c>
      <c r="JU572">
        <v>24.1751</v>
      </c>
      <c r="JV572">
        <v>18</v>
      </c>
      <c r="JW572">
        <v>482.368</v>
      </c>
      <c r="JX572">
        <v>490.263</v>
      </c>
      <c r="JY572">
        <v>27.1938</v>
      </c>
      <c r="JZ572">
        <v>28.6193</v>
      </c>
      <c r="KA572">
        <v>30.0002</v>
      </c>
      <c r="KB572">
        <v>28.8181</v>
      </c>
      <c r="KC572">
        <v>28.8097</v>
      </c>
      <c r="KD572">
        <v>54.7358</v>
      </c>
      <c r="KE572">
        <v>16.8609</v>
      </c>
      <c r="KF572">
        <v>59.8491</v>
      </c>
      <c r="KG572">
        <v>27.1709</v>
      </c>
      <c r="KH572">
        <v>1242.57</v>
      </c>
      <c r="KI572">
        <v>20.4853</v>
      </c>
      <c r="KJ572">
        <v>101.931</v>
      </c>
      <c r="KK572">
        <v>91.4532</v>
      </c>
    </row>
    <row r="573" spans="1:297">
      <c r="A573">
        <v>555</v>
      </c>
      <c r="B573">
        <v>1758655784.1</v>
      </c>
      <c r="C573">
        <v>14151.09999990463</v>
      </c>
      <c r="D573" t="s">
        <v>1560</v>
      </c>
      <c r="E573" t="s">
        <v>1561</v>
      </c>
      <c r="F573">
        <v>5</v>
      </c>
      <c r="G573" t="s">
        <v>1413</v>
      </c>
      <c r="H573" t="s">
        <v>438</v>
      </c>
      <c r="I573">
        <v>1758655776.6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(EA573+(U573+2*0.95*5.67E-8*(((EA573+$B$9)+273)^4-(EA573+273)^4)-44100*J573)/(1.84*29.3*R573+8*0.95*5.67E-8*(EA573+273)^3))</f>
        <v>0</v>
      </c>
      <c r="W573">
        <f>($C$9*EB573+$D$9*EC573+$E$9*V573)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2*0.95*5.67E-8*(((EA573+$B$9)+273)^4-(W573+273)^4)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1252.764786735631</v>
      </c>
      <c r="AK573">
        <v>1217.363151515151</v>
      </c>
      <c r="AL573">
        <v>3.466902448676255</v>
      </c>
      <c r="AM573">
        <v>65.18557991189942</v>
      </c>
      <c r="AN573">
        <f>(AP573 - AO573 + DY573*1E3/(8.314*(EA573+273.15)) * AR573/DX573 * AQ573) * DX573/(100*DL573) * 1000/(1000 - AP573)</f>
        <v>0</v>
      </c>
      <c r="AO573">
        <v>20.53046173680221</v>
      </c>
      <c r="AP573">
        <v>21.84014424242424</v>
      </c>
      <c r="AQ573">
        <v>-0.0002834078465899197</v>
      </c>
      <c r="AR573">
        <v>105.0321388018358</v>
      </c>
      <c r="AS573">
        <v>0</v>
      </c>
      <c r="AT573">
        <v>0</v>
      </c>
      <c r="AU573">
        <f>IF(AS573*$H$15&gt;=AW573,1.0,(AW573/(AW573-AS573*$H$15)))</f>
        <v>0</v>
      </c>
      <c r="AV573">
        <f>(AU573-1)*100</f>
        <v>0</v>
      </c>
      <c r="AW573">
        <f>MAX(0,($B$15+$C$15*EF573)/(1+$D$15*EF573)*DY573/(EA573+273)*$E$15)</f>
        <v>0</v>
      </c>
      <c r="AX573" t="s">
        <v>439</v>
      </c>
      <c r="AY573" t="s">
        <v>439</v>
      </c>
      <c r="AZ573">
        <v>0</v>
      </c>
      <c r="BA573">
        <v>0</v>
      </c>
      <c r="BB573">
        <f>1-AZ573/BA573</f>
        <v>0</v>
      </c>
      <c r="BC573">
        <v>0</v>
      </c>
      <c r="BD573" t="s">
        <v>439</v>
      </c>
      <c r="BE573" t="s">
        <v>439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439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$B$13*EG573+$C$13*EH573+$F$13*ES573*(1-EV573)</f>
        <v>0</v>
      </c>
      <c r="DI573">
        <f>DH573*DJ573</f>
        <v>0</v>
      </c>
      <c r="DJ573">
        <f>($B$13*$D$11+$C$13*$D$11+$F$13*((FF573+EX573)/MAX(FF573+EX573+FG573, 0.1)*$I$11+FG573/MAX(FF573+EX573+FG573, 0.1)*$J$11))/($B$13+$C$13+$F$13)</f>
        <v>0</v>
      </c>
      <c r="DK573">
        <f>($B$13*$K$11+$C$13*$K$11+$F$13*((FF573+EX573)/MAX(FF573+EX573+FG573, 0.1)*$P$11+FG573/MAX(FF573+EX573+FG573, 0.1)*$Q$11))/($B$13+$C$13+$F$13)</f>
        <v>0</v>
      </c>
      <c r="DL573">
        <v>5.79</v>
      </c>
      <c r="DM573">
        <v>0.5</v>
      </c>
      <c r="DN573" t="s">
        <v>440</v>
      </c>
      <c r="DO573">
        <v>2</v>
      </c>
      <c r="DP573" t="b">
        <v>1</v>
      </c>
      <c r="DQ573">
        <v>1758655776.6</v>
      </c>
      <c r="DR573">
        <v>1167.027777777778</v>
      </c>
      <c r="DS573">
        <v>1211.297407407407</v>
      </c>
      <c r="DT573">
        <v>21.86154444444444</v>
      </c>
      <c r="DU573">
        <v>20.53712592592593</v>
      </c>
      <c r="DV573">
        <v>1167.907037037037</v>
      </c>
      <c r="DW573">
        <v>21.58334814814815</v>
      </c>
      <c r="DX573">
        <v>499.997</v>
      </c>
      <c r="DY573">
        <v>90.21416296296296</v>
      </c>
      <c r="DZ573">
        <v>0.06787707407407408</v>
      </c>
      <c r="EA573">
        <v>28.72925925925925</v>
      </c>
      <c r="EB573">
        <v>30.01756296296297</v>
      </c>
      <c r="EC573">
        <v>999.9000000000001</v>
      </c>
      <c r="ED573">
        <v>0</v>
      </c>
      <c r="EE573">
        <v>0</v>
      </c>
      <c r="EF573">
        <v>9993.911111111111</v>
      </c>
      <c r="EG573">
        <v>0</v>
      </c>
      <c r="EH573">
        <v>11.2928</v>
      </c>
      <c r="EI573">
        <v>-44.26898148148149</v>
      </c>
      <c r="EJ573">
        <v>1193.110740740741</v>
      </c>
      <c r="EK573">
        <v>1236.694814814815</v>
      </c>
      <c r="EL573">
        <v>1.32442962962963</v>
      </c>
      <c r="EM573">
        <v>1211.297407407407</v>
      </c>
      <c r="EN573">
        <v>20.53712592592593</v>
      </c>
      <c r="EO573">
        <v>1.972221481481482</v>
      </c>
      <c r="EP573">
        <v>1.85273962962963</v>
      </c>
      <c r="EQ573">
        <v>17.22306666666666</v>
      </c>
      <c r="ER573">
        <v>16.23898888888889</v>
      </c>
      <c r="ES573">
        <v>2000.022222222222</v>
      </c>
      <c r="ET573">
        <v>0.9800013333333332</v>
      </c>
      <c r="EU573">
        <v>0.01999877407407407</v>
      </c>
      <c r="EV573">
        <v>0</v>
      </c>
      <c r="EW573">
        <v>918.9970370370371</v>
      </c>
      <c r="EX573">
        <v>5.00078</v>
      </c>
      <c r="EY573">
        <v>17894.10740740741</v>
      </c>
      <c r="EZ573">
        <v>16379.82962962963</v>
      </c>
      <c r="FA573">
        <v>39.21288888888889</v>
      </c>
      <c r="FB573">
        <v>39.93699999999999</v>
      </c>
      <c r="FC573">
        <v>39.15933333333333</v>
      </c>
      <c r="FD573">
        <v>39.73351851851852</v>
      </c>
      <c r="FE573">
        <v>40.50666666666666</v>
      </c>
      <c r="FF573">
        <v>1955.122222222222</v>
      </c>
      <c r="FG573">
        <v>39.9</v>
      </c>
      <c r="FH573">
        <v>0</v>
      </c>
      <c r="FI573">
        <v>1758655782.6</v>
      </c>
      <c r="FJ573">
        <v>0</v>
      </c>
      <c r="FK573">
        <v>918.8969200000001</v>
      </c>
      <c r="FL573">
        <v>-12.43900002313617</v>
      </c>
      <c r="FM573">
        <v>-266.6461543396</v>
      </c>
      <c r="FN573">
        <v>17892.176</v>
      </c>
      <c r="FO573">
        <v>15</v>
      </c>
      <c r="FP573">
        <v>0</v>
      </c>
      <c r="FQ573" t="s">
        <v>441</v>
      </c>
      <c r="FR573">
        <v>1746989605.5</v>
      </c>
      <c r="FS573">
        <v>1746989593.5</v>
      </c>
      <c r="FT573">
        <v>0</v>
      </c>
      <c r="FU573">
        <v>-0.274</v>
      </c>
      <c r="FV573">
        <v>-0.002</v>
      </c>
      <c r="FW573">
        <v>2.549</v>
      </c>
      <c r="FX573">
        <v>0.129</v>
      </c>
      <c r="FY573">
        <v>420</v>
      </c>
      <c r="FZ573">
        <v>17</v>
      </c>
      <c r="GA573">
        <v>0.02</v>
      </c>
      <c r="GB573">
        <v>0.04</v>
      </c>
      <c r="GC573">
        <v>-44.39266097560976</v>
      </c>
      <c r="GD573">
        <v>1.739203484320492</v>
      </c>
      <c r="GE573">
        <v>0.1927292323797362</v>
      </c>
      <c r="GF573">
        <v>0</v>
      </c>
      <c r="GG573">
        <v>920.0671176470589</v>
      </c>
      <c r="GH573">
        <v>-15.87028265757694</v>
      </c>
      <c r="GI573">
        <v>1.585298594340517</v>
      </c>
      <c r="GJ573">
        <v>0</v>
      </c>
      <c r="GK573">
        <v>1.343202682926829</v>
      </c>
      <c r="GL573">
        <v>-0.2573489895470368</v>
      </c>
      <c r="GM573">
        <v>0.02685437848883149</v>
      </c>
      <c r="GN573">
        <v>0</v>
      </c>
      <c r="GO573">
        <v>0</v>
      </c>
      <c r="GP573">
        <v>3</v>
      </c>
      <c r="GQ573" t="s">
        <v>459</v>
      </c>
      <c r="GR573">
        <v>3.1024</v>
      </c>
      <c r="GS573">
        <v>2.72611</v>
      </c>
      <c r="GT573">
        <v>0.179118</v>
      </c>
      <c r="GU573">
        <v>0.183173</v>
      </c>
      <c r="GV573">
        <v>0.10066</v>
      </c>
      <c r="GW573">
        <v>0.0976582</v>
      </c>
      <c r="GX573">
        <v>21453.2</v>
      </c>
      <c r="GY573">
        <v>19398.7</v>
      </c>
      <c r="GZ573">
        <v>26696.8</v>
      </c>
      <c r="HA573">
        <v>23969.2</v>
      </c>
      <c r="HB573">
        <v>38430.5</v>
      </c>
      <c r="HC573">
        <v>31982.4</v>
      </c>
      <c r="HD573">
        <v>46620.7</v>
      </c>
      <c r="HE573">
        <v>37921.3</v>
      </c>
      <c r="HF573">
        <v>1.8731</v>
      </c>
      <c r="HG573">
        <v>1.8625</v>
      </c>
      <c r="HH573">
        <v>0.174195</v>
      </c>
      <c r="HI573">
        <v>0</v>
      </c>
      <c r="HJ573">
        <v>27.1865</v>
      </c>
      <c r="HK573">
        <v>999.9</v>
      </c>
      <c r="HL573">
        <v>46.4</v>
      </c>
      <c r="HM573">
        <v>31.6</v>
      </c>
      <c r="HN573">
        <v>24.0118</v>
      </c>
      <c r="HO573">
        <v>60.8359</v>
      </c>
      <c r="HP573">
        <v>22.3157</v>
      </c>
      <c r="HQ573">
        <v>1</v>
      </c>
      <c r="HR573">
        <v>0.10516</v>
      </c>
      <c r="HS573">
        <v>0.150302</v>
      </c>
      <c r="HT573">
        <v>20.2806</v>
      </c>
      <c r="HU573">
        <v>5.2128</v>
      </c>
      <c r="HV573">
        <v>11.9781</v>
      </c>
      <c r="HW573">
        <v>4.96385</v>
      </c>
      <c r="HX573">
        <v>3.27458</v>
      </c>
      <c r="HY573">
        <v>9999</v>
      </c>
      <c r="HZ573">
        <v>9999</v>
      </c>
      <c r="IA573">
        <v>9999</v>
      </c>
      <c r="IB573">
        <v>999.9</v>
      </c>
      <c r="IC573">
        <v>1.86395</v>
      </c>
      <c r="ID573">
        <v>1.86006</v>
      </c>
      <c r="IE573">
        <v>1.85839</v>
      </c>
      <c r="IF573">
        <v>1.85974</v>
      </c>
      <c r="IG573">
        <v>1.85988</v>
      </c>
      <c r="IH573">
        <v>1.85837</v>
      </c>
      <c r="II573">
        <v>1.85745</v>
      </c>
      <c r="IJ573">
        <v>1.85241</v>
      </c>
      <c r="IK573">
        <v>0</v>
      </c>
      <c r="IL573">
        <v>0</v>
      </c>
      <c r="IM573">
        <v>0</v>
      </c>
      <c r="IN573">
        <v>0</v>
      </c>
      <c r="IO573" t="s">
        <v>443</v>
      </c>
      <c r="IP573" t="s">
        <v>444</v>
      </c>
      <c r="IQ573" t="s">
        <v>445</v>
      </c>
      <c r="IR573" t="s">
        <v>445</v>
      </c>
      <c r="IS573" t="s">
        <v>445</v>
      </c>
      <c r="IT573" t="s">
        <v>445</v>
      </c>
      <c r="IU573">
        <v>0</v>
      </c>
      <c r="IV573">
        <v>100</v>
      </c>
      <c r="IW573">
        <v>100</v>
      </c>
      <c r="IX573">
        <v>-0.86</v>
      </c>
      <c r="IY573">
        <v>0.2777</v>
      </c>
      <c r="IZ573">
        <v>-1.101190050776656</v>
      </c>
      <c r="JA573">
        <v>-0.0009077452495023094</v>
      </c>
      <c r="JB573">
        <v>1.260287539409167E-06</v>
      </c>
      <c r="JC573">
        <v>-2.747980142854786E-10</v>
      </c>
      <c r="JD573">
        <v>0.01164710740424388</v>
      </c>
      <c r="JE573">
        <v>0.002354074995816399</v>
      </c>
      <c r="JF573">
        <v>0.0004967520844642659</v>
      </c>
      <c r="JG573">
        <v>-1.558376616488758E-06</v>
      </c>
      <c r="JH573">
        <v>1</v>
      </c>
      <c r="JI573">
        <v>1955</v>
      </c>
      <c r="JJ573">
        <v>1</v>
      </c>
      <c r="JK573">
        <v>26</v>
      </c>
      <c r="JL573">
        <v>194436.3</v>
      </c>
      <c r="JM573">
        <v>194436.5</v>
      </c>
      <c r="JN573">
        <v>2.75635</v>
      </c>
      <c r="JO573">
        <v>2.60864</v>
      </c>
      <c r="JP573">
        <v>1.49658</v>
      </c>
      <c r="JQ573">
        <v>2.34741</v>
      </c>
      <c r="JR573">
        <v>1.54907</v>
      </c>
      <c r="JS573">
        <v>2.46094</v>
      </c>
      <c r="JT573">
        <v>35.9879</v>
      </c>
      <c r="JU573">
        <v>24.1751</v>
      </c>
      <c r="JV573">
        <v>18</v>
      </c>
      <c r="JW573">
        <v>482.401</v>
      </c>
      <c r="JX573">
        <v>490.282</v>
      </c>
      <c r="JY573">
        <v>27.1725</v>
      </c>
      <c r="JZ573">
        <v>28.6193</v>
      </c>
      <c r="KA573">
        <v>30.0003</v>
      </c>
      <c r="KB573">
        <v>28.8187</v>
      </c>
      <c r="KC573">
        <v>28.812</v>
      </c>
      <c r="KD573">
        <v>55.2901</v>
      </c>
      <c r="KE573">
        <v>16.8609</v>
      </c>
      <c r="KF573">
        <v>59.8491</v>
      </c>
      <c r="KG573">
        <v>27.1456</v>
      </c>
      <c r="KH573">
        <v>1255.93</v>
      </c>
      <c r="KI573">
        <v>20.5205</v>
      </c>
      <c r="KJ573">
        <v>101.931</v>
      </c>
      <c r="KK573">
        <v>91.4526</v>
      </c>
    </row>
    <row r="574" spans="1:297">
      <c r="A574">
        <v>556</v>
      </c>
      <c r="B574">
        <v>1758655789.1</v>
      </c>
      <c r="C574">
        <v>14156.09999990463</v>
      </c>
      <c r="D574" t="s">
        <v>1562</v>
      </c>
      <c r="E574" t="s">
        <v>1563</v>
      </c>
      <c r="F574">
        <v>5</v>
      </c>
      <c r="G574" t="s">
        <v>1413</v>
      </c>
      <c r="H574" t="s">
        <v>438</v>
      </c>
      <c r="I574">
        <v>1758655781.314285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(EA574+(U574+2*0.95*5.67E-8*(((EA574+$B$9)+273)^4-(EA574+273)^4)-44100*J574)/(1.84*29.3*R574+8*0.95*5.67E-8*(EA574+273)^3))</f>
        <v>0</v>
      </c>
      <c r="W574">
        <f>($C$9*EB574+$D$9*EC574+$E$9*V574)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2*0.95*5.67E-8*(((EA574+$B$9)+273)^4-(W574+273)^4)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1269.777704378101</v>
      </c>
      <c r="AK574">
        <v>1234.384242424242</v>
      </c>
      <c r="AL574">
        <v>3.396130068431345</v>
      </c>
      <c r="AM574">
        <v>65.18557991189942</v>
      </c>
      <c r="AN574">
        <f>(AP574 - AO574 + DY574*1E3/(8.314*(EA574+273.15)) * AR574/DX574 * AQ574) * DX574/(100*DL574) * 1000/(1000 - AP574)</f>
        <v>0</v>
      </c>
      <c r="AO574">
        <v>20.51508014933761</v>
      </c>
      <c r="AP574">
        <v>21.81089272727273</v>
      </c>
      <c r="AQ574">
        <v>-0.006305550624548346</v>
      </c>
      <c r="AR574">
        <v>105.0321388018358</v>
      </c>
      <c r="AS574">
        <v>0</v>
      </c>
      <c r="AT574">
        <v>0</v>
      </c>
      <c r="AU574">
        <f>IF(AS574*$H$15&gt;=AW574,1.0,(AW574/(AW574-AS574*$H$15)))</f>
        <v>0</v>
      </c>
      <c r="AV574">
        <f>(AU574-1)*100</f>
        <v>0</v>
      </c>
      <c r="AW574">
        <f>MAX(0,($B$15+$C$15*EF574)/(1+$D$15*EF574)*DY574/(EA574+273)*$E$15)</f>
        <v>0</v>
      </c>
      <c r="AX574" t="s">
        <v>439</v>
      </c>
      <c r="AY574" t="s">
        <v>439</v>
      </c>
      <c r="AZ574">
        <v>0</v>
      </c>
      <c r="BA574">
        <v>0</v>
      </c>
      <c r="BB574">
        <f>1-AZ574/BA574</f>
        <v>0</v>
      </c>
      <c r="BC574">
        <v>0</v>
      </c>
      <c r="BD574" t="s">
        <v>439</v>
      </c>
      <c r="BE574" t="s">
        <v>439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439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$B$13*EG574+$C$13*EH574+$F$13*ES574*(1-EV574)</f>
        <v>0</v>
      </c>
      <c r="DI574">
        <f>DH574*DJ574</f>
        <v>0</v>
      </c>
      <c r="DJ574">
        <f>($B$13*$D$11+$C$13*$D$11+$F$13*((FF574+EX574)/MAX(FF574+EX574+FG574, 0.1)*$I$11+FG574/MAX(FF574+EX574+FG574, 0.1)*$J$11))/($B$13+$C$13+$F$13)</f>
        <v>0</v>
      </c>
      <c r="DK574">
        <f>($B$13*$K$11+$C$13*$K$11+$F$13*((FF574+EX574)/MAX(FF574+EX574+FG574, 0.1)*$P$11+FG574/MAX(FF574+EX574+FG574, 0.1)*$Q$11))/($B$13+$C$13+$F$13)</f>
        <v>0</v>
      </c>
      <c r="DL574">
        <v>5.79</v>
      </c>
      <c r="DM574">
        <v>0.5</v>
      </c>
      <c r="DN574" t="s">
        <v>440</v>
      </c>
      <c r="DO574">
        <v>2</v>
      </c>
      <c r="DP574" t="b">
        <v>1</v>
      </c>
      <c r="DQ574">
        <v>1758655781.314285</v>
      </c>
      <c r="DR574">
        <v>1182.975357142857</v>
      </c>
      <c r="DS574">
        <v>1227.146071428571</v>
      </c>
      <c r="DT574">
        <v>21.8464</v>
      </c>
      <c r="DU574">
        <v>20.52988571428572</v>
      </c>
      <c r="DV574">
        <v>1183.839285714286</v>
      </c>
      <c r="DW574">
        <v>21.56851428571428</v>
      </c>
      <c r="DX574">
        <v>499.9995714285714</v>
      </c>
      <c r="DY574">
        <v>90.2133285714286</v>
      </c>
      <c r="DZ574">
        <v>0.06789978928571429</v>
      </c>
      <c r="EA574">
        <v>28.72751071428571</v>
      </c>
      <c r="EB574">
        <v>30.020575</v>
      </c>
      <c r="EC574">
        <v>999.9000000000002</v>
      </c>
      <c r="ED574">
        <v>0</v>
      </c>
      <c r="EE574">
        <v>0</v>
      </c>
      <c r="EF574">
        <v>9996.029285714287</v>
      </c>
      <c r="EG574">
        <v>0</v>
      </c>
      <c r="EH574">
        <v>11.2928</v>
      </c>
      <c r="EI574">
        <v>-44.17100357142858</v>
      </c>
      <c r="EJ574">
        <v>1209.395357142857</v>
      </c>
      <c r="EK574">
        <v>1252.867142857143</v>
      </c>
      <c r="EL574">
        <v>1.316508571428571</v>
      </c>
      <c r="EM574">
        <v>1227.146071428571</v>
      </c>
      <c r="EN574">
        <v>20.52988571428572</v>
      </c>
      <c r="EO574">
        <v>1.970835714285714</v>
      </c>
      <c r="EP574">
        <v>1.852069642857143</v>
      </c>
      <c r="EQ574">
        <v>17.21195357142857</v>
      </c>
      <c r="ER574">
        <v>16.23331071428571</v>
      </c>
      <c r="ES574">
        <v>2000.033928571429</v>
      </c>
      <c r="ET574">
        <v>0.9800013571428571</v>
      </c>
      <c r="EU574">
        <v>0.01999876428571428</v>
      </c>
      <c r="EV574">
        <v>0</v>
      </c>
      <c r="EW574">
        <v>918.0127857142858</v>
      </c>
      <c r="EX574">
        <v>5.00078</v>
      </c>
      <c r="EY574">
        <v>17874.55714285714</v>
      </c>
      <c r="EZ574">
        <v>16379.925</v>
      </c>
      <c r="FA574">
        <v>39.22085714285713</v>
      </c>
      <c r="FB574">
        <v>39.9347857142857</v>
      </c>
      <c r="FC574">
        <v>39.13135714285714</v>
      </c>
      <c r="FD574">
        <v>39.72082142857143</v>
      </c>
      <c r="FE574">
        <v>40.53553571428571</v>
      </c>
      <c r="FF574">
        <v>1955.133928571429</v>
      </c>
      <c r="FG574">
        <v>39.9</v>
      </c>
      <c r="FH574">
        <v>0</v>
      </c>
      <c r="FI574">
        <v>1758655787.4</v>
      </c>
      <c r="FJ574">
        <v>0</v>
      </c>
      <c r="FK574">
        <v>917.90232</v>
      </c>
      <c r="FL574">
        <v>-10.28907691158958</v>
      </c>
      <c r="FM574">
        <v>-228.7307689436142</v>
      </c>
      <c r="FN574">
        <v>17872.304</v>
      </c>
      <c r="FO574">
        <v>15</v>
      </c>
      <c r="FP574">
        <v>0</v>
      </c>
      <c r="FQ574" t="s">
        <v>441</v>
      </c>
      <c r="FR574">
        <v>1746989605.5</v>
      </c>
      <c r="FS574">
        <v>1746989593.5</v>
      </c>
      <c r="FT574">
        <v>0</v>
      </c>
      <c r="FU574">
        <v>-0.274</v>
      </c>
      <c r="FV574">
        <v>-0.002</v>
      </c>
      <c r="FW574">
        <v>2.549</v>
      </c>
      <c r="FX574">
        <v>0.129</v>
      </c>
      <c r="FY574">
        <v>420</v>
      </c>
      <c r="FZ574">
        <v>17</v>
      </c>
      <c r="GA574">
        <v>0.02</v>
      </c>
      <c r="GB574">
        <v>0.04</v>
      </c>
      <c r="GC574">
        <v>-44.24033902439025</v>
      </c>
      <c r="GD574">
        <v>1.385046689895406</v>
      </c>
      <c r="GE574">
        <v>0.1643153970162538</v>
      </c>
      <c r="GF574">
        <v>0</v>
      </c>
      <c r="GG574">
        <v>918.6377941176471</v>
      </c>
      <c r="GH574">
        <v>-12.48964095302716</v>
      </c>
      <c r="GI574">
        <v>1.253326251582796</v>
      </c>
      <c r="GJ574">
        <v>0</v>
      </c>
      <c r="GK574">
        <v>1.322451219512195</v>
      </c>
      <c r="GL574">
        <v>-0.1283891289198603</v>
      </c>
      <c r="GM574">
        <v>0.0143143329492185</v>
      </c>
      <c r="GN574">
        <v>0</v>
      </c>
      <c r="GO574">
        <v>0</v>
      </c>
      <c r="GP574">
        <v>3</v>
      </c>
      <c r="GQ574" t="s">
        <v>459</v>
      </c>
      <c r="GR574">
        <v>3.10235</v>
      </c>
      <c r="GS574">
        <v>2.72625</v>
      </c>
      <c r="GT574">
        <v>0.18066</v>
      </c>
      <c r="GU574">
        <v>0.184698</v>
      </c>
      <c r="GV574">
        <v>0.100563</v>
      </c>
      <c r="GW574">
        <v>0.0976785</v>
      </c>
      <c r="GX574">
        <v>21412.8</v>
      </c>
      <c r="GY574">
        <v>19362.6</v>
      </c>
      <c r="GZ574">
        <v>26696.7</v>
      </c>
      <c r="HA574">
        <v>23969.5</v>
      </c>
      <c r="HB574">
        <v>38434.7</v>
      </c>
      <c r="HC574">
        <v>31981.7</v>
      </c>
      <c r="HD574">
        <v>46620.5</v>
      </c>
      <c r="HE574">
        <v>37921.2</v>
      </c>
      <c r="HF574">
        <v>1.87353</v>
      </c>
      <c r="HG574">
        <v>1.86235</v>
      </c>
      <c r="HH574">
        <v>0.17412</v>
      </c>
      <c r="HI574">
        <v>0</v>
      </c>
      <c r="HJ574">
        <v>27.1819</v>
      </c>
      <c r="HK574">
        <v>999.9</v>
      </c>
      <c r="HL574">
        <v>46.4</v>
      </c>
      <c r="HM574">
        <v>31.6</v>
      </c>
      <c r="HN574">
        <v>24.0114</v>
      </c>
      <c r="HO574">
        <v>61.3259</v>
      </c>
      <c r="HP574">
        <v>22.3838</v>
      </c>
      <c r="HQ574">
        <v>1</v>
      </c>
      <c r="HR574">
        <v>0.10514</v>
      </c>
      <c r="HS574">
        <v>0.173736</v>
      </c>
      <c r="HT574">
        <v>20.2806</v>
      </c>
      <c r="HU574">
        <v>5.2131</v>
      </c>
      <c r="HV574">
        <v>11.9793</v>
      </c>
      <c r="HW574">
        <v>4.96375</v>
      </c>
      <c r="HX574">
        <v>3.27448</v>
      </c>
      <c r="HY574">
        <v>9999</v>
      </c>
      <c r="HZ574">
        <v>9999</v>
      </c>
      <c r="IA574">
        <v>9999</v>
      </c>
      <c r="IB574">
        <v>999.9</v>
      </c>
      <c r="IC574">
        <v>1.86391</v>
      </c>
      <c r="ID574">
        <v>1.86005</v>
      </c>
      <c r="IE574">
        <v>1.85839</v>
      </c>
      <c r="IF574">
        <v>1.85974</v>
      </c>
      <c r="IG574">
        <v>1.85989</v>
      </c>
      <c r="IH574">
        <v>1.85837</v>
      </c>
      <c r="II574">
        <v>1.85745</v>
      </c>
      <c r="IJ574">
        <v>1.85242</v>
      </c>
      <c r="IK574">
        <v>0</v>
      </c>
      <c r="IL574">
        <v>0</v>
      </c>
      <c r="IM574">
        <v>0</v>
      </c>
      <c r="IN574">
        <v>0</v>
      </c>
      <c r="IO574" t="s">
        <v>443</v>
      </c>
      <c r="IP574" t="s">
        <v>444</v>
      </c>
      <c r="IQ574" t="s">
        <v>445</v>
      </c>
      <c r="IR574" t="s">
        <v>445</v>
      </c>
      <c r="IS574" t="s">
        <v>445</v>
      </c>
      <c r="IT574" t="s">
        <v>445</v>
      </c>
      <c r="IU574">
        <v>0</v>
      </c>
      <c r="IV574">
        <v>100</v>
      </c>
      <c r="IW574">
        <v>100</v>
      </c>
      <c r="IX574">
        <v>-0.84</v>
      </c>
      <c r="IY574">
        <v>0.2771</v>
      </c>
      <c r="IZ574">
        <v>-1.101190050776656</v>
      </c>
      <c r="JA574">
        <v>-0.0009077452495023094</v>
      </c>
      <c r="JB574">
        <v>1.260287539409167E-06</v>
      </c>
      <c r="JC574">
        <v>-2.747980142854786E-10</v>
      </c>
      <c r="JD574">
        <v>0.01164710740424388</v>
      </c>
      <c r="JE574">
        <v>0.002354074995816399</v>
      </c>
      <c r="JF574">
        <v>0.0004967520844642659</v>
      </c>
      <c r="JG574">
        <v>-1.558376616488758E-06</v>
      </c>
      <c r="JH574">
        <v>1</v>
      </c>
      <c r="JI574">
        <v>1955</v>
      </c>
      <c r="JJ574">
        <v>1</v>
      </c>
      <c r="JK574">
        <v>26</v>
      </c>
      <c r="JL574">
        <v>194436.4</v>
      </c>
      <c r="JM574">
        <v>194436.6</v>
      </c>
      <c r="JN574">
        <v>2.78076</v>
      </c>
      <c r="JO574">
        <v>2.60986</v>
      </c>
      <c r="JP574">
        <v>1.49658</v>
      </c>
      <c r="JQ574">
        <v>2.34741</v>
      </c>
      <c r="JR574">
        <v>1.54907</v>
      </c>
      <c r="JS574">
        <v>2.45483</v>
      </c>
      <c r="JT574">
        <v>35.9879</v>
      </c>
      <c r="JU574">
        <v>24.1838</v>
      </c>
      <c r="JV574">
        <v>18</v>
      </c>
      <c r="JW574">
        <v>482.662</v>
      </c>
      <c r="JX574">
        <v>490.185</v>
      </c>
      <c r="JY574">
        <v>27.1439</v>
      </c>
      <c r="JZ574">
        <v>28.6216</v>
      </c>
      <c r="KA574">
        <v>30.0002</v>
      </c>
      <c r="KB574">
        <v>28.8205</v>
      </c>
      <c r="KC574">
        <v>28.8121</v>
      </c>
      <c r="KD574">
        <v>55.9123</v>
      </c>
      <c r="KE574">
        <v>16.8609</v>
      </c>
      <c r="KF574">
        <v>60.2268</v>
      </c>
      <c r="KG574">
        <v>27.1219</v>
      </c>
      <c r="KH574">
        <v>1275.97</v>
      </c>
      <c r="KI574">
        <v>20.5716</v>
      </c>
      <c r="KJ574">
        <v>101.93</v>
      </c>
      <c r="KK574">
        <v>91.4528</v>
      </c>
    </row>
    <row r="575" spans="1:297">
      <c r="A575">
        <v>557</v>
      </c>
      <c r="B575">
        <v>1758655794.1</v>
      </c>
      <c r="C575">
        <v>14161.09999990463</v>
      </c>
      <c r="D575" t="s">
        <v>1564</v>
      </c>
      <c r="E575" t="s">
        <v>1565</v>
      </c>
      <c r="F575">
        <v>5</v>
      </c>
      <c r="G575" t="s">
        <v>1413</v>
      </c>
      <c r="H575" t="s">
        <v>438</v>
      </c>
      <c r="I575">
        <v>1758655786.6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(EA575+(U575+2*0.95*5.67E-8*(((EA575+$B$9)+273)^4-(EA575+273)^4)-44100*J575)/(1.84*29.3*R575+8*0.95*5.67E-8*(EA575+273)^3))</f>
        <v>0</v>
      </c>
      <c r="W575">
        <f>($C$9*EB575+$D$9*EC575+$E$9*V575)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2*0.95*5.67E-8*(((EA575+$B$9)+273)^4-(W575+273)^4)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1286.881491470952</v>
      </c>
      <c r="AK575">
        <v>1251.585636363636</v>
      </c>
      <c r="AL575">
        <v>3.440809099513787</v>
      </c>
      <c r="AM575">
        <v>65.18557991189942</v>
      </c>
      <c r="AN575">
        <f>(AP575 - AO575 + DY575*1E3/(8.314*(EA575+273.15)) * AR575/DX575 * AQ575) * DX575/(100*DL575) * 1000/(1000 - AP575)</f>
        <v>0</v>
      </c>
      <c r="AO575">
        <v>20.55802589171635</v>
      </c>
      <c r="AP575">
        <v>21.79722484848485</v>
      </c>
      <c r="AQ575">
        <v>-0.000269094079473028</v>
      </c>
      <c r="AR575">
        <v>105.0321388018358</v>
      </c>
      <c r="AS575">
        <v>0</v>
      </c>
      <c r="AT575">
        <v>0</v>
      </c>
      <c r="AU575">
        <f>IF(AS575*$H$15&gt;=AW575,1.0,(AW575/(AW575-AS575*$H$15)))</f>
        <v>0</v>
      </c>
      <c r="AV575">
        <f>(AU575-1)*100</f>
        <v>0</v>
      </c>
      <c r="AW575">
        <f>MAX(0,($B$15+$C$15*EF575)/(1+$D$15*EF575)*DY575/(EA575+273)*$E$15)</f>
        <v>0</v>
      </c>
      <c r="AX575" t="s">
        <v>439</v>
      </c>
      <c r="AY575" t="s">
        <v>439</v>
      </c>
      <c r="AZ575">
        <v>0</v>
      </c>
      <c r="BA575">
        <v>0</v>
      </c>
      <c r="BB575">
        <f>1-AZ575/BA575</f>
        <v>0</v>
      </c>
      <c r="BC575">
        <v>0</v>
      </c>
      <c r="BD575" t="s">
        <v>439</v>
      </c>
      <c r="BE575" t="s">
        <v>439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439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$B$13*EG575+$C$13*EH575+$F$13*ES575*(1-EV575)</f>
        <v>0</v>
      </c>
      <c r="DI575">
        <f>DH575*DJ575</f>
        <v>0</v>
      </c>
      <c r="DJ575">
        <f>($B$13*$D$11+$C$13*$D$11+$F$13*((FF575+EX575)/MAX(FF575+EX575+FG575, 0.1)*$I$11+FG575/MAX(FF575+EX575+FG575, 0.1)*$J$11))/($B$13+$C$13+$F$13)</f>
        <v>0</v>
      </c>
      <c r="DK575">
        <f>($B$13*$K$11+$C$13*$K$11+$F$13*((FF575+EX575)/MAX(FF575+EX575+FG575, 0.1)*$P$11+FG575/MAX(FF575+EX575+FG575, 0.1)*$Q$11))/($B$13+$C$13+$F$13)</f>
        <v>0</v>
      </c>
      <c r="DL575">
        <v>5.79</v>
      </c>
      <c r="DM575">
        <v>0.5</v>
      </c>
      <c r="DN575" t="s">
        <v>440</v>
      </c>
      <c r="DO575">
        <v>2</v>
      </c>
      <c r="DP575" t="b">
        <v>1</v>
      </c>
      <c r="DQ575">
        <v>1758655786.6</v>
      </c>
      <c r="DR575">
        <v>1200.78962962963</v>
      </c>
      <c r="DS575">
        <v>1244.878888888889</v>
      </c>
      <c r="DT575">
        <v>21.82351111111111</v>
      </c>
      <c r="DU575">
        <v>20.53296296296296</v>
      </c>
      <c r="DV575">
        <v>1201.637407407407</v>
      </c>
      <c r="DW575">
        <v>21.54611851851852</v>
      </c>
      <c r="DX575">
        <v>499.9871481481481</v>
      </c>
      <c r="DY575">
        <v>90.21327777777778</v>
      </c>
      <c r="DZ575">
        <v>0.06804705185185185</v>
      </c>
      <c r="EA575">
        <v>28.72542592592593</v>
      </c>
      <c r="EB575">
        <v>30.02579629629629</v>
      </c>
      <c r="EC575">
        <v>999.9000000000001</v>
      </c>
      <c r="ED575">
        <v>0</v>
      </c>
      <c r="EE575">
        <v>0</v>
      </c>
      <c r="EF575">
        <v>10002.22407407407</v>
      </c>
      <c r="EG575">
        <v>0</v>
      </c>
      <c r="EH575">
        <v>11.2928</v>
      </c>
      <c r="EI575">
        <v>-44.08959629629629</v>
      </c>
      <c r="EJ575">
        <v>1227.578148148148</v>
      </c>
      <c r="EK575">
        <v>1270.976296296296</v>
      </c>
      <c r="EL575">
        <v>1.290545925925926</v>
      </c>
      <c r="EM575">
        <v>1244.878888888889</v>
      </c>
      <c r="EN575">
        <v>20.53296296296296</v>
      </c>
      <c r="EO575">
        <v>1.968770740740741</v>
      </c>
      <c r="EP575">
        <v>1.852346296296296</v>
      </c>
      <c r="EQ575">
        <v>17.19537777777778</v>
      </c>
      <c r="ER575">
        <v>16.23565185185185</v>
      </c>
      <c r="ES575">
        <v>2000.01962962963</v>
      </c>
      <c r="ET575">
        <v>0.980001111111111</v>
      </c>
      <c r="EU575">
        <v>0.01999901111111111</v>
      </c>
      <c r="EV575">
        <v>0</v>
      </c>
      <c r="EW575">
        <v>917.0868888888889</v>
      </c>
      <c r="EX575">
        <v>5.00078</v>
      </c>
      <c r="EY575">
        <v>17855.67777777778</v>
      </c>
      <c r="EZ575">
        <v>16379.8</v>
      </c>
      <c r="FA575">
        <v>39.23137037037037</v>
      </c>
      <c r="FB575">
        <v>39.9417037037037</v>
      </c>
      <c r="FC575">
        <v>39.19881481481481</v>
      </c>
      <c r="FD575">
        <v>39.7221111111111</v>
      </c>
      <c r="FE575">
        <v>40.55533333333332</v>
      </c>
      <c r="FF575">
        <v>1955.11962962963</v>
      </c>
      <c r="FG575">
        <v>39.9</v>
      </c>
      <c r="FH575">
        <v>0</v>
      </c>
      <c r="FI575">
        <v>1758655792.2</v>
      </c>
      <c r="FJ575">
        <v>0</v>
      </c>
      <c r="FK575">
        <v>917.09936</v>
      </c>
      <c r="FL575">
        <v>-10.58315385476167</v>
      </c>
      <c r="FM575">
        <v>-188.3615384316392</v>
      </c>
      <c r="FN575">
        <v>17855.62</v>
      </c>
      <c r="FO575">
        <v>15</v>
      </c>
      <c r="FP575">
        <v>0</v>
      </c>
      <c r="FQ575" t="s">
        <v>441</v>
      </c>
      <c r="FR575">
        <v>1746989605.5</v>
      </c>
      <c r="FS575">
        <v>1746989593.5</v>
      </c>
      <c r="FT575">
        <v>0</v>
      </c>
      <c r="FU575">
        <v>-0.274</v>
      </c>
      <c r="FV575">
        <v>-0.002</v>
      </c>
      <c r="FW575">
        <v>2.549</v>
      </c>
      <c r="FX575">
        <v>0.129</v>
      </c>
      <c r="FY575">
        <v>420</v>
      </c>
      <c r="FZ575">
        <v>17</v>
      </c>
      <c r="GA575">
        <v>0.02</v>
      </c>
      <c r="GB575">
        <v>0.04</v>
      </c>
      <c r="GC575">
        <v>-44.15312926829268</v>
      </c>
      <c r="GD575">
        <v>0.8399686411149366</v>
      </c>
      <c r="GE575">
        <v>0.1070428618139401</v>
      </c>
      <c r="GF575">
        <v>0</v>
      </c>
      <c r="GG575">
        <v>917.7977647058823</v>
      </c>
      <c r="GH575">
        <v>-10.69854851054813</v>
      </c>
      <c r="GI575">
        <v>1.079536966612885</v>
      </c>
      <c r="GJ575">
        <v>0</v>
      </c>
      <c r="GK575">
        <v>1.305978292682927</v>
      </c>
      <c r="GL575">
        <v>-0.2272935888501752</v>
      </c>
      <c r="GM575">
        <v>0.02617380853415548</v>
      </c>
      <c r="GN575">
        <v>0</v>
      </c>
      <c r="GO575">
        <v>0</v>
      </c>
      <c r="GP575">
        <v>3</v>
      </c>
      <c r="GQ575" t="s">
        <v>459</v>
      </c>
      <c r="GR575">
        <v>3.10255</v>
      </c>
      <c r="GS575">
        <v>2.7262</v>
      </c>
      <c r="GT575">
        <v>0.1822</v>
      </c>
      <c r="GU575">
        <v>0.186188</v>
      </c>
      <c r="GV575">
        <v>0.100528</v>
      </c>
      <c r="GW575">
        <v>0.0977987</v>
      </c>
      <c r="GX575">
        <v>21372.6</v>
      </c>
      <c r="GY575">
        <v>19327</v>
      </c>
      <c r="GZ575">
        <v>26696.7</v>
      </c>
      <c r="HA575">
        <v>23969.1</v>
      </c>
      <c r="HB575">
        <v>38436.3</v>
      </c>
      <c r="HC575">
        <v>31977.4</v>
      </c>
      <c r="HD575">
        <v>46620.4</v>
      </c>
      <c r="HE575">
        <v>37921</v>
      </c>
      <c r="HF575">
        <v>1.87345</v>
      </c>
      <c r="HG575">
        <v>1.8622</v>
      </c>
      <c r="HH575">
        <v>0.174679</v>
      </c>
      <c r="HI575">
        <v>0</v>
      </c>
      <c r="HJ575">
        <v>27.1778</v>
      </c>
      <c r="HK575">
        <v>999.9</v>
      </c>
      <c r="HL575">
        <v>46.4</v>
      </c>
      <c r="HM575">
        <v>31.6</v>
      </c>
      <c r="HN575">
        <v>24.008</v>
      </c>
      <c r="HO575">
        <v>61.1559</v>
      </c>
      <c r="HP575">
        <v>22.3878</v>
      </c>
      <c r="HQ575">
        <v>1</v>
      </c>
      <c r="HR575">
        <v>0.105274</v>
      </c>
      <c r="HS575">
        <v>0.194237</v>
      </c>
      <c r="HT575">
        <v>20.2806</v>
      </c>
      <c r="HU575">
        <v>5.21205</v>
      </c>
      <c r="HV575">
        <v>11.9791</v>
      </c>
      <c r="HW575">
        <v>4.96355</v>
      </c>
      <c r="HX575">
        <v>3.27438</v>
      </c>
      <c r="HY575">
        <v>9999</v>
      </c>
      <c r="HZ575">
        <v>9999</v>
      </c>
      <c r="IA575">
        <v>9999</v>
      </c>
      <c r="IB575">
        <v>999.9</v>
      </c>
      <c r="IC575">
        <v>1.86394</v>
      </c>
      <c r="ID575">
        <v>1.86005</v>
      </c>
      <c r="IE575">
        <v>1.85837</v>
      </c>
      <c r="IF575">
        <v>1.85974</v>
      </c>
      <c r="IG575">
        <v>1.85989</v>
      </c>
      <c r="IH575">
        <v>1.85837</v>
      </c>
      <c r="II575">
        <v>1.85745</v>
      </c>
      <c r="IJ575">
        <v>1.85242</v>
      </c>
      <c r="IK575">
        <v>0</v>
      </c>
      <c r="IL575">
        <v>0</v>
      </c>
      <c r="IM575">
        <v>0</v>
      </c>
      <c r="IN575">
        <v>0</v>
      </c>
      <c r="IO575" t="s">
        <v>443</v>
      </c>
      <c r="IP575" t="s">
        <v>444</v>
      </c>
      <c r="IQ575" t="s">
        <v>445</v>
      </c>
      <c r="IR575" t="s">
        <v>445</v>
      </c>
      <c r="IS575" t="s">
        <v>445</v>
      </c>
      <c r="IT575" t="s">
        <v>445</v>
      </c>
      <c r="IU575">
        <v>0</v>
      </c>
      <c r="IV575">
        <v>100</v>
      </c>
      <c r="IW575">
        <v>100</v>
      </c>
      <c r="IX575">
        <v>-0.83</v>
      </c>
      <c r="IY575">
        <v>0.2769</v>
      </c>
      <c r="IZ575">
        <v>-1.101190050776656</v>
      </c>
      <c r="JA575">
        <v>-0.0009077452495023094</v>
      </c>
      <c r="JB575">
        <v>1.260287539409167E-06</v>
      </c>
      <c r="JC575">
        <v>-2.747980142854786E-10</v>
      </c>
      <c r="JD575">
        <v>0.01164710740424388</v>
      </c>
      <c r="JE575">
        <v>0.002354074995816399</v>
      </c>
      <c r="JF575">
        <v>0.0004967520844642659</v>
      </c>
      <c r="JG575">
        <v>-1.558376616488758E-06</v>
      </c>
      <c r="JH575">
        <v>1</v>
      </c>
      <c r="JI575">
        <v>1955</v>
      </c>
      <c r="JJ575">
        <v>1</v>
      </c>
      <c r="JK575">
        <v>26</v>
      </c>
      <c r="JL575">
        <v>194436.5</v>
      </c>
      <c r="JM575">
        <v>194436.7</v>
      </c>
      <c r="JN575">
        <v>2.81494</v>
      </c>
      <c r="JO575">
        <v>2.6001</v>
      </c>
      <c r="JP575">
        <v>1.49658</v>
      </c>
      <c r="JQ575">
        <v>2.34741</v>
      </c>
      <c r="JR575">
        <v>1.54907</v>
      </c>
      <c r="JS575">
        <v>2.45117</v>
      </c>
      <c r="JT575">
        <v>35.9645</v>
      </c>
      <c r="JU575">
        <v>24.1838</v>
      </c>
      <c r="JV575">
        <v>18</v>
      </c>
      <c r="JW575">
        <v>482.619</v>
      </c>
      <c r="JX575">
        <v>490.086</v>
      </c>
      <c r="JY575">
        <v>27.1158</v>
      </c>
      <c r="JZ575">
        <v>28.6217</v>
      </c>
      <c r="KA575">
        <v>30.0002</v>
      </c>
      <c r="KB575">
        <v>28.8205</v>
      </c>
      <c r="KC575">
        <v>28.8121</v>
      </c>
      <c r="KD575">
        <v>56.4711</v>
      </c>
      <c r="KE575">
        <v>16.8609</v>
      </c>
      <c r="KF575">
        <v>60.2268</v>
      </c>
      <c r="KG575">
        <v>27.0978</v>
      </c>
      <c r="KH575">
        <v>1289.41</v>
      </c>
      <c r="KI575">
        <v>20.6133</v>
      </c>
      <c r="KJ575">
        <v>101.93</v>
      </c>
      <c r="KK575">
        <v>91.45189999999999</v>
      </c>
    </row>
    <row r="576" spans="1:297">
      <c r="A576">
        <v>558</v>
      </c>
      <c r="B576">
        <v>1758655799.1</v>
      </c>
      <c r="C576">
        <v>14166.09999990463</v>
      </c>
      <c r="D576" t="s">
        <v>1566</v>
      </c>
      <c r="E576" t="s">
        <v>1567</v>
      </c>
      <c r="F576">
        <v>5</v>
      </c>
      <c r="G576" t="s">
        <v>1413</v>
      </c>
      <c r="H576" t="s">
        <v>438</v>
      </c>
      <c r="I576">
        <v>1758655791.314285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(EA576+(U576+2*0.95*5.67E-8*(((EA576+$B$9)+273)^4-(EA576+273)^4)-44100*J576)/(1.84*29.3*R576+8*0.95*5.67E-8*(EA576+273)^3))</f>
        <v>0</v>
      </c>
      <c r="W576">
        <f>($C$9*EB576+$D$9*EC576+$E$9*V576)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2*0.95*5.67E-8*(((EA576+$B$9)+273)^4-(W576+273)^4)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1303.964523655539</v>
      </c>
      <c r="AK576">
        <v>1268.723212121212</v>
      </c>
      <c r="AL576">
        <v>3.440842606645064</v>
      </c>
      <c r="AM576">
        <v>65.18557991189942</v>
      </c>
      <c r="AN576">
        <f>(AP576 - AO576 + DY576*1E3/(8.314*(EA576+273.15)) * AR576/DX576 * AQ576) * DX576/(100*DL576) * 1000/(1000 - AP576)</f>
        <v>0</v>
      </c>
      <c r="AO576">
        <v>20.56354835657276</v>
      </c>
      <c r="AP576">
        <v>21.79159272727272</v>
      </c>
      <c r="AQ576">
        <v>-0.0003351192427409107</v>
      </c>
      <c r="AR576">
        <v>105.0321388018358</v>
      </c>
      <c r="AS576">
        <v>0</v>
      </c>
      <c r="AT576">
        <v>0</v>
      </c>
      <c r="AU576">
        <f>IF(AS576*$H$15&gt;=AW576,1.0,(AW576/(AW576-AS576*$H$15)))</f>
        <v>0</v>
      </c>
      <c r="AV576">
        <f>(AU576-1)*100</f>
        <v>0</v>
      </c>
      <c r="AW576">
        <f>MAX(0,($B$15+$C$15*EF576)/(1+$D$15*EF576)*DY576/(EA576+273)*$E$15)</f>
        <v>0</v>
      </c>
      <c r="AX576" t="s">
        <v>439</v>
      </c>
      <c r="AY576" t="s">
        <v>439</v>
      </c>
      <c r="AZ576">
        <v>0</v>
      </c>
      <c r="BA576">
        <v>0</v>
      </c>
      <c r="BB576">
        <f>1-AZ576/BA576</f>
        <v>0</v>
      </c>
      <c r="BC576">
        <v>0</v>
      </c>
      <c r="BD576" t="s">
        <v>439</v>
      </c>
      <c r="BE576" t="s">
        <v>439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439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$B$13*EG576+$C$13*EH576+$F$13*ES576*(1-EV576)</f>
        <v>0</v>
      </c>
      <c r="DI576">
        <f>DH576*DJ576</f>
        <v>0</v>
      </c>
      <c r="DJ576">
        <f>($B$13*$D$11+$C$13*$D$11+$F$13*((FF576+EX576)/MAX(FF576+EX576+FG576, 0.1)*$I$11+FG576/MAX(FF576+EX576+FG576, 0.1)*$J$11))/($B$13+$C$13+$F$13)</f>
        <v>0</v>
      </c>
      <c r="DK576">
        <f>($B$13*$K$11+$C$13*$K$11+$F$13*((FF576+EX576)/MAX(FF576+EX576+FG576, 0.1)*$P$11+FG576/MAX(FF576+EX576+FG576, 0.1)*$Q$11))/($B$13+$C$13+$F$13)</f>
        <v>0</v>
      </c>
      <c r="DL576">
        <v>5.79</v>
      </c>
      <c r="DM576">
        <v>0.5</v>
      </c>
      <c r="DN576" t="s">
        <v>440</v>
      </c>
      <c r="DO576">
        <v>2</v>
      </c>
      <c r="DP576" t="b">
        <v>1</v>
      </c>
      <c r="DQ576">
        <v>1758655791.314285</v>
      </c>
      <c r="DR576">
        <v>1216.618214285714</v>
      </c>
      <c r="DS576">
        <v>1260.646071428571</v>
      </c>
      <c r="DT576">
        <v>21.80712857142857</v>
      </c>
      <c r="DU576">
        <v>20.5419</v>
      </c>
      <c r="DV576">
        <v>1217.451428571428</v>
      </c>
      <c r="DW576">
        <v>21.53008214285714</v>
      </c>
      <c r="DX576">
        <v>499.9971785714286</v>
      </c>
      <c r="DY576">
        <v>90.21354285714287</v>
      </c>
      <c r="DZ576">
        <v>0.0679732</v>
      </c>
      <c r="EA576">
        <v>28.722725</v>
      </c>
      <c r="EB576">
        <v>30.02364642857143</v>
      </c>
      <c r="EC576">
        <v>999.9000000000002</v>
      </c>
      <c r="ED576">
        <v>0</v>
      </c>
      <c r="EE576">
        <v>0</v>
      </c>
      <c r="EF576">
        <v>10019.06035714285</v>
      </c>
      <c r="EG576">
        <v>0</v>
      </c>
      <c r="EH576">
        <v>11.2928</v>
      </c>
      <c r="EI576">
        <v>-44.02788214285714</v>
      </c>
      <c r="EJ576">
        <v>1243.739642857143</v>
      </c>
      <c r="EK576">
        <v>1287.086071428572</v>
      </c>
      <c r="EL576">
        <v>1.265229642857143</v>
      </c>
      <c r="EM576">
        <v>1260.646071428571</v>
      </c>
      <c r="EN576">
        <v>20.5419</v>
      </c>
      <c r="EO576">
        <v>1.967298571428572</v>
      </c>
      <c r="EP576">
        <v>1.8531575</v>
      </c>
      <c r="EQ576">
        <v>17.18355714285714</v>
      </c>
      <c r="ER576">
        <v>16.24252142857143</v>
      </c>
      <c r="ES576">
        <v>2000.020714285714</v>
      </c>
      <c r="ET576">
        <v>0.9800010357142855</v>
      </c>
      <c r="EU576">
        <v>0.01999908571428572</v>
      </c>
      <c r="EV576">
        <v>0</v>
      </c>
      <c r="EW576">
        <v>916.3441428571426</v>
      </c>
      <c r="EX576">
        <v>5.00078</v>
      </c>
      <c r="EY576">
        <v>17842.36785714286</v>
      </c>
      <c r="EZ576">
        <v>16379.81071428572</v>
      </c>
      <c r="FA576">
        <v>39.22757142857142</v>
      </c>
      <c r="FB576">
        <v>39.94153571428571</v>
      </c>
      <c r="FC576">
        <v>39.35028571428571</v>
      </c>
      <c r="FD576">
        <v>39.73425</v>
      </c>
      <c r="FE576">
        <v>40.57560714285713</v>
      </c>
      <c r="FF576">
        <v>1955.120714285714</v>
      </c>
      <c r="FG576">
        <v>39.9</v>
      </c>
      <c r="FH576">
        <v>0</v>
      </c>
      <c r="FI576">
        <v>1758655797.6</v>
      </c>
      <c r="FJ576">
        <v>0</v>
      </c>
      <c r="FK576">
        <v>916.2939230769231</v>
      </c>
      <c r="FL576">
        <v>-8.449846162939515</v>
      </c>
      <c r="FM576">
        <v>-148.9777777775239</v>
      </c>
      <c r="FN576">
        <v>17841.33076923077</v>
      </c>
      <c r="FO576">
        <v>15</v>
      </c>
      <c r="FP576">
        <v>0</v>
      </c>
      <c r="FQ576" t="s">
        <v>441</v>
      </c>
      <c r="FR576">
        <v>1746989605.5</v>
      </c>
      <c r="FS576">
        <v>1746989593.5</v>
      </c>
      <c r="FT576">
        <v>0</v>
      </c>
      <c r="FU576">
        <v>-0.274</v>
      </c>
      <c r="FV576">
        <v>-0.002</v>
      </c>
      <c r="FW576">
        <v>2.549</v>
      </c>
      <c r="FX576">
        <v>0.129</v>
      </c>
      <c r="FY576">
        <v>420</v>
      </c>
      <c r="FZ576">
        <v>17</v>
      </c>
      <c r="GA576">
        <v>0.02</v>
      </c>
      <c r="GB576">
        <v>0.04</v>
      </c>
      <c r="GC576">
        <v>-44.07038780487805</v>
      </c>
      <c r="GD576">
        <v>0.7521742160278174</v>
      </c>
      <c r="GE576">
        <v>0.1083183366120484</v>
      </c>
      <c r="GF576">
        <v>0</v>
      </c>
      <c r="GG576">
        <v>916.7916176470587</v>
      </c>
      <c r="GH576">
        <v>-9.666783808441238</v>
      </c>
      <c r="GI576">
        <v>0.9783208908997758</v>
      </c>
      <c r="GJ576">
        <v>0</v>
      </c>
      <c r="GK576">
        <v>1.278094390243902</v>
      </c>
      <c r="GL576">
        <v>-0.3476828571428603</v>
      </c>
      <c r="GM576">
        <v>0.03651125339711303</v>
      </c>
      <c r="GN576">
        <v>0</v>
      </c>
      <c r="GO576">
        <v>0</v>
      </c>
      <c r="GP576">
        <v>3</v>
      </c>
      <c r="GQ576" t="s">
        <v>459</v>
      </c>
      <c r="GR576">
        <v>3.10254</v>
      </c>
      <c r="GS576">
        <v>2.72605</v>
      </c>
      <c r="GT576">
        <v>0.183732</v>
      </c>
      <c r="GU576">
        <v>0.18771</v>
      </c>
      <c r="GV576">
        <v>0.100506</v>
      </c>
      <c r="GW576">
        <v>0.09780850000000001</v>
      </c>
      <c r="GX576">
        <v>21332.6</v>
      </c>
      <c r="GY576">
        <v>19290.8</v>
      </c>
      <c r="GZ576">
        <v>26696.8</v>
      </c>
      <c r="HA576">
        <v>23969</v>
      </c>
      <c r="HB576">
        <v>38437.5</v>
      </c>
      <c r="HC576">
        <v>31976.6</v>
      </c>
      <c r="HD576">
        <v>46620.4</v>
      </c>
      <c r="HE576">
        <v>37920.2</v>
      </c>
      <c r="HF576">
        <v>1.87342</v>
      </c>
      <c r="HG576">
        <v>1.8624</v>
      </c>
      <c r="HH576">
        <v>0.174332</v>
      </c>
      <c r="HI576">
        <v>0</v>
      </c>
      <c r="HJ576">
        <v>27.175</v>
      </c>
      <c r="HK576">
        <v>999.9</v>
      </c>
      <c r="HL576">
        <v>46.4</v>
      </c>
      <c r="HM576">
        <v>31.6</v>
      </c>
      <c r="HN576">
        <v>24.0102</v>
      </c>
      <c r="HO576">
        <v>60.8059</v>
      </c>
      <c r="HP576">
        <v>22.3478</v>
      </c>
      <c r="HQ576">
        <v>1</v>
      </c>
      <c r="HR576">
        <v>0.105658</v>
      </c>
      <c r="HS576">
        <v>0.212042</v>
      </c>
      <c r="HT576">
        <v>20.2806</v>
      </c>
      <c r="HU576">
        <v>5.2131</v>
      </c>
      <c r="HV576">
        <v>11.9779</v>
      </c>
      <c r="HW576">
        <v>4.96355</v>
      </c>
      <c r="HX576">
        <v>3.2743</v>
      </c>
      <c r="HY576">
        <v>9999</v>
      </c>
      <c r="HZ576">
        <v>9999</v>
      </c>
      <c r="IA576">
        <v>9999</v>
      </c>
      <c r="IB576">
        <v>999.9</v>
      </c>
      <c r="IC576">
        <v>1.86391</v>
      </c>
      <c r="ID576">
        <v>1.86005</v>
      </c>
      <c r="IE576">
        <v>1.85838</v>
      </c>
      <c r="IF576">
        <v>1.85974</v>
      </c>
      <c r="IG576">
        <v>1.85989</v>
      </c>
      <c r="IH576">
        <v>1.85837</v>
      </c>
      <c r="II576">
        <v>1.85745</v>
      </c>
      <c r="IJ576">
        <v>1.8524</v>
      </c>
      <c r="IK576">
        <v>0</v>
      </c>
      <c r="IL576">
        <v>0</v>
      </c>
      <c r="IM576">
        <v>0</v>
      </c>
      <c r="IN576">
        <v>0</v>
      </c>
      <c r="IO576" t="s">
        <v>443</v>
      </c>
      <c r="IP576" t="s">
        <v>444</v>
      </c>
      <c r="IQ576" t="s">
        <v>445</v>
      </c>
      <c r="IR576" t="s">
        <v>445</v>
      </c>
      <c r="IS576" t="s">
        <v>445</v>
      </c>
      <c r="IT576" t="s">
        <v>445</v>
      </c>
      <c r="IU576">
        <v>0</v>
      </c>
      <c r="IV576">
        <v>100</v>
      </c>
      <c r="IW576">
        <v>100</v>
      </c>
      <c r="IX576">
        <v>-0.8100000000000001</v>
      </c>
      <c r="IY576">
        <v>0.2767</v>
      </c>
      <c r="IZ576">
        <v>-1.101190050776656</v>
      </c>
      <c r="JA576">
        <v>-0.0009077452495023094</v>
      </c>
      <c r="JB576">
        <v>1.260287539409167E-06</v>
      </c>
      <c r="JC576">
        <v>-2.747980142854786E-10</v>
      </c>
      <c r="JD576">
        <v>0.01164710740424388</v>
      </c>
      <c r="JE576">
        <v>0.002354074995816399</v>
      </c>
      <c r="JF576">
        <v>0.0004967520844642659</v>
      </c>
      <c r="JG576">
        <v>-1.558376616488758E-06</v>
      </c>
      <c r="JH576">
        <v>1</v>
      </c>
      <c r="JI576">
        <v>1955</v>
      </c>
      <c r="JJ576">
        <v>1</v>
      </c>
      <c r="JK576">
        <v>26</v>
      </c>
      <c r="JL576">
        <v>194436.6</v>
      </c>
      <c r="JM576">
        <v>194436.8</v>
      </c>
      <c r="JN576">
        <v>2.83936</v>
      </c>
      <c r="JO576">
        <v>2.61353</v>
      </c>
      <c r="JP576">
        <v>1.49658</v>
      </c>
      <c r="JQ576">
        <v>2.34619</v>
      </c>
      <c r="JR576">
        <v>1.54907</v>
      </c>
      <c r="JS576">
        <v>2.37793</v>
      </c>
      <c r="JT576">
        <v>35.9645</v>
      </c>
      <c r="JU576">
        <v>24.1751</v>
      </c>
      <c r="JV576">
        <v>18</v>
      </c>
      <c r="JW576">
        <v>482.618</v>
      </c>
      <c r="JX576">
        <v>490.238</v>
      </c>
      <c r="JY576">
        <v>27.0919</v>
      </c>
      <c r="JZ576">
        <v>28.6229</v>
      </c>
      <c r="KA576">
        <v>30.0003</v>
      </c>
      <c r="KB576">
        <v>28.8223</v>
      </c>
      <c r="KC576">
        <v>28.8146</v>
      </c>
      <c r="KD576">
        <v>57.0876</v>
      </c>
      <c r="KE576">
        <v>16.8609</v>
      </c>
      <c r="KF576">
        <v>60.6064</v>
      </c>
      <c r="KG576">
        <v>27.0722</v>
      </c>
      <c r="KH576">
        <v>1309.45</v>
      </c>
      <c r="KI576">
        <v>20.656</v>
      </c>
      <c r="KJ576">
        <v>101.93</v>
      </c>
      <c r="KK576">
        <v>91.4507</v>
      </c>
    </row>
    <row r="577" spans="1:297">
      <c r="A577">
        <v>559</v>
      </c>
      <c r="B577">
        <v>1758655804.1</v>
      </c>
      <c r="C577">
        <v>14171.09999990463</v>
      </c>
      <c r="D577" t="s">
        <v>1568</v>
      </c>
      <c r="E577" t="s">
        <v>1569</v>
      </c>
      <c r="F577">
        <v>5</v>
      </c>
      <c r="G577" t="s">
        <v>1413</v>
      </c>
      <c r="H577" t="s">
        <v>438</v>
      </c>
      <c r="I577">
        <v>1758655796.6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(EA577+(U577+2*0.95*5.67E-8*(((EA577+$B$9)+273)^4-(EA577+273)^4)-44100*J577)/(1.84*29.3*R577+8*0.95*5.67E-8*(EA577+273)^3))</f>
        <v>0</v>
      </c>
      <c r="W577">
        <f>($C$9*EB577+$D$9*EC577+$E$9*V577)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2*0.95*5.67E-8*(((EA577+$B$9)+273)^4-(W577+273)^4)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1321.255296724724</v>
      </c>
      <c r="AK577">
        <v>1285.892848484848</v>
      </c>
      <c r="AL577">
        <v>3.441667656690109</v>
      </c>
      <c r="AM577">
        <v>65.18557991189942</v>
      </c>
      <c r="AN577">
        <f>(AP577 - AO577 + DY577*1E3/(8.314*(EA577+273.15)) * AR577/DX577 * AQ577) * DX577/(100*DL577) * 1000/(1000 - AP577)</f>
        <v>0</v>
      </c>
      <c r="AO577">
        <v>20.58511638694557</v>
      </c>
      <c r="AP577">
        <v>21.78427575757575</v>
      </c>
      <c r="AQ577">
        <v>-4.254541824715344E-05</v>
      </c>
      <c r="AR577">
        <v>105.0321388018358</v>
      </c>
      <c r="AS577">
        <v>0</v>
      </c>
      <c r="AT577">
        <v>0</v>
      </c>
      <c r="AU577">
        <f>IF(AS577*$H$15&gt;=AW577,1.0,(AW577/(AW577-AS577*$H$15)))</f>
        <v>0</v>
      </c>
      <c r="AV577">
        <f>(AU577-1)*100</f>
        <v>0</v>
      </c>
      <c r="AW577">
        <f>MAX(0,($B$15+$C$15*EF577)/(1+$D$15*EF577)*DY577/(EA577+273)*$E$15)</f>
        <v>0</v>
      </c>
      <c r="AX577" t="s">
        <v>439</v>
      </c>
      <c r="AY577" t="s">
        <v>439</v>
      </c>
      <c r="AZ577">
        <v>0</v>
      </c>
      <c r="BA577">
        <v>0</v>
      </c>
      <c r="BB577">
        <f>1-AZ577/BA577</f>
        <v>0</v>
      </c>
      <c r="BC577">
        <v>0</v>
      </c>
      <c r="BD577" t="s">
        <v>439</v>
      </c>
      <c r="BE577" t="s">
        <v>439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439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$B$13*EG577+$C$13*EH577+$F$13*ES577*(1-EV577)</f>
        <v>0</v>
      </c>
      <c r="DI577">
        <f>DH577*DJ577</f>
        <v>0</v>
      </c>
      <c r="DJ577">
        <f>($B$13*$D$11+$C$13*$D$11+$F$13*((FF577+EX577)/MAX(FF577+EX577+FG577, 0.1)*$I$11+FG577/MAX(FF577+EX577+FG577, 0.1)*$J$11))/($B$13+$C$13+$F$13)</f>
        <v>0</v>
      </c>
      <c r="DK577">
        <f>($B$13*$K$11+$C$13*$K$11+$F$13*((FF577+EX577)/MAX(FF577+EX577+FG577, 0.1)*$P$11+FG577/MAX(FF577+EX577+FG577, 0.1)*$Q$11))/($B$13+$C$13+$F$13)</f>
        <v>0</v>
      </c>
      <c r="DL577">
        <v>5.79</v>
      </c>
      <c r="DM577">
        <v>0.5</v>
      </c>
      <c r="DN577" t="s">
        <v>440</v>
      </c>
      <c r="DO577">
        <v>2</v>
      </c>
      <c r="DP577" t="b">
        <v>1</v>
      </c>
      <c r="DQ577">
        <v>1758655796.6</v>
      </c>
      <c r="DR577">
        <v>1234.348518518519</v>
      </c>
      <c r="DS577">
        <v>1278.367407407407</v>
      </c>
      <c r="DT577">
        <v>21.79337037037037</v>
      </c>
      <c r="DU577">
        <v>20.56334814814815</v>
      </c>
      <c r="DV577">
        <v>1235.165185185185</v>
      </c>
      <c r="DW577">
        <v>21.51662222222222</v>
      </c>
      <c r="DX577">
        <v>500.0271481481482</v>
      </c>
      <c r="DY577">
        <v>90.2144148148148</v>
      </c>
      <c r="DZ577">
        <v>0.06789157407407408</v>
      </c>
      <c r="EA577">
        <v>28.71997407407407</v>
      </c>
      <c r="EB577">
        <v>30.0213962962963</v>
      </c>
      <c r="EC577">
        <v>999.9000000000001</v>
      </c>
      <c r="ED577">
        <v>0</v>
      </c>
      <c r="EE577">
        <v>0</v>
      </c>
      <c r="EF577">
        <v>10016.17592592593</v>
      </c>
      <c r="EG577">
        <v>0</v>
      </c>
      <c r="EH577">
        <v>11.2928</v>
      </c>
      <c r="EI577">
        <v>-44.01872222222223</v>
      </c>
      <c r="EJ577">
        <v>1261.847407407407</v>
      </c>
      <c r="EK577">
        <v>1305.207037037037</v>
      </c>
      <c r="EL577">
        <v>1.23003</v>
      </c>
      <c r="EM577">
        <v>1278.367407407407</v>
      </c>
      <c r="EN577">
        <v>20.56334814814815</v>
      </c>
      <c r="EO577">
        <v>1.966077037037037</v>
      </c>
      <c r="EP577">
        <v>1.85511</v>
      </c>
      <c r="EQ577">
        <v>17.17374444444444</v>
      </c>
      <c r="ER577">
        <v>16.25905185185185</v>
      </c>
      <c r="ES577">
        <v>2000.015925925926</v>
      </c>
      <c r="ET577">
        <v>0.9800008888888888</v>
      </c>
      <c r="EU577">
        <v>0.01999922592592593</v>
      </c>
      <c r="EV577">
        <v>0</v>
      </c>
      <c r="EW577">
        <v>915.7002962962964</v>
      </c>
      <c r="EX577">
        <v>5.00078</v>
      </c>
      <c r="EY577">
        <v>17830.57037037037</v>
      </c>
      <c r="EZ577">
        <v>16379.77037037037</v>
      </c>
      <c r="FA577">
        <v>39.23137037037037</v>
      </c>
      <c r="FB577">
        <v>39.94870370370369</v>
      </c>
      <c r="FC577">
        <v>39.53925925925926</v>
      </c>
      <c r="FD577">
        <v>39.74514814814815</v>
      </c>
      <c r="FE577">
        <v>40.5644074074074</v>
      </c>
      <c r="FF577">
        <v>1955.115925925926</v>
      </c>
      <c r="FG577">
        <v>39.9</v>
      </c>
      <c r="FH577">
        <v>0</v>
      </c>
      <c r="FI577">
        <v>1758655802.4</v>
      </c>
      <c r="FJ577">
        <v>0</v>
      </c>
      <c r="FK577">
        <v>915.7281923076924</v>
      </c>
      <c r="FL577">
        <v>-5.969128209954542</v>
      </c>
      <c r="FM577">
        <v>-116.7897435789283</v>
      </c>
      <c r="FN577">
        <v>17830.65769230769</v>
      </c>
      <c r="FO577">
        <v>15</v>
      </c>
      <c r="FP577">
        <v>0</v>
      </c>
      <c r="FQ577" t="s">
        <v>441</v>
      </c>
      <c r="FR577">
        <v>1746989605.5</v>
      </c>
      <c r="FS577">
        <v>1746989593.5</v>
      </c>
      <c r="FT577">
        <v>0</v>
      </c>
      <c r="FU577">
        <v>-0.274</v>
      </c>
      <c r="FV577">
        <v>-0.002</v>
      </c>
      <c r="FW577">
        <v>2.549</v>
      </c>
      <c r="FX577">
        <v>0.129</v>
      </c>
      <c r="FY577">
        <v>420</v>
      </c>
      <c r="FZ577">
        <v>17</v>
      </c>
      <c r="GA577">
        <v>0.02</v>
      </c>
      <c r="GB577">
        <v>0.04</v>
      </c>
      <c r="GC577">
        <v>-44.04994390243903</v>
      </c>
      <c r="GD577">
        <v>0.1405191637629685</v>
      </c>
      <c r="GE577">
        <v>0.09095128969380324</v>
      </c>
      <c r="GF577">
        <v>1</v>
      </c>
      <c r="GG577">
        <v>916.1957647058822</v>
      </c>
      <c r="GH577">
        <v>-8.064996187771474</v>
      </c>
      <c r="GI577">
        <v>0.8322137401789035</v>
      </c>
      <c r="GJ577">
        <v>0</v>
      </c>
      <c r="GK577">
        <v>1.258796829268293</v>
      </c>
      <c r="GL577">
        <v>-0.3784751916376272</v>
      </c>
      <c r="GM577">
        <v>0.03882651271935789</v>
      </c>
      <c r="GN577">
        <v>0</v>
      </c>
      <c r="GO577">
        <v>1</v>
      </c>
      <c r="GP577">
        <v>3</v>
      </c>
      <c r="GQ577" t="s">
        <v>448</v>
      </c>
      <c r="GR577">
        <v>3.10246</v>
      </c>
      <c r="GS577">
        <v>2.72573</v>
      </c>
      <c r="GT577">
        <v>0.185254</v>
      </c>
      <c r="GU577">
        <v>0.189191</v>
      </c>
      <c r="GV577">
        <v>0.10049</v>
      </c>
      <c r="GW577">
        <v>0.0979327</v>
      </c>
      <c r="GX577">
        <v>21292.7</v>
      </c>
      <c r="GY577">
        <v>19255.3</v>
      </c>
      <c r="GZ577">
        <v>26696.6</v>
      </c>
      <c r="HA577">
        <v>23968.7</v>
      </c>
      <c r="HB577">
        <v>38438.2</v>
      </c>
      <c r="HC577">
        <v>31972.1</v>
      </c>
      <c r="HD577">
        <v>46620.2</v>
      </c>
      <c r="HE577">
        <v>37919.9</v>
      </c>
      <c r="HF577">
        <v>1.87305</v>
      </c>
      <c r="HG577">
        <v>1.86283</v>
      </c>
      <c r="HH577">
        <v>0.173971</v>
      </c>
      <c r="HI577">
        <v>0</v>
      </c>
      <c r="HJ577">
        <v>27.1726</v>
      </c>
      <c r="HK577">
        <v>999.9</v>
      </c>
      <c r="HL577">
        <v>46.4</v>
      </c>
      <c r="HM577">
        <v>31.6</v>
      </c>
      <c r="HN577">
        <v>24.0069</v>
      </c>
      <c r="HO577">
        <v>61.3259</v>
      </c>
      <c r="HP577">
        <v>22.3438</v>
      </c>
      <c r="HQ577">
        <v>1</v>
      </c>
      <c r="HR577">
        <v>0.10565</v>
      </c>
      <c r="HS577">
        <v>0.212051</v>
      </c>
      <c r="HT577">
        <v>20.2805</v>
      </c>
      <c r="HU577">
        <v>5.21205</v>
      </c>
      <c r="HV577">
        <v>11.9796</v>
      </c>
      <c r="HW577">
        <v>4.9636</v>
      </c>
      <c r="HX577">
        <v>3.27435</v>
      </c>
      <c r="HY577">
        <v>9999</v>
      </c>
      <c r="HZ577">
        <v>9999</v>
      </c>
      <c r="IA577">
        <v>9999</v>
      </c>
      <c r="IB577">
        <v>999.9</v>
      </c>
      <c r="IC577">
        <v>1.86391</v>
      </c>
      <c r="ID577">
        <v>1.86005</v>
      </c>
      <c r="IE577">
        <v>1.85837</v>
      </c>
      <c r="IF577">
        <v>1.85974</v>
      </c>
      <c r="IG577">
        <v>1.85988</v>
      </c>
      <c r="IH577">
        <v>1.85837</v>
      </c>
      <c r="II577">
        <v>1.85745</v>
      </c>
      <c r="IJ577">
        <v>1.8524</v>
      </c>
      <c r="IK577">
        <v>0</v>
      </c>
      <c r="IL577">
        <v>0</v>
      </c>
      <c r="IM577">
        <v>0</v>
      </c>
      <c r="IN577">
        <v>0</v>
      </c>
      <c r="IO577" t="s">
        <v>443</v>
      </c>
      <c r="IP577" t="s">
        <v>444</v>
      </c>
      <c r="IQ577" t="s">
        <v>445</v>
      </c>
      <c r="IR577" t="s">
        <v>445</v>
      </c>
      <c r="IS577" t="s">
        <v>445</v>
      </c>
      <c r="IT577" t="s">
        <v>445</v>
      </c>
      <c r="IU577">
        <v>0</v>
      </c>
      <c r="IV577">
        <v>100</v>
      </c>
      <c r="IW577">
        <v>100</v>
      </c>
      <c r="IX577">
        <v>-0.8</v>
      </c>
      <c r="IY577">
        <v>0.2765</v>
      </c>
      <c r="IZ577">
        <v>-1.101190050776656</v>
      </c>
      <c r="JA577">
        <v>-0.0009077452495023094</v>
      </c>
      <c r="JB577">
        <v>1.260287539409167E-06</v>
      </c>
      <c r="JC577">
        <v>-2.747980142854786E-10</v>
      </c>
      <c r="JD577">
        <v>0.01164710740424388</v>
      </c>
      <c r="JE577">
        <v>0.002354074995816399</v>
      </c>
      <c r="JF577">
        <v>0.0004967520844642659</v>
      </c>
      <c r="JG577">
        <v>-1.558376616488758E-06</v>
      </c>
      <c r="JH577">
        <v>1</v>
      </c>
      <c r="JI577">
        <v>1955</v>
      </c>
      <c r="JJ577">
        <v>1</v>
      </c>
      <c r="JK577">
        <v>26</v>
      </c>
      <c r="JL577">
        <v>194436.6</v>
      </c>
      <c r="JM577">
        <v>194436.8</v>
      </c>
      <c r="JN577">
        <v>2.87231</v>
      </c>
      <c r="JO577">
        <v>2.60742</v>
      </c>
      <c r="JP577">
        <v>1.49658</v>
      </c>
      <c r="JQ577">
        <v>2.34619</v>
      </c>
      <c r="JR577">
        <v>1.54907</v>
      </c>
      <c r="JS577">
        <v>2.4231</v>
      </c>
      <c r="JT577">
        <v>35.9645</v>
      </c>
      <c r="JU577">
        <v>24.1751</v>
      </c>
      <c r="JV577">
        <v>18</v>
      </c>
      <c r="JW577">
        <v>482.405</v>
      </c>
      <c r="JX577">
        <v>490.517</v>
      </c>
      <c r="JY577">
        <v>27.0648</v>
      </c>
      <c r="JZ577">
        <v>28.6242</v>
      </c>
      <c r="KA577">
        <v>30.0001</v>
      </c>
      <c r="KB577">
        <v>28.823</v>
      </c>
      <c r="KC577">
        <v>28.8146</v>
      </c>
      <c r="KD577">
        <v>57.6102</v>
      </c>
      <c r="KE577">
        <v>16.5719</v>
      </c>
      <c r="KF577">
        <v>60.6064</v>
      </c>
      <c r="KG577">
        <v>27.0551</v>
      </c>
      <c r="KH577">
        <v>1322.81</v>
      </c>
      <c r="KI577">
        <v>20.6951</v>
      </c>
      <c r="KJ577">
        <v>101.93</v>
      </c>
      <c r="KK577">
        <v>91.44970000000001</v>
      </c>
    </row>
    <row r="578" spans="1:297">
      <c r="A578">
        <v>560</v>
      </c>
      <c r="B578">
        <v>1758655809.1</v>
      </c>
      <c r="C578">
        <v>14176.09999990463</v>
      </c>
      <c r="D578" t="s">
        <v>1570</v>
      </c>
      <c r="E578" t="s">
        <v>1571</v>
      </c>
      <c r="F578">
        <v>5</v>
      </c>
      <c r="G578" t="s">
        <v>1413</v>
      </c>
      <c r="H578" t="s">
        <v>438</v>
      </c>
      <c r="I578">
        <v>1758655801.314285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(EA578+(U578+2*0.95*5.67E-8*(((EA578+$B$9)+273)^4-(EA578+273)^4)-44100*J578)/(1.84*29.3*R578+8*0.95*5.67E-8*(EA578+273)^3))</f>
        <v>0</v>
      </c>
      <c r="W578">
        <f>($C$9*EB578+$D$9*EC578+$E$9*V578)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2*0.95*5.67E-8*(((EA578+$B$9)+273)^4-(W578+273)^4)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1338.27572226454</v>
      </c>
      <c r="AK578">
        <v>1302.832969696969</v>
      </c>
      <c r="AL578">
        <v>3.371957714568642</v>
      </c>
      <c r="AM578">
        <v>65.18557991189942</v>
      </c>
      <c r="AN578">
        <f>(AP578 - AO578 + DY578*1E3/(8.314*(EA578+273.15)) * AR578/DX578 * AQ578) * DX578/(100*DL578) * 1000/(1000 - AP578)</f>
        <v>0</v>
      </c>
      <c r="AO578">
        <v>20.61725841467246</v>
      </c>
      <c r="AP578">
        <v>21.78718181818181</v>
      </c>
      <c r="AQ578">
        <v>5.258229494699605E-05</v>
      </c>
      <c r="AR578">
        <v>105.0321388018358</v>
      </c>
      <c r="AS578">
        <v>0</v>
      </c>
      <c r="AT578">
        <v>0</v>
      </c>
      <c r="AU578">
        <f>IF(AS578*$H$15&gt;=AW578,1.0,(AW578/(AW578-AS578*$H$15)))</f>
        <v>0</v>
      </c>
      <c r="AV578">
        <f>(AU578-1)*100</f>
        <v>0</v>
      </c>
      <c r="AW578">
        <f>MAX(0,($B$15+$C$15*EF578)/(1+$D$15*EF578)*DY578/(EA578+273)*$E$15)</f>
        <v>0</v>
      </c>
      <c r="AX578" t="s">
        <v>439</v>
      </c>
      <c r="AY578" t="s">
        <v>439</v>
      </c>
      <c r="AZ578">
        <v>0</v>
      </c>
      <c r="BA578">
        <v>0</v>
      </c>
      <c r="BB578">
        <f>1-AZ578/BA578</f>
        <v>0</v>
      </c>
      <c r="BC578">
        <v>0</v>
      </c>
      <c r="BD578" t="s">
        <v>439</v>
      </c>
      <c r="BE578" t="s">
        <v>439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439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$B$13*EG578+$C$13*EH578+$F$13*ES578*(1-EV578)</f>
        <v>0</v>
      </c>
      <c r="DI578">
        <f>DH578*DJ578</f>
        <v>0</v>
      </c>
      <c r="DJ578">
        <f>($B$13*$D$11+$C$13*$D$11+$F$13*((FF578+EX578)/MAX(FF578+EX578+FG578, 0.1)*$I$11+FG578/MAX(FF578+EX578+FG578, 0.1)*$J$11))/($B$13+$C$13+$F$13)</f>
        <v>0</v>
      </c>
      <c r="DK578">
        <f>($B$13*$K$11+$C$13*$K$11+$F$13*((FF578+EX578)/MAX(FF578+EX578+FG578, 0.1)*$P$11+FG578/MAX(FF578+EX578+FG578, 0.1)*$Q$11))/($B$13+$C$13+$F$13)</f>
        <v>0</v>
      </c>
      <c r="DL578">
        <v>5.79</v>
      </c>
      <c r="DM578">
        <v>0.5</v>
      </c>
      <c r="DN578" t="s">
        <v>440</v>
      </c>
      <c r="DO578">
        <v>2</v>
      </c>
      <c r="DP578" t="b">
        <v>1</v>
      </c>
      <c r="DQ578">
        <v>1758655801.314285</v>
      </c>
      <c r="DR578">
        <v>1250.1525</v>
      </c>
      <c r="DS578">
        <v>1294.1</v>
      </c>
      <c r="DT578">
        <v>21.78911428571428</v>
      </c>
      <c r="DU578">
        <v>20.58347857142857</v>
      </c>
      <c r="DV578">
        <v>1250.955</v>
      </c>
      <c r="DW578">
        <v>21.51246071428571</v>
      </c>
      <c r="DX578">
        <v>499.9973571428571</v>
      </c>
      <c r="DY578">
        <v>90.21530357142856</v>
      </c>
      <c r="DZ578">
        <v>0.0678706392857143</v>
      </c>
      <c r="EA578">
        <v>28.71548928571428</v>
      </c>
      <c r="EB578">
        <v>30.01481428571429</v>
      </c>
      <c r="EC578">
        <v>999.9000000000002</v>
      </c>
      <c r="ED578">
        <v>0</v>
      </c>
      <c r="EE578">
        <v>0</v>
      </c>
      <c r="EF578">
        <v>10014.14535714286</v>
      </c>
      <c r="EG578">
        <v>0</v>
      </c>
      <c r="EH578">
        <v>11.2928</v>
      </c>
      <c r="EI578">
        <v>-43.94823928571429</v>
      </c>
      <c r="EJ578">
        <v>1277.998214285714</v>
      </c>
      <c r="EK578">
        <v>1321.297857142857</v>
      </c>
      <c r="EL578">
        <v>1.205647142857142</v>
      </c>
      <c r="EM578">
        <v>1294.1</v>
      </c>
      <c r="EN578">
        <v>20.58347857142857</v>
      </c>
      <c r="EO578">
        <v>1.9657125</v>
      </c>
      <c r="EP578">
        <v>1.856944642857143</v>
      </c>
      <c r="EQ578">
        <v>17.170825</v>
      </c>
      <c r="ER578">
        <v>16.27454642857143</v>
      </c>
      <c r="ES578">
        <v>2000.035714285714</v>
      </c>
      <c r="ET578">
        <v>0.9800010357142855</v>
      </c>
      <c r="EU578">
        <v>0.01999908214285714</v>
      </c>
      <c r="EV578">
        <v>0</v>
      </c>
      <c r="EW578">
        <v>915.3533571428572</v>
      </c>
      <c r="EX578">
        <v>5.00078</v>
      </c>
      <c r="EY578">
        <v>17823.15714285714</v>
      </c>
      <c r="EZ578">
        <v>16379.93571428572</v>
      </c>
      <c r="FA578">
        <v>39.23642857142857</v>
      </c>
      <c r="FB578">
        <v>39.93710714285714</v>
      </c>
      <c r="FC578">
        <v>39.62710714285714</v>
      </c>
      <c r="FD578">
        <v>39.7475</v>
      </c>
      <c r="FE578">
        <v>40.57324999999999</v>
      </c>
      <c r="FF578">
        <v>1955.135714285715</v>
      </c>
      <c r="FG578">
        <v>39.9</v>
      </c>
      <c r="FH578">
        <v>0</v>
      </c>
      <c r="FI578">
        <v>1758655807.8</v>
      </c>
      <c r="FJ578">
        <v>0</v>
      </c>
      <c r="FK578">
        <v>915.31568</v>
      </c>
      <c r="FL578">
        <v>-1.756076932118237</v>
      </c>
      <c r="FM578">
        <v>-74.54615398966259</v>
      </c>
      <c r="FN578">
        <v>17821.568</v>
      </c>
      <c r="FO578">
        <v>15</v>
      </c>
      <c r="FP578">
        <v>0</v>
      </c>
      <c r="FQ578" t="s">
        <v>441</v>
      </c>
      <c r="FR578">
        <v>1746989605.5</v>
      </c>
      <c r="FS578">
        <v>1746989593.5</v>
      </c>
      <c r="FT578">
        <v>0</v>
      </c>
      <c r="FU578">
        <v>-0.274</v>
      </c>
      <c r="FV578">
        <v>-0.002</v>
      </c>
      <c r="FW578">
        <v>2.549</v>
      </c>
      <c r="FX578">
        <v>0.129</v>
      </c>
      <c r="FY578">
        <v>420</v>
      </c>
      <c r="FZ578">
        <v>17</v>
      </c>
      <c r="GA578">
        <v>0.02</v>
      </c>
      <c r="GB578">
        <v>0.04</v>
      </c>
      <c r="GC578">
        <v>-44.01080975609756</v>
      </c>
      <c r="GD578">
        <v>0.496231358885097</v>
      </c>
      <c r="GE578">
        <v>0.1141932739142617</v>
      </c>
      <c r="GF578">
        <v>1</v>
      </c>
      <c r="GG578">
        <v>915.6856764705882</v>
      </c>
      <c r="GH578">
        <v>-5.457860963769171</v>
      </c>
      <c r="GI578">
        <v>0.6073248825593867</v>
      </c>
      <c r="GJ578">
        <v>0</v>
      </c>
      <c r="GK578">
        <v>1.225925853658536</v>
      </c>
      <c r="GL578">
        <v>-0.3381961672473883</v>
      </c>
      <c r="GM578">
        <v>0.03442933774329678</v>
      </c>
      <c r="GN578">
        <v>0</v>
      </c>
      <c r="GO578">
        <v>1</v>
      </c>
      <c r="GP578">
        <v>3</v>
      </c>
      <c r="GQ578" t="s">
        <v>448</v>
      </c>
      <c r="GR578">
        <v>3.10234</v>
      </c>
      <c r="GS578">
        <v>2.7266</v>
      </c>
      <c r="GT578">
        <v>0.186735</v>
      </c>
      <c r="GU578">
        <v>0.190586</v>
      </c>
      <c r="GV578">
        <v>0.100503</v>
      </c>
      <c r="GW578">
        <v>0.098028</v>
      </c>
      <c r="GX578">
        <v>21254</v>
      </c>
      <c r="GY578">
        <v>19222.1</v>
      </c>
      <c r="GZ578">
        <v>26696.5</v>
      </c>
      <c r="HA578">
        <v>23968.6</v>
      </c>
      <c r="HB578">
        <v>38437.7</v>
      </c>
      <c r="HC578">
        <v>31968.6</v>
      </c>
      <c r="HD578">
        <v>46620.1</v>
      </c>
      <c r="HE578">
        <v>37919.7</v>
      </c>
      <c r="HF578">
        <v>1.87275</v>
      </c>
      <c r="HG578">
        <v>1.86285</v>
      </c>
      <c r="HH578">
        <v>0.173997</v>
      </c>
      <c r="HI578">
        <v>0</v>
      </c>
      <c r="HJ578">
        <v>27.1719</v>
      </c>
      <c r="HK578">
        <v>999.9</v>
      </c>
      <c r="HL578">
        <v>46.5</v>
      </c>
      <c r="HM578">
        <v>31.6</v>
      </c>
      <c r="HN578">
        <v>24.0594</v>
      </c>
      <c r="HO578">
        <v>60.9159</v>
      </c>
      <c r="HP578">
        <v>22.3397</v>
      </c>
      <c r="HQ578">
        <v>1</v>
      </c>
      <c r="HR578">
        <v>0.10563</v>
      </c>
      <c r="HS578">
        <v>0.190411</v>
      </c>
      <c r="HT578">
        <v>20.2805</v>
      </c>
      <c r="HU578">
        <v>5.2119</v>
      </c>
      <c r="HV578">
        <v>11.979</v>
      </c>
      <c r="HW578">
        <v>4.9633</v>
      </c>
      <c r="HX578">
        <v>3.27425</v>
      </c>
      <c r="HY578">
        <v>9999</v>
      </c>
      <c r="HZ578">
        <v>9999</v>
      </c>
      <c r="IA578">
        <v>9999</v>
      </c>
      <c r="IB578">
        <v>999.9</v>
      </c>
      <c r="IC578">
        <v>1.86391</v>
      </c>
      <c r="ID578">
        <v>1.86005</v>
      </c>
      <c r="IE578">
        <v>1.85838</v>
      </c>
      <c r="IF578">
        <v>1.85974</v>
      </c>
      <c r="IG578">
        <v>1.85989</v>
      </c>
      <c r="IH578">
        <v>1.85837</v>
      </c>
      <c r="II578">
        <v>1.85745</v>
      </c>
      <c r="IJ578">
        <v>1.85242</v>
      </c>
      <c r="IK578">
        <v>0</v>
      </c>
      <c r="IL578">
        <v>0</v>
      </c>
      <c r="IM578">
        <v>0</v>
      </c>
      <c r="IN578">
        <v>0</v>
      </c>
      <c r="IO578" t="s">
        <v>443</v>
      </c>
      <c r="IP578" t="s">
        <v>444</v>
      </c>
      <c r="IQ578" t="s">
        <v>445</v>
      </c>
      <c r="IR578" t="s">
        <v>445</v>
      </c>
      <c r="IS578" t="s">
        <v>445</v>
      </c>
      <c r="IT578" t="s">
        <v>445</v>
      </c>
      <c r="IU578">
        <v>0</v>
      </c>
      <c r="IV578">
        <v>100</v>
      </c>
      <c r="IW578">
        <v>100</v>
      </c>
      <c r="IX578">
        <v>-0.77</v>
      </c>
      <c r="IY578">
        <v>0.2766</v>
      </c>
      <c r="IZ578">
        <v>-1.101190050776656</v>
      </c>
      <c r="JA578">
        <v>-0.0009077452495023094</v>
      </c>
      <c r="JB578">
        <v>1.260287539409167E-06</v>
      </c>
      <c r="JC578">
        <v>-2.747980142854786E-10</v>
      </c>
      <c r="JD578">
        <v>0.01164710740424388</v>
      </c>
      <c r="JE578">
        <v>0.002354074995816399</v>
      </c>
      <c r="JF578">
        <v>0.0004967520844642659</v>
      </c>
      <c r="JG578">
        <v>-1.558376616488758E-06</v>
      </c>
      <c r="JH578">
        <v>1</v>
      </c>
      <c r="JI578">
        <v>1955</v>
      </c>
      <c r="JJ578">
        <v>1</v>
      </c>
      <c r="JK578">
        <v>26</v>
      </c>
      <c r="JL578">
        <v>194436.7</v>
      </c>
      <c r="JM578">
        <v>194436.9</v>
      </c>
      <c r="JN578">
        <v>2.89795</v>
      </c>
      <c r="JO578">
        <v>2.60376</v>
      </c>
      <c r="JP578">
        <v>1.49658</v>
      </c>
      <c r="JQ578">
        <v>2.34863</v>
      </c>
      <c r="JR578">
        <v>1.54907</v>
      </c>
      <c r="JS578">
        <v>2.44995</v>
      </c>
      <c r="JT578">
        <v>35.9645</v>
      </c>
      <c r="JU578">
        <v>24.1751</v>
      </c>
      <c r="JV578">
        <v>18</v>
      </c>
      <c r="JW578">
        <v>482.23</v>
      </c>
      <c r="JX578">
        <v>490.536</v>
      </c>
      <c r="JY578">
        <v>27.0485</v>
      </c>
      <c r="JZ578">
        <v>28.6247</v>
      </c>
      <c r="KA578">
        <v>30.0001</v>
      </c>
      <c r="KB578">
        <v>28.823</v>
      </c>
      <c r="KC578">
        <v>28.815</v>
      </c>
      <c r="KD578">
        <v>58.131</v>
      </c>
      <c r="KE578">
        <v>16.5719</v>
      </c>
      <c r="KF578">
        <v>60.9868</v>
      </c>
      <c r="KG578">
        <v>27.0472</v>
      </c>
      <c r="KH578">
        <v>1342.85</v>
      </c>
      <c r="KI578">
        <v>20.7313</v>
      </c>
      <c r="KJ578">
        <v>101.929</v>
      </c>
      <c r="KK578">
        <v>91.4492</v>
      </c>
    </row>
    <row r="579" spans="1:297">
      <c r="A579">
        <v>561</v>
      </c>
      <c r="B579">
        <v>1758655814.1</v>
      </c>
      <c r="C579">
        <v>14181.09999990463</v>
      </c>
      <c r="D579" t="s">
        <v>1572</v>
      </c>
      <c r="E579" t="s">
        <v>1573</v>
      </c>
      <c r="F579">
        <v>5</v>
      </c>
      <c r="G579" t="s">
        <v>1413</v>
      </c>
      <c r="H579" t="s">
        <v>438</v>
      </c>
      <c r="I579">
        <v>1758655806.6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(EA579+(U579+2*0.95*5.67E-8*(((EA579+$B$9)+273)^4-(EA579+273)^4)-44100*J579)/(1.84*29.3*R579+8*0.95*5.67E-8*(EA579+273)^3))</f>
        <v>0</v>
      </c>
      <c r="W579">
        <f>($C$9*EB579+$D$9*EC579+$E$9*V579)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2*0.95*5.67E-8*(((EA579+$B$9)+273)^4-(W579+273)^4)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1354.179595619276</v>
      </c>
      <c r="AK579">
        <v>1319.294909090909</v>
      </c>
      <c r="AL579">
        <v>3.297599839392709</v>
      </c>
      <c r="AM579">
        <v>65.18557991189942</v>
      </c>
      <c r="AN579">
        <f>(AP579 - AO579 + DY579*1E3/(8.314*(EA579+273.15)) * AR579/DX579 * AQ579) * DX579/(100*DL579) * 1000/(1000 - AP579)</f>
        <v>0</v>
      </c>
      <c r="AO579">
        <v>20.64635080871498</v>
      </c>
      <c r="AP579">
        <v>21.79654666666666</v>
      </c>
      <c r="AQ579">
        <v>0.000175508196066217</v>
      </c>
      <c r="AR579">
        <v>105.0321388018358</v>
      </c>
      <c r="AS579">
        <v>0</v>
      </c>
      <c r="AT579">
        <v>0</v>
      </c>
      <c r="AU579">
        <f>IF(AS579*$H$15&gt;=AW579,1.0,(AW579/(AW579-AS579*$H$15)))</f>
        <v>0</v>
      </c>
      <c r="AV579">
        <f>(AU579-1)*100</f>
        <v>0</v>
      </c>
      <c r="AW579">
        <f>MAX(0,($B$15+$C$15*EF579)/(1+$D$15*EF579)*DY579/(EA579+273)*$E$15)</f>
        <v>0</v>
      </c>
      <c r="AX579" t="s">
        <v>439</v>
      </c>
      <c r="AY579" t="s">
        <v>439</v>
      </c>
      <c r="AZ579">
        <v>0</v>
      </c>
      <c r="BA579">
        <v>0</v>
      </c>
      <c r="BB579">
        <f>1-AZ579/BA579</f>
        <v>0</v>
      </c>
      <c r="BC579">
        <v>0</v>
      </c>
      <c r="BD579" t="s">
        <v>439</v>
      </c>
      <c r="BE579" t="s">
        <v>439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439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$B$13*EG579+$C$13*EH579+$F$13*ES579*(1-EV579)</f>
        <v>0</v>
      </c>
      <c r="DI579">
        <f>DH579*DJ579</f>
        <v>0</v>
      </c>
      <c r="DJ579">
        <f>($B$13*$D$11+$C$13*$D$11+$F$13*((FF579+EX579)/MAX(FF579+EX579+FG579, 0.1)*$I$11+FG579/MAX(FF579+EX579+FG579, 0.1)*$J$11))/($B$13+$C$13+$F$13)</f>
        <v>0</v>
      </c>
      <c r="DK579">
        <f>($B$13*$K$11+$C$13*$K$11+$F$13*((FF579+EX579)/MAX(FF579+EX579+FG579, 0.1)*$P$11+FG579/MAX(FF579+EX579+FG579, 0.1)*$Q$11))/($B$13+$C$13+$F$13)</f>
        <v>0</v>
      </c>
      <c r="DL579">
        <v>5.79</v>
      </c>
      <c r="DM579">
        <v>0.5</v>
      </c>
      <c r="DN579" t="s">
        <v>440</v>
      </c>
      <c r="DO579">
        <v>2</v>
      </c>
      <c r="DP579" t="b">
        <v>1</v>
      </c>
      <c r="DQ579">
        <v>1758655806.6</v>
      </c>
      <c r="DR579">
        <v>1267.695555555556</v>
      </c>
      <c r="DS579">
        <v>1311.39962962963</v>
      </c>
      <c r="DT579">
        <v>21.78797407407407</v>
      </c>
      <c r="DU579">
        <v>20.61035555555556</v>
      </c>
      <c r="DV579">
        <v>1268.48037037037</v>
      </c>
      <c r="DW579">
        <v>21.51134444444444</v>
      </c>
      <c r="DX579">
        <v>500.008074074074</v>
      </c>
      <c r="DY579">
        <v>90.21629259259259</v>
      </c>
      <c r="DZ579">
        <v>0.06801965555555556</v>
      </c>
      <c r="EA579">
        <v>28.70934814814815</v>
      </c>
      <c r="EB579">
        <v>30.00888888888889</v>
      </c>
      <c r="EC579">
        <v>999.9000000000001</v>
      </c>
      <c r="ED579">
        <v>0</v>
      </c>
      <c r="EE579">
        <v>0</v>
      </c>
      <c r="EF579">
        <v>10000.11296296296</v>
      </c>
      <c r="EG579">
        <v>0</v>
      </c>
      <c r="EH579">
        <v>11.2928</v>
      </c>
      <c r="EI579">
        <v>-43.70527407407408</v>
      </c>
      <c r="EJ579">
        <v>1295.93037037037</v>
      </c>
      <c r="EK579">
        <v>1338.997407407407</v>
      </c>
      <c r="EL579">
        <v>1.17762037037037</v>
      </c>
      <c r="EM579">
        <v>1311.39962962963</v>
      </c>
      <c r="EN579">
        <v>20.61035555555556</v>
      </c>
      <c r="EO579">
        <v>1.96563037037037</v>
      </c>
      <c r="EP579">
        <v>1.85939037037037</v>
      </c>
      <c r="EQ579">
        <v>17.17016666666666</v>
      </c>
      <c r="ER579">
        <v>16.2951962962963</v>
      </c>
      <c r="ES579">
        <v>2000.020740740741</v>
      </c>
      <c r="ET579">
        <v>0.9800008888888888</v>
      </c>
      <c r="EU579">
        <v>0.01999922962962963</v>
      </c>
      <c r="EV579">
        <v>0</v>
      </c>
      <c r="EW579">
        <v>915.1055555555556</v>
      </c>
      <c r="EX579">
        <v>5.00078</v>
      </c>
      <c r="EY579">
        <v>17817.22962962963</v>
      </c>
      <c r="EZ579">
        <v>16379.8074074074</v>
      </c>
      <c r="FA579">
        <v>39.23822222222221</v>
      </c>
      <c r="FB579">
        <v>39.93711111111111</v>
      </c>
      <c r="FC579">
        <v>39.69425925925925</v>
      </c>
      <c r="FD579">
        <v>39.7474074074074</v>
      </c>
      <c r="FE579">
        <v>40.59455555555555</v>
      </c>
      <c r="FF579">
        <v>1955.120740740741</v>
      </c>
      <c r="FG579">
        <v>39.9</v>
      </c>
      <c r="FH579">
        <v>0</v>
      </c>
      <c r="FI579">
        <v>1758655812.6</v>
      </c>
      <c r="FJ579">
        <v>0</v>
      </c>
      <c r="FK579">
        <v>915.095</v>
      </c>
      <c r="FL579">
        <v>-1.860769240829051</v>
      </c>
      <c r="FM579">
        <v>-44.44615393986899</v>
      </c>
      <c r="FN579">
        <v>17816.816</v>
      </c>
      <c r="FO579">
        <v>15</v>
      </c>
      <c r="FP579">
        <v>0</v>
      </c>
      <c r="FQ579" t="s">
        <v>441</v>
      </c>
      <c r="FR579">
        <v>1746989605.5</v>
      </c>
      <c r="FS579">
        <v>1746989593.5</v>
      </c>
      <c r="FT579">
        <v>0</v>
      </c>
      <c r="FU579">
        <v>-0.274</v>
      </c>
      <c r="FV579">
        <v>-0.002</v>
      </c>
      <c r="FW579">
        <v>2.549</v>
      </c>
      <c r="FX579">
        <v>0.129</v>
      </c>
      <c r="FY579">
        <v>420</v>
      </c>
      <c r="FZ579">
        <v>17</v>
      </c>
      <c r="GA579">
        <v>0.02</v>
      </c>
      <c r="GB579">
        <v>0.04</v>
      </c>
      <c r="GC579">
        <v>-43.793465</v>
      </c>
      <c r="GD579">
        <v>2.690683677298485</v>
      </c>
      <c r="GE579">
        <v>0.3336640994698111</v>
      </c>
      <c r="GF579">
        <v>0</v>
      </c>
      <c r="GG579">
        <v>915.2795588235293</v>
      </c>
      <c r="GH579">
        <v>-2.772360583077623</v>
      </c>
      <c r="GI579">
        <v>0.3519741961779097</v>
      </c>
      <c r="GJ579">
        <v>0</v>
      </c>
      <c r="GK579">
        <v>1.194423</v>
      </c>
      <c r="GL579">
        <v>-0.32486048780488</v>
      </c>
      <c r="GM579">
        <v>0.03171124486676612</v>
      </c>
      <c r="GN579">
        <v>0</v>
      </c>
      <c r="GO579">
        <v>0</v>
      </c>
      <c r="GP579">
        <v>3</v>
      </c>
      <c r="GQ579" t="s">
        <v>459</v>
      </c>
      <c r="GR579">
        <v>3.10256</v>
      </c>
      <c r="GS579">
        <v>2.72627</v>
      </c>
      <c r="GT579">
        <v>0.188167</v>
      </c>
      <c r="GU579">
        <v>0.191998</v>
      </c>
      <c r="GV579">
        <v>0.100531</v>
      </c>
      <c r="GW579">
        <v>0.09811930000000001</v>
      </c>
      <c r="GX579">
        <v>21216.6</v>
      </c>
      <c r="GY579">
        <v>19188.5</v>
      </c>
      <c r="GZ579">
        <v>26696.6</v>
      </c>
      <c r="HA579">
        <v>23968.5</v>
      </c>
      <c r="HB579">
        <v>38436.8</v>
      </c>
      <c r="HC579">
        <v>31965.5</v>
      </c>
      <c r="HD579">
        <v>46620.2</v>
      </c>
      <c r="HE579">
        <v>37919.7</v>
      </c>
      <c r="HF579">
        <v>1.87328</v>
      </c>
      <c r="HG579">
        <v>1.86285</v>
      </c>
      <c r="HH579">
        <v>0.174008</v>
      </c>
      <c r="HI579">
        <v>0</v>
      </c>
      <c r="HJ579">
        <v>27.1714</v>
      </c>
      <c r="HK579">
        <v>999.9</v>
      </c>
      <c r="HL579">
        <v>46.5</v>
      </c>
      <c r="HM579">
        <v>31.6</v>
      </c>
      <c r="HN579">
        <v>24.0608</v>
      </c>
      <c r="HO579">
        <v>61.1659</v>
      </c>
      <c r="HP579">
        <v>22.2756</v>
      </c>
      <c r="HQ579">
        <v>1</v>
      </c>
      <c r="HR579">
        <v>0.10561</v>
      </c>
      <c r="HS579">
        <v>0.169627</v>
      </c>
      <c r="HT579">
        <v>20.2806</v>
      </c>
      <c r="HU579">
        <v>5.21205</v>
      </c>
      <c r="HV579">
        <v>11.9785</v>
      </c>
      <c r="HW579">
        <v>4.96355</v>
      </c>
      <c r="HX579">
        <v>3.27435</v>
      </c>
      <c r="HY579">
        <v>9999</v>
      </c>
      <c r="HZ579">
        <v>9999</v>
      </c>
      <c r="IA579">
        <v>9999</v>
      </c>
      <c r="IB579">
        <v>999.9</v>
      </c>
      <c r="IC579">
        <v>1.86392</v>
      </c>
      <c r="ID579">
        <v>1.86005</v>
      </c>
      <c r="IE579">
        <v>1.85837</v>
      </c>
      <c r="IF579">
        <v>1.85974</v>
      </c>
      <c r="IG579">
        <v>1.85989</v>
      </c>
      <c r="IH579">
        <v>1.85837</v>
      </c>
      <c r="II579">
        <v>1.85745</v>
      </c>
      <c r="IJ579">
        <v>1.85241</v>
      </c>
      <c r="IK579">
        <v>0</v>
      </c>
      <c r="IL579">
        <v>0</v>
      </c>
      <c r="IM579">
        <v>0</v>
      </c>
      <c r="IN579">
        <v>0</v>
      </c>
      <c r="IO579" t="s">
        <v>443</v>
      </c>
      <c r="IP579" t="s">
        <v>444</v>
      </c>
      <c r="IQ579" t="s">
        <v>445</v>
      </c>
      <c r="IR579" t="s">
        <v>445</v>
      </c>
      <c r="IS579" t="s">
        <v>445</v>
      </c>
      <c r="IT579" t="s">
        <v>445</v>
      </c>
      <c r="IU579">
        <v>0</v>
      </c>
      <c r="IV579">
        <v>100</v>
      </c>
      <c r="IW579">
        <v>100</v>
      </c>
      <c r="IX579">
        <v>-0.76</v>
      </c>
      <c r="IY579">
        <v>0.2768</v>
      </c>
      <c r="IZ579">
        <v>-1.101190050776656</v>
      </c>
      <c r="JA579">
        <v>-0.0009077452495023094</v>
      </c>
      <c r="JB579">
        <v>1.260287539409167E-06</v>
      </c>
      <c r="JC579">
        <v>-2.747980142854786E-10</v>
      </c>
      <c r="JD579">
        <v>0.01164710740424388</v>
      </c>
      <c r="JE579">
        <v>0.002354074995816399</v>
      </c>
      <c r="JF579">
        <v>0.0004967520844642659</v>
      </c>
      <c r="JG579">
        <v>-1.558376616488758E-06</v>
      </c>
      <c r="JH579">
        <v>1</v>
      </c>
      <c r="JI579">
        <v>1955</v>
      </c>
      <c r="JJ579">
        <v>1</v>
      </c>
      <c r="JK579">
        <v>26</v>
      </c>
      <c r="JL579">
        <v>194436.8</v>
      </c>
      <c r="JM579">
        <v>194437</v>
      </c>
      <c r="JN579">
        <v>2.92847</v>
      </c>
      <c r="JO579">
        <v>2.59888</v>
      </c>
      <c r="JP579">
        <v>1.49658</v>
      </c>
      <c r="JQ579">
        <v>2.34741</v>
      </c>
      <c r="JR579">
        <v>1.54907</v>
      </c>
      <c r="JS579">
        <v>2.48047</v>
      </c>
      <c r="JT579">
        <v>35.9645</v>
      </c>
      <c r="JU579">
        <v>24.1838</v>
      </c>
      <c r="JV579">
        <v>18</v>
      </c>
      <c r="JW579">
        <v>482.554</v>
      </c>
      <c r="JX579">
        <v>490.554</v>
      </c>
      <c r="JY579">
        <v>27.0399</v>
      </c>
      <c r="JZ579">
        <v>28.6266</v>
      </c>
      <c r="KA579">
        <v>30.0001</v>
      </c>
      <c r="KB579">
        <v>28.8254</v>
      </c>
      <c r="KC579">
        <v>28.817</v>
      </c>
      <c r="KD579">
        <v>58.7433</v>
      </c>
      <c r="KE579">
        <v>16.2717</v>
      </c>
      <c r="KF579">
        <v>60.9868</v>
      </c>
      <c r="KG579">
        <v>27.0397</v>
      </c>
      <c r="KH579">
        <v>1356.21</v>
      </c>
      <c r="KI579">
        <v>20.765</v>
      </c>
      <c r="KJ579">
        <v>101.93</v>
      </c>
      <c r="KK579">
        <v>91.4492</v>
      </c>
    </row>
    <row r="580" spans="1:297">
      <c r="A580">
        <v>562</v>
      </c>
      <c r="B580">
        <v>1758655819.1</v>
      </c>
      <c r="C580">
        <v>14186.09999990463</v>
      </c>
      <c r="D580" t="s">
        <v>1574</v>
      </c>
      <c r="E580" t="s">
        <v>1575</v>
      </c>
      <c r="F580">
        <v>5</v>
      </c>
      <c r="G580" t="s">
        <v>1413</v>
      </c>
      <c r="H580" t="s">
        <v>438</v>
      </c>
      <c r="I580">
        <v>1758655811.314285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(EA580+(U580+2*0.95*5.67E-8*(((EA580+$B$9)+273)^4-(EA580+273)^4)-44100*J580)/(1.84*29.3*R580+8*0.95*5.67E-8*(EA580+273)^3))</f>
        <v>0</v>
      </c>
      <c r="W580">
        <f>($C$9*EB580+$D$9*EC580+$E$9*V580)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2*0.95*5.67E-8*(((EA580+$B$9)+273)^4-(W580+273)^4)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1370.944099210515</v>
      </c>
      <c r="AK580">
        <v>1335.82212121212</v>
      </c>
      <c r="AL580">
        <v>3.303101137439046</v>
      </c>
      <c r="AM580">
        <v>65.18557991189942</v>
      </c>
      <c r="AN580">
        <f>(AP580 - AO580 + DY580*1E3/(8.314*(EA580+273.15)) * AR580/DX580 * AQ580) * DX580/(100*DL580) * 1000/(1000 - AP580)</f>
        <v>0</v>
      </c>
      <c r="AO580">
        <v>20.69034073937624</v>
      </c>
      <c r="AP580">
        <v>21.80634242424243</v>
      </c>
      <c r="AQ580">
        <v>0.0002156507875990132</v>
      </c>
      <c r="AR580">
        <v>105.0321388018358</v>
      </c>
      <c r="AS580">
        <v>0</v>
      </c>
      <c r="AT580">
        <v>0</v>
      </c>
      <c r="AU580">
        <f>IF(AS580*$H$15&gt;=AW580,1.0,(AW580/(AW580-AS580*$H$15)))</f>
        <v>0</v>
      </c>
      <c r="AV580">
        <f>(AU580-1)*100</f>
        <v>0</v>
      </c>
      <c r="AW580">
        <f>MAX(0,($B$15+$C$15*EF580)/(1+$D$15*EF580)*DY580/(EA580+273)*$E$15)</f>
        <v>0</v>
      </c>
      <c r="AX580" t="s">
        <v>439</v>
      </c>
      <c r="AY580" t="s">
        <v>439</v>
      </c>
      <c r="AZ580">
        <v>0</v>
      </c>
      <c r="BA580">
        <v>0</v>
      </c>
      <c r="BB580">
        <f>1-AZ580/BA580</f>
        <v>0</v>
      </c>
      <c r="BC580">
        <v>0</v>
      </c>
      <c r="BD580" t="s">
        <v>439</v>
      </c>
      <c r="BE580" t="s">
        <v>439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439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$B$13*EG580+$C$13*EH580+$F$13*ES580*(1-EV580)</f>
        <v>0</v>
      </c>
      <c r="DI580">
        <f>DH580*DJ580</f>
        <v>0</v>
      </c>
      <c r="DJ580">
        <f>($B$13*$D$11+$C$13*$D$11+$F$13*((FF580+EX580)/MAX(FF580+EX580+FG580, 0.1)*$I$11+FG580/MAX(FF580+EX580+FG580, 0.1)*$J$11))/($B$13+$C$13+$F$13)</f>
        <v>0</v>
      </c>
      <c r="DK580">
        <f>($B$13*$K$11+$C$13*$K$11+$F$13*((FF580+EX580)/MAX(FF580+EX580+FG580, 0.1)*$P$11+FG580/MAX(FF580+EX580+FG580, 0.1)*$Q$11))/($B$13+$C$13+$F$13)</f>
        <v>0</v>
      </c>
      <c r="DL580">
        <v>5.79</v>
      </c>
      <c r="DM580">
        <v>0.5</v>
      </c>
      <c r="DN580" t="s">
        <v>440</v>
      </c>
      <c r="DO580">
        <v>2</v>
      </c>
      <c r="DP580" t="b">
        <v>1</v>
      </c>
      <c r="DQ580">
        <v>1758655811.314285</v>
      </c>
      <c r="DR580">
        <v>1283.128928571429</v>
      </c>
      <c r="DS580">
        <v>1326.665</v>
      </c>
      <c r="DT580">
        <v>21.79262857142857</v>
      </c>
      <c r="DU580">
        <v>20.64295</v>
      </c>
      <c r="DV580">
        <v>1283.899642857143</v>
      </c>
      <c r="DW580">
        <v>21.51590357142857</v>
      </c>
      <c r="DX580">
        <v>499.9946428571429</v>
      </c>
      <c r="DY580">
        <v>90.21666428571429</v>
      </c>
      <c r="DZ580">
        <v>0.068083725</v>
      </c>
      <c r="EA580">
        <v>28.70429285714285</v>
      </c>
      <c r="EB580">
        <v>30.00791428571429</v>
      </c>
      <c r="EC580">
        <v>999.9000000000002</v>
      </c>
      <c r="ED580">
        <v>0</v>
      </c>
      <c r="EE580">
        <v>0</v>
      </c>
      <c r="EF580">
        <v>10004.48428571428</v>
      </c>
      <c r="EG580">
        <v>0</v>
      </c>
      <c r="EH580">
        <v>11.2928</v>
      </c>
      <c r="EI580">
        <v>-43.53647142857144</v>
      </c>
      <c r="EJ580">
        <v>1311.714285714286</v>
      </c>
      <c r="EK580">
        <v>1354.628571428571</v>
      </c>
      <c r="EL580">
        <v>1.149683214285714</v>
      </c>
      <c r="EM580">
        <v>1326.665</v>
      </c>
      <c r="EN580">
        <v>20.64295</v>
      </c>
      <c r="EO580">
        <v>1.966059285714286</v>
      </c>
      <c r="EP580">
        <v>1.862338214285714</v>
      </c>
      <c r="EQ580">
        <v>17.17360357142857</v>
      </c>
      <c r="ER580">
        <v>16.32006071428571</v>
      </c>
      <c r="ES580">
        <v>2000.016071428571</v>
      </c>
      <c r="ET580">
        <v>0.9800009285714284</v>
      </c>
      <c r="EU580">
        <v>0.01999918214285715</v>
      </c>
      <c r="EV580">
        <v>0</v>
      </c>
      <c r="EW580">
        <v>914.9421785714287</v>
      </c>
      <c r="EX580">
        <v>5.00078</v>
      </c>
      <c r="EY580">
        <v>17814.47142857143</v>
      </c>
      <c r="EZ580">
        <v>16379.76785714286</v>
      </c>
      <c r="FA580">
        <v>39.23857142857143</v>
      </c>
      <c r="FB580">
        <v>39.92814285714285</v>
      </c>
      <c r="FC580">
        <v>39.69171428571428</v>
      </c>
      <c r="FD580">
        <v>39.74971428571428</v>
      </c>
      <c r="FE580">
        <v>40.58671428571427</v>
      </c>
      <c r="FF580">
        <v>1955.116071428572</v>
      </c>
      <c r="FG580">
        <v>39.9</v>
      </c>
      <c r="FH580">
        <v>0</v>
      </c>
      <c r="FI580">
        <v>1758655817.4</v>
      </c>
      <c r="FJ580">
        <v>0</v>
      </c>
      <c r="FK580">
        <v>914.9356</v>
      </c>
      <c r="FL580">
        <v>-2.025461538919966</v>
      </c>
      <c r="FM580">
        <v>-22.36153838643271</v>
      </c>
      <c r="FN580">
        <v>17814.208</v>
      </c>
      <c r="FO580">
        <v>15</v>
      </c>
      <c r="FP580">
        <v>0</v>
      </c>
      <c r="FQ580" t="s">
        <v>441</v>
      </c>
      <c r="FR580">
        <v>1746989605.5</v>
      </c>
      <c r="FS580">
        <v>1746989593.5</v>
      </c>
      <c r="FT580">
        <v>0</v>
      </c>
      <c r="FU580">
        <v>-0.274</v>
      </c>
      <c r="FV580">
        <v>-0.002</v>
      </c>
      <c r="FW580">
        <v>2.549</v>
      </c>
      <c r="FX580">
        <v>0.129</v>
      </c>
      <c r="FY580">
        <v>420</v>
      </c>
      <c r="FZ580">
        <v>17</v>
      </c>
      <c r="GA580">
        <v>0.02</v>
      </c>
      <c r="GB580">
        <v>0.04</v>
      </c>
      <c r="GC580">
        <v>-43.66541463414634</v>
      </c>
      <c r="GD580">
        <v>2.596856445993014</v>
      </c>
      <c r="GE580">
        <v>0.3469237770792239</v>
      </c>
      <c r="GF580">
        <v>0</v>
      </c>
      <c r="GG580">
        <v>915.043411764706</v>
      </c>
      <c r="GH580">
        <v>-2.070496567256392</v>
      </c>
      <c r="GI580">
        <v>0.280004844248748</v>
      </c>
      <c r="GJ580">
        <v>0</v>
      </c>
      <c r="GK580">
        <v>1.16625756097561</v>
      </c>
      <c r="GL580">
        <v>-0.3459696167247382</v>
      </c>
      <c r="GM580">
        <v>0.03440172548001597</v>
      </c>
      <c r="GN580">
        <v>0</v>
      </c>
      <c r="GO580">
        <v>0</v>
      </c>
      <c r="GP580">
        <v>3</v>
      </c>
      <c r="GQ580" t="s">
        <v>459</v>
      </c>
      <c r="GR580">
        <v>3.10242</v>
      </c>
      <c r="GS580">
        <v>2.72606</v>
      </c>
      <c r="GT580">
        <v>0.189588</v>
      </c>
      <c r="GU580">
        <v>0.193447</v>
      </c>
      <c r="GV580">
        <v>0.100565</v>
      </c>
      <c r="GW580">
        <v>0.0982589</v>
      </c>
      <c r="GX580">
        <v>21179.4</v>
      </c>
      <c r="GY580">
        <v>19154.3</v>
      </c>
      <c r="GZ580">
        <v>26696.5</v>
      </c>
      <c r="HA580">
        <v>23968.7</v>
      </c>
      <c r="HB580">
        <v>38435.5</v>
      </c>
      <c r="HC580">
        <v>31960.6</v>
      </c>
      <c r="HD580">
        <v>46620.2</v>
      </c>
      <c r="HE580">
        <v>37919.6</v>
      </c>
      <c r="HF580">
        <v>1.87293</v>
      </c>
      <c r="HG580">
        <v>1.86322</v>
      </c>
      <c r="HH580">
        <v>0.174597</v>
      </c>
      <c r="HI580">
        <v>0</v>
      </c>
      <c r="HJ580">
        <v>27.1696</v>
      </c>
      <c r="HK580">
        <v>999.9</v>
      </c>
      <c r="HL580">
        <v>46.5</v>
      </c>
      <c r="HM580">
        <v>31.6</v>
      </c>
      <c r="HN580">
        <v>24.062</v>
      </c>
      <c r="HO580">
        <v>61.0259</v>
      </c>
      <c r="HP580">
        <v>22.3037</v>
      </c>
      <c r="HQ580">
        <v>1</v>
      </c>
      <c r="HR580">
        <v>0.105595</v>
      </c>
      <c r="HS580">
        <v>0.16378</v>
      </c>
      <c r="HT580">
        <v>20.2806</v>
      </c>
      <c r="HU580">
        <v>5.21205</v>
      </c>
      <c r="HV580">
        <v>11.9794</v>
      </c>
      <c r="HW580">
        <v>4.9635</v>
      </c>
      <c r="HX580">
        <v>3.2744</v>
      </c>
      <c r="HY580">
        <v>9999</v>
      </c>
      <c r="HZ580">
        <v>9999</v>
      </c>
      <c r="IA580">
        <v>9999</v>
      </c>
      <c r="IB580">
        <v>999.9</v>
      </c>
      <c r="IC580">
        <v>1.86397</v>
      </c>
      <c r="ID580">
        <v>1.86006</v>
      </c>
      <c r="IE580">
        <v>1.85838</v>
      </c>
      <c r="IF580">
        <v>1.85974</v>
      </c>
      <c r="IG580">
        <v>1.85988</v>
      </c>
      <c r="IH580">
        <v>1.85837</v>
      </c>
      <c r="II580">
        <v>1.85744</v>
      </c>
      <c r="IJ580">
        <v>1.85239</v>
      </c>
      <c r="IK580">
        <v>0</v>
      </c>
      <c r="IL580">
        <v>0</v>
      </c>
      <c r="IM580">
        <v>0</v>
      </c>
      <c r="IN580">
        <v>0</v>
      </c>
      <c r="IO580" t="s">
        <v>443</v>
      </c>
      <c r="IP580" t="s">
        <v>444</v>
      </c>
      <c r="IQ580" t="s">
        <v>445</v>
      </c>
      <c r="IR580" t="s">
        <v>445</v>
      </c>
      <c r="IS580" t="s">
        <v>445</v>
      </c>
      <c r="IT580" t="s">
        <v>445</v>
      </c>
      <c r="IU580">
        <v>0</v>
      </c>
      <c r="IV580">
        <v>100</v>
      </c>
      <c r="IW580">
        <v>100</v>
      </c>
      <c r="IX580">
        <v>-0.74</v>
      </c>
      <c r="IY580">
        <v>0.2771</v>
      </c>
      <c r="IZ580">
        <v>-1.101190050776656</v>
      </c>
      <c r="JA580">
        <v>-0.0009077452495023094</v>
      </c>
      <c r="JB580">
        <v>1.260287539409167E-06</v>
      </c>
      <c r="JC580">
        <v>-2.747980142854786E-10</v>
      </c>
      <c r="JD580">
        <v>0.01164710740424388</v>
      </c>
      <c r="JE580">
        <v>0.002354074995816399</v>
      </c>
      <c r="JF580">
        <v>0.0004967520844642659</v>
      </c>
      <c r="JG580">
        <v>-1.558376616488758E-06</v>
      </c>
      <c r="JH580">
        <v>1</v>
      </c>
      <c r="JI580">
        <v>1955</v>
      </c>
      <c r="JJ580">
        <v>1</v>
      </c>
      <c r="JK580">
        <v>26</v>
      </c>
      <c r="JL580">
        <v>194436.9</v>
      </c>
      <c r="JM580">
        <v>194437.1</v>
      </c>
      <c r="JN580">
        <v>2.95532</v>
      </c>
      <c r="JO580">
        <v>2.59644</v>
      </c>
      <c r="JP580">
        <v>1.49658</v>
      </c>
      <c r="JQ580">
        <v>2.34741</v>
      </c>
      <c r="JR580">
        <v>1.54907</v>
      </c>
      <c r="JS580">
        <v>2.41821</v>
      </c>
      <c r="JT580">
        <v>35.9645</v>
      </c>
      <c r="JU580">
        <v>24.1751</v>
      </c>
      <c r="JV580">
        <v>18</v>
      </c>
      <c r="JW580">
        <v>482.351</v>
      </c>
      <c r="JX580">
        <v>490.8</v>
      </c>
      <c r="JY580">
        <v>27.0341</v>
      </c>
      <c r="JZ580">
        <v>28.6266</v>
      </c>
      <c r="KA580">
        <v>30</v>
      </c>
      <c r="KB580">
        <v>28.8254</v>
      </c>
      <c r="KC580">
        <v>28.817</v>
      </c>
      <c r="KD580">
        <v>59.2842</v>
      </c>
      <c r="KE580">
        <v>16.2717</v>
      </c>
      <c r="KF580">
        <v>60.9868</v>
      </c>
      <c r="KG580">
        <v>27.0312</v>
      </c>
      <c r="KH580">
        <v>1376.24</v>
      </c>
      <c r="KI580">
        <v>20.7864</v>
      </c>
      <c r="KJ580">
        <v>101.93</v>
      </c>
      <c r="KK580">
        <v>91.44929999999999</v>
      </c>
    </row>
    <row r="581" spans="1:297">
      <c r="A581">
        <v>563</v>
      </c>
      <c r="B581">
        <v>1758655824.1</v>
      </c>
      <c r="C581">
        <v>14191.09999990463</v>
      </c>
      <c r="D581" t="s">
        <v>1576</v>
      </c>
      <c r="E581" t="s">
        <v>1577</v>
      </c>
      <c r="F581">
        <v>5</v>
      </c>
      <c r="G581" t="s">
        <v>1413</v>
      </c>
      <c r="H581" t="s">
        <v>438</v>
      </c>
      <c r="I581">
        <v>1758655816.6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(EA581+(U581+2*0.95*5.67E-8*(((EA581+$B$9)+273)^4-(EA581+273)^4)-44100*J581)/(1.84*29.3*R581+8*0.95*5.67E-8*(EA581+273)^3))</f>
        <v>0</v>
      </c>
      <c r="W581">
        <f>($C$9*EB581+$D$9*EC581+$E$9*V581)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2*0.95*5.67E-8*(((EA581+$B$9)+273)^4-(W581+273)^4)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1388.105187472923</v>
      </c>
      <c r="AK581">
        <v>1352.642242424242</v>
      </c>
      <c r="AL581">
        <v>3.369848788852818</v>
      </c>
      <c r="AM581">
        <v>65.18557991189942</v>
      </c>
      <c r="AN581">
        <f>(AP581 - AO581 + DY581*1E3/(8.314*(EA581+273.15)) * AR581/DX581 * AQ581) * DX581/(100*DL581) * 1000/(1000 - AP581)</f>
        <v>0</v>
      </c>
      <c r="AO581">
        <v>20.70330430771674</v>
      </c>
      <c r="AP581">
        <v>21.82192121212121</v>
      </c>
      <c r="AQ581">
        <v>0.0001262341327114365</v>
      </c>
      <c r="AR581">
        <v>105.0321388018358</v>
      </c>
      <c r="AS581">
        <v>0</v>
      </c>
      <c r="AT581">
        <v>0</v>
      </c>
      <c r="AU581">
        <f>IF(AS581*$H$15&gt;=AW581,1.0,(AW581/(AW581-AS581*$H$15)))</f>
        <v>0</v>
      </c>
      <c r="AV581">
        <f>(AU581-1)*100</f>
        <v>0</v>
      </c>
      <c r="AW581">
        <f>MAX(0,($B$15+$C$15*EF581)/(1+$D$15*EF581)*DY581/(EA581+273)*$E$15)</f>
        <v>0</v>
      </c>
      <c r="AX581" t="s">
        <v>439</v>
      </c>
      <c r="AY581" t="s">
        <v>439</v>
      </c>
      <c r="AZ581">
        <v>0</v>
      </c>
      <c r="BA581">
        <v>0</v>
      </c>
      <c r="BB581">
        <f>1-AZ581/BA581</f>
        <v>0</v>
      </c>
      <c r="BC581">
        <v>0</v>
      </c>
      <c r="BD581" t="s">
        <v>439</v>
      </c>
      <c r="BE581" t="s">
        <v>439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439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$B$13*EG581+$C$13*EH581+$F$13*ES581*(1-EV581)</f>
        <v>0</v>
      </c>
      <c r="DI581">
        <f>DH581*DJ581</f>
        <v>0</v>
      </c>
      <c r="DJ581">
        <f>($B$13*$D$11+$C$13*$D$11+$F$13*((FF581+EX581)/MAX(FF581+EX581+FG581, 0.1)*$I$11+FG581/MAX(FF581+EX581+FG581, 0.1)*$J$11))/($B$13+$C$13+$F$13)</f>
        <v>0</v>
      </c>
      <c r="DK581">
        <f>($B$13*$K$11+$C$13*$K$11+$F$13*((FF581+EX581)/MAX(FF581+EX581+FG581, 0.1)*$P$11+FG581/MAX(FF581+EX581+FG581, 0.1)*$Q$11))/($B$13+$C$13+$F$13)</f>
        <v>0</v>
      </c>
      <c r="DL581">
        <v>5.79</v>
      </c>
      <c r="DM581">
        <v>0.5</v>
      </c>
      <c r="DN581" t="s">
        <v>440</v>
      </c>
      <c r="DO581">
        <v>2</v>
      </c>
      <c r="DP581" t="b">
        <v>1</v>
      </c>
      <c r="DQ581">
        <v>1758655816.6</v>
      </c>
      <c r="DR581">
        <v>1300.287407407407</v>
      </c>
      <c r="DS581">
        <v>1343.87037037037</v>
      </c>
      <c r="DT581">
        <v>21.80322592592593</v>
      </c>
      <c r="DU581">
        <v>20.67462222222222</v>
      </c>
      <c r="DV581">
        <v>1301.040740740741</v>
      </c>
      <c r="DW581">
        <v>21.52627037037037</v>
      </c>
      <c r="DX581">
        <v>500.063888888889</v>
      </c>
      <c r="DY581">
        <v>90.2157222222222</v>
      </c>
      <c r="DZ581">
        <v>0.0679620888888889</v>
      </c>
      <c r="EA581">
        <v>28.69944444444445</v>
      </c>
      <c r="EB581">
        <v>30.01192222222222</v>
      </c>
      <c r="EC581">
        <v>999.9000000000001</v>
      </c>
      <c r="ED581">
        <v>0</v>
      </c>
      <c r="EE581">
        <v>0</v>
      </c>
      <c r="EF581">
        <v>10008.15222222222</v>
      </c>
      <c r="EG581">
        <v>0</v>
      </c>
      <c r="EH581">
        <v>11.2928</v>
      </c>
      <c r="EI581">
        <v>-43.58286296296296</v>
      </c>
      <c r="EJ581">
        <v>1329.26962962963</v>
      </c>
      <c r="EK581">
        <v>1372.24037037037</v>
      </c>
      <c r="EL581">
        <v>1.128602222222222</v>
      </c>
      <c r="EM581">
        <v>1343.87037037037</v>
      </c>
      <c r="EN581">
        <v>20.67462222222222</v>
      </c>
      <c r="EO581">
        <v>1.966994074074074</v>
      </c>
      <c r="EP581">
        <v>1.865176296296296</v>
      </c>
      <c r="EQ581">
        <v>17.18111111111111</v>
      </c>
      <c r="ER581">
        <v>16.34396666666667</v>
      </c>
      <c r="ES581">
        <v>2000.005555555555</v>
      </c>
      <c r="ET581">
        <v>0.9800008888888888</v>
      </c>
      <c r="EU581">
        <v>0.01999921851851852</v>
      </c>
      <c r="EV581">
        <v>0</v>
      </c>
      <c r="EW581">
        <v>914.7976666666667</v>
      </c>
      <c r="EX581">
        <v>5.00078</v>
      </c>
      <c r="EY581">
        <v>17813.12962962963</v>
      </c>
      <c r="EZ581">
        <v>16379.68518518518</v>
      </c>
      <c r="FA581">
        <v>39.23129629629629</v>
      </c>
      <c r="FB581">
        <v>39.9324074074074</v>
      </c>
      <c r="FC581">
        <v>39.70574074074074</v>
      </c>
      <c r="FD581">
        <v>39.74285185185185</v>
      </c>
      <c r="FE581">
        <v>40.56903703703703</v>
      </c>
      <c r="FF581">
        <v>1955.105555555556</v>
      </c>
      <c r="FG581">
        <v>39.9</v>
      </c>
      <c r="FH581">
        <v>0</v>
      </c>
      <c r="FI581">
        <v>1758655822.2</v>
      </c>
      <c r="FJ581">
        <v>0</v>
      </c>
      <c r="FK581">
        <v>914.8196799999999</v>
      </c>
      <c r="FL581">
        <v>-1.00138461718208</v>
      </c>
      <c r="FM581">
        <v>-2.353846109847769</v>
      </c>
      <c r="FN581">
        <v>17813.04</v>
      </c>
      <c r="FO581">
        <v>15</v>
      </c>
      <c r="FP581">
        <v>0</v>
      </c>
      <c r="FQ581" t="s">
        <v>441</v>
      </c>
      <c r="FR581">
        <v>1746989605.5</v>
      </c>
      <c r="FS581">
        <v>1746989593.5</v>
      </c>
      <c r="FT581">
        <v>0</v>
      </c>
      <c r="FU581">
        <v>-0.274</v>
      </c>
      <c r="FV581">
        <v>-0.002</v>
      </c>
      <c r="FW581">
        <v>2.549</v>
      </c>
      <c r="FX581">
        <v>0.129</v>
      </c>
      <c r="FY581">
        <v>420</v>
      </c>
      <c r="FZ581">
        <v>17</v>
      </c>
      <c r="GA581">
        <v>0.02</v>
      </c>
      <c r="GB581">
        <v>0.04</v>
      </c>
      <c r="GC581">
        <v>-43.63192926829268</v>
      </c>
      <c r="GD581">
        <v>-0.03567804878055952</v>
      </c>
      <c r="GE581">
        <v>0.3087343599229372</v>
      </c>
      <c r="GF581">
        <v>1</v>
      </c>
      <c r="GG581">
        <v>914.9405588235294</v>
      </c>
      <c r="GH581">
        <v>-1.497891519420334</v>
      </c>
      <c r="GI581">
        <v>0.2642975363416374</v>
      </c>
      <c r="GJ581">
        <v>0</v>
      </c>
      <c r="GK581">
        <v>1.145788292682927</v>
      </c>
      <c r="GL581">
        <v>-0.2734854355400683</v>
      </c>
      <c r="GM581">
        <v>0.02761738564325006</v>
      </c>
      <c r="GN581">
        <v>0</v>
      </c>
      <c r="GO581">
        <v>1</v>
      </c>
      <c r="GP581">
        <v>3</v>
      </c>
      <c r="GQ581" t="s">
        <v>448</v>
      </c>
      <c r="GR581">
        <v>3.10266</v>
      </c>
      <c r="GS581">
        <v>2.72566</v>
      </c>
      <c r="GT581">
        <v>0.191033</v>
      </c>
      <c r="GU581">
        <v>0.194884</v>
      </c>
      <c r="GV581">
        <v>0.100612</v>
      </c>
      <c r="GW581">
        <v>0.0982941</v>
      </c>
      <c r="GX581">
        <v>21141.7</v>
      </c>
      <c r="GY581">
        <v>19119.8</v>
      </c>
      <c r="GZ581">
        <v>26696.6</v>
      </c>
      <c r="HA581">
        <v>23968.2</v>
      </c>
      <c r="HB581">
        <v>38433.8</v>
      </c>
      <c r="HC581">
        <v>31958.8</v>
      </c>
      <c r="HD581">
        <v>46620.4</v>
      </c>
      <c r="HE581">
        <v>37918.9</v>
      </c>
      <c r="HF581">
        <v>1.87357</v>
      </c>
      <c r="HG581">
        <v>1.86283</v>
      </c>
      <c r="HH581">
        <v>0.174604</v>
      </c>
      <c r="HI581">
        <v>0</v>
      </c>
      <c r="HJ581">
        <v>27.1692</v>
      </c>
      <c r="HK581">
        <v>999.9</v>
      </c>
      <c r="HL581">
        <v>46.5</v>
      </c>
      <c r="HM581">
        <v>31.6</v>
      </c>
      <c r="HN581">
        <v>24.0597</v>
      </c>
      <c r="HO581">
        <v>60.7659</v>
      </c>
      <c r="HP581">
        <v>22.4239</v>
      </c>
      <c r="HQ581">
        <v>1</v>
      </c>
      <c r="HR581">
        <v>0.105635</v>
      </c>
      <c r="HS581">
        <v>0.189493</v>
      </c>
      <c r="HT581">
        <v>20.2804</v>
      </c>
      <c r="HU581">
        <v>5.21295</v>
      </c>
      <c r="HV581">
        <v>11.9797</v>
      </c>
      <c r="HW581">
        <v>4.96375</v>
      </c>
      <c r="HX581">
        <v>3.27445</v>
      </c>
      <c r="HY581">
        <v>9999</v>
      </c>
      <c r="HZ581">
        <v>9999</v>
      </c>
      <c r="IA581">
        <v>9999</v>
      </c>
      <c r="IB581">
        <v>999.9</v>
      </c>
      <c r="IC581">
        <v>1.86395</v>
      </c>
      <c r="ID581">
        <v>1.86005</v>
      </c>
      <c r="IE581">
        <v>1.8584</v>
      </c>
      <c r="IF581">
        <v>1.85974</v>
      </c>
      <c r="IG581">
        <v>1.85988</v>
      </c>
      <c r="IH581">
        <v>1.85837</v>
      </c>
      <c r="II581">
        <v>1.85745</v>
      </c>
      <c r="IJ581">
        <v>1.85241</v>
      </c>
      <c r="IK581">
        <v>0</v>
      </c>
      <c r="IL581">
        <v>0</v>
      </c>
      <c r="IM581">
        <v>0</v>
      </c>
      <c r="IN581">
        <v>0</v>
      </c>
      <c r="IO581" t="s">
        <v>443</v>
      </c>
      <c r="IP581" t="s">
        <v>444</v>
      </c>
      <c r="IQ581" t="s">
        <v>445</v>
      </c>
      <c r="IR581" t="s">
        <v>445</v>
      </c>
      <c r="IS581" t="s">
        <v>445</v>
      </c>
      <c r="IT581" t="s">
        <v>445</v>
      </c>
      <c r="IU581">
        <v>0</v>
      </c>
      <c r="IV581">
        <v>100</v>
      </c>
      <c r="IW581">
        <v>100</v>
      </c>
      <c r="IX581">
        <v>-0.73</v>
      </c>
      <c r="IY581">
        <v>0.2774</v>
      </c>
      <c r="IZ581">
        <v>-1.101190050776656</v>
      </c>
      <c r="JA581">
        <v>-0.0009077452495023094</v>
      </c>
      <c r="JB581">
        <v>1.260287539409167E-06</v>
      </c>
      <c r="JC581">
        <v>-2.747980142854786E-10</v>
      </c>
      <c r="JD581">
        <v>0.01164710740424388</v>
      </c>
      <c r="JE581">
        <v>0.002354074995816399</v>
      </c>
      <c r="JF581">
        <v>0.0004967520844642659</v>
      </c>
      <c r="JG581">
        <v>-1.558376616488758E-06</v>
      </c>
      <c r="JH581">
        <v>1</v>
      </c>
      <c r="JI581">
        <v>1955</v>
      </c>
      <c r="JJ581">
        <v>1</v>
      </c>
      <c r="JK581">
        <v>26</v>
      </c>
      <c r="JL581">
        <v>194437</v>
      </c>
      <c r="JM581">
        <v>194437.2</v>
      </c>
      <c r="JN581">
        <v>2.98584</v>
      </c>
      <c r="JO581">
        <v>2.6001</v>
      </c>
      <c r="JP581">
        <v>1.49658</v>
      </c>
      <c r="JQ581">
        <v>2.34741</v>
      </c>
      <c r="JR581">
        <v>1.54907</v>
      </c>
      <c r="JS581">
        <v>2.33521</v>
      </c>
      <c r="JT581">
        <v>35.9645</v>
      </c>
      <c r="JU581">
        <v>24.1751</v>
      </c>
      <c r="JV581">
        <v>18</v>
      </c>
      <c r="JW581">
        <v>482.737</v>
      </c>
      <c r="JX581">
        <v>490.551</v>
      </c>
      <c r="JY581">
        <v>27.0265</v>
      </c>
      <c r="JZ581">
        <v>28.6278</v>
      </c>
      <c r="KA581">
        <v>30.0001</v>
      </c>
      <c r="KB581">
        <v>28.8266</v>
      </c>
      <c r="KC581">
        <v>28.8187</v>
      </c>
      <c r="KD581">
        <v>59.8954</v>
      </c>
      <c r="KE581">
        <v>15.9925</v>
      </c>
      <c r="KF581">
        <v>61.3695</v>
      </c>
      <c r="KG581">
        <v>27.0142</v>
      </c>
      <c r="KH581">
        <v>1389.61</v>
      </c>
      <c r="KI581">
        <v>20.8044</v>
      </c>
      <c r="KJ581">
        <v>101.93</v>
      </c>
      <c r="KK581">
        <v>91.4474</v>
      </c>
    </row>
    <row r="582" spans="1:297">
      <c r="A582">
        <v>564</v>
      </c>
      <c r="B582">
        <v>1758655829.1</v>
      </c>
      <c r="C582">
        <v>14196.09999990463</v>
      </c>
      <c r="D582" t="s">
        <v>1578</v>
      </c>
      <c r="E582" t="s">
        <v>1579</v>
      </c>
      <c r="F582">
        <v>5</v>
      </c>
      <c r="G582" t="s">
        <v>1413</v>
      </c>
      <c r="H582" t="s">
        <v>438</v>
      </c>
      <c r="I582">
        <v>1758655821.314285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(EA582+(U582+2*0.95*5.67E-8*(((EA582+$B$9)+273)^4-(EA582+273)^4)-44100*J582)/(1.84*29.3*R582+8*0.95*5.67E-8*(EA582+273)^3))</f>
        <v>0</v>
      </c>
      <c r="W582">
        <f>($C$9*EB582+$D$9*EC582+$E$9*V582)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2*0.95*5.67E-8*(((EA582+$B$9)+273)^4-(W582+273)^4)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1405.212787094302</v>
      </c>
      <c r="AK582">
        <v>1369.516363636363</v>
      </c>
      <c r="AL582">
        <v>3.361287461786358</v>
      </c>
      <c r="AM582">
        <v>65.18557991189942</v>
      </c>
      <c r="AN582">
        <f>(AP582 - AO582 + DY582*1E3/(8.314*(EA582+273.15)) * AR582/DX582 * AQ582) * DX582/(100*DL582) * 1000/(1000 - AP582)</f>
        <v>0</v>
      </c>
      <c r="AO582">
        <v>20.76678061425765</v>
      </c>
      <c r="AP582">
        <v>21.83982848484849</v>
      </c>
      <c r="AQ582">
        <v>0.005853464625248704</v>
      </c>
      <c r="AR582">
        <v>105.0321388018358</v>
      </c>
      <c r="AS582">
        <v>0</v>
      </c>
      <c r="AT582">
        <v>0</v>
      </c>
      <c r="AU582">
        <f>IF(AS582*$H$15&gt;=AW582,1.0,(AW582/(AW582-AS582*$H$15)))</f>
        <v>0</v>
      </c>
      <c r="AV582">
        <f>(AU582-1)*100</f>
        <v>0</v>
      </c>
      <c r="AW582">
        <f>MAX(0,($B$15+$C$15*EF582)/(1+$D$15*EF582)*DY582/(EA582+273)*$E$15)</f>
        <v>0</v>
      </c>
      <c r="AX582" t="s">
        <v>439</v>
      </c>
      <c r="AY582" t="s">
        <v>439</v>
      </c>
      <c r="AZ582">
        <v>0</v>
      </c>
      <c r="BA582">
        <v>0</v>
      </c>
      <c r="BB582">
        <f>1-AZ582/BA582</f>
        <v>0</v>
      </c>
      <c r="BC582">
        <v>0</v>
      </c>
      <c r="BD582" t="s">
        <v>439</v>
      </c>
      <c r="BE582" t="s">
        <v>439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439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$B$13*EG582+$C$13*EH582+$F$13*ES582*(1-EV582)</f>
        <v>0</v>
      </c>
      <c r="DI582">
        <f>DH582*DJ582</f>
        <v>0</v>
      </c>
      <c r="DJ582">
        <f>($B$13*$D$11+$C$13*$D$11+$F$13*((FF582+EX582)/MAX(FF582+EX582+FG582, 0.1)*$I$11+FG582/MAX(FF582+EX582+FG582, 0.1)*$J$11))/($B$13+$C$13+$F$13)</f>
        <v>0</v>
      </c>
      <c r="DK582">
        <f>($B$13*$K$11+$C$13*$K$11+$F$13*((FF582+EX582)/MAX(FF582+EX582+FG582, 0.1)*$P$11+FG582/MAX(FF582+EX582+FG582, 0.1)*$Q$11))/($B$13+$C$13+$F$13)</f>
        <v>0</v>
      </c>
      <c r="DL582">
        <v>5.79</v>
      </c>
      <c r="DM582">
        <v>0.5</v>
      </c>
      <c r="DN582" t="s">
        <v>440</v>
      </c>
      <c r="DO582">
        <v>2</v>
      </c>
      <c r="DP582" t="b">
        <v>1</v>
      </c>
      <c r="DQ582">
        <v>1758655821.314285</v>
      </c>
      <c r="DR582">
        <v>1315.68</v>
      </c>
      <c r="DS582">
        <v>1359.527857142857</v>
      </c>
      <c r="DT582">
        <v>21.81503214285715</v>
      </c>
      <c r="DU582">
        <v>20.70848571428571</v>
      </c>
      <c r="DV582">
        <v>1316.419285714286</v>
      </c>
      <c r="DW582">
        <v>21.537825</v>
      </c>
      <c r="DX582">
        <v>500.0416785714286</v>
      </c>
      <c r="DY582">
        <v>90.21511785714287</v>
      </c>
      <c r="DZ582">
        <v>0.06781488214285714</v>
      </c>
      <c r="EA582">
        <v>28.69663928571429</v>
      </c>
      <c r="EB582">
        <v>30.01420357142857</v>
      </c>
      <c r="EC582">
        <v>999.9000000000002</v>
      </c>
      <c r="ED582">
        <v>0</v>
      </c>
      <c r="EE582">
        <v>0</v>
      </c>
      <c r="EF582">
        <v>9998.463214285714</v>
      </c>
      <c r="EG582">
        <v>0</v>
      </c>
      <c r="EH582">
        <v>11.2928</v>
      </c>
      <c r="EI582">
        <v>-43.84759999999999</v>
      </c>
      <c r="EJ582">
        <v>1345.022142857143</v>
      </c>
      <c r="EK582">
        <v>1388.2775</v>
      </c>
      <c r="EL582">
        <v>1.106543928571429</v>
      </c>
      <c r="EM582">
        <v>1359.527857142857</v>
      </c>
      <c r="EN582">
        <v>20.70848571428571</v>
      </c>
      <c r="EO582">
        <v>1.968046071428571</v>
      </c>
      <c r="EP582">
        <v>1.868218571428572</v>
      </c>
      <c r="EQ582">
        <v>17.18956071428572</v>
      </c>
      <c r="ER582">
        <v>16.36955357142857</v>
      </c>
      <c r="ES582">
        <v>1999.988214285714</v>
      </c>
      <c r="ET582">
        <v>0.9800007142857142</v>
      </c>
      <c r="EU582">
        <v>0.01999938571428572</v>
      </c>
      <c r="EV582">
        <v>0</v>
      </c>
      <c r="EW582">
        <v>914.8066428571428</v>
      </c>
      <c r="EX582">
        <v>5.00078</v>
      </c>
      <c r="EY582">
        <v>17813.41071428572</v>
      </c>
      <c r="EZ582">
        <v>16379.53928571429</v>
      </c>
      <c r="FA582">
        <v>39.22528571428571</v>
      </c>
      <c r="FB582">
        <v>39.93257142857142</v>
      </c>
      <c r="FC582">
        <v>39.64696428571428</v>
      </c>
      <c r="FD582">
        <v>39.73417857142857</v>
      </c>
      <c r="FE582">
        <v>40.53971428571428</v>
      </c>
      <c r="FF582">
        <v>1955.088214285715</v>
      </c>
      <c r="FG582">
        <v>39.9</v>
      </c>
      <c r="FH582">
        <v>0</v>
      </c>
      <c r="FI582">
        <v>1758655827.6</v>
      </c>
      <c r="FJ582">
        <v>0</v>
      </c>
      <c r="FK582">
        <v>914.8421923076924</v>
      </c>
      <c r="FL582">
        <v>1.171042729321886</v>
      </c>
      <c r="FM582">
        <v>10.08205131391826</v>
      </c>
      <c r="FN582">
        <v>17813.43461538462</v>
      </c>
      <c r="FO582">
        <v>15</v>
      </c>
      <c r="FP582">
        <v>0</v>
      </c>
      <c r="FQ582" t="s">
        <v>441</v>
      </c>
      <c r="FR582">
        <v>1746989605.5</v>
      </c>
      <c r="FS582">
        <v>1746989593.5</v>
      </c>
      <c r="FT582">
        <v>0</v>
      </c>
      <c r="FU582">
        <v>-0.274</v>
      </c>
      <c r="FV582">
        <v>-0.002</v>
      </c>
      <c r="FW582">
        <v>2.549</v>
      </c>
      <c r="FX582">
        <v>0.129</v>
      </c>
      <c r="FY582">
        <v>420</v>
      </c>
      <c r="FZ582">
        <v>17</v>
      </c>
      <c r="GA582">
        <v>0.02</v>
      </c>
      <c r="GB582">
        <v>0.04</v>
      </c>
      <c r="GC582">
        <v>-43.6812975</v>
      </c>
      <c r="GD582">
        <v>-3.563879549718507</v>
      </c>
      <c r="GE582">
        <v>0.3562072181241559</v>
      </c>
      <c r="GF582">
        <v>0</v>
      </c>
      <c r="GG582">
        <v>914.8633235294119</v>
      </c>
      <c r="GH582">
        <v>-0.5636210861125056</v>
      </c>
      <c r="GI582">
        <v>0.2312234367049682</v>
      </c>
      <c r="GJ582">
        <v>1</v>
      </c>
      <c r="GK582">
        <v>1.120589</v>
      </c>
      <c r="GL582">
        <v>-0.2517838649155756</v>
      </c>
      <c r="GM582">
        <v>0.02589078975234244</v>
      </c>
      <c r="GN582">
        <v>0</v>
      </c>
      <c r="GO582">
        <v>1</v>
      </c>
      <c r="GP582">
        <v>3</v>
      </c>
      <c r="GQ582" t="s">
        <v>448</v>
      </c>
      <c r="GR582">
        <v>3.10222</v>
      </c>
      <c r="GS582">
        <v>2.72591</v>
      </c>
      <c r="GT582">
        <v>0.192469</v>
      </c>
      <c r="GU582">
        <v>0.196316</v>
      </c>
      <c r="GV582">
        <v>0.10068</v>
      </c>
      <c r="GW582">
        <v>0.09854010000000001</v>
      </c>
      <c r="GX582">
        <v>21104.1</v>
      </c>
      <c r="GY582">
        <v>19085.6</v>
      </c>
      <c r="GZ582">
        <v>26696.5</v>
      </c>
      <c r="HA582">
        <v>23968</v>
      </c>
      <c r="HB582">
        <v>38431.1</v>
      </c>
      <c r="HC582">
        <v>31950</v>
      </c>
      <c r="HD582">
        <v>46620.5</v>
      </c>
      <c r="HE582">
        <v>37918.6</v>
      </c>
      <c r="HF582">
        <v>1.8727</v>
      </c>
      <c r="HG582">
        <v>1.86357</v>
      </c>
      <c r="HH582">
        <v>0.174493</v>
      </c>
      <c r="HI582">
        <v>0</v>
      </c>
      <c r="HJ582">
        <v>27.1663</v>
      </c>
      <c r="HK582">
        <v>999.9</v>
      </c>
      <c r="HL582">
        <v>46.5</v>
      </c>
      <c r="HM582">
        <v>31.6</v>
      </c>
      <c r="HN582">
        <v>24.0623</v>
      </c>
      <c r="HO582">
        <v>60.8959</v>
      </c>
      <c r="HP582">
        <v>22.4199</v>
      </c>
      <c r="HQ582">
        <v>1</v>
      </c>
      <c r="HR582">
        <v>0.105757</v>
      </c>
      <c r="HS582">
        <v>0.208761</v>
      </c>
      <c r="HT582">
        <v>20.2804</v>
      </c>
      <c r="HU582">
        <v>5.2131</v>
      </c>
      <c r="HV582">
        <v>11.9784</v>
      </c>
      <c r="HW582">
        <v>4.96365</v>
      </c>
      <c r="HX582">
        <v>3.2745</v>
      </c>
      <c r="HY582">
        <v>9999</v>
      </c>
      <c r="HZ582">
        <v>9999</v>
      </c>
      <c r="IA582">
        <v>9999</v>
      </c>
      <c r="IB582">
        <v>999.9</v>
      </c>
      <c r="IC582">
        <v>1.86393</v>
      </c>
      <c r="ID582">
        <v>1.86006</v>
      </c>
      <c r="IE582">
        <v>1.85838</v>
      </c>
      <c r="IF582">
        <v>1.85974</v>
      </c>
      <c r="IG582">
        <v>1.85989</v>
      </c>
      <c r="IH582">
        <v>1.85837</v>
      </c>
      <c r="II582">
        <v>1.85745</v>
      </c>
      <c r="IJ582">
        <v>1.85241</v>
      </c>
      <c r="IK582">
        <v>0</v>
      </c>
      <c r="IL582">
        <v>0</v>
      </c>
      <c r="IM582">
        <v>0</v>
      </c>
      <c r="IN582">
        <v>0</v>
      </c>
      <c r="IO582" t="s">
        <v>443</v>
      </c>
      <c r="IP582" t="s">
        <v>444</v>
      </c>
      <c r="IQ582" t="s">
        <v>445</v>
      </c>
      <c r="IR582" t="s">
        <v>445</v>
      </c>
      <c r="IS582" t="s">
        <v>445</v>
      </c>
      <c r="IT582" t="s">
        <v>445</v>
      </c>
      <c r="IU582">
        <v>0</v>
      </c>
      <c r="IV582">
        <v>100</v>
      </c>
      <c r="IW582">
        <v>100</v>
      </c>
      <c r="IX582">
        <v>-0.72</v>
      </c>
      <c r="IY582">
        <v>0.2779</v>
      </c>
      <c r="IZ582">
        <v>-1.101190050776656</v>
      </c>
      <c r="JA582">
        <v>-0.0009077452495023094</v>
      </c>
      <c r="JB582">
        <v>1.260287539409167E-06</v>
      </c>
      <c r="JC582">
        <v>-2.747980142854786E-10</v>
      </c>
      <c r="JD582">
        <v>0.01164710740424388</v>
      </c>
      <c r="JE582">
        <v>0.002354074995816399</v>
      </c>
      <c r="JF582">
        <v>0.0004967520844642659</v>
      </c>
      <c r="JG582">
        <v>-1.558376616488758E-06</v>
      </c>
      <c r="JH582">
        <v>1</v>
      </c>
      <c r="JI582">
        <v>1955</v>
      </c>
      <c r="JJ582">
        <v>1</v>
      </c>
      <c r="JK582">
        <v>26</v>
      </c>
      <c r="JL582">
        <v>194437.1</v>
      </c>
      <c r="JM582">
        <v>194437.3</v>
      </c>
      <c r="JN582">
        <v>3.0127</v>
      </c>
      <c r="JO582">
        <v>2.6062</v>
      </c>
      <c r="JP582">
        <v>1.49658</v>
      </c>
      <c r="JQ582">
        <v>2.34619</v>
      </c>
      <c r="JR582">
        <v>1.54907</v>
      </c>
      <c r="JS582">
        <v>2.4231</v>
      </c>
      <c r="JT582">
        <v>35.9645</v>
      </c>
      <c r="JU582">
        <v>24.1663</v>
      </c>
      <c r="JV582">
        <v>18</v>
      </c>
      <c r="JW582">
        <v>482.238</v>
      </c>
      <c r="JX582">
        <v>491.05</v>
      </c>
      <c r="JY582">
        <v>27.0115</v>
      </c>
      <c r="JZ582">
        <v>28.6291</v>
      </c>
      <c r="KA582">
        <v>30.0002</v>
      </c>
      <c r="KB582">
        <v>28.8279</v>
      </c>
      <c r="KC582">
        <v>28.8195</v>
      </c>
      <c r="KD582">
        <v>60.4364</v>
      </c>
      <c r="KE582">
        <v>15.9925</v>
      </c>
      <c r="KF582">
        <v>61.3695</v>
      </c>
      <c r="KG582">
        <v>26.9983</v>
      </c>
      <c r="KH582">
        <v>1409.65</v>
      </c>
      <c r="KI582">
        <v>20.8048</v>
      </c>
      <c r="KJ582">
        <v>101.93</v>
      </c>
      <c r="KK582">
        <v>91.44670000000001</v>
      </c>
    </row>
    <row r="583" spans="1:297">
      <c r="A583">
        <v>565</v>
      </c>
      <c r="B583">
        <v>1758655834.1</v>
      </c>
      <c r="C583">
        <v>14201.09999990463</v>
      </c>
      <c r="D583" t="s">
        <v>1580</v>
      </c>
      <c r="E583" t="s">
        <v>1581</v>
      </c>
      <c r="F583">
        <v>5</v>
      </c>
      <c r="G583" t="s">
        <v>1413</v>
      </c>
      <c r="H583" t="s">
        <v>438</v>
      </c>
      <c r="I583">
        <v>1758655826.6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(EA583+(U583+2*0.95*5.67E-8*(((EA583+$B$9)+273)^4-(EA583+273)^4)-44100*J583)/(1.84*29.3*R583+8*0.95*5.67E-8*(EA583+273)^3))</f>
        <v>0</v>
      </c>
      <c r="W583">
        <f>($C$9*EB583+$D$9*EC583+$E$9*V583)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2*0.95*5.67E-8*(((EA583+$B$9)+273)^4-(W583+273)^4)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1422.45711813141</v>
      </c>
      <c r="AK583">
        <v>1386.622484848485</v>
      </c>
      <c r="AL583">
        <v>3.430396574491216</v>
      </c>
      <c r="AM583">
        <v>65.18557991189942</v>
      </c>
      <c r="AN583">
        <f>(AP583 - AO583 + DY583*1E3/(8.314*(EA583+273.15)) * AR583/DX583 * AQ583) * DX583/(100*DL583) * 1000/(1000 - AP583)</f>
        <v>0</v>
      </c>
      <c r="AO583">
        <v>20.78985156554302</v>
      </c>
      <c r="AP583">
        <v>21.86362484848486</v>
      </c>
      <c r="AQ583">
        <v>0.00167881425819442</v>
      </c>
      <c r="AR583">
        <v>105.0321388018358</v>
      </c>
      <c r="AS583">
        <v>0</v>
      </c>
      <c r="AT583">
        <v>0</v>
      </c>
      <c r="AU583">
        <f>IF(AS583*$H$15&gt;=AW583,1.0,(AW583/(AW583-AS583*$H$15)))</f>
        <v>0</v>
      </c>
      <c r="AV583">
        <f>(AU583-1)*100</f>
        <v>0</v>
      </c>
      <c r="AW583">
        <f>MAX(0,($B$15+$C$15*EF583)/(1+$D$15*EF583)*DY583/(EA583+273)*$E$15)</f>
        <v>0</v>
      </c>
      <c r="AX583" t="s">
        <v>439</v>
      </c>
      <c r="AY583" t="s">
        <v>439</v>
      </c>
      <c r="AZ583">
        <v>0</v>
      </c>
      <c r="BA583">
        <v>0</v>
      </c>
      <c r="BB583">
        <f>1-AZ583/BA583</f>
        <v>0</v>
      </c>
      <c r="BC583">
        <v>0</v>
      </c>
      <c r="BD583" t="s">
        <v>439</v>
      </c>
      <c r="BE583" t="s">
        <v>439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439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$B$13*EG583+$C$13*EH583+$F$13*ES583*(1-EV583)</f>
        <v>0</v>
      </c>
      <c r="DI583">
        <f>DH583*DJ583</f>
        <v>0</v>
      </c>
      <c r="DJ583">
        <f>($B$13*$D$11+$C$13*$D$11+$F$13*((FF583+EX583)/MAX(FF583+EX583+FG583, 0.1)*$I$11+FG583/MAX(FF583+EX583+FG583, 0.1)*$J$11))/($B$13+$C$13+$F$13)</f>
        <v>0</v>
      </c>
      <c r="DK583">
        <f>($B$13*$K$11+$C$13*$K$11+$F$13*((FF583+EX583)/MAX(FF583+EX583+FG583, 0.1)*$P$11+FG583/MAX(FF583+EX583+FG583, 0.1)*$Q$11))/($B$13+$C$13+$F$13)</f>
        <v>0</v>
      </c>
      <c r="DL583">
        <v>5.79</v>
      </c>
      <c r="DM583">
        <v>0.5</v>
      </c>
      <c r="DN583" t="s">
        <v>440</v>
      </c>
      <c r="DO583">
        <v>2</v>
      </c>
      <c r="DP583" t="b">
        <v>1</v>
      </c>
      <c r="DQ583">
        <v>1758655826.6</v>
      </c>
      <c r="DR583">
        <v>1333.069259259259</v>
      </c>
      <c r="DS583">
        <v>1377.235185185185</v>
      </c>
      <c r="DT583">
        <v>21.83421481481482</v>
      </c>
      <c r="DU583">
        <v>20.74632962962963</v>
      </c>
      <c r="DV583">
        <v>1333.791111111111</v>
      </c>
      <c r="DW583">
        <v>21.5565962962963</v>
      </c>
      <c r="DX583">
        <v>499.9965555555555</v>
      </c>
      <c r="DY583">
        <v>90.21429999999999</v>
      </c>
      <c r="DZ583">
        <v>0.06769487777777777</v>
      </c>
      <c r="EA583">
        <v>28.6923</v>
      </c>
      <c r="EB583">
        <v>30.01197777777779</v>
      </c>
      <c r="EC583">
        <v>999.9000000000001</v>
      </c>
      <c r="ED583">
        <v>0</v>
      </c>
      <c r="EE583">
        <v>0</v>
      </c>
      <c r="EF583">
        <v>10001.87814814815</v>
      </c>
      <c r="EG583">
        <v>0</v>
      </c>
      <c r="EH583">
        <v>11.2928</v>
      </c>
      <c r="EI583">
        <v>-44.16607407407408</v>
      </c>
      <c r="EJ583">
        <v>1362.825925925926</v>
      </c>
      <c r="EK583">
        <v>1406.414074074074</v>
      </c>
      <c r="EL583">
        <v>1.087881111111111</v>
      </c>
      <c r="EM583">
        <v>1377.235185185185</v>
      </c>
      <c r="EN583">
        <v>20.74632962962963</v>
      </c>
      <c r="EO583">
        <v>1.969757407407407</v>
      </c>
      <c r="EP583">
        <v>1.871615925925926</v>
      </c>
      <c r="EQ583">
        <v>17.2033074074074</v>
      </c>
      <c r="ER583">
        <v>16.39807037037037</v>
      </c>
      <c r="ES583">
        <v>1999.999629629629</v>
      </c>
      <c r="ET583">
        <v>0.9800007777777777</v>
      </c>
      <c r="EU583">
        <v>0.01999932222222222</v>
      </c>
      <c r="EV583">
        <v>0</v>
      </c>
      <c r="EW583">
        <v>914.9088148148149</v>
      </c>
      <c r="EX583">
        <v>5.00078</v>
      </c>
      <c r="EY583">
        <v>17815.7</v>
      </c>
      <c r="EZ583">
        <v>16379.62222222222</v>
      </c>
      <c r="FA583">
        <v>39.22211111111111</v>
      </c>
      <c r="FB583">
        <v>39.93707407407407</v>
      </c>
      <c r="FC583">
        <v>39.48111111111111</v>
      </c>
      <c r="FD583">
        <v>39.72207407407408</v>
      </c>
      <c r="FE583">
        <v>40.5412962962963</v>
      </c>
      <c r="FF583">
        <v>1955.09962962963</v>
      </c>
      <c r="FG583">
        <v>39.9</v>
      </c>
      <c r="FH583">
        <v>0</v>
      </c>
      <c r="FI583">
        <v>1758655832.4</v>
      </c>
      <c r="FJ583">
        <v>0</v>
      </c>
      <c r="FK583">
        <v>914.9470384615385</v>
      </c>
      <c r="FL583">
        <v>2.147931620209746</v>
      </c>
      <c r="FM583">
        <v>33.00170951351638</v>
      </c>
      <c r="FN583">
        <v>17815.55769230769</v>
      </c>
      <c r="FO583">
        <v>15</v>
      </c>
      <c r="FP583">
        <v>0</v>
      </c>
      <c r="FQ583" t="s">
        <v>441</v>
      </c>
      <c r="FR583">
        <v>1746989605.5</v>
      </c>
      <c r="FS583">
        <v>1746989593.5</v>
      </c>
      <c r="FT583">
        <v>0</v>
      </c>
      <c r="FU583">
        <v>-0.274</v>
      </c>
      <c r="FV583">
        <v>-0.002</v>
      </c>
      <c r="FW583">
        <v>2.549</v>
      </c>
      <c r="FX583">
        <v>0.129</v>
      </c>
      <c r="FY583">
        <v>420</v>
      </c>
      <c r="FZ583">
        <v>17</v>
      </c>
      <c r="GA583">
        <v>0.02</v>
      </c>
      <c r="GB583">
        <v>0.04</v>
      </c>
      <c r="GC583">
        <v>-43.95795</v>
      </c>
      <c r="GD583">
        <v>-3.512490056285053</v>
      </c>
      <c r="GE583">
        <v>0.3499755898630645</v>
      </c>
      <c r="GF583">
        <v>0</v>
      </c>
      <c r="GG583">
        <v>914.8948529411765</v>
      </c>
      <c r="GH583">
        <v>1.236959506766676</v>
      </c>
      <c r="GI583">
        <v>0.2454090381806667</v>
      </c>
      <c r="GJ583">
        <v>0</v>
      </c>
      <c r="GK583">
        <v>1.09885875</v>
      </c>
      <c r="GL583">
        <v>-0.2429888555347123</v>
      </c>
      <c r="GM583">
        <v>0.02551774923337675</v>
      </c>
      <c r="GN583">
        <v>0</v>
      </c>
      <c r="GO583">
        <v>0</v>
      </c>
      <c r="GP583">
        <v>3</v>
      </c>
      <c r="GQ583" t="s">
        <v>459</v>
      </c>
      <c r="GR583">
        <v>3.10235</v>
      </c>
      <c r="GS583">
        <v>2.72603</v>
      </c>
      <c r="GT583">
        <v>0.193909</v>
      </c>
      <c r="GU583">
        <v>0.197755</v>
      </c>
      <c r="GV583">
        <v>0.100748</v>
      </c>
      <c r="GW583">
        <v>0.0985731</v>
      </c>
      <c r="GX583">
        <v>21066.5</v>
      </c>
      <c r="GY583">
        <v>19051.4</v>
      </c>
      <c r="GZ583">
        <v>26696.5</v>
      </c>
      <c r="HA583">
        <v>23967.9</v>
      </c>
      <c r="HB583">
        <v>38428.1</v>
      </c>
      <c r="HC583">
        <v>31948.8</v>
      </c>
      <c r="HD583">
        <v>46620.2</v>
      </c>
      <c r="HE583">
        <v>37918.4</v>
      </c>
      <c r="HF583">
        <v>1.87293</v>
      </c>
      <c r="HG583">
        <v>1.86322</v>
      </c>
      <c r="HH583">
        <v>0.173673</v>
      </c>
      <c r="HI583">
        <v>0</v>
      </c>
      <c r="HJ583">
        <v>27.164</v>
      </c>
      <c r="HK583">
        <v>999.9</v>
      </c>
      <c r="HL583">
        <v>46.5</v>
      </c>
      <c r="HM583">
        <v>31.6</v>
      </c>
      <c r="HN583">
        <v>24.062</v>
      </c>
      <c r="HO583">
        <v>60.9659</v>
      </c>
      <c r="HP583">
        <v>22.2917</v>
      </c>
      <c r="HQ583">
        <v>1</v>
      </c>
      <c r="HR583">
        <v>0.106077</v>
      </c>
      <c r="HS583">
        <v>0.215545</v>
      </c>
      <c r="HT583">
        <v>20.2804</v>
      </c>
      <c r="HU583">
        <v>5.2131</v>
      </c>
      <c r="HV583">
        <v>11.9787</v>
      </c>
      <c r="HW583">
        <v>4.96385</v>
      </c>
      <c r="HX583">
        <v>3.27453</v>
      </c>
      <c r="HY583">
        <v>9999</v>
      </c>
      <c r="HZ583">
        <v>9999</v>
      </c>
      <c r="IA583">
        <v>9999</v>
      </c>
      <c r="IB583">
        <v>999.9</v>
      </c>
      <c r="IC583">
        <v>1.86396</v>
      </c>
      <c r="ID583">
        <v>1.86007</v>
      </c>
      <c r="IE583">
        <v>1.85839</v>
      </c>
      <c r="IF583">
        <v>1.85976</v>
      </c>
      <c r="IG583">
        <v>1.85988</v>
      </c>
      <c r="IH583">
        <v>1.85837</v>
      </c>
      <c r="II583">
        <v>1.85745</v>
      </c>
      <c r="IJ583">
        <v>1.8524</v>
      </c>
      <c r="IK583">
        <v>0</v>
      </c>
      <c r="IL583">
        <v>0</v>
      </c>
      <c r="IM583">
        <v>0</v>
      </c>
      <c r="IN583">
        <v>0</v>
      </c>
      <c r="IO583" t="s">
        <v>443</v>
      </c>
      <c r="IP583" t="s">
        <v>444</v>
      </c>
      <c r="IQ583" t="s">
        <v>445</v>
      </c>
      <c r="IR583" t="s">
        <v>445</v>
      </c>
      <c r="IS583" t="s">
        <v>445</v>
      </c>
      <c r="IT583" t="s">
        <v>445</v>
      </c>
      <c r="IU583">
        <v>0</v>
      </c>
      <c r="IV583">
        <v>100</v>
      </c>
      <c r="IW583">
        <v>100</v>
      </c>
      <c r="IX583">
        <v>-0.6899999999999999</v>
      </c>
      <c r="IY583">
        <v>0.2783</v>
      </c>
      <c r="IZ583">
        <v>-1.101190050776656</v>
      </c>
      <c r="JA583">
        <v>-0.0009077452495023094</v>
      </c>
      <c r="JB583">
        <v>1.260287539409167E-06</v>
      </c>
      <c r="JC583">
        <v>-2.747980142854786E-10</v>
      </c>
      <c r="JD583">
        <v>0.01164710740424388</v>
      </c>
      <c r="JE583">
        <v>0.002354074995816399</v>
      </c>
      <c r="JF583">
        <v>0.0004967520844642659</v>
      </c>
      <c r="JG583">
        <v>-1.558376616488758E-06</v>
      </c>
      <c r="JH583">
        <v>1</v>
      </c>
      <c r="JI583">
        <v>1955</v>
      </c>
      <c r="JJ583">
        <v>1</v>
      </c>
      <c r="JK583">
        <v>26</v>
      </c>
      <c r="JL583">
        <v>194437.1</v>
      </c>
      <c r="JM583">
        <v>194437.3</v>
      </c>
      <c r="JN583">
        <v>3.04321</v>
      </c>
      <c r="JO583">
        <v>2.59766</v>
      </c>
      <c r="JP583">
        <v>1.49658</v>
      </c>
      <c r="JQ583">
        <v>2.34741</v>
      </c>
      <c r="JR583">
        <v>1.54907</v>
      </c>
      <c r="JS583">
        <v>2.48047</v>
      </c>
      <c r="JT583">
        <v>35.9645</v>
      </c>
      <c r="JU583">
        <v>24.1488</v>
      </c>
      <c r="JV583">
        <v>18</v>
      </c>
      <c r="JW583">
        <v>482.369</v>
      </c>
      <c r="JX583">
        <v>490.82</v>
      </c>
      <c r="JY583">
        <v>26.9955</v>
      </c>
      <c r="JZ583">
        <v>28.6291</v>
      </c>
      <c r="KA583">
        <v>30.0004</v>
      </c>
      <c r="KB583">
        <v>28.8279</v>
      </c>
      <c r="KC583">
        <v>28.8195</v>
      </c>
      <c r="KD583">
        <v>61.0386</v>
      </c>
      <c r="KE583">
        <v>15.9925</v>
      </c>
      <c r="KF583">
        <v>61.7399</v>
      </c>
      <c r="KG583">
        <v>26.9898</v>
      </c>
      <c r="KH583">
        <v>1423.02</v>
      </c>
      <c r="KI583">
        <v>20.8088</v>
      </c>
      <c r="KJ583">
        <v>101.93</v>
      </c>
      <c r="KK583">
        <v>91.4464</v>
      </c>
    </row>
    <row r="584" spans="1:297">
      <c r="A584">
        <v>566</v>
      </c>
      <c r="B584">
        <v>1758655839.1</v>
      </c>
      <c r="C584">
        <v>14206.09999990463</v>
      </c>
      <c r="D584" t="s">
        <v>1582</v>
      </c>
      <c r="E584" t="s">
        <v>1583</v>
      </c>
      <c r="F584">
        <v>5</v>
      </c>
      <c r="G584" t="s">
        <v>1413</v>
      </c>
      <c r="H584" t="s">
        <v>438</v>
      </c>
      <c r="I584">
        <v>1758655831.314285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(EA584+(U584+2*0.95*5.67E-8*(((EA584+$B$9)+273)^4-(EA584+273)^4)-44100*J584)/(1.84*29.3*R584+8*0.95*5.67E-8*(EA584+273)^3))</f>
        <v>0</v>
      </c>
      <c r="W584">
        <f>($C$9*EB584+$D$9*EC584+$E$9*V584)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2*0.95*5.67E-8*(((EA584+$B$9)+273)^4-(W584+273)^4)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1439.711396258236</v>
      </c>
      <c r="AK584">
        <v>1403.709212121212</v>
      </c>
      <c r="AL584">
        <v>3.431822453952817</v>
      </c>
      <c r="AM584">
        <v>65.18557991189942</v>
      </c>
      <c r="AN584">
        <f>(AP584 - AO584 + DY584*1E3/(8.314*(EA584+273.15)) * AR584/DX584 * AQ584) * DX584/(100*DL584) * 1000/(1000 - AP584)</f>
        <v>0</v>
      </c>
      <c r="AO584">
        <v>20.8009464132808</v>
      </c>
      <c r="AP584">
        <v>21.87597272727272</v>
      </c>
      <c r="AQ584">
        <v>0.0003938019306585893</v>
      </c>
      <c r="AR584">
        <v>105.0321388018358</v>
      </c>
      <c r="AS584">
        <v>0</v>
      </c>
      <c r="AT584">
        <v>0</v>
      </c>
      <c r="AU584">
        <f>IF(AS584*$H$15&gt;=AW584,1.0,(AW584/(AW584-AS584*$H$15)))</f>
        <v>0</v>
      </c>
      <c r="AV584">
        <f>(AU584-1)*100</f>
        <v>0</v>
      </c>
      <c r="AW584">
        <f>MAX(0,($B$15+$C$15*EF584)/(1+$D$15*EF584)*DY584/(EA584+273)*$E$15)</f>
        <v>0</v>
      </c>
      <c r="AX584" t="s">
        <v>439</v>
      </c>
      <c r="AY584" t="s">
        <v>439</v>
      </c>
      <c r="AZ584">
        <v>0</v>
      </c>
      <c r="BA584">
        <v>0</v>
      </c>
      <c r="BB584">
        <f>1-AZ584/BA584</f>
        <v>0</v>
      </c>
      <c r="BC584">
        <v>0</v>
      </c>
      <c r="BD584" t="s">
        <v>439</v>
      </c>
      <c r="BE584" t="s">
        <v>439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439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$B$13*EG584+$C$13*EH584+$F$13*ES584*(1-EV584)</f>
        <v>0</v>
      </c>
      <c r="DI584">
        <f>DH584*DJ584</f>
        <v>0</v>
      </c>
      <c r="DJ584">
        <f>($B$13*$D$11+$C$13*$D$11+$F$13*((FF584+EX584)/MAX(FF584+EX584+FG584, 0.1)*$I$11+FG584/MAX(FF584+EX584+FG584, 0.1)*$J$11))/($B$13+$C$13+$F$13)</f>
        <v>0</v>
      </c>
      <c r="DK584">
        <f>($B$13*$K$11+$C$13*$K$11+$F$13*((FF584+EX584)/MAX(FF584+EX584+FG584, 0.1)*$P$11+FG584/MAX(FF584+EX584+FG584, 0.1)*$Q$11))/($B$13+$C$13+$F$13)</f>
        <v>0</v>
      </c>
      <c r="DL584">
        <v>5.79</v>
      </c>
      <c r="DM584">
        <v>0.5</v>
      </c>
      <c r="DN584" t="s">
        <v>440</v>
      </c>
      <c r="DO584">
        <v>2</v>
      </c>
      <c r="DP584" t="b">
        <v>1</v>
      </c>
      <c r="DQ584">
        <v>1758655831.314285</v>
      </c>
      <c r="DR584">
        <v>1348.704642857143</v>
      </c>
      <c r="DS584">
        <v>1393.068214285714</v>
      </c>
      <c r="DT584">
        <v>21.85153214285714</v>
      </c>
      <c r="DU584">
        <v>20.77577142857143</v>
      </c>
      <c r="DV584">
        <v>1349.411428571428</v>
      </c>
      <c r="DW584">
        <v>21.57354285714285</v>
      </c>
      <c r="DX584">
        <v>499.9690000000001</v>
      </c>
      <c r="DY584">
        <v>90.21366071428569</v>
      </c>
      <c r="DZ584">
        <v>0.06775382857142857</v>
      </c>
      <c r="EA584">
        <v>28.68764285714286</v>
      </c>
      <c r="EB584">
        <v>30.00672142857143</v>
      </c>
      <c r="EC584">
        <v>999.9000000000002</v>
      </c>
      <c r="ED584">
        <v>0</v>
      </c>
      <c r="EE584">
        <v>0</v>
      </c>
      <c r="EF584">
        <v>10001.47178571428</v>
      </c>
      <c r="EG584">
        <v>0</v>
      </c>
      <c r="EH584">
        <v>11.288625</v>
      </c>
      <c r="EI584">
        <v>-44.36297500000001</v>
      </c>
      <c r="EJ584">
        <v>1378.834642857143</v>
      </c>
      <c r="EK584">
        <v>1422.623928571429</v>
      </c>
      <c r="EL584">
        <v>1.075755357142857</v>
      </c>
      <c r="EM584">
        <v>1393.068214285714</v>
      </c>
      <c r="EN584">
        <v>20.77577142857143</v>
      </c>
      <c r="EO584">
        <v>1.971305714285714</v>
      </c>
      <c r="EP584">
        <v>1.8742575</v>
      </c>
      <c r="EQ584">
        <v>17.215725</v>
      </c>
      <c r="ER584">
        <v>16.42025</v>
      </c>
      <c r="ES584">
        <v>1999.986428571428</v>
      </c>
      <c r="ET584">
        <v>0.9800006071428571</v>
      </c>
      <c r="EU584">
        <v>0.01999949642857143</v>
      </c>
      <c r="EV584">
        <v>0</v>
      </c>
      <c r="EW584">
        <v>915.1280714285715</v>
      </c>
      <c r="EX584">
        <v>5.00078</v>
      </c>
      <c r="EY584">
        <v>17819.30357142857</v>
      </c>
      <c r="EZ584">
        <v>16379.51071428572</v>
      </c>
      <c r="FA584">
        <v>39.2275</v>
      </c>
      <c r="FB584">
        <v>39.93042857142857</v>
      </c>
      <c r="FC584">
        <v>39.46614285714286</v>
      </c>
      <c r="FD584">
        <v>39.72521428571429</v>
      </c>
      <c r="FE584">
        <v>40.49971428571428</v>
      </c>
      <c r="FF584">
        <v>1955.086428571429</v>
      </c>
      <c r="FG584">
        <v>39.9</v>
      </c>
      <c r="FH584">
        <v>0</v>
      </c>
      <c r="FI584">
        <v>1758655837.2</v>
      </c>
      <c r="FJ584">
        <v>0</v>
      </c>
      <c r="FK584">
        <v>915.1477692307694</v>
      </c>
      <c r="FL584">
        <v>3.260444434017745</v>
      </c>
      <c r="FM584">
        <v>60.82735053228073</v>
      </c>
      <c r="FN584">
        <v>17819.19230769231</v>
      </c>
      <c r="FO584">
        <v>15</v>
      </c>
      <c r="FP584">
        <v>0</v>
      </c>
      <c r="FQ584" t="s">
        <v>441</v>
      </c>
      <c r="FR584">
        <v>1746989605.5</v>
      </c>
      <c r="FS584">
        <v>1746989593.5</v>
      </c>
      <c r="FT584">
        <v>0</v>
      </c>
      <c r="FU584">
        <v>-0.274</v>
      </c>
      <c r="FV584">
        <v>-0.002</v>
      </c>
      <c r="FW584">
        <v>2.549</v>
      </c>
      <c r="FX584">
        <v>0.129</v>
      </c>
      <c r="FY584">
        <v>420</v>
      </c>
      <c r="FZ584">
        <v>17</v>
      </c>
      <c r="GA584">
        <v>0.02</v>
      </c>
      <c r="GB584">
        <v>0.04</v>
      </c>
      <c r="GC584">
        <v>-44.25208536585366</v>
      </c>
      <c r="GD584">
        <v>-2.593877351916382</v>
      </c>
      <c r="GE584">
        <v>0.2608364224912555</v>
      </c>
      <c r="GF584">
        <v>0</v>
      </c>
      <c r="GG584">
        <v>915.0659411764707</v>
      </c>
      <c r="GH584">
        <v>2.592268906215263</v>
      </c>
      <c r="GI584">
        <v>0.3257797831788</v>
      </c>
      <c r="GJ584">
        <v>0</v>
      </c>
      <c r="GK584">
        <v>1.085520975609756</v>
      </c>
      <c r="GL584">
        <v>-0.1629186062717756</v>
      </c>
      <c r="GM584">
        <v>0.02049012764126917</v>
      </c>
      <c r="GN584">
        <v>0</v>
      </c>
      <c r="GO584">
        <v>0</v>
      </c>
      <c r="GP584">
        <v>3</v>
      </c>
      <c r="GQ584" t="s">
        <v>459</v>
      </c>
      <c r="GR584">
        <v>3.10238</v>
      </c>
      <c r="GS584">
        <v>2.72616</v>
      </c>
      <c r="GT584">
        <v>0.19534</v>
      </c>
      <c r="GU584">
        <v>0.199168</v>
      </c>
      <c r="GV584">
        <v>0.100787</v>
      </c>
      <c r="GW584">
        <v>0.0986398</v>
      </c>
      <c r="GX584">
        <v>21029.1</v>
      </c>
      <c r="GY584">
        <v>19017.8</v>
      </c>
      <c r="GZ584">
        <v>26696.4</v>
      </c>
      <c r="HA584">
        <v>23967.9</v>
      </c>
      <c r="HB584">
        <v>38426.5</v>
      </c>
      <c r="HC584">
        <v>31946.4</v>
      </c>
      <c r="HD584">
        <v>46620.1</v>
      </c>
      <c r="HE584">
        <v>37918.2</v>
      </c>
      <c r="HF584">
        <v>1.87248</v>
      </c>
      <c r="HG584">
        <v>1.8635</v>
      </c>
      <c r="HH584">
        <v>0.175126</v>
      </c>
      <c r="HI584">
        <v>0</v>
      </c>
      <c r="HJ584">
        <v>27.1617</v>
      </c>
      <c r="HK584">
        <v>999.9</v>
      </c>
      <c r="HL584">
        <v>46.6</v>
      </c>
      <c r="HM584">
        <v>31.6</v>
      </c>
      <c r="HN584">
        <v>24.1128</v>
      </c>
      <c r="HO584">
        <v>61.0659</v>
      </c>
      <c r="HP584">
        <v>22.4639</v>
      </c>
      <c r="HQ584">
        <v>1</v>
      </c>
      <c r="HR584">
        <v>0.105993</v>
      </c>
      <c r="HS584">
        <v>-0.0272903</v>
      </c>
      <c r="HT584">
        <v>20.2801</v>
      </c>
      <c r="HU584">
        <v>5.21175</v>
      </c>
      <c r="HV584">
        <v>11.9787</v>
      </c>
      <c r="HW584">
        <v>4.9635</v>
      </c>
      <c r="HX584">
        <v>3.27448</v>
      </c>
      <c r="HY584">
        <v>9999</v>
      </c>
      <c r="HZ584">
        <v>9999</v>
      </c>
      <c r="IA584">
        <v>9999</v>
      </c>
      <c r="IB584">
        <v>999.9</v>
      </c>
      <c r="IC584">
        <v>1.86395</v>
      </c>
      <c r="ID584">
        <v>1.86005</v>
      </c>
      <c r="IE584">
        <v>1.85838</v>
      </c>
      <c r="IF584">
        <v>1.85974</v>
      </c>
      <c r="IG584">
        <v>1.85987</v>
      </c>
      <c r="IH584">
        <v>1.85837</v>
      </c>
      <c r="II584">
        <v>1.85744</v>
      </c>
      <c r="IJ584">
        <v>1.8524</v>
      </c>
      <c r="IK584">
        <v>0</v>
      </c>
      <c r="IL584">
        <v>0</v>
      </c>
      <c r="IM584">
        <v>0</v>
      </c>
      <c r="IN584">
        <v>0</v>
      </c>
      <c r="IO584" t="s">
        <v>443</v>
      </c>
      <c r="IP584" t="s">
        <v>444</v>
      </c>
      <c r="IQ584" t="s">
        <v>445</v>
      </c>
      <c r="IR584" t="s">
        <v>445</v>
      </c>
      <c r="IS584" t="s">
        <v>445</v>
      </c>
      <c r="IT584" t="s">
        <v>445</v>
      </c>
      <c r="IU584">
        <v>0</v>
      </c>
      <c r="IV584">
        <v>100</v>
      </c>
      <c r="IW584">
        <v>100</v>
      </c>
      <c r="IX584">
        <v>-0.68</v>
      </c>
      <c r="IY584">
        <v>0.2786</v>
      </c>
      <c r="IZ584">
        <v>-1.101190050776656</v>
      </c>
      <c r="JA584">
        <v>-0.0009077452495023094</v>
      </c>
      <c r="JB584">
        <v>1.260287539409167E-06</v>
      </c>
      <c r="JC584">
        <v>-2.747980142854786E-10</v>
      </c>
      <c r="JD584">
        <v>0.01164710740424388</v>
      </c>
      <c r="JE584">
        <v>0.002354074995816399</v>
      </c>
      <c r="JF584">
        <v>0.0004967520844642659</v>
      </c>
      <c r="JG584">
        <v>-1.558376616488758E-06</v>
      </c>
      <c r="JH584">
        <v>1</v>
      </c>
      <c r="JI584">
        <v>1955</v>
      </c>
      <c r="JJ584">
        <v>1</v>
      </c>
      <c r="JK584">
        <v>26</v>
      </c>
      <c r="JL584">
        <v>194437.2</v>
      </c>
      <c r="JM584">
        <v>194437.4</v>
      </c>
      <c r="JN584">
        <v>3.06885</v>
      </c>
      <c r="JO584">
        <v>2.59644</v>
      </c>
      <c r="JP584">
        <v>1.49658</v>
      </c>
      <c r="JQ584">
        <v>2.34741</v>
      </c>
      <c r="JR584">
        <v>1.54907</v>
      </c>
      <c r="JS584">
        <v>2.44995</v>
      </c>
      <c r="JT584">
        <v>35.9645</v>
      </c>
      <c r="JU584">
        <v>24.1838</v>
      </c>
      <c r="JV584">
        <v>18</v>
      </c>
      <c r="JW584">
        <v>482.121</v>
      </c>
      <c r="JX584">
        <v>491.01</v>
      </c>
      <c r="JY584">
        <v>26.9911</v>
      </c>
      <c r="JZ584">
        <v>28.6315</v>
      </c>
      <c r="KA584">
        <v>30.0001</v>
      </c>
      <c r="KB584">
        <v>28.8297</v>
      </c>
      <c r="KC584">
        <v>28.8206</v>
      </c>
      <c r="KD584">
        <v>61.571</v>
      </c>
      <c r="KE584">
        <v>15.9925</v>
      </c>
      <c r="KF584">
        <v>61.7399</v>
      </c>
      <c r="KG584">
        <v>27.0917</v>
      </c>
      <c r="KH584">
        <v>1436.38</v>
      </c>
      <c r="KI584">
        <v>20.8093</v>
      </c>
      <c r="KJ584">
        <v>101.929</v>
      </c>
      <c r="KK584">
        <v>91.44589999999999</v>
      </c>
    </row>
    <row r="585" spans="1:297">
      <c r="A585">
        <v>567</v>
      </c>
      <c r="B585">
        <v>1758655844.1</v>
      </c>
      <c r="C585">
        <v>14211.09999990463</v>
      </c>
      <c r="D585" t="s">
        <v>1584</v>
      </c>
      <c r="E585" t="s">
        <v>1585</v>
      </c>
      <c r="F585">
        <v>5</v>
      </c>
      <c r="G585" t="s">
        <v>1413</v>
      </c>
      <c r="H585" t="s">
        <v>438</v>
      </c>
      <c r="I585">
        <v>1758655836.6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(EA585+(U585+2*0.95*5.67E-8*(((EA585+$B$9)+273)^4-(EA585+273)^4)-44100*J585)/(1.84*29.3*R585+8*0.95*5.67E-8*(EA585+273)^3))</f>
        <v>0</v>
      </c>
      <c r="W585">
        <f>($C$9*EB585+$D$9*EC585+$E$9*V585)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2*0.95*5.67E-8*(((EA585+$B$9)+273)^4-(W585+273)^4)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1456.552655491383</v>
      </c>
      <c r="AK585">
        <v>1420.72993939394</v>
      </c>
      <c r="AL585">
        <v>3.397513662461747</v>
      </c>
      <c r="AM585">
        <v>65.18557991189942</v>
      </c>
      <c r="AN585">
        <f>(AP585 - AO585 + DY585*1E3/(8.314*(EA585+273.15)) * AR585/DX585 * AQ585) * DX585/(100*DL585) * 1000/(1000 - AP585)</f>
        <v>0</v>
      </c>
      <c r="AO585">
        <v>20.8342057442818</v>
      </c>
      <c r="AP585">
        <v>21.89231272727273</v>
      </c>
      <c r="AQ585">
        <v>0.0005603832445859558</v>
      </c>
      <c r="AR585">
        <v>105.0321388018358</v>
      </c>
      <c r="AS585">
        <v>0</v>
      </c>
      <c r="AT585">
        <v>0</v>
      </c>
      <c r="AU585">
        <f>IF(AS585*$H$15&gt;=AW585,1.0,(AW585/(AW585-AS585*$H$15)))</f>
        <v>0</v>
      </c>
      <c r="AV585">
        <f>(AU585-1)*100</f>
        <v>0</v>
      </c>
      <c r="AW585">
        <f>MAX(0,($B$15+$C$15*EF585)/(1+$D$15*EF585)*DY585/(EA585+273)*$E$15)</f>
        <v>0</v>
      </c>
      <c r="AX585" t="s">
        <v>439</v>
      </c>
      <c r="AY585" t="s">
        <v>439</v>
      </c>
      <c r="AZ585">
        <v>0</v>
      </c>
      <c r="BA585">
        <v>0</v>
      </c>
      <c r="BB585">
        <f>1-AZ585/BA585</f>
        <v>0</v>
      </c>
      <c r="BC585">
        <v>0</v>
      </c>
      <c r="BD585" t="s">
        <v>439</v>
      </c>
      <c r="BE585" t="s">
        <v>439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439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$B$13*EG585+$C$13*EH585+$F$13*ES585*(1-EV585)</f>
        <v>0</v>
      </c>
      <c r="DI585">
        <f>DH585*DJ585</f>
        <v>0</v>
      </c>
      <c r="DJ585">
        <f>($B$13*$D$11+$C$13*$D$11+$F$13*((FF585+EX585)/MAX(FF585+EX585+FG585, 0.1)*$I$11+FG585/MAX(FF585+EX585+FG585, 0.1)*$J$11))/($B$13+$C$13+$F$13)</f>
        <v>0</v>
      </c>
      <c r="DK585">
        <f>($B$13*$K$11+$C$13*$K$11+$F$13*((FF585+EX585)/MAX(FF585+EX585+FG585, 0.1)*$P$11+FG585/MAX(FF585+EX585+FG585, 0.1)*$Q$11))/($B$13+$C$13+$F$13)</f>
        <v>0</v>
      </c>
      <c r="DL585">
        <v>5.79</v>
      </c>
      <c r="DM585">
        <v>0.5</v>
      </c>
      <c r="DN585" t="s">
        <v>440</v>
      </c>
      <c r="DO585">
        <v>2</v>
      </c>
      <c r="DP585" t="b">
        <v>1</v>
      </c>
      <c r="DQ585">
        <v>1758655836.6</v>
      </c>
      <c r="DR585">
        <v>1366.294074074074</v>
      </c>
      <c r="DS585">
        <v>1410.759259259259</v>
      </c>
      <c r="DT585">
        <v>21.87107407407407</v>
      </c>
      <c r="DU585">
        <v>20.80503333333333</v>
      </c>
      <c r="DV585">
        <v>1366.984074074074</v>
      </c>
      <c r="DW585">
        <v>21.59267037037037</v>
      </c>
      <c r="DX585">
        <v>499.9695185185185</v>
      </c>
      <c r="DY585">
        <v>90.21285185185187</v>
      </c>
      <c r="DZ585">
        <v>0.06794165925925927</v>
      </c>
      <c r="EA585">
        <v>28.68121481481481</v>
      </c>
      <c r="EB585">
        <v>30.00424814814815</v>
      </c>
      <c r="EC585">
        <v>999.9000000000001</v>
      </c>
      <c r="ED585">
        <v>0</v>
      </c>
      <c r="EE585">
        <v>0</v>
      </c>
      <c r="EF585">
        <v>10008.83703703704</v>
      </c>
      <c r="EG585">
        <v>0</v>
      </c>
      <c r="EH585">
        <v>11.28847037037037</v>
      </c>
      <c r="EI585">
        <v>-44.4652</v>
      </c>
      <c r="EJ585">
        <v>1396.844814814815</v>
      </c>
      <c r="EK585">
        <v>1440.733703703704</v>
      </c>
      <c r="EL585">
        <v>1.066038518518518</v>
      </c>
      <c r="EM585">
        <v>1410.759259259259</v>
      </c>
      <c r="EN585">
        <v>20.80503333333333</v>
      </c>
      <c r="EO585">
        <v>1.973050740740741</v>
      </c>
      <c r="EP585">
        <v>1.876880370370371</v>
      </c>
      <c r="EQ585">
        <v>17.22971851851852</v>
      </c>
      <c r="ER585">
        <v>16.44222222222222</v>
      </c>
      <c r="ES585">
        <v>1999.997777777777</v>
      </c>
      <c r="ET585">
        <v>0.9800006666666666</v>
      </c>
      <c r="EU585">
        <v>0.01999943703703704</v>
      </c>
      <c r="EV585">
        <v>0</v>
      </c>
      <c r="EW585">
        <v>915.460074074074</v>
      </c>
      <c r="EX585">
        <v>5.00078</v>
      </c>
      <c r="EY585">
        <v>17824.9962962963</v>
      </c>
      <c r="EZ585">
        <v>16379.61481481482</v>
      </c>
      <c r="FA585">
        <v>39.22429629629629</v>
      </c>
      <c r="FB585">
        <v>39.93259259259258</v>
      </c>
      <c r="FC585">
        <v>39.5158888888889</v>
      </c>
      <c r="FD585">
        <v>39.72203703703703</v>
      </c>
      <c r="FE585">
        <v>40.48818518518518</v>
      </c>
      <c r="FF585">
        <v>1955.097777777778</v>
      </c>
      <c r="FG585">
        <v>39.9</v>
      </c>
      <c r="FH585">
        <v>0</v>
      </c>
      <c r="FI585">
        <v>1758655842.6</v>
      </c>
      <c r="FJ585">
        <v>0</v>
      </c>
      <c r="FK585">
        <v>915.4971200000001</v>
      </c>
      <c r="FL585">
        <v>5.027153854431051</v>
      </c>
      <c r="FM585">
        <v>70.80769245446535</v>
      </c>
      <c r="FN585">
        <v>17825.532</v>
      </c>
      <c r="FO585">
        <v>15</v>
      </c>
      <c r="FP585">
        <v>0</v>
      </c>
      <c r="FQ585" t="s">
        <v>441</v>
      </c>
      <c r="FR585">
        <v>1746989605.5</v>
      </c>
      <c r="FS585">
        <v>1746989593.5</v>
      </c>
      <c r="FT585">
        <v>0</v>
      </c>
      <c r="FU585">
        <v>-0.274</v>
      </c>
      <c r="FV585">
        <v>-0.002</v>
      </c>
      <c r="FW585">
        <v>2.549</v>
      </c>
      <c r="FX585">
        <v>0.129</v>
      </c>
      <c r="FY585">
        <v>420</v>
      </c>
      <c r="FZ585">
        <v>17</v>
      </c>
      <c r="GA585">
        <v>0.02</v>
      </c>
      <c r="GB585">
        <v>0.04</v>
      </c>
      <c r="GC585">
        <v>-44.34972682926829</v>
      </c>
      <c r="GD585">
        <v>-1.599449477351935</v>
      </c>
      <c r="GE585">
        <v>0.2034176300299941</v>
      </c>
      <c r="GF585">
        <v>0</v>
      </c>
      <c r="GG585">
        <v>915.233705882353</v>
      </c>
      <c r="GH585">
        <v>3.309335365638328</v>
      </c>
      <c r="GI585">
        <v>0.3700110912019403</v>
      </c>
      <c r="GJ585">
        <v>0</v>
      </c>
      <c r="GK585">
        <v>1.074603658536585</v>
      </c>
      <c r="GL585">
        <v>-0.1326183972125454</v>
      </c>
      <c r="GM585">
        <v>0.01785431255632691</v>
      </c>
      <c r="GN585">
        <v>0</v>
      </c>
      <c r="GO585">
        <v>0</v>
      </c>
      <c r="GP585">
        <v>3</v>
      </c>
      <c r="GQ585" t="s">
        <v>459</v>
      </c>
      <c r="GR585">
        <v>3.10252</v>
      </c>
      <c r="GS585">
        <v>2.72647</v>
      </c>
      <c r="GT585">
        <v>0.196756</v>
      </c>
      <c r="GU585">
        <v>0.200548</v>
      </c>
      <c r="GV585">
        <v>0.100841</v>
      </c>
      <c r="GW585">
        <v>0.0987174</v>
      </c>
      <c r="GX585">
        <v>20992.2</v>
      </c>
      <c r="GY585">
        <v>18984.9</v>
      </c>
      <c r="GZ585">
        <v>26696.5</v>
      </c>
      <c r="HA585">
        <v>23967.6</v>
      </c>
      <c r="HB585">
        <v>38424.6</v>
      </c>
      <c r="HC585">
        <v>31943.4</v>
      </c>
      <c r="HD585">
        <v>46620.3</v>
      </c>
      <c r="HE585">
        <v>37917.7</v>
      </c>
      <c r="HF585">
        <v>1.87335</v>
      </c>
      <c r="HG585">
        <v>1.86315</v>
      </c>
      <c r="HH585">
        <v>0.174083</v>
      </c>
      <c r="HI585">
        <v>0</v>
      </c>
      <c r="HJ585">
        <v>27.1604</v>
      </c>
      <c r="HK585">
        <v>999.9</v>
      </c>
      <c r="HL585">
        <v>46.6</v>
      </c>
      <c r="HM585">
        <v>31.6</v>
      </c>
      <c r="HN585">
        <v>24.113</v>
      </c>
      <c r="HO585">
        <v>61.0159</v>
      </c>
      <c r="HP585">
        <v>22.5521</v>
      </c>
      <c r="HQ585">
        <v>1</v>
      </c>
      <c r="HR585">
        <v>0.105709</v>
      </c>
      <c r="HS585">
        <v>-0.038238</v>
      </c>
      <c r="HT585">
        <v>20.2805</v>
      </c>
      <c r="HU585">
        <v>5.2122</v>
      </c>
      <c r="HV585">
        <v>11.9794</v>
      </c>
      <c r="HW585">
        <v>4.96365</v>
      </c>
      <c r="HX585">
        <v>3.27443</v>
      </c>
      <c r="HY585">
        <v>9999</v>
      </c>
      <c r="HZ585">
        <v>9999</v>
      </c>
      <c r="IA585">
        <v>9999</v>
      </c>
      <c r="IB585">
        <v>999.9</v>
      </c>
      <c r="IC585">
        <v>1.86394</v>
      </c>
      <c r="ID585">
        <v>1.86005</v>
      </c>
      <c r="IE585">
        <v>1.85838</v>
      </c>
      <c r="IF585">
        <v>1.85974</v>
      </c>
      <c r="IG585">
        <v>1.85988</v>
      </c>
      <c r="IH585">
        <v>1.85837</v>
      </c>
      <c r="II585">
        <v>1.85744</v>
      </c>
      <c r="IJ585">
        <v>1.85242</v>
      </c>
      <c r="IK585">
        <v>0</v>
      </c>
      <c r="IL585">
        <v>0</v>
      </c>
      <c r="IM585">
        <v>0</v>
      </c>
      <c r="IN585">
        <v>0</v>
      </c>
      <c r="IO585" t="s">
        <v>443</v>
      </c>
      <c r="IP585" t="s">
        <v>444</v>
      </c>
      <c r="IQ585" t="s">
        <v>445</v>
      </c>
      <c r="IR585" t="s">
        <v>445</v>
      </c>
      <c r="IS585" t="s">
        <v>445</v>
      </c>
      <c r="IT585" t="s">
        <v>445</v>
      </c>
      <c r="IU585">
        <v>0</v>
      </c>
      <c r="IV585">
        <v>100</v>
      </c>
      <c r="IW585">
        <v>100</v>
      </c>
      <c r="IX585">
        <v>-0.66</v>
      </c>
      <c r="IY585">
        <v>0.2788</v>
      </c>
      <c r="IZ585">
        <v>-1.101190050776656</v>
      </c>
      <c r="JA585">
        <v>-0.0009077452495023094</v>
      </c>
      <c r="JB585">
        <v>1.260287539409167E-06</v>
      </c>
      <c r="JC585">
        <v>-2.747980142854786E-10</v>
      </c>
      <c r="JD585">
        <v>0.01164710740424388</v>
      </c>
      <c r="JE585">
        <v>0.002354074995816399</v>
      </c>
      <c r="JF585">
        <v>0.0004967520844642659</v>
      </c>
      <c r="JG585">
        <v>-1.558376616488758E-06</v>
      </c>
      <c r="JH585">
        <v>1</v>
      </c>
      <c r="JI585">
        <v>1955</v>
      </c>
      <c r="JJ585">
        <v>1</v>
      </c>
      <c r="JK585">
        <v>26</v>
      </c>
      <c r="JL585">
        <v>194437.3</v>
      </c>
      <c r="JM585">
        <v>194437.5</v>
      </c>
      <c r="JN585">
        <v>3.09937</v>
      </c>
      <c r="JO585">
        <v>2.59888</v>
      </c>
      <c r="JP585">
        <v>1.49658</v>
      </c>
      <c r="JQ585">
        <v>2.34619</v>
      </c>
      <c r="JR585">
        <v>1.54907</v>
      </c>
      <c r="JS585">
        <v>2.3645</v>
      </c>
      <c r="JT585">
        <v>35.9645</v>
      </c>
      <c r="JU585">
        <v>24.1751</v>
      </c>
      <c r="JV585">
        <v>18</v>
      </c>
      <c r="JW585">
        <v>482.635</v>
      </c>
      <c r="JX585">
        <v>490.791</v>
      </c>
      <c r="JY585">
        <v>27.0765</v>
      </c>
      <c r="JZ585">
        <v>28.6315</v>
      </c>
      <c r="KA585">
        <v>30.0001</v>
      </c>
      <c r="KB585">
        <v>28.8304</v>
      </c>
      <c r="KC585">
        <v>28.8219</v>
      </c>
      <c r="KD585">
        <v>62.1844</v>
      </c>
      <c r="KE585">
        <v>15.9925</v>
      </c>
      <c r="KF585">
        <v>61.7399</v>
      </c>
      <c r="KG585">
        <v>27.0691</v>
      </c>
      <c r="KH585">
        <v>1456.41</v>
      </c>
      <c r="KI585">
        <v>20.8039</v>
      </c>
      <c r="KJ585">
        <v>101.93</v>
      </c>
      <c r="KK585">
        <v>91.4449</v>
      </c>
    </row>
    <row r="586" spans="1:297">
      <c r="A586">
        <v>568</v>
      </c>
      <c r="B586">
        <v>1758655849.1</v>
      </c>
      <c r="C586">
        <v>14216.09999990463</v>
      </c>
      <c r="D586" t="s">
        <v>1586</v>
      </c>
      <c r="E586" t="s">
        <v>1587</v>
      </c>
      <c r="F586">
        <v>5</v>
      </c>
      <c r="G586" t="s">
        <v>1413</v>
      </c>
      <c r="H586" t="s">
        <v>438</v>
      </c>
      <c r="I586">
        <v>1758655841.314285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(EA586+(U586+2*0.95*5.67E-8*(((EA586+$B$9)+273)^4-(EA586+273)^4)-44100*J586)/(1.84*29.3*R586+8*0.95*5.67E-8*(EA586+273)^3))</f>
        <v>0</v>
      </c>
      <c r="W586">
        <f>($C$9*EB586+$D$9*EC586+$E$9*V586)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2*0.95*5.67E-8*(((EA586+$B$9)+273)^4-(W586+273)^4)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1473.806810835308</v>
      </c>
      <c r="AK586">
        <v>1437.729393939393</v>
      </c>
      <c r="AL586">
        <v>3.402293643993879</v>
      </c>
      <c r="AM586">
        <v>65.18557991189942</v>
      </c>
      <c r="AN586">
        <f>(AP586 - AO586 + DY586*1E3/(8.314*(EA586+273.15)) * AR586/DX586 * AQ586) * DX586/(100*DL586) * 1000/(1000 - AP586)</f>
        <v>0</v>
      </c>
      <c r="AO586">
        <v>20.84288252959918</v>
      </c>
      <c r="AP586">
        <v>21.90590000000001</v>
      </c>
      <c r="AQ586">
        <v>0.0001954241999137245</v>
      </c>
      <c r="AR586">
        <v>105.0321388018358</v>
      </c>
      <c r="AS586">
        <v>0</v>
      </c>
      <c r="AT586">
        <v>0</v>
      </c>
      <c r="AU586">
        <f>IF(AS586*$H$15&gt;=AW586,1.0,(AW586/(AW586-AS586*$H$15)))</f>
        <v>0</v>
      </c>
      <c r="AV586">
        <f>(AU586-1)*100</f>
        <v>0</v>
      </c>
      <c r="AW586">
        <f>MAX(0,($B$15+$C$15*EF586)/(1+$D$15*EF586)*DY586/(EA586+273)*$E$15)</f>
        <v>0</v>
      </c>
      <c r="AX586" t="s">
        <v>439</v>
      </c>
      <c r="AY586" t="s">
        <v>439</v>
      </c>
      <c r="AZ586">
        <v>0</v>
      </c>
      <c r="BA586">
        <v>0</v>
      </c>
      <c r="BB586">
        <f>1-AZ586/BA586</f>
        <v>0</v>
      </c>
      <c r="BC586">
        <v>0</v>
      </c>
      <c r="BD586" t="s">
        <v>439</v>
      </c>
      <c r="BE586" t="s">
        <v>439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439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$B$13*EG586+$C$13*EH586+$F$13*ES586*(1-EV586)</f>
        <v>0</v>
      </c>
      <c r="DI586">
        <f>DH586*DJ586</f>
        <v>0</v>
      </c>
      <c r="DJ586">
        <f>($B$13*$D$11+$C$13*$D$11+$F$13*((FF586+EX586)/MAX(FF586+EX586+FG586, 0.1)*$I$11+FG586/MAX(FF586+EX586+FG586, 0.1)*$J$11))/($B$13+$C$13+$F$13)</f>
        <v>0</v>
      </c>
      <c r="DK586">
        <f>($B$13*$K$11+$C$13*$K$11+$F$13*((FF586+EX586)/MAX(FF586+EX586+FG586, 0.1)*$P$11+FG586/MAX(FF586+EX586+FG586, 0.1)*$Q$11))/($B$13+$C$13+$F$13)</f>
        <v>0</v>
      </c>
      <c r="DL586">
        <v>5.79</v>
      </c>
      <c r="DM586">
        <v>0.5</v>
      </c>
      <c r="DN586" t="s">
        <v>440</v>
      </c>
      <c r="DO586">
        <v>2</v>
      </c>
      <c r="DP586" t="b">
        <v>1</v>
      </c>
      <c r="DQ586">
        <v>1758655841.314285</v>
      </c>
      <c r="DR586">
        <v>1382.0025</v>
      </c>
      <c r="DS586">
        <v>1426.535357142857</v>
      </c>
      <c r="DT586">
        <v>21.88543571428571</v>
      </c>
      <c r="DU586">
        <v>20.82168214285715</v>
      </c>
      <c r="DV586">
        <v>1382.677142857143</v>
      </c>
      <c r="DW586">
        <v>21.60673214285714</v>
      </c>
      <c r="DX586">
        <v>500.0253214285713</v>
      </c>
      <c r="DY586">
        <v>90.2123142857143</v>
      </c>
      <c r="DZ586">
        <v>0.06811187142857143</v>
      </c>
      <c r="EA586">
        <v>28.67832142857143</v>
      </c>
      <c r="EB586">
        <v>30.00187857142857</v>
      </c>
      <c r="EC586">
        <v>999.9000000000002</v>
      </c>
      <c r="ED586">
        <v>0</v>
      </c>
      <c r="EE586">
        <v>0</v>
      </c>
      <c r="EF586">
        <v>10003.56892857143</v>
      </c>
      <c r="EG586">
        <v>0</v>
      </c>
      <c r="EH586">
        <v>11.288625</v>
      </c>
      <c r="EI586">
        <v>-44.53217142857143</v>
      </c>
      <c r="EJ586">
        <v>1412.925357142857</v>
      </c>
      <c r="EK586">
        <v>1456.87</v>
      </c>
      <c r="EL586">
        <v>1.063756785714286</v>
      </c>
      <c r="EM586">
        <v>1426.535357142857</v>
      </c>
      <c r="EN586">
        <v>20.82168214285715</v>
      </c>
      <c r="EO586">
        <v>1.974335357142857</v>
      </c>
      <c r="EP586">
        <v>1.878370714285714</v>
      </c>
      <c r="EQ586">
        <v>17.24000357142857</v>
      </c>
      <c r="ER586">
        <v>16.45469642857143</v>
      </c>
      <c r="ES586">
        <v>1999.977857142857</v>
      </c>
      <c r="ET586">
        <v>0.9800003928571428</v>
      </c>
      <c r="EU586">
        <v>0.01999971785714286</v>
      </c>
      <c r="EV586">
        <v>0</v>
      </c>
      <c r="EW586">
        <v>915.8032142857143</v>
      </c>
      <c r="EX586">
        <v>5.00078</v>
      </c>
      <c r="EY586">
        <v>17830.90714285714</v>
      </c>
      <c r="EZ586">
        <v>16379.45</v>
      </c>
      <c r="FA586">
        <v>39.20949999999999</v>
      </c>
      <c r="FB586">
        <v>39.93721428571428</v>
      </c>
      <c r="FC586">
        <v>39.47517857142856</v>
      </c>
      <c r="FD586">
        <v>39.72742857142856</v>
      </c>
      <c r="FE586">
        <v>40.47067857142856</v>
      </c>
      <c r="FF586">
        <v>1955.077857142857</v>
      </c>
      <c r="FG586">
        <v>39.9</v>
      </c>
      <c r="FH586">
        <v>0</v>
      </c>
      <c r="FI586">
        <v>1758655848</v>
      </c>
      <c r="FJ586">
        <v>0</v>
      </c>
      <c r="FK586">
        <v>915.8811923076923</v>
      </c>
      <c r="FL586">
        <v>4.94806837313512</v>
      </c>
      <c r="FM586">
        <v>81.11452980775715</v>
      </c>
      <c r="FN586">
        <v>17832.10769230769</v>
      </c>
      <c r="FO586">
        <v>15</v>
      </c>
      <c r="FP586">
        <v>0</v>
      </c>
      <c r="FQ586" t="s">
        <v>441</v>
      </c>
      <c r="FR586">
        <v>1746989605.5</v>
      </c>
      <c r="FS586">
        <v>1746989593.5</v>
      </c>
      <c r="FT586">
        <v>0</v>
      </c>
      <c r="FU586">
        <v>-0.274</v>
      </c>
      <c r="FV586">
        <v>-0.002</v>
      </c>
      <c r="FW586">
        <v>2.549</v>
      </c>
      <c r="FX586">
        <v>0.129</v>
      </c>
      <c r="FY586">
        <v>420</v>
      </c>
      <c r="FZ586">
        <v>17</v>
      </c>
      <c r="GA586">
        <v>0.02</v>
      </c>
      <c r="GB586">
        <v>0.04</v>
      </c>
      <c r="GC586">
        <v>-44.4607487804878</v>
      </c>
      <c r="GD586">
        <v>-0.7323700348432496</v>
      </c>
      <c r="GE586">
        <v>0.1440858418290495</v>
      </c>
      <c r="GF586">
        <v>0</v>
      </c>
      <c r="GG586">
        <v>915.5727941176472</v>
      </c>
      <c r="GH586">
        <v>4.162979372978127</v>
      </c>
      <c r="GI586">
        <v>0.4545263714223112</v>
      </c>
      <c r="GJ586">
        <v>0</v>
      </c>
      <c r="GK586">
        <v>1.064653414634146</v>
      </c>
      <c r="GL586">
        <v>-0.03532473867595757</v>
      </c>
      <c r="GM586">
        <v>0.007110296419245955</v>
      </c>
      <c r="GN586">
        <v>1</v>
      </c>
      <c r="GO586">
        <v>1</v>
      </c>
      <c r="GP586">
        <v>3</v>
      </c>
      <c r="GQ586" t="s">
        <v>448</v>
      </c>
      <c r="GR586">
        <v>3.10266</v>
      </c>
      <c r="GS586">
        <v>2.7259</v>
      </c>
      <c r="GT586">
        <v>0.19816</v>
      </c>
      <c r="GU586">
        <v>0.201958</v>
      </c>
      <c r="GV586">
        <v>0.100878</v>
      </c>
      <c r="GW586">
        <v>0.0987446</v>
      </c>
      <c r="GX586">
        <v>20955.3</v>
      </c>
      <c r="GY586">
        <v>18951.5</v>
      </c>
      <c r="GZ586">
        <v>26696.4</v>
      </c>
      <c r="HA586">
        <v>23967.8</v>
      </c>
      <c r="HB586">
        <v>38422.9</v>
      </c>
      <c r="HC586">
        <v>31942.8</v>
      </c>
      <c r="HD586">
        <v>46620.1</v>
      </c>
      <c r="HE586">
        <v>37918</v>
      </c>
      <c r="HF586">
        <v>1.8731</v>
      </c>
      <c r="HG586">
        <v>1.86327</v>
      </c>
      <c r="HH586">
        <v>0.174157</v>
      </c>
      <c r="HI586">
        <v>0</v>
      </c>
      <c r="HJ586">
        <v>27.1604</v>
      </c>
      <c r="HK586">
        <v>999.9</v>
      </c>
      <c r="HL586">
        <v>46.6</v>
      </c>
      <c r="HM586">
        <v>31.6</v>
      </c>
      <c r="HN586">
        <v>24.1114</v>
      </c>
      <c r="HO586">
        <v>61.2659</v>
      </c>
      <c r="HP586">
        <v>22.3397</v>
      </c>
      <c r="HQ586">
        <v>1</v>
      </c>
      <c r="HR586">
        <v>0.105625</v>
      </c>
      <c r="HS586">
        <v>0.0445588</v>
      </c>
      <c r="HT586">
        <v>20.2806</v>
      </c>
      <c r="HU586">
        <v>5.2125</v>
      </c>
      <c r="HV586">
        <v>11.979</v>
      </c>
      <c r="HW586">
        <v>4.96355</v>
      </c>
      <c r="HX586">
        <v>3.27435</v>
      </c>
      <c r="HY586">
        <v>9999</v>
      </c>
      <c r="HZ586">
        <v>9999</v>
      </c>
      <c r="IA586">
        <v>9999</v>
      </c>
      <c r="IB586">
        <v>999.9</v>
      </c>
      <c r="IC586">
        <v>1.86397</v>
      </c>
      <c r="ID586">
        <v>1.86005</v>
      </c>
      <c r="IE586">
        <v>1.85838</v>
      </c>
      <c r="IF586">
        <v>1.85975</v>
      </c>
      <c r="IG586">
        <v>1.85987</v>
      </c>
      <c r="IH586">
        <v>1.85837</v>
      </c>
      <c r="II586">
        <v>1.85745</v>
      </c>
      <c r="IJ586">
        <v>1.85242</v>
      </c>
      <c r="IK586">
        <v>0</v>
      </c>
      <c r="IL586">
        <v>0</v>
      </c>
      <c r="IM586">
        <v>0</v>
      </c>
      <c r="IN586">
        <v>0</v>
      </c>
      <c r="IO586" t="s">
        <v>443</v>
      </c>
      <c r="IP586" t="s">
        <v>444</v>
      </c>
      <c r="IQ586" t="s">
        <v>445</v>
      </c>
      <c r="IR586" t="s">
        <v>445</v>
      </c>
      <c r="IS586" t="s">
        <v>445</v>
      </c>
      <c r="IT586" t="s">
        <v>445</v>
      </c>
      <c r="IU586">
        <v>0</v>
      </c>
      <c r="IV586">
        <v>100</v>
      </c>
      <c r="IW586">
        <v>100</v>
      </c>
      <c r="IX586">
        <v>-0.65</v>
      </c>
      <c r="IY586">
        <v>0.2792</v>
      </c>
      <c r="IZ586">
        <v>-1.101190050776656</v>
      </c>
      <c r="JA586">
        <v>-0.0009077452495023094</v>
      </c>
      <c r="JB586">
        <v>1.260287539409167E-06</v>
      </c>
      <c r="JC586">
        <v>-2.747980142854786E-10</v>
      </c>
      <c r="JD586">
        <v>0.01164710740424388</v>
      </c>
      <c r="JE586">
        <v>0.002354074995816399</v>
      </c>
      <c r="JF586">
        <v>0.0004967520844642659</v>
      </c>
      <c r="JG586">
        <v>-1.558376616488758E-06</v>
      </c>
      <c r="JH586">
        <v>1</v>
      </c>
      <c r="JI586">
        <v>1955</v>
      </c>
      <c r="JJ586">
        <v>1</v>
      </c>
      <c r="JK586">
        <v>26</v>
      </c>
      <c r="JL586">
        <v>194437.4</v>
      </c>
      <c r="JM586">
        <v>194437.6</v>
      </c>
      <c r="JN586">
        <v>3.12622</v>
      </c>
      <c r="JO586">
        <v>2.60376</v>
      </c>
      <c r="JP586">
        <v>1.49658</v>
      </c>
      <c r="JQ586">
        <v>2.34741</v>
      </c>
      <c r="JR586">
        <v>1.54907</v>
      </c>
      <c r="JS586">
        <v>2.39868</v>
      </c>
      <c r="JT586">
        <v>35.9645</v>
      </c>
      <c r="JU586">
        <v>24.1751</v>
      </c>
      <c r="JV586">
        <v>18</v>
      </c>
      <c r="JW586">
        <v>482.49</v>
      </c>
      <c r="JX586">
        <v>490.873</v>
      </c>
      <c r="JY586">
        <v>27.0776</v>
      </c>
      <c r="JZ586">
        <v>28.6315</v>
      </c>
      <c r="KA586">
        <v>30</v>
      </c>
      <c r="KB586">
        <v>28.8304</v>
      </c>
      <c r="KC586">
        <v>28.8219</v>
      </c>
      <c r="KD586">
        <v>62.7115</v>
      </c>
      <c r="KE586">
        <v>15.9925</v>
      </c>
      <c r="KF586">
        <v>61.7399</v>
      </c>
      <c r="KG586">
        <v>27.0741</v>
      </c>
      <c r="KH586">
        <v>1476.44</v>
      </c>
      <c r="KI586">
        <v>20.7994</v>
      </c>
      <c r="KJ586">
        <v>101.929</v>
      </c>
      <c r="KK586">
        <v>91.4456</v>
      </c>
    </row>
    <row r="587" spans="1:297">
      <c r="A587">
        <v>569</v>
      </c>
      <c r="B587">
        <v>1758655854.1</v>
      </c>
      <c r="C587">
        <v>14221.09999990463</v>
      </c>
      <c r="D587" t="s">
        <v>1588</v>
      </c>
      <c r="E587" t="s">
        <v>1589</v>
      </c>
      <c r="F587">
        <v>5</v>
      </c>
      <c r="G587" t="s">
        <v>1413</v>
      </c>
      <c r="H587" t="s">
        <v>438</v>
      </c>
      <c r="I587">
        <v>1758655846.6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(EA587+(U587+2*0.95*5.67E-8*(((EA587+$B$9)+273)^4-(EA587+273)^4)-44100*J587)/(1.84*29.3*R587+8*0.95*5.67E-8*(EA587+273)^3))</f>
        <v>0</v>
      </c>
      <c r="W587">
        <f>($C$9*EB587+$D$9*EC587+$E$9*V587)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2*0.95*5.67E-8*(((EA587+$B$9)+273)^4-(W587+273)^4)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1490.962453797543</v>
      </c>
      <c r="AK587">
        <v>1454.799030303031</v>
      </c>
      <c r="AL587">
        <v>3.427303412317582</v>
      </c>
      <c r="AM587">
        <v>65.18557991189942</v>
      </c>
      <c r="AN587">
        <f>(AP587 - AO587 + DY587*1E3/(8.314*(EA587+273.15)) * AR587/DX587 * AQ587) * DX587/(100*DL587) * 1000/(1000 - AP587)</f>
        <v>0</v>
      </c>
      <c r="AO587">
        <v>20.84412885871622</v>
      </c>
      <c r="AP587">
        <v>21.91068424242424</v>
      </c>
      <c r="AQ587">
        <v>5.489615633249563E-05</v>
      </c>
      <c r="AR587">
        <v>105.0321388018358</v>
      </c>
      <c r="AS587">
        <v>0</v>
      </c>
      <c r="AT587">
        <v>0</v>
      </c>
      <c r="AU587">
        <f>IF(AS587*$H$15&gt;=AW587,1.0,(AW587/(AW587-AS587*$H$15)))</f>
        <v>0</v>
      </c>
      <c r="AV587">
        <f>(AU587-1)*100</f>
        <v>0</v>
      </c>
      <c r="AW587">
        <f>MAX(0,($B$15+$C$15*EF587)/(1+$D$15*EF587)*DY587/(EA587+273)*$E$15)</f>
        <v>0</v>
      </c>
      <c r="AX587" t="s">
        <v>439</v>
      </c>
      <c r="AY587" t="s">
        <v>439</v>
      </c>
      <c r="AZ587">
        <v>0</v>
      </c>
      <c r="BA587">
        <v>0</v>
      </c>
      <c r="BB587">
        <f>1-AZ587/BA587</f>
        <v>0</v>
      </c>
      <c r="BC587">
        <v>0</v>
      </c>
      <c r="BD587" t="s">
        <v>439</v>
      </c>
      <c r="BE587" t="s">
        <v>439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439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$B$13*EG587+$C$13*EH587+$F$13*ES587*(1-EV587)</f>
        <v>0</v>
      </c>
      <c r="DI587">
        <f>DH587*DJ587</f>
        <v>0</v>
      </c>
      <c r="DJ587">
        <f>($B$13*$D$11+$C$13*$D$11+$F$13*((FF587+EX587)/MAX(FF587+EX587+FG587, 0.1)*$I$11+FG587/MAX(FF587+EX587+FG587, 0.1)*$J$11))/($B$13+$C$13+$F$13)</f>
        <v>0</v>
      </c>
      <c r="DK587">
        <f>($B$13*$K$11+$C$13*$K$11+$F$13*((FF587+EX587)/MAX(FF587+EX587+FG587, 0.1)*$P$11+FG587/MAX(FF587+EX587+FG587, 0.1)*$Q$11))/($B$13+$C$13+$F$13)</f>
        <v>0</v>
      </c>
      <c r="DL587">
        <v>5.79</v>
      </c>
      <c r="DM587">
        <v>0.5</v>
      </c>
      <c r="DN587" t="s">
        <v>440</v>
      </c>
      <c r="DO587">
        <v>2</v>
      </c>
      <c r="DP587" t="b">
        <v>1</v>
      </c>
      <c r="DQ587">
        <v>1758655846.6</v>
      </c>
      <c r="DR587">
        <v>1399.602962962963</v>
      </c>
      <c r="DS587">
        <v>1444.204074074074</v>
      </c>
      <c r="DT587">
        <v>21.89860740740741</v>
      </c>
      <c r="DU587">
        <v>20.83803333333333</v>
      </c>
      <c r="DV587">
        <v>1400.25962962963</v>
      </c>
      <c r="DW587">
        <v>21.61962962962962</v>
      </c>
      <c r="DX587">
        <v>499.9995925925926</v>
      </c>
      <c r="DY587">
        <v>90.21257407407406</v>
      </c>
      <c r="DZ587">
        <v>0.06816158888888889</v>
      </c>
      <c r="EA587">
        <v>28.6766</v>
      </c>
      <c r="EB587">
        <v>29.99986666666667</v>
      </c>
      <c r="EC587">
        <v>999.9000000000001</v>
      </c>
      <c r="ED587">
        <v>0</v>
      </c>
      <c r="EE587">
        <v>0</v>
      </c>
      <c r="EF587">
        <v>9996.365555555556</v>
      </c>
      <c r="EG587">
        <v>0</v>
      </c>
      <c r="EH587">
        <v>11.2928</v>
      </c>
      <c r="EI587">
        <v>-44.60124074074074</v>
      </c>
      <c r="EJ587">
        <v>1430.938888888889</v>
      </c>
      <c r="EK587">
        <v>1474.94</v>
      </c>
      <c r="EL587">
        <v>1.060576296296296</v>
      </c>
      <c r="EM587">
        <v>1444.204074074074</v>
      </c>
      <c r="EN587">
        <v>20.83803333333333</v>
      </c>
      <c r="EO587">
        <v>1.975528888888889</v>
      </c>
      <c r="EP587">
        <v>1.879852222222222</v>
      </c>
      <c r="EQ587">
        <v>17.24956296296296</v>
      </c>
      <c r="ER587">
        <v>16.46708888888889</v>
      </c>
      <c r="ES587">
        <v>1999.975555555556</v>
      </c>
      <c r="ET587">
        <v>0.9800003333333334</v>
      </c>
      <c r="EU587">
        <v>0.01999977777777778</v>
      </c>
      <c r="EV587">
        <v>0</v>
      </c>
      <c r="EW587">
        <v>916.2285925925927</v>
      </c>
      <c r="EX587">
        <v>5.00078</v>
      </c>
      <c r="EY587">
        <v>17838.60740740741</v>
      </c>
      <c r="EZ587">
        <v>16379.45185185185</v>
      </c>
      <c r="FA587">
        <v>39.19181481481481</v>
      </c>
      <c r="FB587">
        <v>39.93951851851851</v>
      </c>
      <c r="FC587">
        <v>39.45807407407407</v>
      </c>
      <c r="FD587">
        <v>39.71274074074073</v>
      </c>
      <c r="FE587">
        <v>40.48348148148148</v>
      </c>
      <c r="FF587">
        <v>1955.075555555556</v>
      </c>
      <c r="FG587">
        <v>39.9</v>
      </c>
      <c r="FH587">
        <v>0</v>
      </c>
      <c r="FI587">
        <v>1758655852.2</v>
      </c>
      <c r="FJ587">
        <v>0</v>
      </c>
      <c r="FK587">
        <v>916.2411599999999</v>
      </c>
      <c r="FL587">
        <v>5.036923085331384</v>
      </c>
      <c r="FM587">
        <v>94.78461543717556</v>
      </c>
      <c r="FN587">
        <v>17838.7</v>
      </c>
      <c r="FO587">
        <v>15</v>
      </c>
      <c r="FP587">
        <v>0</v>
      </c>
      <c r="FQ587" t="s">
        <v>441</v>
      </c>
      <c r="FR587">
        <v>1746989605.5</v>
      </c>
      <c r="FS587">
        <v>1746989593.5</v>
      </c>
      <c r="FT587">
        <v>0</v>
      </c>
      <c r="FU587">
        <v>-0.274</v>
      </c>
      <c r="FV587">
        <v>-0.002</v>
      </c>
      <c r="FW587">
        <v>2.549</v>
      </c>
      <c r="FX587">
        <v>0.129</v>
      </c>
      <c r="FY587">
        <v>420</v>
      </c>
      <c r="FZ587">
        <v>17</v>
      </c>
      <c r="GA587">
        <v>0.02</v>
      </c>
      <c r="GB587">
        <v>0.04</v>
      </c>
      <c r="GC587">
        <v>-44.5883925</v>
      </c>
      <c r="GD587">
        <v>-0.9025204502812187</v>
      </c>
      <c r="GE587">
        <v>0.1533522503706743</v>
      </c>
      <c r="GF587">
        <v>0</v>
      </c>
      <c r="GG587">
        <v>915.9810882352941</v>
      </c>
      <c r="GH587">
        <v>4.709350653828289</v>
      </c>
      <c r="GI587">
        <v>0.4984245395506692</v>
      </c>
      <c r="GJ587">
        <v>0</v>
      </c>
      <c r="GK587">
        <v>1.06413625</v>
      </c>
      <c r="GL587">
        <v>-0.03042675422139023</v>
      </c>
      <c r="GM587">
        <v>0.006926056846250968</v>
      </c>
      <c r="GN587">
        <v>1</v>
      </c>
      <c r="GO587">
        <v>1</v>
      </c>
      <c r="GP587">
        <v>3</v>
      </c>
      <c r="GQ587" t="s">
        <v>448</v>
      </c>
      <c r="GR587">
        <v>3.10237</v>
      </c>
      <c r="GS587">
        <v>2.72648</v>
      </c>
      <c r="GT587">
        <v>0.19956</v>
      </c>
      <c r="GU587">
        <v>0.203338</v>
      </c>
      <c r="GV587">
        <v>0.100891</v>
      </c>
      <c r="GW587">
        <v>0.0987625</v>
      </c>
      <c r="GX587">
        <v>20918.8</v>
      </c>
      <c r="GY587">
        <v>18918.7</v>
      </c>
      <c r="GZ587">
        <v>26696.4</v>
      </c>
      <c r="HA587">
        <v>23967.7</v>
      </c>
      <c r="HB587">
        <v>38422.4</v>
      </c>
      <c r="HC587">
        <v>31942</v>
      </c>
      <c r="HD587">
        <v>46619.9</v>
      </c>
      <c r="HE587">
        <v>37917.7</v>
      </c>
      <c r="HF587">
        <v>1.87295</v>
      </c>
      <c r="HG587">
        <v>1.86388</v>
      </c>
      <c r="HH587">
        <v>0.173748</v>
      </c>
      <c r="HI587">
        <v>0</v>
      </c>
      <c r="HJ587">
        <v>27.1604</v>
      </c>
      <c r="HK587">
        <v>999.9</v>
      </c>
      <c r="HL587">
        <v>46.6</v>
      </c>
      <c r="HM587">
        <v>31.6</v>
      </c>
      <c r="HN587">
        <v>24.1116</v>
      </c>
      <c r="HO587">
        <v>60.5559</v>
      </c>
      <c r="HP587">
        <v>22.2837</v>
      </c>
      <c r="HQ587">
        <v>1</v>
      </c>
      <c r="HR587">
        <v>0.105701</v>
      </c>
      <c r="HS587">
        <v>0.0657952</v>
      </c>
      <c r="HT587">
        <v>20.2806</v>
      </c>
      <c r="HU587">
        <v>5.21265</v>
      </c>
      <c r="HV587">
        <v>11.9787</v>
      </c>
      <c r="HW587">
        <v>4.96355</v>
      </c>
      <c r="HX587">
        <v>3.2745</v>
      </c>
      <c r="HY587">
        <v>9999</v>
      </c>
      <c r="HZ587">
        <v>9999</v>
      </c>
      <c r="IA587">
        <v>9999</v>
      </c>
      <c r="IB587">
        <v>999.9</v>
      </c>
      <c r="IC587">
        <v>1.86398</v>
      </c>
      <c r="ID587">
        <v>1.86005</v>
      </c>
      <c r="IE587">
        <v>1.85838</v>
      </c>
      <c r="IF587">
        <v>1.85974</v>
      </c>
      <c r="IG587">
        <v>1.85989</v>
      </c>
      <c r="IH587">
        <v>1.85837</v>
      </c>
      <c r="II587">
        <v>1.85745</v>
      </c>
      <c r="IJ587">
        <v>1.85241</v>
      </c>
      <c r="IK587">
        <v>0</v>
      </c>
      <c r="IL587">
        <v>0</v>
      </c>
      <c r="IM587">
        <v>0</v>
      </c>
      <c r="IN587">
        <v>0</v>
      </c>
      <c r="IO587" t="s">
        <v>443</v>
      </c>
      <c r="IP587" t="s">
        <v>444</v>
      </c>
      <c r="IQ587" t="s">
        <v>445</v>
      </c>
      <c r="IR587" t="s">
        <v>445</v>
      </c>
      <c r="IS587" t="s">
        <v>445</v>
      </c>
      <c r="IT587" t="s">
        <v>445</v>
      </c>
      <c r="IU587">
        <v>0</v>
      </c>
      <c r="IV587">
        <v>100</v>
      </c>
      <c r="IW587">
        <v>100</v>
      </c>
      <c r="IX587">
        <v>-0.63</v>
      </c>
      <c r="IY587">
        <v>0.2792</v>
      </c>
      <c r="IZ587">
        <v>-1.101190050776656</v>
      </c>
      <c r="JA587">
        <v>-0.0009077452495023094</v>
      </c>
      <c r="JB587">
        <v>1.260287539409167E-06</v>
      </c>
      <c r="JC587">
        <v>-2.747980142854786E-10</v>
      </c>
      <c r="JD587">
        <v>0.01164710740424388</v>
      </c>
      <c r="JE587">
        <v>0.002354074995816399</v>
      </c>
      <c r="JF587">
        <v>0.0004967520844642659</v>
      </c>
      <c r="JG587">
        <v>-1.558376616488758E-06</v>
      </c>
      <c r="JH587">
        <v>1</v>
      </c>
      <c r="JI587">
        <v>1955</v>
      </c>
      <c r="JJ587">
        <v>1</v>
      </c>
      <c r="JK587">
        <v>26</v>
      </c>
      <c r="JL587">
        <v>194437.5</v>
      </c>
      <c r="JM587">
        <v>194437.7</v>
      </c>
      <c r="JN587">
        <v>3.15674</v>
      </c>
      <c r="JO587">
        <v>2.59766</v>
      </c>
      <c r="JP587">
        <v>1.49658</v>
      </c>
      <c r="JQ587">
        <v>2.34741</v>
      </c>
      <c r="JR587">
        <v>1.54907</v>
      </c>
      <c r="JS587">
        <v>2.47314</v>
      </c>
      <c r="JT587">
        <v>35.9645</v>
      </c>
      <c r="JU587">
        <v>24.1838</v>
      </c>
      <c r="JV587">
        <v>18</v>
      </c>
      <c r="JW587">
        <v>482.403</v>
      </c>
      <c r="JX587">
        <v>491.268</v>
      </c>
      <c r="JY587">
        <v>27.0805</v>
      </c>
      <c r="JZ587">
        <v>28.6339</v>
      </c>
      <c r="KA587">
        <v>30.0001</v>
      </c>
      <c r="KB587">
        <v>28.8304</v>
      </c>
      <c r="KC587">
        <v>28.8219</v>
      </c>
      <c r="KD587">
        <v>63.3207</v>
      </c>
      <c r="KE587">
        <v>15.9925</v>
      </c>
      <c r="KF587">
        <v>62.1183</v>
      </c>
      <c r="KG587">
        <v>27.0764</v>
      </c>
      <c r="KH587">
        <v>1489.82</v>
      </c>
      <c r="KI587">
        <v>20.7992</v>
      </c>
      <c r="KJ587">
        <v>101.929</v>
      </c>
      <c r="KK587">
        <v>91.44499999999999</v>
      </c>
    </row>
    <row r="588" spans="1:297">
      <c r="A588">
        <v>570</v>
      </c>
      <c r="B588">
        <v>1758655859.1</v>
      </c>
      <c r="C588">
        <v>14226.09999990463</v>
      </c>
      <c r="D588" t="s">
        <v>1590</v>
      </c>
      <c r="E588" t="s">
        <v>1591</v>
      </c>
      <c r="F588">
        <v>5</v>
      </c>
      <c r="G588" t="s">
        <v>1413</v>
      </c>
      <c r="H588" t="s">
        <v>438</v>
      </c>
      <c r="I588">
        <v>1758655851.314285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(EA588+(U588+2*0.95*5.67E-8*(((EA588+$B$9)+273)^4-(EA588+273)^4)-44100*J588)/(1.84*29.3*R588+8*0.95*5.67E-8*(EA588+273)^3))</f>
        <v>0</v>
      </c>
      <c r="W588">
        <f>($C$9*EB588+$D$9*EC588+$E$9*V588)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2*0.95*5.67E-8*(((EA588+$B$9)+273)^4-(W588+273)^4)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1507.967965528187</v>
      </c>
      <c r="AK588">
        <v>1471.771575757575</v>
      </c>
      <c r="AL588">
        <v>3.405366840464356</v>
      </c>
      <c r="AM588">
        <v>65.18557991189942</v>
      </c>
      <c r="AN588">
        <f>(AP588 - AO588 + DY588*1E3/(8.314*(EA588+273.15)) * AR588/DX588 * AQ588) * DX588/(100*DL588) * 1000/(1000 - AP588)</f>
        <v>0</v>
      </c>
      <c r="AO588">
        <v>20.88783003288403</v>
      </c>
      <c r="AP588">
        <v>21.91774606060606</v>
      </c>
      <c r="AQ588">
        <v>0.000191007834224559</v>
      </c>
      <c r="AR588">
        <v>105.0321388018358</v>
      </c>
      <c r="AS588">
        <v>0</v>
      </c>
      <c r="AT588">
        <v>0</v>
      </c>
      <c r="AU588">
        <f>IF(AS588*$H$15&gt;=AW588,1.0,(AW588/(AW588-AS588*$H$15)))</f>
        <v>0</v>
      </c>
      <c r="AV588">
        <f>(AU588-1)*100</f>
        <v>0</v>
      </c>
      <c r="AW588">
        <f>MAX(0,($B$15+$C$15*EF588)/(1+$D$15*EF588)*DY588/(EA588+273)*$E$15)</f>
        <v>0</v>
      </c>
      <c r="AX588" t="s">
        <v>439</v>
      </c>
      <c r="AY588" t="s">
        <v>439</v>
      </c>
      <c r="AZ588">
        <v>0</v>
      </c>
      <c r="BA588">
        <v>0</v>
      </c>
      <c r="BB588">
        <f>1-AZ588/BA588</f>
        <v>0</v>
      </c>
      <c r="BC588">
        <v>0</v>
      </c>
      <c r="BD588" t="s">
        <v>439</v>
      </c>
      <c r="BE588" t="s">
        <v>439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439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$B$13*EG588+$C$13*EH588+$F$13*ES588*(1-EV588)</f>
        <v>0</v>
      </c>
      <c r="DI588">
        <f>DH588*DJ588</f>
        <v>0</v>
      </c>
      <c r="DJ588">
        <f>($B$13*$D$11+$C$13*$D$11+$F$13*((FF588+EX588)/MAX(FF588+EX588+FG588, 0.1)*$I$11+FG588/MAX(FF588+EX588+FG588, 0.1)*$J$11))/($B$13+$C$13+$F$13)</f>
        <v>0</v>
      </c>
      <c r="DK588">
        <f>($B$13*$K$11+$C$13*$K$11+$F$13*((FF588+EX588)/MAX(FF588+EX588+FG588, 0.1)*$P$11+FG588/MAX(FF588+EX588+FG588, 0.1)*$Q$11))/($B$13+$C$13+$F$13)</f>
        <v>0</v>
      </c>
      <c r="DL588">
        <v>5.79</v>
      </c>
      <c r="DM588">
        <v>0.5</v>
      </c>
      <c r="DN588" t="s">
        <v>440</v>
      </c>
      <c r="DO588">
        <v>2</v>
      </c>
      <c r="DP588" t="b">
        <v>1</v>
      </c>
      <c r="DQ588">
        <v>1758655851.314285</v>
      </c>
      <c r="DR588">
        <v>1415.273214285714</v>
      </c>
      <c r="DS588">
        <v>1460.011428571428</v>
      </c>
      <c r="DT588">
        <v>21.90738571428571</v>
      </c>
      <c r="DU588">
        <v>20.85320714285714</v>
      </c>
      <c r="DV588">
        <v>1415.913928571428</v>
      </c>
      <c r="DW588">
        <v>21.628225</v>
      </c>
      <c r="DX588">
        <v>500.0679285714286</v>
      </c>
      <c r="DY588">
        <v>90.21232857142856</v>
      </c>
      <c r="DZ588">
        <v>0.06804195</v>
      </c>
      <c r="EA588">
        <v>28.67667142857143</v>
      </c>
      <c r="EB588">
        <v>29.99541428571429</v>
      </c>
      <c r="EC588">
        <v>999.9000000000002</v>
      </c>
      <c r="ED588">
        <v>0</v>
      </c>
      <c r="EE588">
        <v>0</v>
      </c>
      <c r="EF588">
        <v>10000.35785714286</v>
      </c>
      <c r="EG588">
        <v>0</v>
      </c>
      <c r="EH588">
        <v>11.2928</v>
      </c>
      <c r="EI588">
        <v>-44.73718214285714</v>
      </c>
      <c r="EJ588">
        <v>1446.973214285714</v>
      </c>
      <c r="EK588">
        <v>1491.106071428571</v>
      </c>
      <c r="EL588">
        <v>1.054188214285714</v>
      </c>
      <c r="EM588">
        <v>1460.011428571428</v>
      </c>
      <c r="EN588">
        <v>20.85320714285714</v>
      </c>
      <c r="EO588">
        <v>1.976315714285714</v>
      </c>
      <c r="EP588">
        <v>1.881215357142857</v>
      </c>
      <c r="EQ588">
        <v>17.25585357142857</v>
      </c>
      <c r="ER588">
        <v>16.47848214285714</v>
      </c>
      <c r="ES588">
        <v>1999.983214285714</v>
      </c>
      <c r="ET588">
        <v>0.9800003928571428</v>
      </c>
      <c r="EU588">
        <v>0.01999972142857143</v>
      </c>
      <c r="EV588">
        <v>0</v>
      </c>
      <c r="EW588">
        <v>916.6422142857143</v>
      </c>
      <c r="EX588">
        <v>5.00078</v>
      </c>
      <c r="EY588">
        <v>17846.23571428571</v>
      </c>
      <c r="EZ588">
        <v>16379.50714285714</v>
      </c>
      <c r="FA588">
        <v>39.18042857142857</v>
      </c>
      <c r="FB588">
        <v>39.92824999999999</v>
      </c>
      <c r="FC588">
        <v>39.43503571428572</v>
      </c>
      <c r="FD588">
        <v>39.68725</v>
      </c>
      <c r="FE588">
        <v>40.47285714285714</v>
      </c>
      <c r="FF588">
        <v>1955.083214285714</v>
      </c>
      <c r="FG588">
        <v>39.9</v>
      </c>
      <c r="FH588">
        <v>0</v>
      </c>
      <c r="FI588">
        <v>1758655857.6</v>
      </c>
      <c r="FJ588">
        <v>0</v>
      </c>
      <c r="FK588">
        <v>916.6928076923078</v>
      </c>
      <c r="FL588">
        <v>5.798051269886115</v>
      </c>
      <c r="FM588">
        <v>98.11282058943529</v>
      </c>
      <c r="FN588">
        <v>17846.96153846154</v>
      </c>
      <c r="FO588">
        <v>15</v>
      </c>
      <c r="FP588">
        <v>0</v>
      </c>
      <c r="FQ588" t="s">
        <v>441</v>
      </c>
      <c r="FR588">
        <v>1746989605.5</v>
      </c>
      <c r="FS588">
        <v>1746989593.5</v>
      </c>
      <c r="FT588">
        <v>0</v>
      </c>
      <c r="FU588">
        <v>-0.274</v>
      </c>
      <c r="FV588">
        <v>-0.002</v>
      </c>
      <c r="FW588">
        <v>2.549</v>
      </c>
      <c r="FX588">
        <v>0.129</v>
      </c>
      <c r="FY588">
        <v>420</v>
      </c>
      <c r="FZ588">
        <v>17</v>
      </c>
      <c r="GA588">
        <v>0.02</v>
      </c>
      <c r="GB588">
        <v>0.04</v>
      </c>
      <c r="GC588">
        <v>-44.65252439024391</v>
      </c>
      <c r="GD588">
        <v>-1.699411149825758</v>
      </c>
      <c r="GE588">
        <v>0.1892581225894719</v>
      </c>
      <c r="GF588">
        <v>0</v>
      </c>
      <c r="GG588">
        <v>916.4342352941176</v>
      </c>
      <c r="GH588">
        <v>5.354194039216837</v>
      </c>
      <c r="GI588">
        <v>0.5680655025830352</v>
      </c>
      <c r="GJ588">
        <v>0</v>
      </c>
      <c r="GK588">
        <v>1.055501951219512</v>
      </c>
      <c r="GL588">
        <v>-0.0644905923344942</v>
      </c>
      <c r="GM588">
        <v>0.01200945749663465</v>
      </c>
      <c r="GN588">
        <v>1</v>
      </c>
      <c r="GO588">
        <v>1</v>
      </c>
      <c r="GP588">
        <v>3</v>
      </c>
      <c r="GQ588" t="s">
        <v>448</v>
      </c>
      <c r="GR588">
        <v>3.10265</v>
      </c>
      <c r="GS588">
        <v>2.7256</v>
      </c>
      <c r="GT588">
        <v>0.200944</v>
      </c>
      <c r="GU588">
        <v>0.204719</v>
      </c>
      <c r="GV588">
        <v>0.10092</v>
      </c>
      <c r="GW588">
        <v>0.0989168</v>
      </c>
      <c r="GX588">
        <v>20882.7</v>
      </c>
      <c r="GY588">
        <v>18885.8</v>
      </c>
      <c r="GZ588">
        <v>26696.4</v>
      </c>
      <c r="HA588">
        <v>23967.6</v>
      </c>
      <c r="HB588">
        <v>38421.3</v>
      </c>
      <c r="HC588">
        <v>31936.8</v>
      </c>
      <c r="HD588">
        <v>46619.9</v>
      </c>
      <c r="HE588">
        <v>37917.8</v>
      </c>
      <c r="HF588">
        <v>1.8734</v>
      </c>
      <c r="HG588">
        <v>1.8635</v>
      </c>
      <c r="HH588">
        <v>0.174306</v>
      </c>
      <c r="HI588">
        <v>0</v>
      </c>
      <c r="HJ588">
        <v>27.1604</v>
      </c>
      <c r="HK588">
        <v>999.9</v>
      </c>
      <c r="HL588">
        <v>46.7</v>
      </c>
      <c r="HM588">
        <v>31.6</v>
      </c>
      <c r="HN588">
        <v>24.1661</v>
      </c>
      <c r="HO588">
        <v>60.9559</v>
      </c>
      <c r="HP588">
        <v>22.2196</v>
      </c>
      <c r="HQ588">
        <v>1</v>
      </c>
      <c r="HR588">
        <v>0.105785</v>
      </c>
      <c r="HS588">
        <v>0.068268</v>
      </c>
      <c r="HT588">
        <v>20.2806</v>
      </c>
      <c r="HU588">
        <v>5.21265</v>
      </c>
      <c r="HV588">
        <v>11.9794</v>
      </c>
      <c r="HW588">
        <v>4.9635</v>
      </c>
      <c r="HX588">
        <v>3.27445</v>
      </c>
      <c r="HY588">
        <v>9999</v>
      </c>
      <c r="HZ588">
        <v>9999</v>
      </c>
      <c r="IA588">
        <v>9999</v>
      </c>
      <c r="IB588">
        <v>999.9</v>
      </c>
      <c r="IC588">
        <v>1.86397</v>
      </c>
      <c r="ID588">
        <v>1.86006</v>
      </c>
      <c r="IE588">
        <v>1.85838</v>
      </c>
      <c r="IF588">
        <v>1.85974</v>
      </c>
      <c r="IG588">
        <v>1.85989</v>
      </c>
      <c r="IH588">
        <v>1.85837</v>
      </c>
      <c r="II588">
        <v>1.85745</v>
      </c>
      <c r="IJ588">
        <v>1.85241</v>
      </c>
      <c r="IK588">
        <v>0</v>
      </c>
      <c r="IL588">
        <v>0</v>
      </c>
      <c r="IM588">
        <v>0</v>
      </c>
      <c r="IN588">
        <v>0</v>
      </c>
      <c r="IO588" t="s">
        <v>443</v>
      </c>
      <c r="IP588" t="s">
        <v>444</v>
      </c>
      <c r="IQ588" t="s">
        <v>445</v>
      </c>
      <c r="IR588" t="s">
        <v>445</v>
      </c>
      <c r="IS588" t="s">
        <v>445</v>
      </c>
      <c r="IT588" t="s">
        <v>445</v>
      </c>
      <c r="IU588">
        <v>0</v>
      </c>
      <c r="IV588">
        <v>100</v>
      </c>
      <c r="IW588">
        <v>100</v>
      </c>
      <c r="IX588">
        <v>-0.61</v>
      </c>
      <c r="IY588">
        <v>0.2794</v>
      </c>
      <c r="IZ588">
        <v>-1.101190050776656</v>
      </c>
      <c r="JA588">
        <v>-0.0009077452495023094</v>
      </c>
      <c r="JB588">
        <v>1.260287539409167E-06</v>
      </c>
      <c r="JC588">
        <v>-2.747980142854786E-10</v>
      </c>
      <c r="JD588">
        <v>0.01164710740424388</v>
      </c>
      <c r="JE588">
        <v>0.002354074995816399</v>
      </c>
      <c r="JF588">
        <v>0.0004967520844642659</v>
      </c>
      <c r="JG588">
        <v>-1.558376616488758E-06</v>
      </c>
      <c r="JH588">
        <v>1</v>
      </c>
      <c r="JI588">
        <v>1955</v>
      </c>
      <c r="JJ588">
        <v>1</v>
      </c>
      <c r="JK588">
        <v>26</v>
      </c>
      <c r="JL588">
        <v>194437.6</v>
      </c>
      <c r="JM588">
        <v>194437.8</v>
      </c>
      <c r="JN588">
        <v>3.18115</v>
      </c>
      <c r="JO588">
        <v>2.59644</v>
      </c>
      <c r="JP588">
        <v>1.49658</v>
      </c>
      <c r="JQ588">
        <v>2.34619</v>
      </c>
      <c r="JR588">
        <v>1.54907</v>
      </c>
      <c r="JS588">
        <v>2.45483</v>
      </c>
      <c r="JT588">
        <v>35.9645</v>
      </c>
      <c r="JU588">
        <v>24.1751</v>
      </c>
      <c r="JV588">
        <v>18</v>
      </c>
      <c r="JW588">
        <v>482.683</v>
      </c>
      <c r="JX588">
        <v>491.025</v>
      </c>
      <c r="JY588">
        <v>27.0804</v>
      </c>
      <c r="JZ588">
        <v>28.6339</v>
      </c>
      <c r="KA588">
        <v>30.0001</v>
      </c>
      <c r="KB588">
        <v>28.8328</v>
      </c>
      <c r="KC588">
        <v>28.8224</v>
      </c>
      <c r="KD588">
        <v>63.8365</v>
      </c>
      <c r="KE588">
        <v>15.9925</v>
      </c>
      <c r="KF588">
        <v>62.1183</v>
      </c>
      <c r="KG588">
        <v>27.0807</v>
      </c>
      <c r="KH588">
        <v>1503.17</v>
      </c>
      <c r="KI588">
        <v>20.7992</v>
      </c>
      <c r="KJ588">
        <v>101.929</v>
      </c>
      <c r="KK588">
        <v>91.4449</v>
      </c>
    </row>
    <row r="589" spans="1:297">
      <c r="A589">
        <v>571</v>
      </c>
      <c r="B589">
        <v>1758655864.1</v>
      </c>
      <c r="C589">
        <v>14231.09999990463</v>
      </c>
      <c r="D589" t="s">
        <v>1592</v>
      </c>
      <c r="E589" t="s">
        <v>1593</v>
      </c>
      <c r="F589">
        <v>5</v>
      </c>
      <c r="G589" t="s">
        <v>1413</v>
      </c>
      <c r="H589" t="s">
        <v>438</v>
      </c>
      <c r="I589">
        <v>1758655856.6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(EA589+(U589+2*0.95*5.67E-8*(((EA589+$B$9)+273)^4-(EA589+273)^4)-44100*J589)/(1.84*29.3*R589+8*0.95*5.67E-8*(EA589+273)^3))</f>
        <v>0</v>
      </c>
      <c r="W589">
        <f>($C$9*EB589+$D$9*EC589+$E$9*V589)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2*0.95*5.67E-8*(((EA589+$B$9)+273)^4-(W589+273)^4)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1525.245849737085</v>
      </c>
      <c r="AK589">
        <v>1488.806909090909</v>
      </c>
      <c r="AL589">
        <v>3.405085989942311</v>
      </c>
      <c r="AM589">
        <v>65.18557991189942</v>
      </c>
      <c r="AN589">
        <f>(AP589 - AO589 + DY589*1E3/(8.314*(EA589+273.15)) * AR589/DX589 * AQ589) * DX589/(100*DL589) * 1000/(1000 - AP589)</f>
        <v>0</v>
      </c>
      <c r="AO589">
        <v>20.89920411447432</v>
      </c>
      <c r="AP589">
        <v>21.93294727272728</v>
      </c>
      <c r="AQ589">
        <v>0.0001448995175231555</v>
      </c>
      <c r="AR589">
        <v>105.0321388018358</v>
      </c>
      <c r="AS589">
        <v>0</v>
      </c>
      <c r="AT589">
        <v>0</v>
      </c>
      <c r="AU589">
        <f>IF(AS589*$H$15&gt;=AW589,1.0,(AW589/(AW589-AS589*$H$15)))</f>
        <v>0</v>
      </c>
      <c r="AV589">
        <f>(AU589-1)*100</f>
        <v>0</v>
      </c>
      <c r="AW589">
        <f>MAX(0,($B$15+$C$15*EF589)/(1+$D$15*EF589)*DY589/(EA589+273)*$E$15)</f>
        <v>0</v>
      </c>
      <c r="AX589" t="s">
        <v>439</v>
      </c>
      <c r="AY589" t="s">
        <v>439</v>
      </c>
      <c r="AZ589">
        <v>0</v>
      </c>
      <c r="BA589">
        <v>0</v>
      </c>
      <c r="BB589">
        <f>1-AZ589/BA589</f>
        <v>0</v>
      </c>
      <c r="BC589">
        <v>0</v>
      </c>
      <c r="BD589" t="s">
        <v>439</v>
      </c>
      <c r="BE589" t="s">
        <v>439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439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$B$13*EG589+$C$13*EH589+$F$13*ES589*(1-EV589)</f>
        <v>0</v>
      </c>
      <c r="DI589">
        <f>DH589*DJ589</f>
        <v>0</v>
      </c>
      <c r="DJ589">
        <f>($B$13*$D$11+$C$13*$D$11+$F$13*((FF589+EX589)/MAX(FF589+EX589+FG589, 0.1)*$I$11+FG589/MAX(FF589+EX589+FG589, 0.1)*$J$11))/($B$13+$C$13+$F$13)</f>
        <v>0</v>
      </c>
      <c r="DK589">
        <f>($B$13*$K$11+$C$13*$K$11+$F$13*((FF589+EX589)/MAX(FF589+EX589+FG589, 0.1)*$P$11+FG589/MAX(FF589+EX589+FG589, 0.1)*$Q$11))/($B$13+$C$13+$F$13)</f>
        <v>0</v>
      </c>
      <c r="DL589">
        <v>5.79</v>
      </c>
      <c r="DM589">
        <v>0.5</v>
      </c>
      <c r="DN589" t="s">
        <v>440</v>
      </c>
      <c r="DO589">
        <v>2</v>
      </c>
      <c r="DP589" t="b">
        <v>1</v>
      </c>
      <c r="DQ589">
        <v>1758655856.6</v>
      </c>
      <c r="DR589">
        <v>1432.865925925926</v>
      </c>
      <c r="DS589">
        <v>1477.745925925926</v>
      </c>
      <c r="DT589">
        <v>21.91658888888889</v>
      </c>
      <c r="DU589">
        <v>20.87300740740741</v>
      </c>
      <c r="DV589">
        <v>1433.487777777778</v>
      </c>
      <c r="DW589">
        <v>21.63723333333333</v>
      </c>
      <c r="DX589">
        <v>499.9995185185185</v>
      </c>
      <c r="DY589">
        <v>90.21204444444446</v>
      </c>
      <c r="DZ589">
        <v>0.06794322222222224</v>
      </c>
      <c r="EA589">
        <v>28.67578888888889</v>
      </c>
      <c r="EB589">
        <v>29.99875925925926</v>
      </c>
      <c r="EC589">
        <v>999.9000000000001</v>
      </c>
      <c r="ED589">
        <v>0</v>
      </c>
      <c r="EE589">
        <v>0</v>
      </c>
      <c r="EF589">
        <v>9992.131481481483</v>
      </c>
      <c r="EG589">
        <v>0</v>
      </c>
      <c r="EH589">
        <v>11.2928</v>
      </c>
      <c r="EI589">
        <v>-44.88041481481481</v>
      </c>
      <c r="EJ589">
        <v>1464.972962962963</v>
      </c>
      <c r="EK589">
        <v>1509.248888888889</v>
      </c>
      <c r="EL589">
        <v>1.043587037037037</v>
      </c>
      <c r="EM589">
        <v>1477.745925925926</v>
      </c>
      <c r="EN589">
        <v>20.87300740740741</v>
      </c>
      <c r="EO589">
        <v>1.977139259259259</v>
      </c>
      <c r="EP589">
        <v>1.882995555555556</v>
      </c>
      <c r="EQ589">
        <v>17.26243703703704</v>
      </c>
      <c r="ER589">
        <v>16.49334814814815</v>
      </c>
      <c r="ES589">
        <v>2000.000740740741</v>
      </c>
      <c r="ET589">
        <v>0.9800005555555555</v>
      </c>
      <c r="EU589">
        <v>0.01999955925925926</v>
      </c>
      <c r="EV589">
        <v>0</v>
      </c>
      <c r="EW589">
        <v>917.1736296296297</v>
      </c>
      <c r="EX589">
        <v>5.00078</v>
      </c>
      <c r="EY589">
        <v>17855.52592592593</v>
      </c>
      <c r="EZ589">
        <v>16379.65925925926</v>
      </c>
      <c r="FA589">
        <v>39.16874074074074</v>
      </c>
      <c r="FB589">
        <v>39.91403703703703</v>
      </c>
      <c r="FC589">
        <v>39.53218518518518</v>
      </c>
      <c r="FD589">
        <v>39.66185185185185</v>
      </c>
      <c r="FE589">
        <v>40.4557037037037</v>
      </c>
      <c r="FF589">
        <v>1955.100740740741</v>
      </c>
      <c r="FG589">
        <v>39.9</v>
      </c>
      <c r="FH589">
        <v>0</v>
      </c>
      <c r="FI589">
        <v>1758655862.4</v>
      </c>
      <c r="FJ589">
        <v>0</v>
      </c>
      <c r="FK589">
        <v>917.1362692307691</v>
      </c>
      <c r="FL589">
        <v>5.149641013859138</v>
      </c>
      <c r="FM589">
        <v>106.2461539272032</v>
      </c>
      <c r="FN589">
        <v>17855.34230769231</v>
      </c>
      <c r="FO589">
        <v>15</v>
      </c>
      <c r="FP589">
        <v>0</v>
      </c>
      <c r="FQ589" t="s">
        <v>441</v>
      </c>
      <c r="FR589">
        <v>1746989605.5</v>
      </c>
      <c r="FS589">
        <v>1746989593.5</v>
      </c>
      <c r="FT589">
        <v>0</v>
      </c>
      <c r="FU589">
        <v>-0.274</v>
      </c>
      <c r="FV589">
        <v>-0.002</v>
      </c>
      <c r="FW589">
        <v>2.549</v>
      </c>
      <c r="FX589">
        <v>0.129</v>
      </c>
      <c r="FY589">
        <v>420</v>
      </c>
      <c r="FZ589">
        <v>17</v>
      </c>
      <c r="GA589">
        <v>0.02</v>
      </c>
      <c r="GB589">
        <v>0.04</v>
      </c>
      <c r="GC589">
        <v>-44.75868048780488</v>
      </c>
      <c r="GD589">
        <v>-1.742747038327522</v>
      </c>
      <c r="GE589">
        <v>0.1874696296958489</v>
      </c>
      <c r="GF589">
        <v>0</v>
      </c>
      <c r="GG589">
        <v>916.8195294117647</v>
      </c>
      <c r="GH589">
        <v>5.40372803635152</v>
      </c>
      <c r="GI589">
        <v>0.5764940811539508</v>
      </c>
      <c r="GJ589">
        <v>0</v>
      </c>
      <c r="GK589">
        <v>1.049420487804878</v>
      </c>
      <c r="GL589">
        <v>-0.1281050174216031</v>
      </c>
      <c r="GM589">
        <v>0.01605949562601662</v>
      </c>
      <c r="GN589">
        <v>0</v>
      </c>
      <c r="GO589">
        <v>0</v>
      </c>
      <c r="GP589">
        <v>3</v>
      </c>
      <c r="GQ589" t="s">
        <v>459</v>
      </c>
      <c r="GR589">
        <v>3.10251</v>
      </c>
      <c r="GS589">
        <v>2.72598</v>
      </c>
      <c r="GT589">
        <v>0.202323</v>
      </c>
      <c r="GU589">
        <v>0.206083</v>
      </c>
      <c r="GV589">
        <v>0.100967</v>
      </c>
      <c r="GW589">
        <v>0.0989169</v>
      </c>
      <c r="GX589">
        <v>20846.7</v>
      </c>
      <c r="GY589">
        <v>18853.3</v>
      </c>
      <c r="GZ589">
        <v>26696.5</v>
      </c>
      <c r="HA589">
        <v>23967.5</v>
      </c>
      <c r="HB589">
        <v>38419.6</v>
      </c>
      <c r="HC589">
        <v>31936.4</v>
      </c>
      <c r="HD589">
        <v>46620</v>
      </c>
      <c r="HE589">
        <v>37917.3</v>
      </c>
      <c r="HF589">
        <v>1.87302</v>
      </c>
      <c r="HG589">
        <v>1.86362</v>
      </c>
      <c r="HH589">
        <v>0.174269</v>
      </c>
      <c r="HI589">
        <v>0</v>
      </c>
      <c r="HJ589">
        <v>27.1609</v>
      </c>
      <c r="HK589">
        <v>999.9</v>
      </c>
      <c r="HL589">
        <v>46.7</v>
      </c>
      <c r="HM589">
        <v>31.6</v>
      </c>
      <c r="HN589">
        <v>24.1665</v>
      </c>
      <c r="HO589">
        <v>60.6959</v>
      </c>
      <c r="HP589">
        <v>22.3758</v>
      </c>
      <c r="HQ589">
        <v>1</v>
      </c>
      <c r="HR589">
        <v>0.105701</v>
      </c>
      <c r="HS589">
        <v>0.0782299</v>
      </c>
      <c r="HT589">
        <v>20.2807</v>
      </c>
      <c r="HU589">
        <v>5.21295</v>
      </c>
      <c r="HV589">
        <v>11.9787</v>
      </c>
      <c r="HW589">
        <v>4.96365</v>
      </c>
      <c r="HX589">
        <v>3.2745</v>
      </c>
      <c r="HY589">
        <v>9999</v>
      </c>
      <c r="HZ589">
        <v>9999</v>
      </c>
      <c r="IA589">
        <v>9999</v>
      </c>
      <c r="IB589">
        <v>999.9</v>
      </c>
      <c r="IC589">
        <v>1.86396</v>
      </c>
      <c r="ID589">
        <v>1.86006</v>
      </c>
      <c r="IE589">
        <v>1.8584</v>
      </c>
      <c r="IF589">
        <v>1.85974</v>
      </c>
      <c r="IG589">
        <v>1.85989</v>
      </c>
      <c r="IH589">
        <v>1.85837</v>
      </c>
      <c r="II589">
        <v>1.85745</v>
      </c>
      <c r="IJ589">
        <v>1.8524</v>
      </c>
      <c r="IK589">
        <v>0</v>
      </c>
      <c r="IL589">
        <v>0</v>
      </c>
      <c r="IM589">
        <v>0</v>
      </c>
      <c r="IN589">
        <v>0</v>
      </c>
      <c r="IO589" t="s">
        <v>443</v>
      </c>
      <c r="IP589" t="s">
        <v>444</v>
      </c>
      <c r="IQ589" t="s">
        <v>445</v>
      </c>
      <c r="IR589" t="s">
        <v>445</v>
      </c>
      <c r="IS589" t="s">
        <v>445</v>
      </c>
      <c r="IT589" t="s">
        <v>445</v>
      </c>
      <c r="IU589">
        <v>0</v>
      </c>
      <c r="IV589">
        <v>100</v>
      </c>
      <c r="IW589">
        <v>100</v>
      </c>
      <c r="IX589">
        <v>-0.59</v>
      </c>
      <c r="IY589">
        <v>0.2797</v>
      </c>
      <c r="IZ589">
        <v>-1.101190050776656</v>
      </c>
      <c r="JA589">
        <v>-0.0009077452495023094</v>
      </c>
      <c r="JB589">
        <v>1.260287539409167E-06</v>
      </c>
      <c r="JC589">
        <v>-2.747980142854786E-10</v>
      </c>
      <c r="JD589">
        <v>0.01164710740424388</v>
      </c>
      <c r="JE589">
        <v>0.002354074995816399</v>
      </c>
      <c r="JF589">
        <v>0.0004967520844642659</v>
      </c>
      <c r="JG589">
        <v>-1.558376616488758E-06</v>
      </c>
      <c r="JH589">
        <v>1</v>
      </c>
      <c r="JI589">
        <v>1955</v>
      </c>
      <c r="JJ589">
        <v>1</v>
      </c>
      <c r="JK589">
        <v>26</v>
      </c>
      <c r="JL589">
        <v>194437.6</v>
      </c>
      <c r="JM589">
        <v>194437.8</v>
      </c>
      <c r="JN589">
        <v>3.21167</v>
      </c>
      <c r="JO589">
        <v>2.59277</v>
      </c>
      <c r="JP589">
        <v>1.49658</v>
      </c>
      <c r="JQ589">
        <v>2.34741</v>
      </c>
      <c r="JR589">
        <v>1.54907</v>
      </c>
      <c r="JS589">
        <v>2.44141</v>
      </c>
      <c r="JT589">
        <v>35.9645</v>
      </c>
      <c r="JU589">
        <v>24.1838</v>
      </c>
      <c r="JV589">
        <v>18</v>
      </c>
      <c r="JW589">
        <v>482.464</v>
      </c>
      <c r="JX589">
        <v>491.124</v>
      </c>
      <c r="JY589">
        <v>27.082</v>
      </c>
      <c r="JZ589">
        <v>28.6339</v>
      </c>
      <c r="KA589">
        <v>30.0001</v>
      </c>
      <c r="KB589">
        <v>28.8328</v>
      </c>
      <c r="KC589">
        <v>28.8244</v>
      </c>
      <c r="KD589">
        <v>64.4344</v>
      </c>
      <c r="KE589">
        <v>16.2693</v>
      </c>
      <c r="KF589">
        <v>62.1183</v>
      </c>
      <c r="KG589">
        <v>27.0779</v>
      </c>
      <c r="KH589">
        <v>1523.21</v>
      </c>
      <c r="KI589">
        <v>20.7992</v>
      </c>
      <c r="KJ589">
        <v>101.929</v>
      </c>
      <c r="KK589">
        <v>91.444</v>
      </c>
    </row>
    <row r="590" spans="1:297">
      <c r="A590">
        <v>572</v>
      </c>
      <c r="B590">
        <v>1758655869.1</v>
      </c>
      <c r="C590">
        <v>14236.09999990463</v>
      </c>
      <c r="D590" t="s">
        <v>1594</v>
      </c>
      <c r="E590" t="s">
        <v>1595</v>
      </c>
      <c r="F590">
        <v>5</v>
      </c>
      <c r="G590" t="s">
        <v>1413</v>
      </c>
      <c r="H590" t="s">
        <v>438</v>
      </c>
      <c r="I590">
        <v>1758655861.314285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(EA590+(U590+2*0.95*5.67E-8*(((EA590+$B$9)+273)^4-(EA590+273)^4)-44100*J590)/(1.84*29.3*R590+8*0.95*5.67E-8*(EA590+273)^3))</f>
        <v>0</v>
      </c>
      <c r="W590">
        <f>($C$9*EB590+$D$9*EC590+$E$9*V590)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2*0.95*5.67E-8*(((EA590+$B$9)+273)^4-(W590+273)^4)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1542.159028019216</v>
      </c>
      <c r="AK590">
        <v>1505.757636363635</v>
      </c>
      <c r="AL590">
        <v>3.407555947892938</v>
      </c>
      <c r="AM590">
        <v>65.18557991189942</v>
      </c>
      <c r="AN590">
        <f>(AP590 - AO590 + DY590*1E3/(8.314*(EA590+273.15)) * AR590/DX590 * AQ590) * DX590/(100*DL590) * 1000/(1000 - AP590)</f>
        <v>0</v>
      </c>
      <c r="AO590">
        <v>20.89014086045314</v>
      </c>
      <c r="AP590">
        <v>21.93546969696969</v>
      </c>
      <c r="AQ590">
        <v>-2.034689900485482E-05</v>
      </c>
      <c r="AR590">
        <v>105.0321388018358</v>
      </c>
      <c r="AS590">
        <v>0</v>
      </c>
      <c r="AT590">
        <v>0</v>
      </c>
      <c r="AU590">
        <f>IF(AS590*$H$15&gt;=AW590,1.0,(AW590/(AW590-AS590*$H$15)))</f>
        <v>0</v>
      </c>
      <c r="AV590">
        <f>(AU590-1)*100</f>
        <v>0</v>
      </c>
      <c r="AW590">
        <f>MAX(0,($B$15+$C$15*EF590)/(1+$D$15*EF590)*DY590/(EA590+273)*$E$15)</f>
        <v>0</v>
      </c>
      <c r="AX590" t="s">
        <v>439</v>
      </c>
      <c r="AY590" t="s">
        <v>439</v>
      </c>
      <c r="AZ590">
        <v>0</v>
      </c>
      <c r="BA590">
        <v>0</v>
      </c>
      <c r="BB590">
        <f>1-AZ590/BA590</f>
        <v>0</v>
      </c>
      <c r="BC590">
        <v>0</v>
      </c>
      <c r="BD590" t="s">
        <v>439</v>
      </c>
      <c r="BE590" t="s">
        <v>439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439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$B$13*EG590+$C$13*EH590+$F$13*ES590*(1-EV590)</f>
        <v>0</v>
      </c>
      <c r="DI590">
        <f>DH590*DJ590</f>
        <v>0</v>
      </c>
      <c r="DJ590">
        <f>($B$13*$D$11+$C$13*$D$11+$F$13*((FF590+EX590)/MAX(FF590+EX590+FG590, 0.1)*$I$11+FG590/MAX(FF590+EX590+FG590, 0.1)*$J$11))/($B$13+$C$13+$F$13)</f>
        <v>0</v>
      </c>
      <c r="DK590">
        <f>($B$13*$K$11+$C$13*$K$11+$F$13*((FF590+EX590)/MAX(FF590+EX590+FG590, 0.1)*$P$11+FG590/MAX(FF590+EX590+FG590, 0.1)*$Q$11))/($B$13+$C$13+$F$13)</f>
        <v>0</v>
      </c>
      <c r="DL590">
        <v>5.79</v>
      </c>
      <c r="DM590">
        <v>0.5</v>
      </c>
      <c r="DN590" t="s">
        <v>440</v>
      </c>
      <c r="DO590">
        <v>2</v>
      </c>
      <c r="DP590" t="b">
        <v>1</v>
      </c>
      <c r="DQ590">
        <v>1758655861.314285</v>
      </c>
      <c r="DR590">
        <v>1448.525357142857</v>
      </c>
      <c r="DS590">
        <v>1493.482142857143</v>
      </c>
      <c r="DT590">
        <v>21.92490357142857</v>
      </c>
      <c r="DU590">
        <v>20.88736785714286</v>
      </c>
      <c r="DV590">
        <v>1449.131785714286</v>
      </c>
      <c r="DW590">
        <v>21.64536428571429</v>
      </c>
      <c r="DX590">
        <v>500.0633571428571</v>
      </c>
      <c r="DY590">
        <v>90.21199285714287</v>
      </c>
      <c r="DZ590">
        <v>0.0677589</v>
      </c>
      <c r="EA590">
        <v>28.67549285714285</v>
      </c>
      <c r="EB590">
        <v>30.00188928571428</v>
      </c>
      <c r="EC590">
        <v>999.9000000000002</v>
      </c>
      <c r="ED590">
        <v>0</v>
      </c>
      <c r="EE590">
        <v>0</v>
      </c>
      <c r="EF590">
        <v>9997.617142857143</v>
      </c>
      <c r="EG590">
        <v>0</v>
      </c>
      <c r="EH590">
        <v>11.2928</v>
      </c>
      <c r="EI590">
        <v>-44.95595714285714</v>
      </c>
      <c r="EJ590">
        <v>1480.996785714286</v>
      </c>
      <c r="EK590">
        <v>1525.342142857143</v>
      </c>
      <c r="EL590">
        <v>1.0375325</v>
      </c>
      <c r="EM590">
        <v>1493.482142857143</v>
      </c>
      <c r="EN590">
        <v>20.88736785714286</v>
      </c>
      <c r="EO590">
        <v>1.977887857142857</v>
      </c>
      <c r="EP590">
        <v>1.884290714285714</v>
      </c>
      <c r="EQ590">
        <v>17.268425</v>
      </c>
      <c r="ER590">
        <v>16.50415</v>
      </c>
      <c r="ES590">
        <v>2000.009285714286</v>
      </c>
      <c r="ET590">
        <v>0.9800006071428571</v>
      </c>
      <c r="EU590">
        <v>0.01999950714285715</v>
      </c>
      <c r="EV590">
        <v>0</v>
      </c>
      <c r="EW590">
        <v>917.64025</v>
      </c>
      <c r="EX590">
        <v>5.00078</v>
      </c>
      <c r="EY590">
        <v>17864.39642857142</v>
      </c>
      <c r="EZ590">
        <v>16379.71785714286</v>
      </c>
      <c r="FA590">
        <v>39.14928571428571</v>
      </c>
      <c r="FB590">
        <v>39.91264285714285</v>
      </c>
      <c r="FC590">
        <v>39.55339285714285</v>
      </c>
      <c r="FD590">
        <v>39.64714285714285</v>
      </c>
      <c r="FE590">
        <v>40.41710714285713</v>
      </c>
      <c r="FF590">
        <v>1955.109285714285</v>
      </c>
      <c r="FG590">
        <v>39.9</v>
      </c>
      <c r="FH590">
        <v>0</v>
      </c>
      <c r="FI590">
        <v>1758655867.2</v>
      </c>
      <c r="FJ590">
        <v>0</v>
      </c>
      <c r="FK590">
        <v>917.6175384615385</v>
      </c>
      <c r="FL590">
        <v>6.168341869888139</v>
      </c>
      <c r="FM590">
        <v>112.9299145658377</v>
      </c>
      <c r="FN590">
        <v>17864.32307692308</v>
      </c>
      <c r="FO590">
        <v>15</v>
      </c>
      <c r="FP590">
        <v>0</v>
      </c>
      <c r="FQ590" t="s">
        <v>441</v>
      </c>
      <c r="FR590">
        <v>1746989605.5</v>
      </c>
      <c r="FS590">
        <v>1746989593.5</v>
      </c>
      <c r="FT590">
        <v>0</v>
      </c>
      <c r="FU590">
        <v>-0.274</v>
      </c>
      <c r="FV590">
        <v>-0.002</v>
      </c>
      <c r="FW590">
        <v>2.549</v>
      </c>
      <c r="FX590">
        <v>0.129</v>
      </c>
      <c r="FY590">
        <v>420</v>
      </c>
      <c r="FZ590">
        <v>17</v>
      </c>
      <c r="GA590">
        <v>0.02</v>
      </c>
      <c r="GB590">
        <v>0.04</v>
      </c>
      <c r="GC590">
        <v>-44.91403658536586</v>
      </c>
      <c r="GD590">
        <v>-1.129496864111504</v>
      </c>
      <c r="GE590">
        <v>0.1307241402979306</v>
      </c>
      <c r="GF590">
        <v>0</v>
      </c>
      <c r="GG590">
        <v>917.3870588235295</v>
      </c>
      <c r="GH590">
        <v>5.857417874322157</v>
      </c>
      <c r="GI590">
        <v>0.635808653290135</v>
      </c>
      <c r="GJ590">
        <v>0</v>
      </c>
      <c r="GK590">
        <v>1.044349268292683</v>
      </c>
      <c r="GL590">
        <v>-0.08879184668989387</v>
      </c>
      <c r="GM590">
        <v>0.01499279150210462</v>
      </c>
      <c r="GN590">
        <v>1</v>
      </c>
      <c r="GO590">
        <v>1</v>
      </c>
      <c r="GP590">
        <v>3</v>
      </c>
      <c r="GQ590" t="s">
        <v>448</v>
      </c>
      <c r="GR590">
        <v>3.10256</v>
      </c>
      <c r="GS590">
        <v>2.72532</v>
      </c>
      <c r="GT590">
        <v>0.203685</v>
      </c>
      <c r="GU590">
        <v>0.207417</v>
      </c>
      <c r="GV590">
        <v>0.100973</v>
      </c>
      <c r="GW590">
        <v>0.0988971</v>
      </c>
      <c r="GX590">
        <v>20811</v>
      </c>
      <c r="GY590">
        <v>18821.5</v>
      </c>
      <c r="GZ590">
        <v>26696.4</v>
      </c>
      <c r="HA590">
        <v>23967.2</v>
      </c>
      <c r="HB590">
        <v>38419.6</v>
      </c>
      <c r="HC590">
        <v>31937.1</v>
      </c>
      <c r="HD590">
        <v>46620.2</v>
      </c>
      <c r="HE590">
        <v>37917</v>
      </c>
      <c r="HF590">
        <v>1.87302</v>
      </c>
      <c r="HG590">
        <v>1.8635</v>
      </c>
      <c r="HH590">
        <v>0.173748</v>
      </c>
      <c r="HI590">
        <v>0</v>
      </c>
      <c r="HJ590">
        <v>27.1627</v>
      </c>
      <c r="HK590">
        <v>999.9</v>
      </c>
      <c r="HL590">
        <v>46.7</v>
      </c>
      <c r="HM590">
        <v>31.6</v>
      </c>
      <c r="HN590">
        <v>24.1661</v>
      </c>
      <c r="HO590">
        <v>60.8559</v>
      </c>
      <c r="HP590">
        <v>22.4319</v>
      </c>
      <c r="HQ590">
        <v>1</v>
      </c>
      <c r="HR590">
        <v>0.10577</v>
      </c>
      <c r="HS590">
        <v>0.092402</v>
      </c>
      <c r="HT590">
        <v>20.2807</v>
      </c>
      <c r="HU590">
        <v>5.2128</v>
      </c>
      <c r="HV590">
        <v>11.9788</v>
      </c>
      <c r="HW590">
        <v>4.9636</v>
      </c>
      <c r="HX590">
        <v>3.27448</v>
      </c>
      <c r="HY590">
        <v>9999</v>
      </c>
      <c r="HZ590">
        <v>9999</v>
      </c>
      <c r="IA590">
        <v>9999</v>
      </c>
      <c r="IB590">
        <v>999.9</v>
      </c>
      <c r="IC590">
        <v>1.86397</v>
      </c>
      <c r="ID590">
        <v>1.86006</v>
      </c>
      <c r="IE590">
        <v>1.8584</v>
      </c>
      <c r="IF590">
        <v>1.85974</v>
      </c>
      <c r="IG590">
        <v>1.85989</v>
      </c>
      <c r="IH590">
        <v>1.85837</v>
      </c>
      <c r="II590">
        <v>1.85745</v>
      </c>
      <c r="IJ590">
        <v>1.85241</v>
      </c>
      <c r="IK590">
        <v>0</v>
      </c>
      <c r="IL590">
        <v>0</v>
      </c>
      <c r="IM590">
        <v>0</v>
      </c>
      <c r="IN590">
        <v>0</v>
      </c>
      <c r="IO590" t="s">
        <v>443</v>
      </c>
      <c r="IP590" t="s">
        <v>444</v>
      </c>
      <c r="IQ590" t="s">
        <v>445</v>
      </c>
      <c r="IR590" t="s">
        <v>445</v>
      </c>
      <c r="IS590" t="s">
        <v>445</v>
      </c>
      <c r="IT590" t="s">
        <v>445</v>
      </c>
      <c r="IU590">
        <v>0</v>
      </c>
      <c r="IV590">
        <v>100</v>
      </c>
      <c r="IW590">
        <v>100</v>
      </c>
      <c r="IX590">
        <v>-0.58</v>
      </c>
      <c r="IY590">
        <v>0.2797</v>
      </c>
      <c r="IZ590">
        <v>-1.101190050776656</v>
      </c>
      <c r="JA590">
        <v>-0.0009077452495023094</v>
      </c>
      <c r="JB590">
        <v>1.260287539409167E-06</v>
      </c>
      <c r="JC590">
        <v>-2.747980142854786E-10</v>
      </c>
      <c r="JD590">
        <v>0.01164710740424388</v>
      </c>
      <c r="JE590">
        <v>0.002354074995816399</v>
      </c>
      <c r="JF590">
        <v>0.0004967520844642659</v>
      </c>
      <c r="JG590">
        <v>-1.558376616488758E-06</v>
      </c>
      <c r="JH590">
        <v>1</v>
      </c>
      <c r="JI590">
        <v>1955</v>
      </c>
      <c r="JJ590">
        <v>1</v>
      </c>
      <c r="JK590">
        <v>26</v>
      </c>
      <c r="JL590">
        <v>194437.7</v>
      </c>
      <c r="JM590">
        <v>194437.9</v>
      </c>
      <c r="JN590">
        <v>3.2373</v>
      </c>
      <c r="JO590">
        <v>2.59888</v>
      </c>
      <c r="JP590">
        <v>1.49658</v>
      </c>
      <c r="JQ590">
        <v>2.34741</v>
      </c>
      <c r="JR590">
        <v>1.54907</v>
      </c>
      <c r="JS590">
        <v>2.35718</v>
      </c>
      <c r="JT590">
        <v>35.9645</v>
      </c>
      <c r="JU590">
        <v>24.1751</v>
      </c>
      <c r="JV590">
        <v>18</v>
      </c>
      <c r="JW590">
        <v>482.464</v>
      </c>
      <c r="JX590">
        <v>491.042</v>
      </c>
      <c r="JY590">
        <v>27.0783</v>
      </c>
      <c r="JZ590">
        <v>28.6339</v>
      </c>
      <c r="KA590">
        <v>30.0001</v>
      </c>
      <c r="KB590">
        <v>28.8328</v>
      </c>
      <c r="KC590">
        <v>28.8244</v>
      </c>
      <c r="KD590">
        <v>64.9614</v>
      </c>
      <c r="KE590">
        <v>16.5516</v>
      </c>
      <c r="KF590">
        <v>62.4957</v>
      </c>
      <c r="KG590">
        <v>27.0726</v>
      </c>
      <c r="KH590">
        <v>1536.57</v>
      </c>
      <c r="KI590">
        <v>20.7992</v>
      </c>
      <c r="KJ590">
        <v>101.929</v>
      </c>
      <c r="KK590">
        <v>91.44329999999999</v>
      </c>
    </row>
    <row r="591" spans="1:297">
      <c r="A591">
        <v>573</v>
      </c>
      <c r="B591">
        <v>1758655873.6</v>
      </c>
      <c r="C591">
        <v>14240.59999990463</v>
      </c>
      <c r="D591" t="s">
        <v>1596</v>
      </c>
      <c r="E591" t="s">
        <v>1597</v>
      </c>
      <c r="F591">
        <v>5</v>
      </c>
      <c r="G591" t="s">
        <v>1413</v>
      </c>
      <c r="H591" t="s">
        <v>438</v>
      </c>
      <c r="I591">
        <v>1758655865.760714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(EA591+(U591+2*0.95*5.67E-8*(((EA591+$B$9)+273)^4-(EA591+273)^4)-44100*J591)/(1.84*29.3*R591+8*0.95*5.67E-8*(EA591+273)^3))</f>
        <v>0</v>
      </c>
      <c r="W591">
        <f>($C$9*EB591+$D$9*EC591+$E$9*V591)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2*0.95*5.67E-8*(((EA591+$B$9)+273)^4-(W591+273)^4)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1557.770062140409</v>
      </c>
      <c r="AK591">
        <v>1521.222666666666</v>
      </c>
      <c r="AL591">
        <v>3.437220821501904</v>
      </c>
      <c r="AM591">
        <v>65.18557991189942</v>
      </c>
      <c r="AN591">
        <f>(AP591 - AO591 + DY591*1E3/(8.314*(EA591+273.15)) * AR591/DX591 * AQ591) * DX591/(100*DL591) * 1000/(1000 - AP591)</f>
        <v>0</v>
      </c>
      <c r="AO591">
        <v>20.8868686045165</v>
      </c>
      <c r="AP591">
        <v>21.93369575757576</v>
      </c>
      <c r="AQ591">
        <v>-5.021133456575545E-05</v>
      </c>
      <c r="AR591">
        <v>105.0321388018358</v>
      </c>
      <c r="AS591">
        <v>0</v>
      </c>
      <c r="AT591">
        <v>0</v>
      </c>
      <c r="AU591">
        <f>IF(AS591*$H$15&gt;=AW591,1.0,(AW591/(AW591-AS591*$H$15)))</f>
        <v>0</v>
      </c>
      <c r="AV591">
        <f>(AU591-1)*100</f>
        <v>0</v>
      </c>
      <c r="AW591">
        <f>MAX(0,($B$15+$C$15*EF591)/(1+$D$15*EF591)*DY591/(EA591+273)*$E$15)</f>
        <v>0</v>
      </c>
      <c r="AX591" t="s">
        <v>439</v>
      </c>
      <c r="AY591" t="s">
        <v>439</v>
      </c>
      <c r="AZ591">
        <v>0</v>
      </c>
      <c r="BA591">
        <v>0</v>
      </c>
      <c r="BB591">
        <f>1-AZ591/BA591</f>
        <v>0</v>
      </c>
      <c r="BC591">
        <v>0</v>
      </c>
      <c r="BD591" t="s">
        <v>439</v>
      </c>
      <c r="BE591" t="s">
        <v>439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439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$B$13*EG591+$C$13*EH591+$F$13*ES591*(1-EV591)</f>
        <v>0</v>
      </c>
      <c r="DI591">
        <f>DH591*DJ591</f>
        <v>0</v>
      </c>
      <c r="DJ591">
        <f>($B$13*$D$11+$C$13*$D$11+$F$13*((FF591+EX591)/MAX(FF591+EX591+FG591, 0.1)*$I$11+FG591/MAX(FF591+EX591+FG591, 0.1)*$J$11))/($B$13+$C$13+$F$13)</f>
        <v>0</v>
      </c>
      <c r="DK591">
        <f>($B$13*$K$11+$C$13*$K$11+$F$13*((FF591+EX591)/MAX(FF591+EX591+FG591, 0.1)*$P$11+FG591/MAX(FF591+EX591+FG591, 0.1)*$Q$11))/($B$13+$C$13+$F$13)</f>
        <v>0</v>
      </c>
      <c r="DL591">
        <v>5.79</v>
      </c>
      <c r="DM591">
        <v>0.5</v>
      </c>
      <c r="DN591" t="s">
        <v>440</v>
      </c>
      <c r="DO591">
        <v>2</v>
      </c>
      <c r="DP591" t="b">
        <v>1</v>
      </c>
      <c r="DQ591">
        <v>1758655865.760714</v>
      </c>
      <c r="DR591">
        <v>1463.329285714286</v>
      </c>
      <c r="DS591">
        <v>1508.426428571429</v>
      </c>
      <c r="DT591">
        <v>21.93166071428572</v>
      </c>
      <c r="DU591">
        <v>20.89295714285715</v>
      </c>
      <c r="DV591">
        <v>1463.92</v>
      </c>
      <c r="DW591">
        <v>21.65198214285714</v>
      </c>
      <c r="DX591">
        <v>500.0279642857142</v>
      </c>
      <c r="DY591">
        <v>90.21195714285714</v>
      </c>
      <c r="DZ591">
        <v>0.06757732500000001</v>
      </c>
      <c r="EA591">
        <v>28.67528928571429</v>
      </c>
      <c r="EB591">
        <v>30.0046</v>
      </c>
      <c r="EC591">
        <v>999.9000000000002</v>
      </c>
      <c r="ED591">
        <v>0</v>
      </c>
      <c r="EE591">
        <v>0</v>
      </c>
      <c r="EF591">
        <v>9990.204642857145</v>
      </c>
      <c r="EG591">
        <v>0</v>
      </c>
      <c r="EH591">
        <v>11.2928</v>
      </c>
      <c r="EI591">
        <v>-45.09731785714286</v>
      </c>
      <c r="EJ591">
        <v>1496.142142857143</v>
      </c>
      <c r="EK591">
        <v>1540.613928571428</v>
      </c>
      <c r="EL591">
        <v>1.0386925</v>
      </c>
      <c r="EM591">
        <v>1508.426428571429</v>
      </c>
      <c r="EN591">
        <v>20.89295714285715</v>
      </c>
      <c r="EO591">
        <v>1.978497142857143</v>
      </c>
      <c r="EP591">
        <v>1.884794642857143</v>
      </c>
      <c r="EQ591">
        <v>17.27329285714286</v>
      </c>
      <c r="ER591">
        <v>16.50835357142857</v>
      </c>
      <c r="ES591">
        <v>2000.002857142857</v>
      </c>
      <c r="ET591">
        <v>0.9800004999999999</v>
      </c>
      <c r="EU591">
        <v>0.01999961428571429</v>
      </c>
      <c r="EV591">
        <v>0</v>
      </c>
      <c r="EW591">
        <v>918.1139285714286</v>
      </c>
      <c r="EX591">
        <v>5.00078</v>
      </c>
      <c r="EY591">
        <v>17872.89642857143</v>
      </c>
      <c r="EZ591">
        <v>16379.65714285714</v>
      </c>
      <c r="FA591">
        <v>39.13371428571428</v>
      </c>
      <c r="FB591">
        <v>39.91264285714285</v>
      </c>
      <c r="FC591">
        <v>39.60478571428571</v>
      </c>
      <c r="FD591">
        <v>39.64714285714285</v>
      </c>
      <c r="FE591">
        <v>40.39039285714285</v>
      </c>
      <c r="FF591">
        <v>1955.102857142857</v>
      </c>
      <c r="FG591">
        <v>39.9</v>
      </c>
      <c r="FH591">
        <v>0</v>
      </c>
      <c r="FI591">
        <v>1758655872</v>
      </c>
      <c r="FJ591">
        <v>0</v>
      </c>
      <c r="FK591">
        <v>918.1442307692307</v>
      </c>
      <c r="FL591">
        <v>6.960068360761714</v>
      </c>
      <c r="FM591">
        <v>116.4273501952904</v>
      </c>
      <c r="FN591">
        <v>17873.66538461539</v>
      </c>
      <c r="FO591">
        <v>15</v>
      </c>
      <c r="FP591">
        <v>0</v>
      </c>
      <c r="FQ591" t="s">
        <v>441</v>
      </c>
      <c r="FR591">
        <v>1746989605.5</v>
      </c>
      <c r="FS591">
        <v>1746989593.5</v>
      </c>
      <c r="FT591">
        <v>0</v>
      </c>
      <c r="FU591">
        <v>-0.274</v>
      </c>
      <c r="FV591">
        <v>-0.002</v>
      </c>
      <c r="FW591">
        <v>2.549</v>
      </c>
      <c r="FX591">
        <v>0.129</v>
      </c>
      <c r="FY591">
        <v>420</v>
      </c>
      <c r="FZ591">
        <v>17</v>
      </c>
      <c r="GA591">
        <v>0.02</v>
      </c>
      <c r="GB591">
        <v>0.04</v>
      </c>
      <c r="GC591">
        <v>-45.02391</v>
      </c>
      <c r="GD591">
        <v>-1.606752720450161</v>
      </c>
      <c r="GE591">
        <v>0.178833919880989</v>
      </c>
      <c r="GF591">
        <v>0</v>
      </c>
      <c r="GG591">
        <v>917.8208235294117</v>
      </c>
      <c r="GH591">
        <v>6.781665381259586</v>
      </c>
      <c r="GI591">
        <v>0.7241497436380641</v>
      </c>
      <c r="GJ591">
        <v>0</v>
      </c>
      <c r="GK591">
        <v>1.03986475</v>
      </c>
      <c r="GL591">
        <v>0.0266227767354589</v>
      </c>
      <c r="GM591">
        <v>0.01047979245679513</v>
      </c>
      <c r="GN591">
        <v>1</v>
      </c>
      <c r="GO591">
        <v>1</v>
      </c>
      <c r="GP591">
        <v>3</v>
      </c>
      <c r="GQ591" t="s">
        <v>448</v>
      </c>
      <c r="GR591">
        <v>3.10241</v>
      </c>
      <c r="GS591">
        <v>2.72546</v>
      </c>
      <c r="GT591">
        <v>0.204925</v>
      </c>
      <c r="GU591">
        <v>0.208666</v>
      </c>
      <c r="GV591">
        <v>0.100963</v>
      </c>
      <c r="GW591">
        <v>0.0988618</v>
      </c>
      <c r="GX591">
        <v>20778.6</v>
      </c>
      <c r="GY591">
        <v>18792</v>
      </c>
      <c r="GZ591">
        <v>26696.4</v>
      </c>
      <c r="HA591">
        <v>23967.4</v>
      </c>
      <c r="HB591">
        <v>38420</v>
      </c>
      <c r="HC591">
        <v>31938.6</v>
      </c>
      <c r="HD591">
        <v>46620</v>
      </c>
      <c r="HE591">
        <v>37917.2</v>
      </c>
      <c r="HF591">
        <v>1.87285</v>
      </c>
      <c r="HG591">
        <v>1.8638</v>
      </c>
      <c r="HH591">
        <v>0.174474</v>
      </c>
      <c r="HI591">
        <v>0</v>
      </c>
      <c r="HJ591">
        <v>27.1634</v>
      </c>
      <c r="HK591">
        <v>999.9</v>
      </c>
      <c r="HL591">
        <v>46.7</v>
      </c>
      <c r="HM591">
        <v>31.6</v>
      </c>
      <c r="HN591">
        <v>24.1651</v>
      </c>
      <c r="HO591">
        <v>61.1759</v>
      </c>
      <c r="HP591">
        <v>22.2877</v>
      </c>
      <c r="HQ591">
        <v>1</v>
      </c>
      <c r="HR591">
        <v>0.105765</v>
      </c>
      <c r="HS591">
        <v>0.0920615</v>
      </c>
      <c r="HT591">
        <v>20.2806</v>
      </c>
      <c r="HU591">
        <v>5.21265</v>
      </c>
      <c r="HV591">
        <v>11.979</v>
      </c>
      <c r="HW591">
        <v>4.9636</v>
      </c>
      <c r="HX591">
        <v>3.27455</v>
      </c>
      <c r="HY591">
        <v>9999</v>
      </c>
      <c r="HZ591">
        <v>9999</v>
      </c>
      <c r="IA591">
        <v>9999</v>
      </c>
      <c r="IB591">
        <v>999.9</v>
      </c>
      <c r="IC591">
        <v>1.86399</v>
      </c>
      <c r="ID591">
        <v>1.86007</v>
      </c>
      <c r="IE591">
        <v>1.8584</v>
      </c>
      <c r="IF591">
        <v>1.85974</v>
      </c>
      <c r="IG591">
        <v>1.85989</v>
      </c>
      <c r="IH591">
        <v>1.85837</v>
      </c>
      <c r="II591">
        <v>1.85745</v>
      </c>
      <c r="IJ591">
        <v>1.85241</v>
      </c>
      <c r="IK591">
        <v>0</v>
      </c>
      <c r="IL591">
        <v>0</v>
      </c>
      <c r="IM591">
        <v>0</v>
      </c>
      <c r="IN591">
        <v>0</v>
      </c>
      <c r="IO591" t="s">
        <v>443</v>
      </c>
      <c r="IP591" t="s">
        <v>444</v>
      </c>
      <c r="IQ591" t="s">
        <v>445</v>
      </c>
      <c r="IR591" t="s">
        <v>445</v>
      </c>
      <c r="IS591" t="s">
        <v>445</v>
      </c>
      <c r="IT591" t="s">
        <v>445</v>
      </c>
      <c r="IU591">
        <v>0</v>
      </c>
      <c r="IV591">
        <v>100</v>
      </c>
      <c r="IW591">
        <v>100</v>
      </c>
      <c r="IX591">
        <v>-0.57</v>
      </c>
      <c r="IY591">
        <v>0.2797</v>
      </c>
      <c r="IZ591">
        <v>-1.101190050776656</v>
      </c>
      <c r="JA591">
        <v>-0.0009077452495023094</v>
      </c>
      <c r="JB591">
        <v>1.260287539409167E-06</v>
      </c>
      <c r="JC591">
        <v>-2.747980142854786E-10</v>
      </c>
      <c r="JD591">
        <v>0.01164710740424388</v>
      </c>
      <c r="JE591">
        <v>0.002354074995816399</v>
      </c>
      <c r="JF591">
        <v>0.0004967520844642659</v>
      </c>
      <c r="JG591">
        <v>-1.558376616488758E-06</v>
      </c>
      <c r="JH591">
        <v>1</v>
      </c>
      <c r="JI591">
        <v>1955</v>
      </c>
      <c r="JJ591">
        <v>1</v>
      </c>
      <c r="JK591">
        <v>26</v>
      </c>
      <c r="JL591">
        <v>194437.8</v>
      </c>
      <c r="JM591">
        <v>194438</v>
      </c>
      <c r="JN591">
        <v>3.25928</v>
      </c>
      <c r="JO591">
        <v>2.60132</v>
      </c>
      <c r="JP591">
        <v>1.49658</v>
      </c>
      <c r="JQ591">
        <v>2.34741</v>
      </c>
      <c r="JR591">
        <v>1.54907</v>
      </c>
      <c r="JS591">
        <v>2.48047</v>
      </c>
      <c r="JT591">
        <v>35.9645</v>
      </c>
      <c r="JU591">
        <v>24.1751</v>
      </c>
      <c r="JV591">
        <v>18</v>
      </c>
      <c r="JW591">
        <v>482.363</v>
      </c>
      <c r="JX591">
        <v>491.239</v>
      </c>
      <c r="JY591">
        <v>27.0729</v>
      </c>
      <c r="JZ591">
        <v>28.6364</v>
      </c>
      <c r="KA591">
        <v>30.0001</v>
      </c>
      <c r="KB591">
        <v>28.8328</v>
      </c>
      <c r="KC591">
        <v>28.8244</v>
      </c>
      <c r="KD591">
        <v>65.5048</v>
      </c>
      <c r="KE591">
        <v>16.5516</v>
      </c>
      <c r="KF591">
        <v>62.4957</v>
      </c>
      <c r="KG591">
        <v>27.0716</v>
      </c>
      <c r="KH591">
        <v>1556.61</v>
      </c>
      <c r="KI591">
        <v>20.7992</v>
      </c>
      <c r="KJ591">
        <v>101.929</v>
      </c>
      <c r="KK591">
        <v>91.4438</v>
      </c>
    </row>
    <row r="592" spans="1:297">
      <c r="A592">
        <v>574</v>
      </c>
      <c r="B592">
        <v>1758655878.6</v>
      </c>
      <c r="C592">
        <v>14245.59999990463</v>
      </c>
      <c r="D592" t="s">
        <v>1598</v>
      </c>
      <c r="E592" t="s">
        <v>1599</v>
      </c>
      <c r="F592">
        <v>5</v>
      </c>
      <c r="G592" t="s">
        <v>1413</v>
      </c>
      <c r="H592" t="s">
        <v>438</v>
      </c>
      <c r="I592">
        <v>1758655871.062963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(EA592+(U592+2*0.95*5.67E-8*(((EA592+$B$9)+273)^4-(EA592+273)^4)-44100*J592)/(1.84*29.3*R592+8*0.95*5.67E-8*(EA592+273)^3))</f>
        <v>0</v>
      </c>
      <c r="W592">
        <f>($C$9*EB592+$D$9*EC592+$E$9*V592)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2*0.95*5.67E-8*(((EA592+$B$9)+273)^4-(W592+273)^4)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1574.737357143289</v>
      </c>
      <c r="AK592">
        <v>1538.284303030304</v>
      </c>
      <c r="AL592">
        <v>3.412198688762863</v>
      </c>
      <c r="AM592">
        <v>65.18557991189942</v>
      </c>
      <c r="AN592">
        <f>(AP592 - AO592 + DY592*1E3/(8.314*(EA592+273.15)) * AR592/DX592 * AQ592) * DX592/(100*DL592) * 1000/(1000 - AP592)</f>
        <v>0</v>
      </c>
      <c r="AO592">
        <v>20.86944885240906</v>
      </c>
      <c r="AP592">
        <v>21.91968606060604</v>
      </c>
      <c r="AQ592">
        <v>-0.0001133113457204921</v>
      </c>
      <c r="AR592">
        <v>105.0321388018358</v>
      </c>
      <c r="AS592">
        <v>0</v>
      </c>
      <c r="AT592">
        <v>0</v>
      </c>
      <c r="AU592">
        <f>IF(AS592*$H$15&gt;=AW592,1.0,(AW592/(AW592-AS592*$H$15)))</f>
        <v>0</v>
      </c>
      <c r="AV592">
        <f>(AU592-1)*100</f>
        <v>0</v>
      </c>
      <c r="AW592">
        <f>MAX(0,($B$15+$C$15*EF592)/(1+$D$15*EF592)*DY592/(EA592+273)*$E$15)</f>
        <v>0</v>
      </c>
      <c r="AX592" t="s">
        <v>439</v>
      </c>
      <c r="AY592" t="s">
        <v>439</v>
      </c>
      <c r="AZ592">
        <v>0</v>
      </c>
      <c r="BA592">
        <v>0</v>
      </c>
      <c r="BB592">
        <f>1-AZ592/BA592</f>
        <v>0</v>
      </c>
      <c r="BC592">
        <v>0</v>
      </c>
      <c r="BD592" t="s">
        <v>439</v>
      </c>
      <c r="BE592" t="s">
        <v>439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439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$B$13*EG592+$C$13*EH592+$F$13*ES592*(1-EV592)</f>
        <v>0</v>
      </c>
      <c r="DI592">
        <f>DH592*DJ592</f>
        <v>0</v>
      </c>
      <c r="DJ592">
        <f>($B$13*$D$11+$C$13*$D$11+$F$13*((FF592+EX592)/MAX(FF592+EX592+FG592, 0.1)*$I$11+FG592/MAX(FF592+EX592+FG592, 0.1)*$J$11))/($B$13+$C$13+$F$13)</f>
        <v>0</v>
      </c>
      <c r="DK592">
        <f>($B$13*$K$11+$C$13*$K$11+$F$13*((FF592+EX592)/MAX(FF592+EX592+FG592, 0.1)*$P$11+FG592/MAX(FF592+EX592+FG592, 0.1)*$Q$11))/($B$13+$C$13+$F$13)</f>
        <v>0</v>
      </c>
      <c r="DL592">
        <v>5.79</v>
      </c>
      <c r="DM592">
        <v>0.5</v>
      </c>
      <c r="DN592" t="s">
        <v>440</v>
      </c>
      <c r="DO592">
        <v>2</v>
      </c>
      <c r="DP592" t="b">
        <v>1</v>
      </c>
      <c r="DQ592">
        <v>1758655871.062963</v>
      </c>
      <c r="DR592">
        <v>1481.012222222222</v>
      </c>
      <c r="DS592">
        <v>1526.168148148148</v>
      </c>
      <c r="DT592">
        <v>21.9319925925926</v>
      </c>
      <c r="DU592">
        <v>20.88403703703704</v>
      </c>
      <c r="DV592">
        <v>1481.584444444445</v>
      </c>
      <c r="DW592">
        <v>21.6523037037037</v>
      </c>
      <c r="DX592">
        <v>500.0098518518519</v>
      </c>
      <c r="DY592">
        <v>90.21286666666666</v>
      </c>
      <c r="DZ592">
        <v>0.06760667777777776</v>
      </c>
      <c r="EA592">
        <v>28.67413333333333</v>
      </c>
      <c r="EB592">
        <v>30.00726296296296</v>
      </c>
      <c r="EC592">
        <v>999.9000000000001</v>
      </c>
      <c r="ED592">
        <v>0</v>
      </c>
      <c r="EE592">
        <v>0</v>
      </c>
      <c r="EF592">
        <v>9986.623333333335</v>
      </c>
      <c r="EG592">
        <v>0</v>
      </c>
      <c r="EH592">
        <v>11.2928</v>
      </c>
      <c r="EI592">
        <v>-45.15662962962962</v>
      </c>
      <c r="EJ592">
        <v>1514.221481481481</v>
      </c>
      <c r="EK592">
        <v>1558.72</v>
      </c>
      <c r="EL592">
        <v>1.047944444444444</v>
      </c>
      <c r="EM592">
        <v>1526.168148148148</v>
      </c>
      <c r="EN592">
        <v>20.88403703703704</v>
      </c>
      <c r="EO592">
        <v>1.978547777777778</v>
      </c>
      <c r="EP592">
        <v>1.88400962962963</v>
      </c>
      <c r="EQ592">
        <v>17.27369259259259</v>
      </c>
      <c r="ER592">
        <v>16.50179629629629</v>
      </c>
      <c r="ES592">
        <v>2000.024814814815</v>
      </c>
      <c r="ET592">
        <v>0.9800006666666666</v>
      </c>
      <c r="EU592">
        <v>0.01999944444444444</v>
      </c>
      <c r="EV592">
        <v>0</v>
      </c>
      <c r="EW592">
        <v>918.6714814814815</v>
      </c>
      <c r="EX592">
        <v>5.00078</v>
      </c>
      <c r="EY592">
        <v>17883.87037037037</v>
      </c>
      <c r="EZ592">
        <v>16379.83333333333</v>
      </c>
      <c r="FA592">
        <v>39.13637037037037</v>
      </c>
      <c r="FB592">
        <v>39.91633333333333</v>
      </c>
      <c r="FC592">
        <v>39.66885185185185</v>
      </c>
      <c r="FD592">
        <v>39.6502962962963</v>
      </c>
      <c r="FE592">
        <v>40.384</v>
      </c>
      <c r="FF592">
        <v>1955.124814814815</v>
      </c>
      <c r="FG592">
        <v>39.9</v>
      </c>
      <c r="FH592">
        <v>0</v>
      </c>
      <c r="FI592">
        <v>1758655876.8</v>
      </c>
      <c r="FJ592">
        <v>0</v>
      </c>
      <c r="FK592">
        <v>918.6454230769232</v>
      </c>
      <c r="FL592">
        <v>7.065333332540378</v>
      </c>
      <c r="FM592">
        <v>122.1128205587219</v>
      </c>
      <c r="FN592">
        <v>17883.43076923077</v>
      </c>
      <c r="FO592">
        <v>15</v>
      </c>
      <c r="FP592">
        <v>0</v>
      </c>
      <c r="FQ592" t="s">
        <v>441</v>
      </c>
      <c r="FR592">
        <v>1746989605.5</v>
      </c>
      <c r="FS592">
        <v>1746989593.5</v>
      </c>
      <c r="FT592">
        <v>0</v>
      </c>
      <c r="FU592">
        <v>-0.274</v>
      </c>
      <c r="FV592">
        <v>-0.002</v>
      </c>
      <c r="FW592">
        <v>2.549</v>
      </c>
      <c r="FX592">
        <v>0.129</v>
      </c>
      <c r="FY592">
        <v>420</v>
      </c>
      <c r="FZ592">
        <v>17</v>
      </c>
      <c r="GA592">
        <v>0.02</v>
      </c>
      <c r="GB592">
        <v>0.04</v>
      </c>
      <c r="GC592">
        <v>-45.10439512195122</v>
      </c>
      <c r="GD592">
        <v>-0.9276250871080641</v>
      </c>
      <c r="GE592">
        <v>0.1396639170734594</v>
      </c>
      <c r="GF592">
        <v>0</v>
      </c>
      <c r="GG592">
        <v>918.3139411764706</v>
      </c>
      <c r="GH592">
        <v>6.634713521498344</v>
      </c>
      <c r="GI592">
        <v>0.702791825138119</v>
      </c>
      <c r="GJ592">
        <v>0</v>
      </c>
      <c r="GK592">
        <v>1.041570731707317</v>
      </c>
      <c r="GL592">
        <v>0.1029825783972135</v>
      </c>
      <c r="GM592">
        <v>0.01060528662237157</v>
      </c>
      <c r="GN592">
        <v>0</v>
      </c>
      <c r="GO592">
        <v>0</v>
      </c>
      <c r="GP592">
        <v>3</v>
      </c>
      <c r="GQ592" t="s">
        <v>459</v>
      </c>
      <c r="GR592">
        <v>3.10238</v>
      </c>
      <c r="GS592">
        <v>2.72619</v>
      </c>
      <c r="GT592">
        <v>0.206279</v>
      </c>
      <c r="GU592">
        <v>0.209995</v>
      </c>
      <c r="GV592">
        <v>0.10092</v>
      </c>
      <c r="GW592">
        <v>0.0988306</v>
      </c>
      <c r="GX592">
        <v>20743.2</v>
      </c>
      <c r="GY592">
        <v>18760.4</v>
      </c>
      <c r="GZ592">
        <v>26696.4</v>
      </c>
      <c r="HA592">
        <v>23967.4</v>
      </c>
      <c r="HB592">
        <v>38422.1</v>
      </c>
      <c r="HC592">
        <v>31939.4</v>
      </c>
      <c r="HD592">
        <v>46620</v>
      </c>
      <c r="HE592">
        <v>37916.6</v>
      </c>
      <c r="HF592">
        <v>1.87285</v>
      </c>
      <c r="HG592">
        <v>1.86388</v>
      </c>
      <c r="HH592">
        <v>0.174753</v>
      </c>
      <c r="HI592">
        <v>0</v>
      </c>
      <c r="HJ592">
        <v>27.165</v>
      </c>
      <c r="HK592">
        <v>999.9</v>
      </c>
      <c r="HL592">
        <v>46.7</v>
      </c>
      <c r="HM592">
        <v>31.6</v>
      </c>
      <c r="HN592">
        <v>24.1632</v>
      </c>
      <c r="HO592">
        <v>61.2759</v>
      </c>
      <c r="HP592">
        <v>22.4639</v>
      </c>
      <c r="HQ592">
        <v>1</v>
      </c>
      <c r="HR592">
        <v>0.105747</v>
      </c>
      <c r="HS592">
        <v>0.102296</v>
      </c>
      <c r="HT592">
        <v>20.2806</v>
      </c>
      <c r="HU592">
        <v>5.2125</v>
      </c>
      <c r="HV592">
        <v>11.9793</v>
      </c>
      <c r="HW592">
        <v>4.96335</v>
      </c>
      <c r="HX592">
        <v>3.27428</v>
      </c>
      <c r="HY592">
        <v>9999</v>
      </c>
      <c r="HZ592">
        <v>9999</v>
      </c>
      <c r="IA592">
        <v>9999</v>
      </c>
      <c r="IB592">
        <v>999.9</v>
      </c>
      <c r="IC592">
        <v>1.86399</v>
      </c>
      <c r="ID592">
        <v>1.86005</v>
      </c>
      <c r="IE592">
        <v>1.8584</v>
      </c>
      <c r="IF592">
        <v>1.85975</v>
      </c>
      <c r="IG592">
        <v>1.85989</v>
      </c>
      <c r="IH592">
        <v>1.85837</v>
      </c>
      <c r="II592">
        <v>1.85745</v>
      </c>
      <c r="IJ592">
        <v>1.85242</v>
      </c>
      <c r="IK592">
        <v>0</v>
      </c>
      <c r="IL592">
        <v>0</v>
      </c>
      <c r="IM592">
        <v>0</v>
      </c>
      <c r="IN592">
        <v>0</v>
      </c>
      <c r="IO592" t="s">
        <v>443</v>
      </c>
      <c r="IP592" t="s">
        <v>444</v>
      </c>
      <c r="IQ592" t="s">
        <v>445</v>
      </c>
      <c r="IR592" t="s">
        <v>445</v>
      </c>
      <c r="IS592" t="s">
        <v>445</v>
      </c>
      <c r="IT592" t="s">
        <v>445</v>
      </c>
      <c r="IU592">
        <v>0</v>
      </c>
      <c r="IV592">
        <v>100</v>
      </c>
      <c r="IW592">
        <v>100</v>
      </c>
      <c r="IX592">
        <v>-0.55</v>
      </c>
      <c r="IY592">
        <v>0.2794</v>
      </c>
      <c r="IZ592">
        <v>-1.101190050776656</v>
      </c>
      <c r="JA592">
        <v>-0.0009077452495023094</v>
      </c>
      <c r="JB592">
        <v>1.260287539409167E-06</v>
      </c>
      <c r="JC592">
        <v>-2.747980142854786E-10</v>
      </c>
      <c r="JD592">
        <v>0.01164710740424388</v>
      </c>
      <c r="JE592">
        <v>0.002354074995816399</v>
      </c>
      <c r="JF592">
        <v>0.0004967520844642659</v>
      </c>
      <c r="JG592">
        <v>-1.558376616488758E-06</v>
      </c>
      <c r="JH592">
        <v>1</v>
      </c>
      <c r="JI592">
        <v>1955</v>
      </c>
      <c r="JJ592">
        <v>1</v>
      </c>
      <c r="JK592">
        <v>26</v>
      </c>
      <c r="JL592">
        <v>194437.9</v>
      </c>
      <c r="JM592">
        <v>194438.1</v>
      </c>
      <c r="JN592">
        <v>3.29102</v>
      </c>
      <c r="JO592">
        <v>2.59033</v>
      </c>
      <c r="JP592">
        <v>1.49658</v>
      </c>
      <c r="JQ592">
        <v>2.34741</v>
      </c>
      <c r="JR592">
        <v>1.54907</v>
      </c>
      <c r="JS592">
        <v>2.44263</v>
      </c>
      <c r="JT592">
        <v>35.9645</v>
      </c>
      <c r="JU592">
        <v>24.1838</v>
      </c>
      <c r="JV592">
        <v>18</v>
      </c>
      <c r="JW592">
        <v>482.362</v>
      </c>
      <c r="JX592">
        <v>491.288</v>
      </c>
      <c r="JY592">
        <v>27.0699</v>
      </c>
      <c r="JZ592">
        <v>28.6364</v>
      </c>
      <c r="KA592">
        <v>30.0001</v>
      </c>
      <c r="KB592">
        <v>28.8328</v>
      </c>
      <c r="KC592">
        <v>28.8244</v>
      </c>
      <c r="KD592">
        <v>66.0278</v>
      </c>
      <c r="KE592">
        <v>16.5516</v>
      </c>
      <c r="KF592">
        <v>62.4957</v>
      </c>
      <c r="KG592">
        <v>27.06</v>
      </c>
      <c r="KH592">
        <v>1569.97</v>
      </c>
      <c r="KI592">
        <v>20.7992</v>
      </c>
      <c r="KJ592">
        <v>101.929</v>
      </c>
      <c r="KK592">
        <v>91.44289999999999</v>
      </c>
    </row>
    <row r="593" spans="1:297">
      <c r="A593">
        <v>575</v>
      </c>
      <c r="B593">
        <v>1758655883.6</v>
      </c>
      <c r="C593">
        <v>14250.59999990463</v>
      </c>
      <c r="D593" t="s">
        <v>1600</v>
      </c>
      <c r="E593" t="s">
        <v>1601</v>
      </c>
      <c r="F593">
        <v>5</v>
      </c>
      <c r="G593" t="s">
        <v>1413</v>
      </c>
      <c r="H593" t="s">
        <v>438</v>
      </c>
      <c r="I593">
        <v>1758655876.081481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(EA593+(U593+2*0.95*5.67E-8*(((EA593+$B$9)+273)^4-(EA593+273)^4)-44100*J593)/(1.84*29.3*R593+8*0.95*5.67E-8*(EA593+273)^3))</f>
        <v>0</v>
      </c>
      <c r="W593">
        <f>($C$9*EB593+$D$9*EC593+$E$9*V593)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2*0.95*5.67E-8*(((EA593+$B$9)+273)^4-(W593+273)^4)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1591.876408817656</v>
      </c>
      <c r="AK593">
        <v>1555.301939393939</v>
      </c>
      <c r="AL593">
        <v>3.416670252782303</v>
      </c>
      <c r="AM593">
        <v>65.18557991189942</v>
      </c>
      <c r="AN593">
        <f>(AP593 - AO593 + DY593*1E3/(8.314*(EA593+273.15)) * AR593/DX593 * AQ593) * DX593/(100*DL593) * 1000/(1000 - AP593)</f>
        <v>0</v>
      </c>
      <c r="AO593">
        <v>20.87037791228132</v>
      </c>
      <c r="AP593">
        <v>21.91071151515152</v>
      </c>
      <c r="AQ593">
        <v>-4.670219561930672E-05</v>
      </c>
      <c r="AR593">
        <v>105.0321388018358</v>
      </c>
      <c r="AS593">
        <v>0</v>
      </c>
      <c r="AT593">
        <v>0</v>
      </c>
      <c r="AU593">
        <f>IF(AS593*$H$15&gt;=AW593,1.0,(AW593/(AW593-AS593*$H$15)))</f>
        <v>0</v>
      </c>
      <c r="AV593">
        <f>(AU593-1)*100</f>
        <v>0</v>
      </c>
      <c r="AW593">
        <f>MAX(0,($B$15+$C$15*EF593)/(1+$D$15*EF593)*DY593/(EA593+273)*$E$15)</f>
        <v>0</v>
      </c>
      <c r="AX593" t="s">
        <v>439</v>
      </c>
      <c r="AY593" t="s">
        <v>439</v>
      </c>
      <c r="AZ593">
        <v>0</v>
      </c>
      <c r="BA593">
        <v>0</v>
      </c>
      <c r="BB593">
        <f>1-AZ593/BA593</f>
        <v>0</v>
      </c>
      <c r="BC593">
        <v>0</v>
      </c>
      <c r="BD593" t="s">
        <v>439</v>
      </c>
      <c r="BE593" t="s">
        <v>439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439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$B$13*EG593+$C$13*EH593+$F$13*ES593*(1-EV593)</f>
        <v>0</v>
      </c>
      <c r="DI593">
        <f>DH593*DJ593</f>
        <v>0</v>
      </c>
      <c r="DJ593">
        <f>($B$13*$D$11+$C$13*$D$11+$F$13*((FF593+EX593)/MAX(FF593+EX593+FG593, 0.1)*$I$11+FG593/MAX(FF593+EX593+FG593, 0.1)*$J$11))/($B$13+$C$13+$F$13)</f>
        <v>0</v>
      </c>
      <c r="DK593">
        <f>($B$13*$K$11+$C$13*$K$11+$F$13*((FF593+EX593)/MAX(FF593+EX593+FG593, 0.1)*$P$11+FG593/MAX(FF593+EX593+FG593, 0.1)*$Q$11))/($B$13+$C$13+$F$13)</f>
        <v>0</v>
      </c>
      <c r="DL593">
        <v>5.79</v>
      </c>
      <c r="DM593">
        <v>0.5</v>
      </c>
      <c r="DN593" t="s">
        <v>440</v>
      </c>
      <c r="DO593">
        <v>2</v>
      </c>
      <c r="DP593" t="b">
        <v>1</v>
      </c>
      <c r="DQ593">
        <v>1758655876.081481</v>
      </c>
      <c r="DR593">
        <v>1497.785925925926</v>
      </c>
      <c r="DS593">
        <v>1543.004074074074</v>
      </c>
      <c r="DT593">
        <v>21.92465925925926</v>
      </c>
      <c r="DU593">
        <v>20.87661481481482</v>
      </c>
      <c r="DV593">
        <v>1498.341481481481</v>
      </c>
      <c r="DW593">
        <v>21.64513333333333</v>
      </c>
      <c r="DX593">
        <v>499.9376666666667</v>
      </c>
      <c r="DY593">
        <v>90.21371481481482</v>
      </c>
      <c r="DZ593">
        <v>0.06791297037037036</v>
      </c>
      <c r="EA593">
        <v>28.67254444444445</v>
      </c>
      <c r="EB593">
        <v>30.0094037037037</v>
      </c>
      <c r="EC593">
        <v>999.9000000000001</v>
      </c>
      <c r="ED593">
        <v>0</v>
      </c>
      <c r="EE593">
        <v>0</v>
      </c>
      <c r="EF593">
        <v>9990.163703703704</v>
      </c>
      <c r="EG593">
        <v>0</v>
      </c>
      <c r="EH593">
        <v>11.2928</v>
      </c>
      <c r="EI593">
        <v>-45.21933703703704</v>
      </c>
      <c r="EJ593">
        <v>1531.358888888889</v>
      </c>
      <c r="EK593">
        <v>1575.902962962963</v>
      </c>
      <c r="EL593">
        <v>1.048047037037037</v>
      </c>
      <c r="EM593">
        <v>1543.004074074074</v>
      </c>
      <c r="EN593">
        <v>20.87661481481482</v>
      </c>
      <c r="EO593">
        <v>1.977905555555556</v>
      </c>
      <c r="EP593">
        <v>1.883357037037037</v>
      </c>
      <c r="EQ593">
        <v>17.26855925925926</v>
      </c>
      <c r="ER593">
        <v>16.49635925925926</v>
      </c>
      <c r="ES593">
        <v>2000.037407407407</v>
      </c>
      <c r="ET593">
        <v>0.9800006666666666</v>
      </c>
      <c r="EU593">
        <v>0.01999944814814815</v>
      </c>
      <c r="EV593">
        <v>0</v>
      </c>
      <c r="EW593">
        <v>919.2798518518518</v>
      </c>
      <c r="EX593">
        <v>5.00078</v>
      </c>
      <c r="EY593">
        <v>17894.70740740741</v>
      </c>
      <c r="EZ593">
        <v>16379.92592592593</v>
      </c>
      <c r="FA593">
        <v>39.12718518518518</v>
      </c>
      <c r="FB593">
        <v>39.90944444444444</v>
      </c>
      <c r="FC593">
        <v>39.63177777777777</v>
      </c>
      <c r="FD593">
        <v>39.65492592592592</v>
      </c>
      <c r="FE593">
        <v>40.37707407407407</v>
      </c>
      <c r="FF593">
        <v>1955.137407407407</v>
      </c>
      <c r="FG593">
        <v>39.9</v>
      </c>
      <c r="FH593">
        <v>0</v>
      </c>
      <c r="FI593">
        <v>1758655882.2</v>
      </c>
      <c r="FJ593">
        <v>0</v>
      </c>
      <c r="FK593">
        <v>919.3146399999999</v>
      </c>
      <c r="FL593">
        <v>6.916538465604074</v>
      </c>
      <c r="FM593">
        <v>133.7692308394899</v>
      </c>
      <c r="FN593">
        <v>17895.812</v>
      </c>
      <c r="FO593">
        <v>15</v>
      </c>
      <c r="FP593">
        <v>0</v>
      </c>
      <c r="FQ593" t="s">
        <v>441</v>
      </c>
      <c r="FR593">
        <v>1746989605.5</v>
      </c>
      <c r="FS593">
        <v>1746989593.5</v>
      </c>
      <c r="FT593">
        <v>0</v>
      </c>
      <c r="FU593">
        <v>-0.274</v>
      </c>
      <c r="FV593">
        <v>-0.002</v>
      </c>
      <c r="FW593">
        <v>2.549</v>
      </c>
      <c r="FX593">
        <v>0.129</v>
      </c>
      <c r="FY593">
        <v>420</v>
      </c>
      <c r="FZ593">
        <v>17</v>
      </c>
      <c r="GA593">
        <v>0.02</v>
      </c>
      <c r="GB593">
        <v>0.04</v>
      </c>
      <c r="GC593">
        <v>-45.1798525</v>
      </c>
      <c r="GD593">
        <v>-0.587478799249497</v>
      </c>
      <c r="GE593">
        <v>0.1223727890249705</v>
      </c>
      <c r="GF593">
        <v>0</v>
      </c>
      <c r="GG593">
        <v>918.9240882352942</v>
      </c>
      <c r="GH593">
        <v>6.97941940640159</v>
      </c>
      <c r="GI593">
        <v>0.7346041898491629</v>
      </c>
      <c r="GJ593">
        <v>0</v>
      </c>
      <c r="GK593">
        <v>1.04672025</v>
      </c>
      <c r="GL593">
        <v>0.01386945590994314</v>
      </c>
      <c r="GM593">
        <v>0.005218583853642656</v>
      </c>
      <c r="GN593">
        <v>1</v>
      </c>
      <c r="GO593">
        <v>1</v>
      </c>
      <c r="GP593">
        <v>3</v>
      </c>
      <c r="GQ593" t="s">
        <v>448</v>
      </c>
      <c r="GR593">
        <v>3.1026</v>
      </c>
      <c r="GS593">
        <v>2.72656</v>
      </c>
      <c r="GT593">
        <v>0.207625</v>
      </c>
      <c r="GU593">
        <v>0.211307</v>
      </c>
      <c r="GV593">
        <v>0.100892</v>
      </c>
      <c r="GW593">
        <v>0.0988318</v>
      </c>
      <c r="GX593">
        <v>20708.1</v>
      </c>
      <c r="GY593">
        <v>18728.9</v>
      </c>
      <c r="GZ593">
        <v>26696.5</v>
      </c>
      <c r="HA593">
        <v>23967</v>
      </c>
      <c r="HB593">
        <v>38423.6</v>
      </c>
      <c r="HC593">
        <v>31939.4</v>
      </c>
      <c r="HD593">
        <v>46620.2</v>
      </c>
      <c r="HE593">
        <v>37916.6</v>
      </c>
      <c r="HF593">
        <v>1.8731</v>
      </c>
      <c r="HG593">
        <v>1.86383</v>
      </c>
      <c r="HH593">
        <v>0.174362</v>
      </c>
      <c r="HI593">
        <v>0</v>
      </c>
      <c r="HJ593">
        <v>27.165</v>
      </c>
      <c r="HK593">
        <v>999.9</v>
      </c>
      <c r="HL593">
        <v>46.8</v>
      </c>
      <c r="HM593">
        <v>31.6</v>
      </c>
      <c r="HN593">
        <v>24.2177</v>
      </c>
      <c r="HO593">
        <v>61.3759</v>
      </c>
      <c r="HP593">
        <v>22.512</v>
      </c>
      <c r="HQ593">
        <v>1</v>
      </c>
      <c r="HR593">
        <v>0.105752</v>
      </c>
      <c r="HS593">
        <v>0.127821</v>
      </c>
      <c r="HT593">
        <v>20.2807</v>
      </c>
      <c r="HU593">
        <v>5.21355</v>
      </c>
      <c r="HV593">
        <v>11.9788</v>
      </c>
      <c r="HW593">
        <v>4.9637</v>
      </c>
      <c r="HX593">
        <v>3.27448</v>
      </c>
      <c r="HY593">
        <v>9999</v>
      </c>
      <c r="HZ593">
        <v>9999</v>
      </c>
      <c r="IA593">
        <v>9999</v>
      </c>
      <c r="IB593">
        <v>999.9</v>
      </c>
      <c r="IC593">
        <v>1.86397</v>
      </c>
      <c r="ID593">
        <v>1.86006</v>
      </c>
      <c r="IE593">
        <v>1.85838</v>
      </c>
      <c r="IF593">
        <v>1.85974</v>
      </c>
      <c r="IG593">
        <v>1.85989</v>
      </c>
      <c r="IH593">
        <v>1.85837</v>
      </c>
      <c r="II593">
        <v>1.85745</v>
      </c>
      <c r="IJ593">
        <v>1.85242</v>
      </c>
      <c r="IK593">
        <v>0</v>
      </c>
      <c r="IL593">
        <v>0</v>
      </c>
      <c r="IM593">
        <v>0</v>
      </c>
      <c r="IN593">
        <v>0</v>
      </c>
      <c r="IO593" t="s">
        <v>443</v>
      </c>
      <c r="IP593" t="s">
        <v>444</v>
      </c>
      <c r="IQ593" t="s">
        <v>445</v>
      </c>
      <c r="IR593" t="s">
        <v>445</v>
      </c>
      <c r="IS593" t="s">
        <v>445</v>
      </c>
      <c r="IT593" t="s">
        <v>445</v>
      </c>
      <c r="IU593">
        <v>0</v>
      </c>
      <c r="IV593">
        <v>100</v>
      </c>
      <c r="IW593">
        <v>100</v>
      </c>
      <c r="IX593">
        <v>-0.53</v>
      </c>
      <c r="IY593">
        <v>0.2792</v>
      </c>
      <c r="IZ593">
        <v>-1.101190050776656</v>
      </c>
      <c r="JA593">
        <v>-0.0009077452495023094</v>
      </c>
      <c r="JB593">
        <v>1.260287539409167E-06</v>
      </c>
      <c r="JC593">
        <v>-2.747980142854786E-10</v>
      </c>
      <c r="JD593">
        <v>0.01164710740424388</v>
      </c>
      <c r="JE593">
        <v>0.002354074995816399</v>
      </c>
      <c r="JF593">
        <v>0.0004967520844642659</v>
      </c>
      <c r="JG593">
        <v>-1.558376616488758E-06</v>
      </c>
      <c r="JH593">
        <v>1</v>
      </c>
      <c r="JI593">
        <v>1955</v>
      </c>
      <c r="JJ593">
        <v>1</v>
      </c>
      <c r="JK593">
        <v>26</v>
      </c>
      <c r="JL593">
        <v>194438</v>
      </c>
      <c r="JM593">
        <v>194438.2</v>
      </c>
      <c r="JN593">
        <v>3.31543</v>
      </c>
      <c r="JO593">
        <v>2.60132</v>
      </c>
      <c r="JP593">
        <v>1.49658</v>
      </c>
      <c r="JQ593">
        <v>2.34741</v>
      </c>
      <c r="JR593">
        <v>1.54907</v>
      </c>
      <c r="JS593">
        <v>2.40356</v>
      </c>
      <c r="JT593">
        <v>35.9645</v>
      </c>
      <c r="JU593">
        <v>24.1751</v>
      </c>
      <c r="JV593">
        <v>18</v>
      </c>
      <c r="JW593">
        <v>482.508</v>
      </c>
      <c r="JX593">
        <v>491.256</v>
      </c>
      <c r="JY593">
        <v>27.0591</v>
      </c>
      <c r="JZ593">
        <v>28.6364</v>
      </c>
      <c r="KA593">
        <v>30</v>
      </c>
      <c r="KB593">
        <v>28.8328</v>
      </c>
      <c r="KC593">
        <v>28.8244</v>
      </c>
      <c r="KD593">
        <v>66.6237</v>
      </c>
      <c r="KE593">
        <v>16.8238</v>
      </c>
      <c r="KF593">
        <v>62.4957</v>
      </c>
      <c r="KG593">
        <v>27.0461</v>
      </c>
      <c r="KH593">
        <v>1590.1</v>
      </c>
      <c r="KI593">
        <v>20.7992</v>
      </c>
      <c r="KJ593">
        <v>101.93</v>
      </c>
      <c r="KK593">
        <v>91.4423</v>
      </c>
    </row>
    <row r="594" spans="1:297">
      <c r="A594">
        <v>576</v>
      </c>
      <c r="B594">
        <v>1758655888.6</v>
      </c>
      <c r="C594">
        <v>14255.59999990463</v>
      </c>
      <c r="D594" t="s">
        <v>1602</v>
      </c>
      <c r="E594" t="s">
        <v>1603</v>
      </c>
      <c r="F594">
        <v>5</v>
      </c>
      <c r="G594" t="s">
        <v>1413</v>
      </c>
      <c r="H594" t="s">
        <v>438</v>
      </c>
      <c r="I594">
        <v>1758655881.1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(EA594+(U594+2*0.95*5.67E-8*(((EA594+$B$9)+273)^4-(EA594+273)^4)-44100*J594)/(1.84*29.3*R594+8*0.95*5.67E-8*(EA594+273)^3))</f>
        <v>0</v>
      </c>
      <c r="W594">
        <f>($C$9*EB594+$D$9*EC594+$E$9*V594)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2*0.95*5.67E-8*(((EA594+$B$9)+273)^4-(W594+273)^4)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1608.906433701762</v>
      </c>
      <c r="AK594">
        <v>1572.365272727272</v>
      </c>
      <c r="AL594">
        <v>3.422413328056704</v>
      </c>
      <c r="AM594">
        <v>65.18557991189942</v>
      </c>
      <c r="AN594">
        <f>(AP594 - AO594 + DY594*1E3/(8.314*(EA594+273.15)) * AR594/DX594 * AQ594) * DX594/(100*DL594) * 1000/(1000 - AP594)</f>
        <v>0</v>
      </c>
      <c r="AO594">
        <v>20.86119762146951</v>
      </c>
      <c r="AP594">
        <v>21.90310424242425</v>
      </c>
      <c r="AQ594">
        <v>-4.582187178979692E-05</v>
      </c>
      <c r="AR594">
        <v>105.0321388018358</v>
      </c>
      <c r="AS594">
        <v>0</v>
      </c>
      <c r="AT594">
        <v>0</v>
      </c>
      <c r="AU594">
        <f>IF(AS594*$H$15&gt;=AW594,1.0,(AW594/(AW594-AS594*$H$15)))</f>
        <v>0</v>
      </c>
      <c r="AV594">
        <f>(AU594-1)*100</f>
        <v>0</v>
      </c>
      <c r="AW594">
        <f>MAX(0,($B$15+$C$15*EF594)/(1+$D$15*EF594)*DY594/(EA594+273)*$E$15)</f>
        <v>0</v>
      </c>
      <c r="AX594" t="s">
        <v>439</v>
      </c>
      <c r="AY594" t="s">
        <v>439</v>
      </c>
      <c r="AZ594">
        <v>0</v>
      </c>
      <c r="BA594">
        <v>0</v>
      </c>
      <c r="BB594">
        <f>1-AZ594/BA594</f>
        <v>0</v>
      </c>
      <c r="BC594">
        <v>0</v>
      </c>
      <c r="BD594" t="s">
        <v>439</v>
      </c>
      <c r="BE594" t="s">
        <v>439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439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$B$13*EG594+$C$13*EH594+$F$13*ES594*(1-EV594)</f>
        <v>0</v>
      </c>
      <c r="DI594">
        <f>DH594*DJ594</f>
        <v>0</v>
      </c>
      <c r="DJ594">
        <f>($B$13*$D$11+$C$13*$D$11+$F$13*((FF594+EX594)/MAX(FF594+EX594+FG594, 0.1)*$I$11+FG594/MAX(FF594+EX594+FG594, 0.1)*$J$11))/($B$13+$C$13+$F$13)</f>
        <v>0</v>
      </c>
      <c r="DK594">
        <f>($B$13*$K$11+$C$13*$K$11+$F$13*((FF594+EX594)/MAX(FF594+EX594+FG594, 0.1)*$P$11+FG594/MAX(FF594+EX594+FG594, 0.1)*$Q$11))/($B$13+$C$13+$F$13)</f>
        <v>0</v>
      </c>
      <c r="DL594">
        <v>5.79</v>
      </c>
      <c r="DM594">
        <v>0.5</v>
      </c>
      <c r="DN594" t="s">
        <v>440</v>
      </c>
      <c r="DO594">
        <v>2</v>
      </c>
      <c r="DP594" t="b">
        <v>1</v>
      </c>
      <c r="DQ594">
        <v>1758655881.1</v>
      </c>
      <c r="DR594">
        <v>1514.551481481481</v>
      </c>
      <c r="DS594">
        <v>1559.785555555556</v>
      </c>
      <c r="DT594">
        <v>21.91485185185185</v>
      </c>
      <c r="DU594">
        <v>20.86864814814815</v>
      </c>
      <c r="DV594">
        <v>1515.09</v>
      </c>
      <c r="DW594">
        <v>21.63551851851852</v>
      </c>
      <c r="DX594">
        <v>499.9555555555556</v>
      </c>
      <c r="DY594">
        <v>90.21425185185184</v>
      </c>
      <c r="DZ594">
        <v>0.0682554888888889</v>
      </c>
      <c r="EA594">
        <v>28.66995555555556</v>
      </c>
      <c r="EB594">
        <v>30.01144074074075</v>
      </c>
      <c r="EC594">
        <v>999.9000000000001</v>
      </c>
      <c r="ED594">
        <v>0</v>
      </c>
      <c r="EE594">
        <v>0</v>
      </c>
      <c r="EF594">
        <v>9988.242962962962</v>
      </c>
      <c r="EG594">
        <v>0</v>
      </c>
      <c r="EH594">
        <v>11.2928</v>
      </c>
      <c r="EI594">
        <v>-45.23495185185185</v>
      </c>
      <c r="EJ594">
        <v>1548.485185185185</v>
      </c>
      <c r="EK594">
        <v>1593.029629629629</v>
      </c>
      <c r="EL594">
        <v>1.046204444444445</v>
      </c>
      <c r="EM594">
        <v>1559.785555555556</v>
      </c>
      <c r="EN594">
        <v>20.86864814814815</v>
      </c>
      <c r="EO594">
        <v>1.977031111111111</v>
      </c>
      <c r="EP594">
        <v>1.882648518518518</v>
      </c>
      <c r="EQ594">
        <v>17.26157407407407</v>
      </c>
      <c r="ER594">
        <v>16.49044814814815</v>
      </c>
      <c r="ES594">
        <v>2000.028518518519</v>
      </c>
      <c r="ET594">
        <v>0.9800004444444445</v>
      </c>
      <c r="EU594">
        <v>0.01999966666666667</v>
      </c>
      <c r="EV594">
        <v>0</v>
      </c>
      <c r="EW594">
        <v>919.8438888888891</v>
      </c>
      <c r="EX594">
        <v>5.00078</v>
      </c>
      <c r="EY594">
        <v>17905.91851851852</v>
      </c>
      <c r="EZ594">
        <v>16379.85555555555</v>
      </c>
      <c r="FA594">
        <v>39.13874074074074</v>
      </c>
      <c r="FB594">
        <v>39.91174074074073</v>
      </c>
      <c r="FC594">
        <v>39.61322222222221</v>
      </c>
      <c r="FD594">
        <v>39.67114814814815</v>
      </c>
      <c r="FE594">
        <v>40.40485185185185</v>
      </c>
      <c r="FF594">
        <v>1955.128518518519</v>
      </c>
      <c r="FG594">
        <v>39.9</v>
      </c>
      <c r="FH594">
        <v>0</v>
      </c>
      <c r="FI594">
        <v>1758655887</v>
      </c>
      <c r="FJ594">
        <v>0</v>
      </c>
      <c r="FK594">
        <v>919.8715200000001</v>
      </c>
      <c r="FL594">
        <v>7.606692302059221</v>
      </c>
      <c r="FM594">
        <v>136.2692306466806</v>
      </c>
      <c r="FN594">
        <v>17906.616</v>
      </c>
      <c r="FO594">
        <v>15</v>
      </c>
      <c r="FP594">
        <v>0</v>
      </c>
      <c r="FQ594" t="s">
        <v>441</v>
      </c>
      <c r="FR594">
        <v>1746989605.5</v>
      </c>
      <c r="FS594">
        <v>1746989593.5</v>
      </c>
      <c r="FT594">
        <v>0</v>
      </c>
      <c r="FU594">
        <v>-0.274</v>
      </c>
      <c r="FV594">
        <v>-0.002</v>
      </c>
      <c r="FW594">
        <v>2.549</v>
      </c>
      <c r="FX594">
        <v>0.129</v>
      </c>
      <c r="FY594">
        <v>420</v>
      </c>
      <c r="FZ594">
        <v>17</v>
      </c>
      <c r="GA594">
        <v>0.02</v>
      </c>
      <c r="GB594">
        <v>0.04</v>
      </c>
      <c r="GC594">
        <v>-45.2124325</v>
      </c>
      <c r="GD594">
        <v>-0.3644836772981563</v>
      </c>
      <c r="GE594">
        <v>0.113976934919965</v>
      </c>
      <c r="GF594">
        <v>1</v>
      </c>
      <c r="GG594">
        <v>919.3776470588235</v>
      </c>
      <c r="GH594">
        <v>7.135095502049025</v>
      </c>
      <c r="GI594">
        <v>0.7418997824485742</v>
      </c>
      <c r="GJ594">
        <v>0</v>
      </c>
      <c r="GK594">
        <v>1.0462835</v>
      </c>
      <c r="GL594">
        <v>-0.0307679549718579</v>
      </c>
      <c r="GM594">
        <v>0.005536233624947552</v>
      </c>
      <c r="GN594">
        <v>1</v>
      </c>
      <c r="GO594">
        <v>2</v>
      </c>
      <c r="GP594">
        <v>3</v>
      </c>
      <c r="GQ594" t="s">
        <v>442</v>
      </c>
      <c r="GR594">
        <v>3.10271</v>
      </c>
      <c r="GS594">
        <v>2.72607</v>
      </c>
      <c r="GT594">
        <v>0.208962</v>
      </c>
      <c r="GU594">
        <v>0.21265</v>
      </c>
      <c r="GV594">
        <v>0.100864</v>
      </c>
      <c r="GW594">
        <v>0.0987599</v>
      </c>
      <c r="GX594">
        <v>20673.3</v>
      </c>
      <c r="GY594">
        <v>18697.1</v>
      </c>
      <c r="GZ594">
        <v>26696.5</v>
      </c>
      <c r="HA594">
        <v>23967</v>
      </c>
      <c r="HB594">
        <v>38425</v>
      </c>
      <c r="HC594">
        <v>31942.1</v>
      </c>
      <c r="HD594">
        <v>46620.2</v>
      </c>
      <c r="HE594">
        <v>37916.5</v>
      </c>
      <c r="HF594">
        <v>1.87348</v>
      </c>
      <c r="HG594">
        <v>1.8636</v>
      </c>
      <c r="HH594">
        <v>0.174493</v>
      </c>
      <c r="HI594">
        <v>0</v>
      </c>
      <c r="HJ594">
        <v>27.165</v>
      </c>
      <c r="HK594">
        <v>999.9</v>
      </c>
      <c r="HL594">
        <v>46.8</v>
      </c>
      <c r="HM594">
        <v>31.6</v>
      </c>
      <c r="HN594">
        <v>24.2183</v>
      </c>
      <c r="HO594">
        <v>61.3259</v>
      </c>
      <c r="HP594">
        <v>22.3438</v>
      </c>
      <c r="HQ594">
        <v>1</v>
      </c>
      <c r="HR594">
        <v>0.105991</v>
      </c>
      <c r="HS594">
        <v>0.141569</v>
      </c>
      <c r="HT594">
        <v>20.2805</v>
      </c>
      <c r="HU594">
        <v>5.2119</v>
      </c>
      <c r="HV594">
        <v>11.9776</v>
      </c>
      <c r="HW594">
        <v>4.96325</v>
      </c>
      <c r="HX594">
        <v>3.27425</v>
      </c>
      <c r="HY594">
        <v>9999</v>
      </c>
      <c r="HZ594">
        <v>9999</v>
      </c>
      <c r="IA594">
        <v>9999</v>
      </c>
      <c r="IB594">
        <v>999.9</v>
      </c>
      <c r="IC594">
        <v>1.86397</v>
      </c>
      <c r="ID594">
        <v>1.86007</v>
      </c>
      <c r="IE594">
        <v>1.85843</v>
      </c>
      <c r="IF594">
        <v>1.85974</v>
      </c>
      <c r="IG594">
        <v>1.85989</v>
      </c>
      <c r="IH594">
        <v>1.85837</v>
      </c>
      <c r="II594">
        <v>1.85745</v>
      </c>
      <c r="IJ594">
        <v>1.85242</v>
      </c>
      <c r="IK594">
        <v>0</v>
      </c>
      <c r="IL594">
        <v>0</v>
      </c>
      <c r="IM594">
        <v>0</v>
      </c>
      <c r="IN594">
        <v>0</v>
      </c>
      <c r="IO594" t="s">
        <v>443</v>
      </c>
      <c r="IP594" t="s">
        <v>444</v>
      </c>
      <c r="IQ594" t="s">
        <v>445</v>
      </c>
      <c r="IR594" t="s">
        <v>445</v>
      </c>
      <c r="IS594" t="s">
        <v>445</v>
      </c>
      <c r="IT594" t="s">
        <v>445</v>
      </c>
      <c r="IU594">
        <v>0</v>
      </c>
      <c r="IV594">
        <v>100</v>
      </c>
      <c r="IW594">
        <v>100</v>
      </c>
      <c r="IX594">
        <v>-0.51</v>
      </c>
      <c r="IY594">
        <v>0.279</v>
      </c>
      <c r="IZ594">
        <v>-1.101190050776656</v>
      </c>
      <c r="JA594">
        <v>-0.0009077452495023094</v>
      </c>
      <c r="JB594">
        <v>1.260287539409167E-06</v>
      </c>
      <c r="JC594">
        <v>-2.747980142854786E-10</v>
      </c>
      <c r="JD594">
        <v>0.01164710740424388</v>
      </c>
      <c r="JE594">
        <v>0.002354074995816399</v>
      </c>
      <c r="JF594">
        <v>0.0004967520844642659</v>
      </c>
      <c r="JG594">
        <v>-1.558376616488758E-06</v>
      </c>
      <c r="JH594">
        <v>1</v>
      </c>
      <c r="JI594">
        <v>1955</v>
      </c>
      <c r="JJ594">
        <v>1</v>
      </c>
      <c r="JK594">
        <v>26</v>
      </c>
      <c r="JL594">
        <v>194438.1</v>
      </c>
      <c r="JM594">
        <v>194438.3</v>
      </c>
      <c r="JN594">
        <v>3.34717</v>
      </c>
      <c r="JO594">
        <v>2.60132</v>
      </c>
      <c r="JP594">
        <v>1.49658</v>
      </c>
      <c r="JQ594">
        <v>2.34741</v>
      </c>
      <c r="JR594">
        <v>1.54907</v>
      </c>
      <c r="JS594">
        <v>2.37427</v>
      </c>
      <c r="JT594">
        <v>35.9645</v>
      </c>
      <c r="JU594">
        <v>24.1751</v>
      </c>
      <c r="JV594">
        <v>18</v>
      </c>
      <c r="JW594">
        <v>482.742</v>
      </c>
      <c r="JX594">
        <v>491.108</v>
      </c>
      <c r="JY594">
        <v>27.0455</v>
      </c>
      <c r="JZ594">
        <v>28.6364</v>
      </c>
      <c r="KA594">
        <v>30.0001</v>
      </c>
      <c r="KB594">
        <v>28.835</v>
      </c>
      <c r="KC594">
        <v>28.8244</v>
      </c>
      <c r="KD594">
        <v>67.1443</v>
      </c>
      <c r="KE594">
        <v>16.8238</v>
      </c>
      <c r="KF594">
        <v>62.8686</v>
      </c>
      <c r="KG594">
        <v>27.0379</v>
      </c>
      <c r="KH594">
        <v>1603.78</v>
      </c>
      <c r="KI594">
        <v>20.8057</v>
      </c>
      <c r="KJ594">
        <v>101.93</v>
      </c>
      <c r="KK594">
        <v>91.4422</v>
      </c>
    </row>
    <row r="595" spans="1:297">
      <c r="A595">
        <v>577</v>
      </c>
      <c r="B595">
        <v>1758659109.5</v>
      </c>
      <c r="C595">
        <v>17476.5</v>
      </c>
      <c r="D595" t="s">
        <v>1604</v>
      </c>
      <c r="E595" t="s">
        <v>1605</v>
      </c>
      <c r="F595">
        <v>5</v>
      </c>
      <c r="G595" t="s">
        <v>1413</v>
      </c>
      <c r="H595" t="s">
        <v>438</v>
      </c>
      <c r="I595">
        <v>1758659101.75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(EA595+(U595+2*0.95*5.67E-8*(((EA595+$B$9)+273)^4-(EA595+273)^4)-44100*J595)/(1.84*29.3*R595+8*0.95*5.67E-8*(EA595+273)^3))</f>
        <v>0</v>
      </c>
      <c r="W595">
        <f>($C$9*EB595+$D$9*EC595+$E$9*V595)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2*0.95*5.67E-8*(((EA595+$B$9)+273)^4-(W595+273)^4)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428.5244119876475</v>
      </c>
      <c r="AK595">
        <v>418.4818424242424</v>
      </c>
      <c r="AL595">
        <v>-0.0007886531363508961</v>
      </c>
      <c r="AM595">
        <v>65.18477943434209</v>
      </c>
      <c r="AN595">
        <f>(AP595 - AO595 + DY595*1E3/(8.314*(EA595+273.15)) * AR595/DX595 * AQ595) * DX595/(100*DL595) * 1000/(1000 - AP595)</f>
        <v>0</v>
      </c>
      <c r="AO595">
        <v>19.8014924671033</v>
      </c>
      <c r="AP595">
        <v>21.77728606060606</v>
      </c>
      <c r="AQ595">
        <v>-1.296555476553041E-05</v>
      </c>
      <c r="AR595">
        <v>105.4763033524908</v>
      </c>
      <c r="AS595">
        <v>0</v>
      </c>
      <c r="AT595">
        <v>0</v>
      </c>
      <c r="AU595">
        <f>IF(AS595*$H$15&gt;=AW595,1.0,(AW595/(AW595-AS595*$H$15)))</f>
        <v>0</v>
      </c>
      <c r="AV595">
        <f>(AU595-1)*100</f>
        <v>0</v>
      </c>
      <c r="AW595">
        <f>MAX(0,($B$15+$C$15*EF595)/(1+$D$15*EF595)*DY595/(EA595+273)*$E$15)</f>
        <v>0</v>
      </c>
      <c r="AX595" t="s">
        <v>439</v>
      </c>
      <c r="AY595" t="s">
        <v>439</v>
      </c>
      <c r="AZ595">
        <v>0</v>
      </c>
      <c r="BA595">
        <v>0</v>
      </c>
      <c r="BB595">
        <f>1-AZ595/BA595</f>
        <v>0</v>
      </c>
      <c r="BC595">
        <v>0</v>
      </c>
      <c r="BD595" t="s">
        <v>439</v>
      </c>
      <c r="BE595" t="s">
        <v>439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439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$B$13*EG595+$C$13*EH595+$F$13*ES595*(1-EV595)</f>
        <v>0</v>
      </c>
      <c r="DI595">
        <f>DH595*DJ595</f>
        <v>0</v>
      </c>
      <c r="DJ595">
        <f>($B$13*$D$11+$C$13*$D$11+$F$13*((FF595+EX595)/MAX(FF595+EX595+FG595, 0.1)*$I$11+FG595/MAX(FF595+EX595+FG595, 0.1)*$J$11))/($B$13+$C$13+$F$13)</f>
        <v>0</v>
      </c>
      <c r="DK595">
        <f>($B$13*$K$11+$C$13*$K$11+$F$13*((FF595+EX595)/MAX(FF595+EX595+FG595, 0.1)*$P$11+FG595/MAX(FF595+EX595+FG595, 0.1)*$Q$11))/($B$13+$C$13+$F$13)</f>
        <v>0</v>
      </c>
      <c r="DL595">
        <v>5.79</v>
      </c>
      <c r="DM595">
        <v>0.5</v>
      </c>
      <c r="DN595" t="s">
        <v>440</v>
      </c>
      <c r="DO595">
        <v>2</v>
      </c>
      <c r="DP595" t="b">
        <v>1</v>
      </c>
      <c r="DQ595">
        <v>1758659101.75</v>
      </c>
      <c r="DR595">
        <v>409.4015</v>
      </c>
      <c r="DS595">
        <v>420.0539666666666</v>
      </c>
      <c r="DT595">
        <v>21.77850666666667</v>
      </c>
      <c r="DU595">
        <v>19.80329666666667</v>
      </c>
      <c r="DV595">
        <v>410.682</v>
      </c>
      <c r="DW595">
        <v>21.50206333333334</v>
      </c>
      <c r="DX595">
        <v>499.9482666666667</v>
      </c>
      <c r="DY595">
        <v>90.22541333333334</v>
      </c>
      <c r="DZ595">
        <v>0.06975621666666668</v>
      </c>
      <c r="EA595">
        <v>28.65522666666667</v>
      </c>
      <c r="EB595">
        <v>29.99023</v>
      </c>
      <c r="EC595">
        <v>999.9000000000002</v>
      </c>
      <c r="ED595">
        <v>0</v>
      </c>
      <c r="EE595">
        <v>0</v>
      </c>
      <c r="EF595">
        <v>9994.979666666668</v>
      </c>
      <c r="EG595">
        <v>0</v>
      </c>
      <c r="EH595">
        <v>11.2965</v>
      </c>
      <c r="EI595">
        <v>-10.65244</v>
      </c>
      <c r="EJ595">
        <v>418.5162</v>
      </c>
      <c r="EK595">
        <v>428.5404333333333</v>
      </c>
      <c r="EL595">
        <v>1.975213333333333</v>
      </c>
      <c r="EM595">
        <v>420.0539666666666</v>
      </c>
      <c r="EN595">
        <v>19.80329666666667</v>
      </c>
      <c r="EO595">
        <v>1.964975</v>
      </c>
      <c r="EP595">
        <v>1.78676</v>
      </c>
      <c r="EQ595">
        <v>17.16489666666667</v>
      </c>
      <c r="ER595">
        <v>15.67145</v>
      </c>
      <c r="ES595">
        <v>1999.991666666667</v>
      </c>
      <c r="ET595">
        <v>0.9799981999999999</v>
      </c>
      <c r="EU595">
        <v>0.020002</v>
      </c>
      <c r="EV595">
        <v>0</v>
      </c>
      <c r="EW595">
        <v>1000.612666666667</v>
      </c>
      <c r="EX595">
        <v>5.00078</v>
      </c>
      <c r="EY595">
        <v>19531.77666666667</v>
      </c>
      <c r="EZ595">
        <v>16379.55333333333</v>
      </c>
      <c r="FA595">
        <v>39.56213333333333</v>
      </c>
      <c r="FB595">
        <v>40.44133333333333</v>
      </c>
      <c r="FC595">
        <v>39.904</v>
      </c>
      <c r="FD595">
        <v>40.10393333333332</v>
      </c>
      <c r="FE595">
        <v>40.82899999999999</v>
      </c>
      <c r="FF595">
        <v>1955.091666666666</v>
      </c>
      <c r="FG595">
        <v>39.90000000000001</v>
      </c>
      <c r="FH595">
        <v>0</v>
      </c>
      <c r="FI595">
        <v>1758659107.8</v>
      </c>
      <c r="FJ595">
        <v>0</v>
      </c>
      <c r="FK595">
        <v>1000.5972</v>
      </c>
      <c r="FL595">
        <v>-1.201538453107642</v>
      </c>
      <c r="FM595">
        <v>-6.1461538735079</v>
      </c>
      <c r="FN595">
        <v>19531.784</v>
      </c>
      <c r="FO595">
        <v>15</v>
      </c>
      <c r="FP595">
        <v>0</v>
      </c>
      <c r="FQ595" t="s">
        <v>441</v>
      </c>
      <c r="FR595">
        <v>1746989605.5</v>
      </c>
      <c r="FS595">
        <v>1746989593.5</v>
      </c>
      <c r="FT595">
        <v>0</v>
      </c>
      <c r="FU595">
        <v>-0.274</v>
      </c>
      <c r="FV595">
        <v>-0.002</v>
      </c>
      <c r="FW595">
        <v>2.549</v>
      </c>
      <c r="FX595">
        <v>0.129</v>
      </c>
      <c r="FY595">
        <v>420</v>
      </c>
      <c r="FZ595">
        <v>17</v>
      </c>
      <c r="GA595">
        <v>0.02</v>
      </c>
      <c r="GB595">
        <v>0.04</v>
      </c>
      <c r="GC595">
        <v>-10.64443</v>
      </c>
      <c r="GD595">
        <v>0.02653283302066129</v>
      </c>
      <c r="GE595">
        <v>0.0486097274215769</v>
      </c>
      <c r="GF595">
        <v>1</v>
      </c>
      <c r="GG595">
        <v>1000.624117647059</v>
      </c>
      <c r="GH595">
        <v>-0.7569136707506865</v>
      </c>
      <c r="GI595">
        <v>0.2995989245156483</v>
      </c>
      <c r="GJ595">
        <v>1</v>
      </c>
      <c r="GK595">
        <v>1.9722755</v>
      </c>
      <c r="GL595">
        <v>0.04902619136960562</v>
      </c>
      <c r="GM595">
        <v>0.005089874237149683</v>
      </c>
      <c r="GN595">
        <v>1</v>
      </c>
      <c r="GO595">
        <v>3</v>
      </c>
      <c r="GP595">
        <v>3</v>
      </c>
      <c r="GQ595" t="s">
        <v>568</v>
      </c>
      <c r="GR595">
        <v>3.10226</v>
      </c>
      <c r="GS595">
        <v>2.72788</v>
      </c>
      <c r="GT595">
        <v>0.0861373</v>
      </c>
      <c r="GU595">
        <v>0.0876594</v>
      </c>
      <c r="GV595">
        <v>0.100299</v>
      </c>
      <c r="GW595">
        <v>0.0950558</v>
      </c>
      <c r="GX595">
        <v>23850</v>
      </c>
      <c r="GY595">
        <v>21644.6</v>
      </c>
      <c r="GZ595">
        <v>26662.8</v>
      </c>
      <c r="HA595">
        <v>23947.8</v>
      </c>
      <c r="HB595">
        <v>38388.9</v>
      </c>
      <c r="HC595">
        <v>32042.3</v>
      </c>
      <c r="HD595">
        <v>46563.2</v>
      </c>
      <c r="HE595">
        <v>37893.1</v>
      </c>
      <c r="HF595">
        <v>1.8662</v>
      </c>
      <c r="HG595">
        <v>1.84505</v>
      </c>
      <c r="HH595">
        <v>0.18185</v>
      </c>
      <c r="HI595">
        <v>0</v>
      </c>
      <c r="HJ595">
        <v>27.018</v>
      </c>
      <c r="HK595">
        <v>999.9</v>
      </c>
      <c r="HL595">
        <v>45.3</v>
      </c>
      <c r="HM595">
        <v>32.2</v>
      </c>
      <c r="HN595">
        <v>24.2495</v>
      </c>
      <c r="HO595">
        <v>60.8559</v>
      </c>
      <c r="HP595">
        <v>22.492</v>
      </c>
      <c r="HQ595">
        <v>1</v>
      </c>
      <c r="HR595">
        <v>0.158511</v>
      </c>
      <c r="HS595">
        <v>0.125215</v>
      </c>
      <c r="HT595">
        <v>20.2812</v>
      </c>
      <c r="HU595">
        <v>5.22103</v>
      </c>
      <c r="HV595">
        <v>11.9798</v>
      </c>
      <c r="HW595">
        <v>4.96575</v>
      </c>
      <c r="HX595">
        <v>3.27583</v>
      </c>
      <c r="HY595">
        <v>9999</v>
      </c>
      <c r="HZ595">
        <v>9999</v>
      </c>
      <c r="IA595">
        <v>9999</v>
      </c>
      <c r="IB595">
        <v>999.9</v>
      </c>
      <c r="IC595">
        <v>1.86392</v>
      </c>
      <c r="ID595">
        <v>1.86013</v>
      </c>
      <c r="IE595">
        <v>1.85841</v>
      </c>
      <c r="IF595">
        <v>1.85975</v>
      </c>
      <c r="IG595">
        <v>1.85989</v>
      </c>
      <c r="IH595">
        <v>1.85837</v>
      </c>
      <c r="II595">
        <v>1.85745</v>
      </c>
      <c r="IJ595">
        <v>1.85241</v>
      </c>
      <c r="IK595">
        <v>0</v>
      </c>
      <c r="IL595">
        <v>0</v>
      </c>
      <c r="IM595">
        <v>0</v>
      </c>
      <c r="IN595">
        <v>0</v>
      </c>
      <c r="IO595" t="s">
        <v>443</v>
      </c>
      <c r="IP595" t="s">
        <v>444</v>
      </c>
      <c r="IQ595" t="s">
        <v>445</v>
      </c>
      <c r="IR595" t="s">
        <v>445</v>
      </c>
      <c r="IS595" t="s">
        <v>445</v>
      </c>
      <c r="IT595" t="s">
        <v>445</v>
      </c>
      <c r="IU595">
        <v>0</v>
      </c>
      <c r="IV595">
        <v>100</v>
      </c>
      <c r="IW595">
        <v>100</v>
      </c>
      <c r="IX595">
        <v>-1.281</v>
      </c>
      <c r="IY595">
        <v>0.2764</v>
      </c>
      <c r="IZ595">
        <v>-1.101190050776656</v>
      </c>
      <c r="JA595">
        <v>-0.0009077452495023094</v>
      </c>
      <c r="JB595">
        <v>1.260287539409167E-06</v>
      </c>
      <c r="JC595">
        <v>-2.747980142854786E-10</v>
      </c>
      <c r="JD595">
        <v>0.01164710740424388</v>
      </c>
      <c r="JE595">
        <v>0.002354074995816399</v>
      </c>
      <c r="JF595">
        <v>0.0004967520844642659</v>
      </c>
      <c r="JG595">
        <v>-1.558376616488758E-06</v>
      </c>
      <c r="JH595">
        <v>1</v>
      </c>
      <c r="JI595">
        <v>1955</v>
      </c>
      <c r="JJ595">
        <v>1</v>
      </c>
      <c r="JK595">
        <v>26</v>
      </c>
      <c r="JL595">
        <v>194491.7</v>
      </c>
      <c r="JM595">
        <v>194491.9</v>
      </c>
      <c r="JN595">
        <v>1.14136</v>
      </c>
      <c r="JO595">
        <v>2.62329</v>
      </c>
      <c r="JP595">
        <v>1.49658</v>
      </c>
      <c r="JQ595">
        <v>2.34619</v>
      </c>
      <c r="JR595">
        <v>1.54907</v>
      </c>
      <c r="JS595">
        <v>2.35718</v>
      </c>
      <c r="JT595">
        <v>36.7417</v>
      </c>
      <c r="JU595">
        <v>24.1751</v>
      </c>
      <c r="JV595">
        <v>18</v>
      </c>
      <c r="JW595">
        <v>484.101</v>
      </c>
      <c r="JX595">
        <v>485.251</v>
      </c>
      <c r="JY595">
        <v>27.0932</v>
      </c>
      <c r="JZ595">
        <v>29.3021</v>
      </c>
      <c r="KA595">
        <v>29.9999</v>
      </c>
      <c r="KB595">
        <v>29.5812</v>
      </c>
      <c r="KC595">
        <v>29.5906</v>
      </c>
      <c r="KD595">
        <v>22.8769</v>
      </c>
      <c r="KE595">
        <v>18.6876</v>
      </c>
      <c r="KF595">
        <v>55.131</v>
      </c>
      <c r="KG595">
        <v>27.0956</v>
      </c>
      <c r="KH595">
        <v>413.353</v>
      </c>
      <c r="KI595">
        <v>19.8535</v>
      </c>
      <c r="KJ595">
        <v>101.803</v>
      </c>
      <c r="KK595">
        <v>91.3792</v>
      </c>
    </row>
    <row r="596" spans="1:297">
      <c r="A596">
        <v>578</v>
      </c>
      <c r="B596">
        <v>1758659114.5</v>
      </c>
      <c r="C596">
        <v>17481.5</v>
      </c>
      <c r="D596" t="s">
        <v>1606</v>
      </c>
      <c r="E596" t="s">
        <v>1607</v>
      </c>
      <c r="F596">
        <v>5</v>
      </c>
      <c r="G596" t="s">
        <v>1413</v>
      </c>
      <c r="H596" t="s">
        <v>438</v>
      </c>
      <c r="I596">
        <v>1758659106.655172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(EA596+(U596+2*0.95*5.67E-8*(((EA596+$B$9)+273)^4-(EA596+273)^4)-44100*J596)/(1.84*29.3*R596+8*0.95*5.67E-8*(EA596+273)^3))</f>
        <v>0</v>
      </c>
      <c r="W596">
        <f>($C$9*EB596+$D$9*EC596+$E$9*V596)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2*0.95*5.67E-8*(((EA596+$B$9)+273)^4-(W596+273)^4)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428.5426489793649</v>
      </c>
      <c r="AK596">
        <v>418.4299878787876</v>
      </c>
      <c r="AL596">
        <v>-0.0007022722124271803</v>
      </c>
      <c r="AM596">
        <v>65.18477943434209</v>
      </c>
      <c r="AN596">
        <f>(AP596 - AO596 + DY596*1E3/(8.314*(EA596+273.15)) * AR596/DX596 * AQ596) * DX596/(100*DL596) * 1000/(1000 - AP596)</f>
        <v>0</v>
      </c>
      <c r="AO596">
        <v>19.79571243829328</v>
      </c>
      <c r="AP596">
        <v>21.77632969696969</v>
      </c>
      <c r="AQ596">
        <v>-6.399401554430111E-06</v>
      </c>
      <c r="AR596">
        <v>105.4763033524908</v>
      </c>
      <c r="AS596">
        <v>0</v>
      </c>
      <c r="AT596">
        <v>0</v>
      </c>
      <c r="AU596">
        <f>IF(AS596*$H$15&gt;=AW596,1.0,(AW596/(AW596-AS596*$H$15)))</f>
        <v>0</v>
      </c>
      <c r="AV596">
        <f>(AU596-1)*100</f>
        <v>0</v>
      </c>
      <c r="AW596">
        <f>MAX(0,($B$15+$C$15*EF596)/(1+$D$15*EF596)*DY596/(EA596+273)*$E$15)</f>
        <v>0</v>
      </c>
      <c r="AX596" t="s">
        <v>439</v>
      </c>
      <c r="AY596" t="s">
        <v>439</v>
      </c>
      <c r="AZ596">
        <v>0</v>
      </c>
      <c r="BA596">
        <v>0</v>
      </c>
      <c r="BB596">
        <f>1-AZ596/BA596</f>
        <v>0</v>
      </c>
      <c r="BC596">
        <v>0</v>
      </c>
      <c r="BD596" t="s">
        <v>439</v>
      </c>
      <c r="BE596" t="s">
        <v>439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439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$B$13*EG596+$C$13*EH596+$F$13*ES596*(1-EV596)</f>
        <v>0</v>
      </c>
      <c r="DI596">
        <f>DH596*DJ596</f>
        <v>0</v>
      </c>
      <c r="DJ596">
        <f>($B$13*$D$11+$C$13*$D$11+$F$13*((FF596+EX596)/MAX(FF596+EX596+FG596, 0.1)*$I$11+FG596/MAX(FF596+EX596+FG596, 0.1)*$J$11))/($B$13+$C$13+$F$13)</f>
        <v>0</v>
      </c>
      <c r="DK596">
        <f>($B$13*$K$11+$C$13*$K$11+$F$13*((FF596+EX596)/MAX(FF596+EX596+FG596, 0.1)*$P$11+FG596/MAX(FF596+EX596+FG596, 0.1)*$Q$11))/($B$13+$C$13+$F$13)</f>
        <v>0</v>
      </c>
      <c r="DL596">
        <v>5.79</v>
      </c>
      <c r="DM596">
        <v>0.5</v>
      </c>
      <c r="DN596" t="s">
        <v>440</v>
      </c>
      <c r="DO596">
        <v>2</v>
      </c>
      <c r="DP596" t="b">
        <v>1</v>
      </c>
      <c r="DQ596">
        <v>1758659106.655172</v>
      </c>
      <c r="DR596">
        <v>409.3905862068966</v>
      </c>
      <c r="DS596">
        <v>419.8805862068966</v>
      </c>
      <c r="DT596">
        <v>21.77793103448276</v>
      </c>
      <c r="DU596">
        <v>19.80007586206897</v>
      </c>
      <c r="DV596">
        <v>410.6711379310345</v>
      </c>
      <c r="DW596">
        <v>21.50149655172414</v>
      </c>
      <c r="DX596">
        <v>499.9927586206896</v>
      </c>
      <c r="DY596">
        <v>90.22506896551724</v>
      </c>
      <c r="DZ596">
        <v>0.0694757724137931</v>
      </c>
      <c r="EA596">
        <v>28.65425517241379</v>
      </c>
      <c r="EB596">
        <v>29.99101724137931</v>
      </c>
      <c r="EC596">
        <v>999.9000000000002</v>
      </c>
      <c r="ED596">
        <v>0</v>
      </c>
      <c r="EE596">
        <v>0</v>
      </c>
      <c r="EF596">
        <v>10001.72586206897</v>
      </c>
      <c r="EG596">
        <v>0</v>
      </c>
      <c r="EH596">
        <v>11.29625862068965</v>
      </c>
      <c r="EI596">
        <v>-10.48991793103448</v>
      </c>
      <c r="EJ596">
        <v>418.5047586206896</v>
      </c>
      <c r="EK596">
        <v>428.3621724137931</v>
      </c>
      <c r="EL596">
        <v>1.977858620689655</v>
      </c>
      <c r="EM596">
        <v>419.8805862068966</v>
      </c>
      <c r="EN596">
        <v>19.80007586206897</v>
      </c>
      <c r="EO596">
        <v>1.964914827586207</v>
      </c>
      <c r="EP596">
        <v>1.78646275862069</v>
      </c>
      <c r="EQ596">
        <v>17.16441379310345</v>
      </c>
      <c r="ER596">
        <v>15.66884827586207</v>
      </c>
      <c r="ES596">
        <v>1999.989310344827</v>
      </c>
      <c r="ET596">
        <v>0.9799983103448275</v>
      </c>
      <c r="EU596">
        <v>0.02000188965517241</v>
      </c>
      <c r="EV596">
        <v>0</v>
      </c>
      <c r="EW596">
        <v>1000.546482758621</v>
      </c>
      <c r="EX596">
        <v>5.00078</v>
      </c>
      <c r="EY596">
        <v>19531.20344827586</v>
      </c>
      <c r="EZ596">
        <v>16379.53793103448</v>
      </c>
      <c r="FA596">
        <v>39.54486206896551</v>
      </c>
      <c r="FB596">
        <v>40.44575862068965</v>
      </c>
      <c r="FC596">
        <v>39.85762068965518</v>
      </c>
      <c r="FD596">
        <v>40.08600000000001</v>
      </c>
      <c r="FE596">
        <v>40.76489655172413</v>
      </c>
      <c r="FF596">
        <v>1955.089310344828</v>
      </c>
      <c r="FG596">
        <v>39.90000000000001</v>
      </c>
      <c r="FH596">
        <v>0</v>
      </c>
      <c r="FI596">
        <v>1758659113.2</v>
      </c>
      <c r="FJ596">
        <v>0</v>
      </c>
      <c r="FK596">
        <v>1000.522230769231</v>
      </c>
      <c r="FL596">
        <v>-1.534290588891169</v>
      </c>
      <c r="FM596">
        <v>-6.584615373998425</v>
      </c>
      <c r="FN596">
        <v>19531.2</v>
      </c>
      <c r="FO596">
        <v>15</v>
      </c>
      <c r="FP596">
        <v>0</v>
      </c>
      <c r="FQ596" t="s">
        <v>441</v>
      </c>
      <c r="FR596">
        <v>1746989605.5</v>
      </c>
      <c r="FS596">
        <v>1746989593.5</v>
      </c>
      <c r="FT596">
        <v>0</v>
      </c>
      <c r="FU596">
        <v>-0.274</v>
      </c>
      <c r="FV596">
        <v>-0.002</v>
      </c>
      <c r="FW596">
        <v>2.549</v>
      </c>
      <c r="FX596">
        <v>0.129</v>
      </c>
      <c r="FY596">
        <v>420</v>
      </c>
      <c r="FZ596">
        <v>17</v>
      </c>
      <c r="GA596">
        <v>0.02</v>
      </c>
      <c r="GB596">
        <v>0.04</v>
      </c>
      <c r="GC596">
        <v>-10.59959780487805</v>
      </c>
      <c r="GD596">
        <v>1.080979024390204</v>
      </c>
      <c r="GE596">
        <v>0.2528074120508819</v>
      </c>
      <c r="GF596">
        <v>0</v>
      </c>
      <c r="GG596">
        <v>1000.541411764706</v>
      </c>
      <c r="GH596">
        <v>-1.368556145422022</v>
      </c>
      <c r="GI596">
        <v>0.3156355043817096</v>
      </c>
      <c r="GJ596">
        <v>0</v>
      </c>
      <c r="GK596">
        <v>1.97610487804878</v>
      </c>
      <c r="GL596">
        <v>0.03040369337979541</v>
      </c>
      <c r="GM596">
        <v>0.003092762694208674</v>
      </c>
      <c r="GN596">
        <v>1</v>
      </c>
      <c r="GO596">
        <v>1</v>
      </c>
      <c r="GP596">
        <v>3</v>
      </c>
      <c r="GQ596" t="s">
        <v>448</v>
      </c>
      <c r="GR596">
        <v>3.10216</v>
      </c>
      <c r="GS596">
        <v>2.72717</v>
      </c>
      <c r="GT596">
        <v>0.0861152</v>
      </c>
      <c r="GU596">
        <v>0.0872029</v>
      </c>
      <c r="GV596">
        <v>0.100293</v>
      </c>
      <c r="GW596">
        <v>0.09504079999999999</v>
      </c>
      <c r="GX596">
        <v>23850.8</v>
      </c>
      <c r="GY596">
        <v>21655.3</v>
      </c>
      <c r="GZ596">
        <v>26663</v>
      </c>
      <c r="HA596">
        <v>23947.7</v>
      </c>
      <c r="HB596">
        <v>38389.3</v>
      </c>
      <c r="HC596">
        <v>32042.8</v>
      </c>
      <c r="HD596">
        <v>46563.4</v>
      </c>
      <c r="HE596">
        <v>37893.1</v>
      </c>
      <c r="HF596">
        <v>1.86588</v>
      </c>
      <c r="HG596">
        <v>1.84532</v>
      </c>
      <c r="HH596">
        <v>0.182539</v>
      </c>
      <c r="HI596">
        <v>0</v>
      </c>
      <c r="HJ596">
        <v>27.0179</v>
      </c>
      <c r="HK596">
        <v>999.9</v>
      </c>
      <c r="HL596">
        <v>45.3</v>
      </c>
      <c r="HM596">
        <v>32.2</v>
      </c>
      <c r="HN596">
        <v>24.2458</v>
      </c>
      <c r="HO596">
        <v>61.2559</v>
      </c>
      <c r="HP596">
        <v>22.4559</v>
      </c>
      <c r="HQ596">
        <v>1</v>
      </c>
      <c r="HR596">
        <v>0.158051</v>
      </c>
      <c r="HS596">
        <v>0.11372</v>
      </c>
      <c r="HT596">
        <v>20.28</v>
      </c>
      <c r="HU596">
        <v>5.21325</v>
      </c>
      <c r="HV596">
        <v>11.98</v>
      </c>
      <c r="HW596">
        <v>4.9637</v>
      </c>
      <c r="HX596">
        <v>3.27423</v>
      </c>
      <c r="HY596">
        <v>9999</v>
      </c>
      <c r="HZ596">
        <v>9999</v>
      </c>
      <c r="IA596">
        <v>9999</v>
      </c>
      <c r="IB596">
        <v>999.9</v>
      </c>
      <c r="IC596">
        <v>1.86396</v>
      </c>
      <c r="ID596">
        <v>1.86008</v>
      </c>
      <c r="IE596">
        <v>1.85837</v>
      </c>
      <c r="IF596">
        <v>1.85974</v>
      </c>
      <c r="IG596">
        <v>1.85989</v>
      </c>
      <c r="IH596">
        <v>1.85837</v>
      </c>
      <c r="II596">
        <v>1.85745</v>
      </c>
      <c r="IJ596">
        <v>1.85242</v>
      </c>
      <c r="IK596">
        <v>0</v>
      </c>
      <c r="IL596">
        <v>0</v>
      </c>
      <c r="IM596">
        <v>0</v>
      </c>
      <c r="IN596">
        <v>0</v>
      </c>
      <c r="IO596" t="s">
        <v>443</v>
      </c>
      <c r="IP596" t="s">
        <v>444</v>
      </c>
      <c r="IQ596" t="s">
        <v>445</v>
      </c>
      <c r="IR596" t="s">
        <v>445</v>
      </c>
      <c r="IS596" t="s">
        <v>445</v>
      </c>
      <c r="IT596" t="s">
        <v>445</v>
      </c>
      <c r="IU596">
        <v>0</v>
      </c>
      <c r="IV596">
        <v>100</v>
      </c>
      <c r="IW596">
        <v>100</v>
      </c>
      <c r="IX596">
        <v>-1.281</v>
      </c>
      <c r="IY596">
        <v>0.2763</v>
      </c>
      <c r="IZ596">
        <v>-1.101190050776656</v>
      </c>
      <c r="JA596">
        <v>-0.0009077452495023094</v>
      </c>
      <c r="JB596">
        <v>1.260287539409167E-06</v>
      </c>
      <c r="JC596">
        <v>-2.747980142854786E-10</v>
      </c>
      <c r="JD596">
        <v>0.01164710740424388</v>
      </c>
      <c r="JE596">
        <v>0.002354074995816399</v>
      </c>
      <c r="JF596">
        <v>0.0004967520844642659</v>
      </c>
      <c r="JG596">
        <v>-1.558376616488758E-06</v>
      </c>
      <c r="JH596">
        <v>1</v>
      </c>
      <c r="JI596">
        <v>1955</v>
      </c>
      <c r="JJ596">
        <v>1</v>
      </c>
      <c r="JK596">
        <v>26</v>
      </c>
      <c r="JL596">
        <v>194491.8</v>
      </c>
      <c r="JM596">
        <v>194492</v>
      </c>
      <c r="JN596">
        <v>1.11206</v>
      </c>
      <c r="JO596">
        <v>2.62451</v>
      </c>
      <c r="JP596">
        <v>1.49658</v>
      </c>
      <c r="JQ596">
        <v>2.34619</v>
      </c>
      <c r="JR596">
        <v>1.54907</v>
      </c>
      <c r="JS596">
        <v>2.43164</v>
      </c>
      <c r="JT596">
        <v>36.718</v>
      </c>
      <c r="JU596">
        <v>24.1751</v>
      </c>
      <c r="JV596">
        <v>18</v>
      </c>
      <c r="JW596">
        <v>483.891</v>
      </c>
      <c r="JX596">
        <v>485.404</v>
      </c>
      <c r="JY596">
        <v>27.0994</v>
      </c>
      <c r="JZ596">
        <v>29.299</v>
      </c>
      <c r="KA596">
        <v>29.9997</v>
      </c>
      <c r="KB596">
        <v>29.5786</v>
      </c>
      <c r="KC596">
        <v>29.5874</v>
      </c>
      <c r="KD596">
        <v>22.3724</v>
      </c>
      <c r="KE596">
        <v>18.6876</v>
      </c>
      <c r="KF596">
        <v>55.131</v>
      </c>
      <c r="KG596">
        <v>27.1031</v>
      </c>
      <c r="KH596">
        <v>399.962</v>
      </c>
      <c r="KI596">
        <v>19.8535</v>
      </c>
      <c r="KJ596">
        <v>101.804</v>
      </c>
      <c r="KK596">
        <v>91.379</v>
      </c>
    </row>
    <row r="597" spans="1:297">
      <c r="A597">
        <v>579</v>
      </c>
      <c r="B597">
        <v>1758659119.5</v>
      </c>
      <c r="C597">
        <v>17486.5</v>
      </c>
      <c r="D597" t="s">
        <v>1608</v>
      </c>
      <c r="E597" t="s">
        <v>1609</v>
      </c>
      <c r="F597">
        <v>5</v>
      </c>
      <c r="G597" t="s">
        <v>1413</v>
      </c>
      <c r="H597" t="s">
        <v>438</v>
      </c>
      <c r="I597">
        <v>1758659111.732143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(EA597+(U597+2*0.95*5.67E-8*(((EA597+$B$9)+273)^4-(EA597+273)^4)-44100*J597)/(1.84*29.3*R597+8*0.95*5.67E-8*(EA597+273)^3))</f>
        <v>0</v>
      </c>
      <c r="W597">
        <f>($C$9*EB597+$D$9*EC597+$E$9*V597)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2*0.95*5.67E-8*(((EA597+$B$9)+273)^4-(W597+273)^4)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421.160293992343</v>
      </c>
      <c r="AK597">
        <v>415.0875333333333</v>
      </c>
      <c r="AL597">
        <v>-0.8207983569257695</v>
      </c>
      <c r="AM597">
        <v>65.18477943434209</v>
      </c>
      <c r="AN597">
        <f>(AP597 - AO597 + DY597*1E3/(8.314*(EA597+273.15)) * AR597/DX597 * AQ597) * DX597/(100*DL597) * 1000/(1000 - AP597)</f>
        <v>0</v>
      </c>
      <c r="AO597">
        <v>19.7930758347617</v>
      </c>
      <c r="AP597">
        <v>21.77309878787878</v>
      </c>
      <c r="AQ597">
        <v>-3.135481478116042E-06</v>
      </c>
      <c r="AR597">
        <v>105.4763033524908</v>
      </c>
      <c r="AS597">
        <v>0</v>
      </c>
      <c r="AT597">
        <v>0</v>
      </c>
      <c r="AU597">
        <f>IF(AS597*$H$15&gt;=AW597,1.0,(AW597/(AW597-AS597*$H$15)))</f>
        <v>0</v>
      </c>
      <c r="AV597">
        <f>(AU597-1)*100</f>
        <v>0</v>
      </c>
      <c r="AW597">
        <f>MAX(0,($B$15+$C$15*EF597)/(1+$D$15*EF597)*DY597/(EA597+273)*$E$15)</f>
        <v>0</v>
      </c>
      <c r="AX597" t="s">
        <v>439</v>
      </c>
      <c r="AY597" t="s">
        <v>439</v>
      </c>
      <c r="AZ597">
        <v>0</v>
      </c>
      <c r="BA597">
        <v>0</v>
      </c>
      <c r="BB597">
        <f>1-AZ597/BA597</f>
        <v>0</v>
      </c>
      <c r="BC597">
        <v>0</v>
      </c>
      <c r="BD597" t="s">
        <v>439</v>
      </c>
      <c r="BE597" t="s">
        <v>439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439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$B$13*EG597+$C$13*EH597+$F$13*ES597*(1-EV597)</f>
        <v>0</v>
      </c>
      <c r="DI597">
        <f>DH597*DJ597</f>
        <v>0</v>
      </c>
      <c r="DJ597">
        <f>($B$13*$D$11+$C$13*$D$11+$F$13*((FF597+EX597)/MAX(FF597+EX597+FG597, 0.1)*$I$11+FG597/MAX(FF597+EX597+FG597, 0.1)*$J$11))/($B$13+$C$13+$F$13)</f>
        <v>0</v>
      </c>
      <c r="DK597">
        <f>($B$13*$K$11+$C$13*$K$11+$F$13*((FF597+EX597)/MAX(FF597+EX597+FG597, 0.1)*$P$11+FG597/MAX(FF597+EX597+FG597, 0.1)*$Q$11))/($B$13+$C$13+$F$13)</f>
        <v>0</v>
      </c>
      <c r="DL597">
        <v>5.79</v>
      </c>
      <c r="DM597">
        <v>0.5</v>
      </c>
      <c r="DN597" t="s">
        <v>440</v>
      </c>
      <c r="DO597">
        <v>2</v>
      </c>
      <c r="DP597" t="b">
        <v>1</v>
      </c>
      <c r="DQ597">
        <v>1758659111.732143</v>
      </c>
      <c r="DR597">
        <v>408.8955357142857</v>
      </c>
      <c r="DS597">
        <v>417.1232857142856</v>
      </c>
      <c r="DT597">
        <v>21.77631785714286</v>
      </c>
      <c r="DU597">
        <v>19.79711071428571</v>
      </c>
      <c r="DV597">
        <v>410.1760714285714</v>
      </c>
      <c r="DW597">
        <v>21.499925</v>
      </c>
      <c r="DX597">
        <v>499.9670000000001</v>
      </c>
      <c r="DY597">
        <v>90.22527857142857</v>
      </c>
      <c r="DZ597">
        <v>0.06924811785714285</v>
      </c>
      <c r="EA597">
        <v>28.65360714285714</v>
      </c>
      <c r="EB597">
        <v>29.991625</v>
      </c>
      <c r="EC597">
        <v>999.9000000000002</v>
      </c>
      <c r="ED597">
        <v>0</v>
      </c>
      <c r="EE597">
        <v>0</v>
      </c>
      <c r="EF597">
        <v>10000.47</v>
      </c>
      <c r="EG597">
        <v>0</v>
      </c>
      <c r="EH597">
        <v>11.29665357142857</v>
      </c>
      <c r="EI597">
        <v>-8.227737214285714</v>
      </c>
      <c r="EJ597">
        <v>417.9979642857143</v>
      </c>
      <c r="EK597">
        <v>425.5479642857143</v>
      </c>
      <c r="EL597">
        <v>1.979213571428571</v>
      </c>
      <c r="EM597">
        <v>417.1232857142856</v>
      </c>
      <c r="EN597">
        <v>19.79711071428571</v>
      </c>
      <c r="EO597">
        <v>1.964774285714286</v>
      </c>
      <c r="EP597">
        <v>1.786200357142857</v>
      </c>
      <c r="EQ597">
        <v>17.16328928571429</v>
      </c>
      <c r="ER597">
        <v>15.66655</v>
      </c>
      <c r="ES597">
        <v>1999.986071428571</v>
      </c>
      <c r="ET597">
        <v>0.9799984285714284</v>
      </c>
      <c r="EU597">
        <v>0.02000177142857143</v>
      </c>
      <c r="EV597">
        <v>0</v>
      </c>
      <c r="EW597">
        <v>1000.539214285714</v>
      </c>
      <c r="EX597">
        <v>5.00078</v>
      </c>
      <c r="EY597">
        <v>19531.76785714286</v>
      </c>
      <c r="EZ597">
        <v>16379.51785714286</v>
      </c>
      <c r="FA597">
        <v>39.56657142857142</v>
      </c>
      <c r="FB597">
        <v>40.45274999999999</v>
      </c>
      <c r="FC597">
        <v>39.78778571428571</v>
      </c>
      <c r="FD597">
        <v>40.09125</v>
      </c>
      <c r="FE597">
        <v>40.77885714285714</v>
      </c>
      <c r="FF597">
        <v>1955.086071428571</v>
      </c>
      <c r="FG597">
        <v>39.9</v>
      </c>
      <c r="FH597">
        <v>0</v>
      </c>
      <c r="FI597">
        <v>1758659118</v>
      </c>
      <c r="FJ597">
        <v>0</v>
      </c>
      <c r="FK597">
        <v>1000.535307692308</v>
      </c>
      <c r="FL597">
        <v>2.272615392224433</v>
      </c>
      <c r="FM597">
        <v>15.64444438511162</v>
      </c>
      <c r="FN597">
        <v>19531.96923076923</v>
      </c>
      <c r="FO597">
        <v>15</v>
      </c>
      <c r="FP597">
        <v>0</v>
      </c>
      <c r="FQ597" t="s">
        <v>441</v>
      </c>
      <c r="FR597">
        <v>1746989605.5</v>
      </c>
      <c r="FS597">
        <v>1746989593.5</v>
      </c>
      <c r="FT597">
        <v>0</v>
      </c>
      <c r="FU597">
        <v>-0.274</v>
      </c>
      <c r="FV597">
        <v>-0.002</v>
      </c>
      <c r="FW597">
        <v>2.549</v>
      </c>
      <c r="FX597">
        <v>0.129</v>
      </c>
      <c r="FY597">
        <v>420</v>
      </c>
      <c r="FZ597">
        <v>17</v>
      </c>
      <c r="GA597">
        <v>0.02</v>
      </c>
      <c r="GB597">
        <v>0.04</v>
      </c>
      <c r="GC597">
        <v>-8.8767868</v>
      </c>
      <c r="GD597">
        <v>24.74577428893059</v>
      </c>
      <c r="GE597">
        <v>3.106357629618226</v>
      </c>
      <c r="GF597">
        <v>0</v>
      </c>
      <c r="GG597">
        <v>1000.589352941176</v>
      </c>
      <c r="GH597">
        <v>0.04696715883373386</v>
      </c>
      <c r="GI597">
        <v>0.323193156810285</v>
      </c>
      <c r="GJ597">
        <v>1</v>
      </c>
      <c r="GK597">
        <v>1.978449</v>
      </c>
      <c r="GL597">
        <v>0.01876863039399252</v>
      </c>
      <c r="GM597">
        <v>0.002088217900507508</v>
      </c>
      <c r="GN597">
        <v>1</v>
      </c>
      <c r="GO597">
        <v>2</v>
      </c>
      <c r="GP597">
        <v>3</v>
      </c>
      <c r="GQ597" t="s">
        <v>442</v>
      </c>
      <c r="GR597">
        <v>3.10223</v>
      </c>
      <c r="GS597">
        <v>2.72713</v>
      </c>
      <c r="GT597">
        <v>0.08550389999999999</v>
      </c>
      <c r="GU597">
        <v>0.0852161</v>
      </c>
      <c r="GV597">
        <v>0.100288</v>
      </c>
      <c r="GW597">
        <v>0.0950275</v>
      </c>
      <c r="GX597">
        <v>23866.8</v>
      </c>
      <c r="GY597">
        <v>21702.6</v>
      </c>
      <c r="GZ597">
        <v>26663.1</v>
      </c>
      <c r="HA597">
        <v>23947.8</v>
      </c>
      <c r="HB597">
        <v>38389.9</v>
      </c>
      <c r="HC597">
        <v>32043.1</v>
      </c>
      <c r="HD597">
        <v>46564</v>
      </c>
      <c r="HE597">
        <v>37893.2</v>
      </c>
      <c r="HF597">
        <v>1.8659</v>
      </c>
      <c r="HG597">
        <v>1.8452</v>
      </c>
      <c r="HH597">
        <v>0.182241</v>
      </c>
      <c r="HI597">
        <v>0</v>
      </c>
      <c r="HJ597">
        <v>27.0157</v>
      </c>
      <c r="HK597">
        <v>999.9</v>
      </c>
      <c r="HL597">
        <v>45.3</v>
      </c>
      <c r="HM597">
        <v>32.2</v>
      </c>
      <c r="HN597">
        <v>24.2465</v>
      </c>
      <c r="HO597">
        <v>61.1759</v>
      </c>
      <c r="HP597">
        <v>22.6603</v>
      </c>
      <c r="HQ597">
        <v>1</v>
      </c>
      <c r="HR597">
        <v>0.157815</v>
      </c>
      <c r="HS597">
        <v>0.118034</v>
      </c>
      <c r="HT597">
        <v>20.2799</v>
      </c>
      <c r="HU597">
        <v>5.21295</v>
      </c>
      <c r="HV597">
        <v>11.98</v>
      </c>
      <c r="HW597">
        <v>4.9637</v>
      </c>
      <c r="HX597">
        <v>3.27445</v>
      </c>
      <c r="HY597">
        <v>9999</v>
      </c>
      <c r="HZ597">
        <v>9999</v>
      </c>
      <c r="IA597">
        <v>9999</v>
      </c>
      <c r="IB597">
        <v>999.9</v>
      </c>
      <c r="IC597">
        <v>1.86392</v>
      </c>
      <c r="ID597">
        <v>1.86011</v>
      </c>
      <c r="IE597">
        <v>1.85838</v>
      </c>
      <c r="IF597">
        <v>1.85974</v>
      </c>
      <c r="IG597">
        <v>1.85989</v>
      </c>
      <c r="IH597">
        <v>1.85838</v>
      </c>
      <c r="II597">
        <v>1.85745</v>
      </c>
      <c r="IJ597">
        <v>1.85242</v>
      </c>
      <c r="IK597">
        <v>0</v>
      </c>
      <c r="IL597">
        <v>0</v>
      </c>
      <c r="IM597">
        <v>0</v>
      </c>
      <c r="IN597">
        <v>0</v>
      </c>
      <c r="IO597" t="s">
        <v>443</v>
      </c>
      <c r="IP597" t="s">
        <v>444</v>
      </c>
      <c r="IQ597" t="s">
        <v>445</v>
      </c>
      <c r="IR597" t="s">
        <v>445</v>
      </c>
      <c r="IS597" t="s">
        <v>445</v>
      </c>
      <c r="IT597" t="s">
        <v>445</v>
      </c>
      <c r="IU597">
        <v>0</v>
      </c>
      <c r="IV597">
        <v>100</v>
      </c>
      <c r="IW597">
        <v>100</v>
      </c>
      <c r="IX597">
        <v>-1.28</v>
      </c>
      <c r="IY597">
        <v>0.2763</v>
      </c>
      <c r="IZ597">
        <v>-1.101190050776656</v>
      </c>
      <c r="JA597">
        <v>-0.0009077452495023094</v>
      </c>
      <c r="JB597">
        <v>1.260287539409167E-06</v>
      </c>
      <c r="JC597">
        <v>-2.747980142854786E-10</v>
      </c>
      <c r="JD597">
        <v>0.01164710740424388</v>
      </c>
      <c r="JE597">
        <v>0.002354074995816399</v>
      </c>
      <c r="JF597">
        <v>0.0004967520844642659</v>
      </c>
      <c r="JG597">
        <v>-1.558376616488758E-06</v>
      </c>
      <c r="JH597">
        <v>1</v>
      </c>
      <c r="JI597">
        <v>1955</v>
      </c>
      <c r="JJ597">
        <v>1</v>
      </c>
      <c r="JK597">
        <v>26</v>
      </c>
      <c r="JL597">
        <v>194491.9</v>
      </c>
      <c r="JM597">
        <v>194492.1</v>
      </c>
      <c r="JN597">
        <v>1.08276</v>
      </c>
      <c r="JO597">
        <v>2.62207</v>
      </c>
      <c r="JP597">
        <v>1.49658</v>
      </c>
      <c r="JQ597">
        <v>2.34619</v>
      </c>
      <c r="JR597">
        <v>1.54907</v>
      </c>
      <c r="JS597">
        <v>2.46826</v>
      </c>
      <c r="JT597">
        <v>36.718</v>
      </c>
      <c r="JU597">
        <v>24.1838</v>
      </c>
      <c r="JV597">
        <v>18</v>
      </c>
      <c r="JW597">
        <v>483.883</v>
      </c>
      <c r="JX597">
        <v>485.303</v>
      </c>
      <c r="JY597">
        <v>27.1063</v>
      </c>
      <c r="JZ597">
        <v>29.2965</v>
      </c>
      <c r="KA597">
        <v>29.9998</v>
      </c>
      <c r="KB597">
        <v>29.5755</v>
      </c>
      <c r="KC597">
        <v>29.585</v>
      </c>
      <c r="KD597">
        <v>21.6596</v>
      </c>
      <c r="KE597">
        <v>18.6876</v>
      </c>
      <c r="KF597">
        <v>55.131</v>
      </c>
      <c r="KG597">
        <v>27.1074</v>
      </c>
      <c r="KH597">
        <v>379.922</v>
      </c>
      <c r="KI597">
        <v>19.8535</v>
      </c>
      <c r="KJ597">
        <v>101.805</v>
      </c>
      <c r="KK597">
        <v>91.3793</v>
      </c>
    </row>
    <row r="598" spans="1:297">
      <c r="A598">
        <v>580</v>
      </c>
      <c r="B598">
        <v>1758659124.5</v>
      </c>
      <c r="C598">
        <v>17491.5</v>
      </c>
      <c r="D598" t="s">
        <v>1610</v>
      </c>
      <c r="E598" t="s">
        <v>1611</v>
      </c>
      <c r="F598">
        <v>5</v>
      </c>
      <c r="G598" t="s">
        <v>1413</v>
      </c>
      <c r="H598" t="s">
        <v>438</v>
      </c>
      <c r="I598">
        <v>1758659117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(EA598+(U598+2*0.95*5.67E-8*(((EA598+$B$9)+273)^4-(EA598+273)^4)-44100*J598)/(1.84*29.3*R598+8*0.95*5.67E-8*(EA598+273)^3))</f>
        <v>0</v>
      </c>
      <c r="W598">
        <f>($C$9*EB598+$D$9*EC598+$E$9*V598)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2*0.95*5.67E-8*(((EA598+$B$9)+273)^4-(W598+273)^4)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406.6685578682485</v>
      </c>
      <c r="AK598">
        <v>406.0579515151514</v>
      </c>
      <c r="AL598">
        <v>-1.930536227649144</v>
      </c>
      <c r="AM598">
        <v>65.18477943434209</v>
      </c>
      <c r="AN598">
        <f>(AP598 - AO598 + DY598*1E3/(8.314*(EA598+273.15)) * AR598/DX598 * AQ598) * DX598/(100*DL598) * 1000/(1000 - AP598)</f>
        <v>0</v>
      </c>
      <c r="AO598">
        <v>19.78656583011872</v>
      </c>
      <c r="AP598">
        <v>21.77167333333334</v>
      </c>
      <c r="AQ598">
        <v>-1.811432239835575E-05</v>
      </c>
      <c r="AR598">
        <v>105.4763033524908</v>
      </c>
      <c r="AS598">
        <v>0</v>
      </c>
      <c r="AT598">
        <v>0</v>
      </c>
      <c r="AU598">
        <f>IF(AS598*$H$15&gt;=AW598,1.0,(AW598/(AW598-AS598*$H$15)))</f>
        <v>0</v>
      </c>
      <c r="AV598">
        <f>(AU598-1)*100</f>
        <v>0</v>
      </c>
      <c r="AW598">
        <f>MAX(0,($B$15+$C$15*EF598)/(1+$D$15*EF598)*DY598/(EA598+273)*$E$15)</f>
        <v>0</v>
      </c>
      <c r="AX598" t="s">
        <v>439</v>
      </c>
      <c r="AY598" t="s">
        <v>439</v>
      </c>
      <c r="AZ598">
        <v>0</v>
      </c>
      <c r="BA598">
        <v>0</v>
      </c>
      <c r="BB598">
        <f>1-AZ598/BA598</f>
        <v>0</v>
      </c>
      <c r="BC598">
        <v>0</v>
      </c>
      <c r="BD598" t="s">
        <v>439</v>
      </c>
      <c r="BE598" t="s">
        <v>439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439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$B$13*EG598+$C$13*EH598+$F$13*ES598*(1-EV598)</f>
        <v>0</v>
      </c>
      <c r="DI598">
        <f>DH598*DJ598</f>
        <v>0</v>
      </c>
      <c r="DJ598">
        <f>($B$13*$D$11+$C$13*$D$11+$F$13*((FF598+EX598)/MAX(FF598+EX598+FG598, 0.1)*$I$11+FG598/MAX(FF598+EX598+FG598, 0.1)*$J$11))/($B$13+$C$13+$F$13)</f>
        <v>0</v>
      </c>
      <c r="DK598">
        <f>($B$13*$K$11+$C$13*$K$11+$F$13*((FF598+EX598)/MAX(FF598+EX598+FG598, 0.1)*$P$11+FG598/MAX(FF598+EX598+FG598, 0.1)*$Q$11))/($B$13+$C$13+$F$13)</f>
        <v>0</v>
      </c>
      <c r="DL598">
        <v>5.79</v>
      </c>
      <c r="DM598">
        <v>0.5</v>
      </c>
      <c r="DN598" t="s">
        <v>440</v>
      </c>
      <c r="DO598">
        <v>2</v>
      </c>
      <c r="DP598" t="b">
        <v>1</v>
      </c>
      <c r="DQ598">
        <v>1758659117</v>
      </c>
      <c r="DR598">
        <v>406.1264814814814</v>
      </c>
      <c r="DS598">
        <v>409.3451111111111</v>
      </c>
      <c r="DT598">
        <v>21.7746</v>
      </c>
      <c r="DU598">
        <v>19.79222962962963</v>
      </c>
      <c r="DV598">
        <v>407.406962962963</v>
      </c>
      <c r="DW598">
        <v>21.49824074074074</v>
      </c>
      <c r="DX598">
        <v>500.0112592592592</v>
      </c>
      <c r="DY598">
        <v>90.22529629629629</v>
      </c>
      <c r="DZ598">
        <v>0.0689048962962963</v>
      </c>
      <c r="EA598">
        <v>28.65318888888888</v>
      </c>
      <c r="EB598">
        <v>29.99142592592592</v>
      </c>
      <c r="EC598">
        <v>999.9000000000001</v>
      </c>
      <c r="ED598">
        <v>0</v>
      </c>
      <c r="EE598">
        <v>0</v>
      </c>
      <c r="EF598">
        <v>10006.15740740741</v>
      </c>
      <c r="EG598">
        <v>0</v>
      </c>
      <c r="EH598">
        <v>11.29679629629629</v>
      </c>
      <c r="EI598">
        <v>-3.218597481481481</v>
      </c>
      <c r="EJ598">
        <v>415.1665555555555</v>
      </c>
      <c r="EK598">
        <v>417.6106296296296</v>
      </c>
      <c r="EL598">
        <v>1.982373333333333</v>
      </c>
      <c r="EM598">
        <v>409.3451111111111</v>
      </c>
      <c r="EN598">
        <v>19.79222962962963</v>
      </c>
      <c r="EO598">
        <v>1.964619259259259</v>
      </c>
      <c r="EP598">
        <v>1.78576037037037</v>
      </c>
      <c r="EQ598">
        <v>17.16204074074074</v>
      </c>
      <c r="ER598">
        <v>15.6627</v>
      </c>
      <c r="ES598">
        <v>2000.006296296296</v>
      </c>
      <c r="ET598">
        <v>0.9799986666666668</v>
      </c>
      <c r="EU598">
        <v>0.02000153333333334</v>
      </c>
      <c r="EV598">
        <v>0</v>
      </c>
      <c r="EW598">
        <v>1000.725851851852</v>
      </c>
      <c r="EX598">
        <v>5.00078</v>
      </c>
      <c r="EY598">
        <v>19535.67407407408</v>
      </c>
      <c r="EZ598">
        <v>16379.68518518518</v>
      </c>
      <c r="FA598">
        <v>39.56203703703704</v>
      </c>
      <c r="FB598">
        <v>40.45799999999999</v>
      </c>
      <c r="FC598">
        <v>39.71281481481482</v>
      </c>
      <c r="FD598">
        <v>40.0761111111111</v>
      </c>
      <c r="FE598">
        <v>40.7034074074074</v>
      </c>
      <c r="FF598">
        <v>1955.106296296296</v>
      </c>
      <c r="FG598">
        <v>39.9</v>
      </c>
      <c r="FH598">
        <v>0</v>
      </c>
      <c r="FI598">
        <v>1758659122.8</v>
      </c>
      <c r="FJ598">
        <v>0</v>
      </c>
      <c r="FK598">
        <v>1000.729538461538</v>
      </c>
      <c r="FL598">
        <v>3.96772650190446</v>
      </c>
      <c r="FM598">
        <v>72.52307692081777</v>
      </c>
      <c r="FN598">
        <v>19535.75</v>
      </c>
      <c r="FO598">
        <v>15</v>
      </c>
      <c r="FP598">
        <v>0</v>
      </c>
      <c r="FQ598" t="s">
        <v>441</v>
      </c>
      <c r="FR598">
        <v>1746989605.5</v>
      </c>
      <c r="FS598">
        <v>1746989593.5</v>
      </c>
      <c r="FT598">
        <v>0</v>
      </c>
      <c r="FU598">
        <v>-0.274</v>
      </c>
      <c r="FV598">
        <v>-0.002</v>
      </c>
      <c r="FW598">
        <v>2.549</v>
      </c>
      <c r="FX598">
        <v>0.129</v>
      </c>
      <c r="FY598">
        <v>420</v>
      </c>
      <c r="FZ598">
        <v>17</v>
      </c>
      <c r="GA598">
        <v>0.02</v>
      </c>
      <c r="GB598">
        <v>0.04</v>
      </c>
      <c r="GC598">
        <v>-6.13364565</v>
      </c>
      <c r="GD598">
        <v>52.59774459287055</v>
      </c>
      <c r="GE598">
        <v>5.554616078430856</v>
      </c>
      <c r="GF598">
        <v>0</v>
      </c>
      <c r="GG598">
        <v>1000.631705882353</v>
      </c>
      <c r="GH598">
        <v>2.143040495153985</v>
      </c>
      <c r="GI598">
        <v>0.3455560335435302</v>
      </c>
      <c r="GJ598">
        <v>0</v>
      </c>
      <c r="GK598">
        <v>1.98052875</v>
      </c>
      <c r="GL598">
        <v>0.02844844277673323</v>
      </c>
      <c r="GM598">
        <v>0.003175080461578897</v>
      </c>
      <c r="GN598">
        <v>1</v>
      </c>
      <c r="GO598">
        <v>1</v>
      </c>
      <c r="GP598">
        <v>3</v>
      </c>
      <c r="GQ598" t="s">
        <v>448</v>
      </c>
      <c r="GR598">
        <v>3.10233</v>
      </c>
      <c r="GS598">
        <v>2.72697</v>
      </c>
      <c r="GT598">
        <v>0.0840098</v>
      </c>
      <c r="GU598">
        <v>0.0826892</v>
      </c>
      <c r="GV598">
        <v>0.10028</v>
      </c>
      <c r="GW598">
        <v>0.0950064</v>
      </c>
      <c r="GX598">
        <v>23906</v>
      </c>
      <c r="GY598">
        <v>21762.6</v>
      </c>
      <c r="GZ598">
        <v>26663.4</v>
      </c>
      <c r="HA598">
        <v>23947.8</v>
      </c>
      <c r="HB598">
        <v>38390.4</v>
      </c>
      <c r="HC598">
        <v>32043.7</v>
      </c>
      <c r="HD598">
        <v>46564.3</v>
      </c>
      <c r="HE598">
        <v>37893.3</v>
      </c>
      <c r="HF598">
        <v>1.8663</v>
      </c>
      <c r="HG598">
        <v>1.84508</v>
      </c>
      <c r="HH598">
        <v>0.182204</v>
      </c>
      <c r="HI598">
        <v>0</v>
      </c>
      <c r="HJ598">
        <v>27.0144</v>
      </c>
      <c r="HK598">
        <v>999.9</v>
      </c>
      <c r="HL598">
        <v>45.3</v>
      </c>
      <c r="HM598">
        <v>32.2</v>
      </c>
      <c r="HN598">
        <v>24.2473</v>
      </c>
      <c r="HO598">
        <v>60.7359</v>
      </c>
      <c r="HP598">
        <v>22.4559</v>
      </c>
      <c r="HQ598">
        <v>1</v>
      </c>
      <c r="HR598">
        <v>0.157358</v>
      </c>
      <c r="HS598">
        <v>0.114749</v>
      </c>
      <c r="HT598">
        <v>20.2797</v>
      </c>
      <c r="HU598">
        <v>5.2125</v>
      </c>
      <c r="HV598">
        <v>11.98</v>
      </c>
      <c r="HW598">
        <v>4.96385</v>
      </c>
      <c r="HX598">
        <v>3.27455</v>
      </c>
      <c r="HY598">
        <v>9999</v>
      </c>
      <c r="HZ598">
        <v>9999</v>
      </c>
      <c r="IA598">
        <v>9999</v>
      </c>
      <c r="IB598">
        <v>999.9</v>
      </c>
      <c r="IC598">
        <v>1.86394</v>
      </c>
      <c r="ID598">
        <v>1.8601</v>
      </c>
      <c r="IE598">
        <v>1.85839</v>
      </c>
      <c r="IF598">
        <v>1.85974</v>
      </c>
      <c r="IG598">
        <v>1.85989</v>
      </c>
      <c r="IH598">
        <v>1.85838</v>
      </c>
      <c r="II598">
        <v>1.85745</v>
      </c>
      <c r="IJ598">
        <v>1.85242</v>
      </c>
      <c r="IK598">
        <v>0</v>
      </c>
      <c r="IL598">
        <v>0</v>
      </c>
      <c r="IM598">
        <v>0</v>
      </c>
      <c r="IN598">
        <v>0</v>
      </c>
      <c r="IO598" t="s">
        <v>443</v>
      </c>
      <c r="IP598" t="s">
        <v>444</v>
      </c>
      <c r="IQ598" t="s">
        <v>445</v>
      </c>
      <c r="IR598" t="s">
        <v>445</v>
      </c>
      <c r="IS598" t="s">
        <v>445</v>
      </c>
      <c r="IT598" t="s">
        <v>445</v>
      </c>
      <c r="IU598">
        <v>0</v>
      </c>
      <c r="IV598">
        <v>100</v>
      </c>
      <c r="IW598">
        <v>100</v>
      </c>
      <c r="IX598">
        <v>-1.28</v>
      </c>
      <c r="IY598">
        <v>0.2763</v>
      </c>
      <c r="IZ598">
        <v>-1.101190050776656</v>
      </c>
      <c r="JA598">
        <v>-0.0009077452495023094</v>
      </c>
      <c r="JB598">
        <v>1.260287539409167E-06</v>
      </c>
      <c r="JC598">
        <v>-2.747980142854786E-10</v>
      </c>
      <c r="JD598">
        <v>0.01164710740424388</v>
      </c>
      <c r="JE598">
        <v>0.002354074995816399</v>
      </c>
      <c r="JF598">
        <v>0.0004967520844642659</v>
      </c>
      <c r="JG598">
        <v>-1.558376616488758E-06</v>
      </c>
      <c r="JH598">
        <v>1</v>
      </c>
      <c r="JI598">
        <v>1955</v>
      </c>
      <c r="JJ598">
        <v>1</v>
      </c>
      <c r="JK598">
        <v>26</v>
      </c>
      <c r="JL598">
        <v>194492</v>
      </c>
      <c r="JM598">
        <v>194492.2</v>
      </c>
      <c r="JN598">
        <v>1.04248</v>
      </c>
      <c r="JO598">
        <v>2.61475</v>
      </c>
      <c r="JP598">
        <v>1.49658</v>
      </c>
      <c r="JQ598">
        <v>2.34619</v>
      </c>
      <c r="JR598">
        <v>1.54907</v>
      </c>
      <c r="JS598">
        <v>2.46948</v>
      </c>
      <c r="JT598">
        <v>36.718</v>
      </c>
      <c r="JU598">
        <v>24.1838</v>
      </c>
      <c r="JV598">
        <v>18</v>
      </c>
      <c r="JW598">
        <v>484.097</v>
      </c>
      <c r="JX598">
        <v>485.2</v>
      </c>
      <c r="JY598">
        <v>27.1119</v>
      </c>
      <c r="JZ598">
        <v>29.2938</v>
      </c>
      <c r="KA598">
        <v>29.9998</v>
      </c>
      <c r="KB598">
        <v>29.5728</v>
      </c>
      <c r="KC598">
        <v>29.5823</v>
      </c>
      <c r="KD598">
        <v>20.9751</v>
      </c>
      <c r="KE598">
        <v>18.6876</v>
      </c>
      <c r="KF598">
        <v>55.131</v>
      </c>
      <c r="KG598">
        <v>27.1138</v>
      </c>
      <c r="KH598">
        <v>366.565</v>
      </c>
      <c r="KI598">
        <v>19.8535</v>
      </c>
      <c r="KJ598">
        <v>101.806</v>
      </c>
      <c r="KK598">
        <v>91.3796</v>
      </c>
    </row>
    <row r="599" spans="1:297">
      <c r="A599">
        <v>581</v>
      </c>
      <c r="B599">
        <v>1758659129.6</v>
      </c>
      <c r="C599">
        <v>17496.59999990463</v>
      </c>
      <c r="D599" t="s">
        <v>1612</v>
      </c>
      <c r="E599" t="s">
        <v>1613</v>
      </c>
      <c r="F599">
        <v>5</v>
      </c>
      <c r="G599" t="s">
        <v>1413</v>
      </c>
      <c r="H599" t="s">
        <v>438</v>
      </c>
      <c r="I599">
        <v>1758659122.196428</v>
      </c>
      <c r="J599">
        <f>(K599)/1000</f>
        <v>0</v>
      </c>
      <c r="K599">
        <f>IF(DP599, AN599, AH599)</f>
        <v>0</v>
      </c>
      <c r="L599">
        <f>IF(DP599, AI599, AG599)</f>
        <v>0</v>
      </c>
      <c r="M599">
        <f>DR599 - IF(AU599&gt;1, L599*DL599*100.0/(AW599), 0)</f>
        <v>0</v>
      </c>
      <c r="N599">
        <f>((T599-J599/2)*M599-L599)/(T599+J599/2)</f>
        <v>0</v>
      </c>
      <c r="O599">
        <f>N599*(DY599+DZ599)/1000.0</f>
        <v>0</v>
      </c>
      <c r="P599">
        <f>(DR599 - IF(AU599&gt;1, L599*DL599*100.0/(AW599), 0))*(DY599+DZ599)/1000.0</f>
        <v>0</v>
      </c>
      <c r="Q599">
        <f>2.0/((1/S599-1/R599)+SIGN(S599)*SQRT((1/S599-1/R599)*(1/S599-1/R599) + 4*DM599/((DM599+1)*(DM599+1))*(2*1/S599*1/R599-1/R599*1/R599)))</f>
        <v>0</v>
      </c>
      <c r="R599">
        <f>IF(LEFT(DN599,1)&lt;&gt;"0",IF(LEFT(DN599,1)="1",3.0,DO599),$D$5+$E$5*(EF599*DY599/($K$5*1000))+$F$5*(EF599*DY599/($K$5*1000))*MAX(MIN(DL599,$J$5),$I$5)*MAX(MIN(DL599,$J$5),$I$5)+$G$5*MAX(MIN(DL599,$J$5),$I$5)*(EF599*DY599/($K$5*1000))+$H$5*(EF599*DY599/($K$5*1000))*(EF599*DY599/($K$5*1000)))</f>
        <v>0</v>
      </c>
      <c r="S599">
        <f>J599*(1000-(1000*0.61365*exp(17.502*W599/(240.97+W599))/(DY599+DZ599)+DT599)/2)/(1000*0.61365*exp(17.502*W599/(240.97+W599))/(DY599+DZ599)-DT599)</f>
        <v>0</v>
      </c>
      <c r="T599">
        <f>1/((DM599+1)/(Q599/1.6)+1/(R599/1.37)) + DM599/((DM599+1)/(Q599/1.6) + DM599/(R599/1.37))</f>
        <v>0</v>
      </c>
      <c r="U599">
        <f>(DH599*DK599)</f>
        <v>0</v>
      </c>
      <c r="V599">
        <f>(EA599+(U599+2*0.95*5.67E-8*(((EA599+$B$9)+273)^4-(EA599+273)^4)-44100*J599)/(1.84*29.3*R599+8*0.95*5.67E-8*(EA599+273)^3))</f>
        <v>0</v>
      </c>
      <c r="W599">
        <f>($C$9*EB599+$D$9*EC599+$E$9*V599)</f>
        <v>0</v>
      </c>
      <c r="X599">
        <f>0.61365*exp(17.502*W599/(240.97+W599))</f>
        <v>0</v>
      </c>
      <c r="Y599">
        <f>(Z599/AA599*100)</f>
        <v>0</v>
      </c>
      <c r="Z599">
        <f>DT599*(DY599+DZ599)/1000</f>
        <v>0</v>
      </c>
      <c r="AA599">
        <f>0.61365*exp(17.502*EA599/(240.97+EA599))</f>
        <v>0</v>
      </c>
      <c r="AB599">
        <f>(X599-DT599*(DY599+DZ599)/1000)</f>
        <v>0</v>
      </c>
      <c r="AC599">
        <f>(-J599*44100)</f>
        <v>0</v>
      </c>
      <c r="AD599">
        <f>2*29.3*R599*0.92*(EA599-W599)</f>
        <v>0</v>
      </c>
      <c r="AE599">
        <f>2*0.95*5.67E-8*(((EA599+$B$9)+273)^4-(W599+273)^4)</f>
        <v>0</v>
      </c>
      <c r="AF599">
        <f>U599+AE599+AC599+AD599</f>
        <v>0</v>
      </c>
      <c r="AG599">
        <f>DX599*AU599*(DS599-DR599*(1000-AU599*DU599)/(1000-AU599*DT599))/(100*DL599)</f>
        <v>0</v>
      </c>
      <c r="AH599">
        <f>1000*DX599*AU599*(DT599-DU599)/(100*DL599*(1000-AU599*DT599))</f>
        <v>0</v>
      </c>
      <c r="AI599">
        <f>(AJ599 - AK599 - DY599*1E3/(8.314*(EA599+273.15)) * AM599/DX599 * AL599) * DX599/(100*DL599) * (1000 - DU599)/1000</f>
        <v>0</v>
      </c>
      <c r="AJ599">
        <v>390.0039092512611</v>
      </c>
      <c r="AK599">
        <v>393.0372845094423</v>
      </c>
      <c r="AL599">
        <v>-2.633002117092187</v>
      </c>
      <c r="AM599">
        <v>65.18477943434209</v>
      </c>
      <c r="AN599">
        <f>(AP599 - AO599 + DY599*1E3/(8.314*(EA599+273.15)) * AR599/DX599 * AQ599) * DX599/(100*DL599) * 1000/(1000 - AP599)</f>
        <v>0</v>
      </c>
      <c r="AO599">
        <v>19.78028660897048</v>
      </c>
      <c r="AP599">
        <v>21.76699533944349</v>
      </c>
      <c r="AQ599">
        <v>-2.839390258278255E-05</v>
      </c>
      <c r="AR599">
        <v>105.4763033524908</v>
      </c>
      <c r="AS599">
        <v>0</v>
      </c>
      <c r="AT599">
        <v>0</v>
      </c>
      <c r="AU599">
        <f>IF(AS599*$H$15&gt;=AW599,1.0,(AW599/(AW599-AS599*$H$15)))</f>
        <v>0</v>
      </c>
      <c r="AV599">
        <f>(AU599-1)*100</f>
        <v>0</v>
      </c>
      <c r="AW599">
        <f>MAX(0,($B$15+$C$15*EF599)/(1+$D$15*EF599)*DY599/(EA599+273)*$E$15)</f>
        <v>0</v>
      </c>
      <c r="AX599" t="s">
        <v>439</v>
      </c>
      <c r="AY599" t="s">
        <v>439</v>
      </c>
      <c r="AZ599">
        <v>0</v>
      </c>
      <c r="BA599">
        <v>0</v>
      </c>
      <c r="BB599">
        <f>1-AZ599/BA599</f>
        <v>0</v>
      </c>
      <c r="BC599">
        <v>0</v>
      </c>
      <c r="BD599" t="s">
        <v>439</v>
      </c>
      <c r="BE599" t="s">
        <v>439</v>
      </c>
      <c r="BF599">
        <v>0</v>
      </c>
      <c r="BG599">
        <v>0</v>
      </c>
      <c r="BH599">
        <f>1-BF599/BG599</f>
        <v>0</v>
      </c>
      <c r="BI599">
        <v>0.5</v>
      </c>
      <c r="BJ599">
        <f>DI599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439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DH599">
        <f>$B$13*EG599+$C$13*EH599+$F$13*ES599*(1-EV599)</f>
        <v>0</v>
      </c>
      <c r="DI599">
        <f>DH599*DJ599</f>
        <v>0</v>
      </c>
      <c r="DJ599">
        <f>($B$13*$D$11+$C$13*$D$11+$F$13*((FF599+EX599)/MAX(FF599+EX599+FG599, 0.1)*$I$11+FG599/MAX(FF599+EX599+FG599, 0.1)*$J$11))/($B$13+$C$13+$F$13)</f>
        <v>0</v>
      </c>
      <c r="DK599">
        <f>($B$13*$K$11+$C$13*$K$11+$F$13*((FF599+EX599)/MAX(FF599+EX599+FG599, 0.1)*$P$11+FG599/MAX(FF599+EX599+FG599, 0.1)*$Q$11))/($B$13+$C$13+$F$13)</f>
        <v>0</v>
      </c>
      <c r="DL599">
        <v>5.79</v>
      </c>
      <c r="DM599">
        <v>0.5</v>
      </c>
      <c r="DN599" t="s">
        <v>440</v>
      </c>
      <c r="DO599">
        <v>2</v>
      </c>
      <c r="DP599" t="b">
        <v>1</v>
      </c>
      <c r="DQ599">
        <v>1758659122.196428</v>
      </c>
      <c r="DR599">
        <v>399.2743571428572</v>
      </c>
      <c r="DS599">
        <v>395.9058214285714</v>
      </c>
      <c r="DT599">
        <v>21.77225</v>
      </c>
      <c r="DU599">
        <v>19.78700357142857</v>
      </c>
      <c r="DV599">
        <v>400.5546428571428</v>
      </c>
      <c r="DW599">
        <v>21.49593928571429</v>
      </c>
      <c r="DX599">
        <v>500.0224642857143</v>
      </c>
      <c r="DY599">
        <v>90.22531428571429</v>
      </c>
      <c r="DZ599">
        <v>0.06889471071428571</v>
      </c>
      <c r="EA599">
        <v>28.65523928571428</v>
      </c>
      <c r="EB599">
        <v>29.99080714285714</v>
      </c>
      <c r="EC599">
        <v>999.9000000000002</v>
      </c>
      <c r="ED599">
        <v>0</v>
      </c>
      <c r="EE599">
        <v>0</v>
      </c>
      <c r="EF599">
        <v>10000.22607142857</v>
      </c>
      <c r="EG599">
        <v>0</v>
      </c>
      <c r="EH599">
        <v>11.29356071428572</v>
      </c>
      <c r="EI599">
        <v>3.368591357142857</v>
      </c>
      <c r="EJ599">
        <v>408.1610000000001</v>
      </c>
      <c r="EK599">
        <v>403.8977142857143</v>
      </c>
      <c r="EL599">
        <v>1.985254285714286</v>
      </c>
      <c r="EM599">
        <v>395.9058214285714</v>
      </c>
      <c r="EN599">
        <v>19.78700357142857</v>
      </c>
      <c r="EO599">
        <v>1.964409285714286</v>
      </c>
      <c r="EP599">
        <v>1.785289285714285</v>
      </c>
      <c r="EQ599">
        <v>17.16034285714286</v>
      </c>
      <c r="ER599">
        <v>15.65858214285714</v>
      </c>
      <c r="ES599">
        <v>2000.014642857143</v>
      </c>
      <c r="ET599">
        <v>0.97999875</v>
      </c>
      <c r="EU599">
        <v>0.02000145</v>
      </c>
      <c r="EV599">
        <v>0</v>
      </c>
      <c r="EW599">
        <v>1001.229285714286</v>
      </c>
      <c r="EX599">
        <v>5.00078</v>
      </c>
      <c r="EY599">
        <v>19543.9</v>
      </c>
      <c r="EZ599">
        <v>16379.75357142857</v>
      </c>
      <c r="FA599">
        <v>39.56210714285714</v>
      </c>
      <c r="FB599">
        <v>40.46399999999999</v>
      </c>
      <c r="FC599">
        <v>39.68503571428572</v>
      </c>
      <c r="FD599">
        <v>40.06882142857142</v>
      </c>
      <c r="FE599">
        <v>40.72732142857142</v>
      </c>
      <c r="FF599">
        <v>1955.114642857143</v>
      </c>
      <c r="FG599">
        <v>39.9</v>
      </c>
      <c r="FH599">
        <v>0</v>
      </c>
      <c r="FI599">
        <v>1758659128.2</v>
      </c>
      <c r="FJ599">
        <v>0</v>
      </c>
      <c r="FK599">
        <v>1001.2632</v>
      </c>
      <c r="FL599">
        <v>6.376153861866638</v>
      </c>
      <c r="FM599">
        <v>125.884615256235</v>
      </c>
      <c r="FN599">
        <v>19544.704</v>
      </c>
      <c r="FO599">
        <v>15</v>
      </c>
      <c r="FP599">
        <v>0</v>
      </c>
      <c r="FQ599" t="s">
        <v>441</v>
      </c>
      <c r="FR599">
        <v>1746989605.5</v>
      </c>
      <c r="FS599">
        <v>1746989593.5</v>
      </c>
      <c r="FT599">
        <v>0</v>
      </c>
      <c r="FU599">
        <v>-0.274</v>
      </c>
      <c r="FV599">
        <v>-0.002</v>
      </c>
      <c r="FW599">
        <v>2.549</v>
      </c>
      <c r="FX599">
        <v>0.129</v>
      </c>
      <c r="FY599">
        <v>420</v>
      </c>
      <c r="FZ599">
        <v>17</v>
      </c>
      <c r="GA599">
        <v>0.02</v>
      </c>
      <c r="GB599">
        <v>0.04</v>
      </c>
      <c r="GC599">
        <v>-0.7137125853658536</v>
      </c>
      <c r="GD599">
        <v>75.99977864406141</v>
      </c>
      <c r="GE599">
        <v>7.493762869591937</v>
      </c>
      <c r="GF599">
        <v>0</v>
      </c>
      <c r="GG599">
        <v>1000.949352941177</v>
      </c>
      <c r="GH599">
        <v>4.87697479683048</v>
      </c>
      <c r="GI599">
        <v>0.5520674981298457</v>
      </c>
      <c r="GJ599">
        <v>0</v>
      </c>
      <c r="GK599">
        <v>1.983682195121951</v>
      </c>
      <c r="GL599">
        <v>0.03659437552961742</v>
      </c>
      <c r="GM599">
        <v>0.003883162849794597</v>
      </c>
      <c r="GN599">
        <v>1</v>
      </c>
      <c r="GO599">
        <v>1</v>
      </c>
      <c r="GP599">
        <v>3</v>
      </c>
      <c r="GQ599" t="s">
        <v>448</v>
      </c>
      <c r="GR599">
        <v>3.10231</v>
      </c>
      <c r="GS599">
        <v>2.727</v>
      </c>
      <c r="GT599">
        <v>0.081899</v>
      </c>
      <c r="GU599">
        <v>0.0799716</v>
      </c>
      <c r="GV599">
        <v>0.100268</v>
      </c>
      <c r="GW599">
        <v>0.09499489999999999</v>
      </c>
      <c r="GX599">
        <v>23961.2</v>
      </c>
      <c r="GY599">
        <v>21827.1</v>
      </c>
      <c r="GZ599">
        <v>26663.5</v>
      </c>
      <c r="HA599">
        <v>23947.9</v>
      </c>
      <c r="HB599">
        <v>38390.8</v>
      </c>
      <c r="HC599">
        <v>32044.1</v>
      </c>
      <c r="HD599">
        <v>46564.5</v>
      </c>
      <c r="HE599">
        <v>37893.6</v>
      </c>
      <c r="HF599">
        <v>1.86637</v>
      </c>
      <c r="HG599">
        <v>1.84518</v>
      </c>
      <c r="HH599">
        <v>0.182454</v>
      </c>
      <c r="HI599">
        <v>0</v>
      </c>
      <c r="HJ599">
        <v>27.0133</v>
      </c>
      <c r="HK599">
        <v>999.9</v>
      </c>
      <c r="HL599">
        <v>45.2</v>
      </c>
      <c r="HM599">
        <v>32.2</v>
      </c>
      <c r="HN599">
        <v>24.1952</v>
      </c>
      <c r="HO599">
        <v>61.0023</v>
      </c>
      <c r="HP599">
        <v>22.2957</v>
      </c>
      <c r="HQ599">
        <v>1</v>
      </c>
      <c r="HR599">
        <v>0.157264</v>
      </c>
      <c r="HS599">
        <v>0.109858</v>
      </c>
      <c r="HT599">
        <v>20.2798</v>
      </c>
      <c r="HU599">
        <v>5.21325</v>
      </c>
      <c r="HV599">
        <v>11.9798</v>
      </c>
      <c r="HW599">
        <v>4.9638</v>
      </c>
      <c r="HX599">
        <v>3.27438</v>
      </c>
      <c r="HY599">
        <v>9999</v>
      </c>
      <c r="HZ599">
        <v>9999</v>
      </c>
      <c r="IA599">
        <v>9999</v>
      </c>
      <c r="IB599">
        <v>999.9</v>
      </c>
      <c r="IC599">
        <v>1.86392</v>
      </c>
      <c r="ID599">
        <v>1.86009</v>
      </c>
      <c r="IE599">
        <v>1.85839</v>
      </c>
      <c r="IF599">
        <v>1.85975</v>
      </c>
      <c r="IG599">
        <v>1.85988</v>
      </c>
      <c r="IH599">
        <v>1.85837</v>
      </c>
      <c r="II599">
        <v>1.85745</v>
      </c>
      <c r="IJ599">
        <v>1.85242</v>
      </c>
      <c r="IK599">
        <v>0</v>
      </c>
      <c r="IL599">
        <v>0</v>
      </c>
      <c r="IM599">
        <v>0</v>
      </c>
      <c r="IN599">
        <v>0</v>
      </c>
      <c r="IO599" t="s">
        <v>443</v>
      </c>
      <c r="IP599" t="s">
        <v>444</v>
      </c>
      <c r="IQ599" t="s">
        <v>445</v>
      </c>
      <c r="IR599" t="s">
        <v>445</v>
      </c>
      <c r="IS599" t="s">
        <v>445</v>
      </c>
      <c r="IT599" t="s">
        <v>445</v>
      </c>
      <c r="IU599">
        <v>0</v>
      </c>
      <c r="IV599">
        <v>100</v>
      </c>
      <c r="IW599">
        <v>100</v>
      </c>
      <c r="IX599">
        <v>-1.28</v>
      </c>
      <c r="IY599">
        <v>0.2762</v>
      </c>
      <c r="IZ599">
        <v>-1.101190050776656</v>
      </c>
      <c r="JA599">
        <v>-0.0009077452495023094</v>
      </c>
      <c r="JB599">
        <v>1.260287539409167E-06</v>
      </c>
      <c r="JC599">
        <v>-2.747980142854786E-10</v>
      </c>
      <c r="JD599">
        <v>0.01164710740424388</v>
      </c>
      <c r="JE599">
        <v>0.002354074995816399</v>
      </c>
      <c r="JF599">
        <v>0.0004967520844642659</v>
      </c>
      <c r="JG599">
        <v>-1.558376616488758E-06</v>
      </c>
      <c r="JH599">
        <v>1</v>
      </c>
      <c r="JI599">
        <v>1955</v>
      </c>
      <c r="JJ599">
        <v>1</v>
      </c>
      <c r="JK599">
        <v>26</v>
      </c>
      <c r="JL599">
        <v>194492.1</v>
      </c>
      <c r="JM599">
        <v>194492.3</v>
      </c>
      <c r="JN599">
        <v>1.01074</v>
      </c>
      <c r="JO599">
        <v>2.62573</v>
      </c>
      <c r="JP599">
        <v>1.49658</v>
      </c>
      <c r="JQ599">
        <v>2.34619</v>
      </c>
      <c r="JR599">
        <v>1.54907</v>
      </c>
      <c r="JS599">
        <v>2.39746</v>
      </c>
      <c r="JT599">
        <v>36.718</v>
      </c>
      <c r="JU599">
        <v>24.1751</v>
      </c>
      <c r="JV599">
        <v>18</v>
      </c>
      <c r="JW599">
        <v>484.123</v>
      </c>
      <c r="JX599">
        <v>485.245</v>
      </c>
      <c r="JY599">
        <v>27.1181</v>
      </c>
      <c r="JZ599">
        <v>29.2914</v>
      </c>
      <c r="KA599">
        <v>29.9999</v>
      </c>
      <c r="KB599">
        <v>29.5704</v>
      </c>
      <c r="KC599">
        <v>29.5799</v>
      </c>
      <c r="KD599">
        <v>20.2065</v>
      </c>
      <c r="KE599">
        <v>18.4005</v>
      </c>
      <c r="KF599">
        <v>55.131</v>
      </c>
      <c r="KG599">
        <v>27.1206</v>
      </c>
      <c r="KH599">
        <v>346.523</v>
      </c>
      <c r="KI599">
        <v>19.8535</v>
      </c>
      <c r="KJ599">
        <v>101.806</v>
      </c>
      <c r="KK599">
        <v>91.38030000000001</v>
      </c>
    </row>
    <row r="600" spans="1:297">
      <c r="A600">
        <v>582</v>
      </c>
      <c r="B600">
        <v>1758659134.6</v>
      </c>
      <c r="C600">
        <v>17501.59999990463</v>
      </c>
      <c r="D600" t="s">
        <v>1614</v>
      </c>
      <c r="E600" t="s">
        <v>1615</v>
      </c>
      <c r="F600">
        <v>5</v>
      </c>
      <c r="G600" t="s">
        <v>1413</v>
      </c>
      <c r="H600" t="s">
        <v>438</v>
      </c>
      <c r="I600">
        <v>1758659127.05</v>
      </c>
      <c r="J600">
        <f>(K600)/1000</f>
        <v>0</v>
      </c>
      <c r="K600">
        <f>IF(DP600, AN600, AH600)</f>
        <v>0</v>
      </c>
      <c r="L600">
        <f>IF(DP600, AI600, AG600)</f>
        <v>0</v>
      </c>
      <c r="M600">
        <f>DR600 - IF(AU600&gt;1, L600*DL600*100.0/(AW600), 0)</f>
        <v>0</v>
      </c>
      <c r="N600">
        <f>((T600-J600/2)*M600-L600)/(T600+J600/2)</f>
        <v>0</v>
      </c>
      <c r="O600">
        <f>N600*(DY600+DZ600)/1000.0</f>
        <v>0</v>
      </c>
      <c r="P600">
        <f>(DR600 - IF(AU600&gt;1, L600*DL600*100.0/(AW600), 0))*(DY600+DZ600)/1000.0</f>
        <v>0</v>
      </c>
      <c r="Q600">
        <f>2.0/((1/S600-1/R600)+SIGN(S600)*SQRT((1/S600-1/R600)*(1/S600-1/R600) + 4*DM600/((DM600+1)*(DM600+1))*(2*1/S600*1/R600-1/R600*1/R600)))</f>
        <v>0</v>
      </c>
      <c r="R600">
        <f>IF(LEFT(DN600,1)&lt;&gt;"0",IF(LEFT(DN600,1)="1",3.0,DO600),$D$5+$E$5*(EF600*DY600/($K$5*1000))+$F$5*(EF600*DY600/($K$5*1000))*MAX(MIN(DL600,$J$5),$I$5)*MAX(MIN(DL600,$J$5),$I$5)+$G$5*MAX(MIN(DL600,$J$5),$I$5)*(EF600*DY600/($K$5*1000))+$H$5*(EF600*DY600/($K$5*1000))*(EF600*DY600/($K$5*1000)))</f>
        <v>0</v>
      </c>
      <c r="S600">
        <f>J600*(1000-(1000*0.61365*exp(17.502*W600/(240.97+W600))/(DY600+DZ600)+DT600)/2)/(1000*0.61365*exp(17.502*W600/(240.97+W600))/(DY600+DZ600)-DT600)</f>
        <v>0</v>
      </c>
      <c r="T600">
        <f>1/((DM600+1)/(Q600/1.6)+1/(R600/1.37)) + DM600/((DM600+1)/(Q600/1.6) + DM600/(R600/1.37))</f>
        <v>0</v>
      </c>
      <c r="U600">
        <f>(DH600*DK600)</f>
        <v>0</v>
      </c>
      <c r="V600">
        <f>(EA600+(U600+2*0.95*5.67E-8*(((EA600+$B$9)+273)^4-(EA600+273)^4)-44100*J600)/(1.84*29.3*R600+8*0.95*5.67E-8*(EA600+273)^3))</f>
        <v>0</v>
      </c>
      <c r="W600">
        <f>($C$9*EB600+$D$9*EC600+$E$9*V600)</f>
        <v>0</v>
      </c>
      <c r="X600">
        <f>0.61365*exp(17.502*W600/(240.97+W600))</f>
        <v>0</v>
      </c>
      <c r="Y600">
        <f>(Z600/AA600*100)</f>
        <v>0</v>
      </c>
      <c r="Z600">
        <f>DT600*(DY600+DZ600)/1000</f>
        <v>0</v>
      </c>
      <c r="AA600">
        <f>0.61365*exp(17.502*EA600/(240.97+EA600))</f>
        <v>0</v>
      </c>
      <c r="AB600">
        <f>(X600-DT600*(DY600+DZ600)/1000)</f>
        <v>0</v>
      </c>
      <c r="AC600">
        <f>(-J600*44100)</f>
        <v>0</v>
      </c>
      <c r="AD600">
        <f>2*29.3*R600*0.92*(EA600-W600)</f>
        <v>0</v>
      </c>
      <c r="AE600">
        <f>2*0.95*5.67E-8*(((EA600+$B$9)+273)^4-(W600+273)^4)</f>
        <v>0</v>
      </c>
      <c r="AF600">
        <f>U600+AE600+AC600+AD600</f>
        <v>0</v>
      </c>
      <c r="AG600">
        <f>DX600*AU600*(DS600-DR600*(1000-AU600*DU600)/(1000-AU600*DT600))/(100*DL600)</f>
        <v>0</v>
      </c>
      <c r="AH600">
        <f>1000*DX600*AU600*(DT600-DU600)/(100*DL600*(1000-AU600*DT600))</f>
        <v>0</v>
      </c>
      <c r="AI600">
        <f>(AJ600 - AK600 - DY600*1E3/(8.314*(EA600+273.15)) * AM600/DX600 * AL600) * DX600/(100*DL600) * (1000 - DU600)/1000</f>
        <v>0</v>
      </c>
      <c r="AJ600">
        <v>373.3026272280894</v>
      </c>
      <c r="AK600">
        <v>378.3727030303031</v>
      </c>
      <c r="AL600">
        <v>-2.966917364126455</v>
      </c>
      <c r="AM600">
        <v>65.18477943434209</v>
      </c>
      <c r="AN600">
        <f>(AP600 - AO600 + DY600*1E3/(8.314*(EA600+273.15)) * AR600/DX600 * AQ600) * DX600/(100*DL600) * 1000/(1000 - AP600)</f>
        <v>0</v>
      </c>
      <c r="AO600">
        <v>19.8300966400844</v>
      </c>
      <c r="AP600">
        <v>21.77751818181818</v>
      </c>
      <c r="AQ600">
        <v>7.022277503485954E-05</v>
      </c>
      <c r="AR600">
        <v>105.4763033524908</v>
      </c>
      <c r="AS600">
        <v>0</v>
      </c>
      <c r="AT600">
        <v>0</v>
      </c>
      <c r="AU600">
        <f>IF(AS600*$H$15&gt;=AW600,1.0,(AW600/(AW600-AS600*$H$15)))</f>
        <v>0</v>
      </c>
      <c r="AV600">
        <f>(AU600-1)*100</f>
        <v>0</v>
      </c>
      <c r="AW600">
        <f>MAX(0,($B$15+$C$15*EF600)/(1+$D$15*EF600)*DY600/(EA600+273)*$E$15)</f>
        <v>0</v>
      </c>
      <c r="AX600" t="s">
        <v>439</v>
      </c>
      <c r="AY600" t="s">
        <v>439</v>
      </c>
      <c r="AZ600">
        <v>0</v>
      </c>
      <c r="BA600">
        <v>0</v>
      </c>
      <c r="BB600">
        <f>1-AZ600/BA600</f>
        <v>0</v>
      </c>
      <c r="BC600">
        <v>0</v>
      </c>
      <c r="BD600" t="s">
        <v>439</v>
      </c>
      <c r="BE600" t="s">
        <v>439</v>
      </c>
      <c r="BF600">
        <v>0</v>
      </c>
      <c r="BG600">
        <v>0</v>
      </c>
      <c r="BH600">
        <f>1-BF600/BG600</f>
        <v>0</v>
      </c>
      <c r="BI600">
        <v>0.5</v>
      </c>
      <c r="BJ600">
        <f>DI600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439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DH600">
        <f>$B$13*EG600+$C$13*EH600+$F$13*ES600*(1-EV600)</f>
        <v>0</v>
      </c>
      <c r="DI600">
        <f>DH600*DJ600</f>
        <v>0</v>
      </c>
      <c r="DJ600">
        <f>($B$13*$D$11+$C$13*$D$11+$F$13*((FF600+EX600)/MAX(FF600+EX600+FG600, 0.1)*$I$11+FG600/MAX(FF600+EX600+FG600, 0.1)*$J$11))/($B$13+$C$13+$F$13)</f>
        <v>0</v>
      </c>
      <c r="DK600">
        <f>($B$13*$K$11+$C$13*$K$11+$F$13*((FF600+EX600)/MAX(FF600+EX600+FG600, 0.1)*$P$11+FG600/MAX(FF600+EX600+FG600, 0.1)*$Q$11))/($B$13+$C$13+$F$13)</f>
        <v>0</v>
      </c>
      <c r="DL600">
        <v>5.79</v>
      </c>
      <c r="DM600">
        <v>0.5</v>
      </c>
      <c r="DN600" t="s">
        <v>440</v>
      </c>
      <c r="DO600">
        <v>2</v>
      </c>
      <c r="DP600" t="b">
        <v>1</v>
      </c>
      <c r="DQ600">
        <v>1758659127.05</v>
      </c>
      <c r="DR600">
        <v>389.0219642857143</v>
      </c>
      <c r="DS600">
        <v>380.7545357142857</v>
      </c>
      <c r="DT600">
        <v>21.77106428571429</v>
      </c>
      <c r="DU600">
        <v>19.79512500000001</v>
      </c>
      <c r="DV600">
        <v>390.30175</v>
      </c>
      <c r="DW600">
        <v>21.49477500000001</v>
      </c>
      <c r="DX600">
        <v>499.9987142857143</v>
      </c>
      <c r="DY600">
        <v>90.22583571428572</v>
      </c>
      <c r="DZ600">
        <v>0.06888364642857144</v>
      </c>
      <c r="EA600">
        <v>28.65739285714286</v>
      </c>
      <c r="EB600">
        <v>29.99336428571429</v>
      </c>
      <c r="EC600">
        <v>999.9000000000002</v>
      </c>
      <c r="ED600">
        <v>0</v>
      </c>
      <c r="EE600">
        <v>0</v>
      </c>
      <c r="EF600">
        <v>10001.27785714286</v>
      </c>
      <c r="EG600">
        <v>0</v>
      </c>
      <c r="EH600">
        <v>11.298175</v>
      </c>
      <c r="EI600">
        <v>8.26751</v>
      </c>
      <c r="EJ600">
        <v>397.6799642857142</v>
      </c>
      <c r="EK600">
        <v>388.4435</v>
      </c>
      <c r="EL600">
        <v>1.975939642857143</v>
      </c>
      <c r="EM600">
        <v>380.7545357142857</v>
      </c>
      <c r="EN600">
        <v>19.79512500000001</v>
      </c>
      <c r="EO600">
        <v>1.964313214285714</v>
      </c>
      <c r="EP600">
        <v>1.786032142857143</v>
      </c>
      <c r="EQ600">
        <v>17.15956071428571</v>
      </c>
      <c r="ER600">
        <v>15.665075</v>
      </c>
      <c r="ES600">
        <v>2000.001428571429</v>
      </c>
      <c r="ET600">
        <v>0.9799986428571428</v>
      </c>
      <c r="EU600">
        <v>0.02000155</v>
      </c>
      <c r="EV600">
        <v>0</v>
      </c>
      <c r="EW600">
        <v>1001.741071428571</v>
      </c>
      <c r="EX600">
        <v>5.00078</v>
      </c>
      <c r="EY600">
        <v>19554.33214285714</v>
      </c>
      <c r="EZ600">
        <v>16379.65357142857</v>
      </c>
      <c r="FA600">
        <v>39.55539285714286</v>
      </c>
      <c r="FB600">
        <v>40.46849999999999</v>
      </c>
      <c r="FC600">
        <v>39.72746428571428</v>
      </c>
      <c r="FD600">
        <v>40.07332142857142</v>
      </c>
      <c r="FE600">
        <v>40.73171428571428</v>
      </c>
      <c r="FF600">
        <v>1955.101428571428</v>
      </c>
      <c r="FG600">
        <v>39.9</v>
      </c>
      <c r="FH600">
        <v>0</v>
      </c>
      <c r="FI600">
        <v>1758659133</v>
      </c>
      <c r="FJ600">
        <v>0</v>
      </c>
      <c r="FK600">
        <v>1001.7616</v>
      </c>
      <c r="FL600">
        <v>7.506923072189631</v>
      </c>
      <c r="FM600">
        <v>136.7153843282509</v>
      </c>
      <c r="FN600">
        <v>19555.1</v>
      </c>
      <c r="FO600">
        <v>15</v>
      </c>
      <c r="FP600">
        <v>0</v>
      </c>
      <c r="FQ600" t="s">
        <v>441</v>
      </c>
      <c r="FR600">
        <v>1746989605.5</v>
      </c>
      <c r="FS600">
        <v>1746989593.5</v>
      </c>
      <c r="FT600">
        <v>0</v>
      </c>
      <c r="FU600">
        <v>-0.274</v>
      </c>
      <c r="FV600">
        <v>-0.002</v>
      </c>
      <c r="FW600">
        <v>2.549</v>
      </c>
      <c r="FX600">
        <v>0.129</v>
      </c>
      <c r="FY600">
        <v>420</v>
      </c>
      <c r="FZ600">
        <v>17</v>
      </c>
      <c r="GA600">
        <v>0.02</v>
      </c>
      <c r="GB600">
        <v>0.04</v>
      </c>
      <c r="GC600">
        <v>4.595663268292683</v>
      </c>
      <c r="GD600">
        <v>64.41465980319809</v>
      </c>
      <c r="GE600">
        <v>6.356059095715509</v>
      </c>
      <c r="GF600">
        <v>0</v>
      </c>
      <c r="GG600">
        <v>1001.383823529412</v>
      </c>
      <c r="GH600">
        <v>6.156608102803846</v>
      </c>
      <c r="GI600">
        <v>0.6401654873632756</v>
      </c>
      <c r="GJ600">
        <v>0</v>
      </c>
      <c r="GK600">
        <v>1.979012195121951</v>
      </c>
      <c r="GL600">
        <v>-0.07186189335158832</v>
      </c>
      <c r="GM600">
        <v>0.01489942911202864</v>
      </c>
      <c r="GN600">
        <v>1</v>
      </c>
      <c r="GO600">
        <v>1</v>
      </c>
      <c r="GP600">
        <v>3</v>
      </c>
      <c r="GQ600" t="s">
        <v>448</v>
      </c>
      <c r="GR600">
        <v>3.10238</v>
      </c>
      <c r="GS600">
        <v>2.72695</v>
      </c>
      <c r="GT600">
        <v>0.07950649999999999</v>
      </c>
      <c r="GU600">
        <v>0.0772037</v>
      </c>
      <c r="GV600">
        <v>0.100313</v>
      </c>
      <c r="GW600">
        <v>0.09524879999999999</v>
      </c>
      <c r="GX600">
        <v>24024</v>
      </c>
      <c r="GY600">
        <v>21893</v>
      </c>
      <c r="GZ600">
        <v>26663.8</v>
      </c>
      <c r="HA600">
        <v>23948.2</v>
      </c>
      <c r="HB600">
        <v>38388.8</v>
      </c>
      <c r="HC600">
        <v>32035</v>
      </c>
      <c r="HD600">
        <v>46564.8</v>
      </c>
      <c r="HE600">
        <v>37893.9</v>
      </c>
      <c r="HF600">
        <v>1.8662</v>
      </c>
      <c r="HG600">
        <v>1.84535</v>
      </c>
      <c r="HH600">
        <v>0.182614</v>
      </c>
      <c r="HI600">
        <v>0</v>
      </c>
      <c r="HJ600">
        <v>27.0126</v>
      </c>
      <c r="HK600">
        <v>999.9</v>
      </c>
      <c r="HL600">
        <v>45.2</v>
      </c>
      <c r="HM600">
        <v>32.2</v>
      </c>
      <c r="HN600">
        <v>24.1933</v>
      </c>
      <c r="HO600">
        <v>61.0123</v>
      </c>
      <c r="HP600">
        <v>22.3518</v>
      </c>
      <c r="HQ600">
        <v>1</v>
      </c>
      <c r="HR600">
        <v>0.157086</v>
      </c>
      <c r="HS600">
        <v>0.107154</v>
      </c>
      <c r="HT600">
        <v>20.2797</v>
      </c>
      <c r="HU600">
        <v>5.2122</v>
      </c>
      <c r="HV600">
        <v>11.9798</v>
      </c>
      <c r="HW600">
        <v>4.9637</v>
      </c>
      <c r="HX600">
        <v>3.27435</v>
      </c>
      <c r="HY600">
        <v>9999</v>
      </c>
      <c r="HZ600">
        <v>9999</v>
      </c>
      <c r="IA600">
        <v>9999</v>
      </c>
      <c r="IB600">
        <v>999.9</v>
      </c>
      <c r="IC600">
        <v>1.86391</v>
      </c>
      <c r="ID600">
        <v>1.8601</v>
      </c>
      <c r="IE600">
        <v>1.85842</v>
      </c>
      <c r="IF600">
        <v>1.85974</v>
      </c>
      <c r="IG600">
        <v>1.85989</v>
      </c>
      <c r="IH600">
        <v>1.85837</v>
      </c>
      <c r="II600">
        <v>1.85745</v>
      </c>
      <c r="IJ600">
        <v>1.85242</v>
      </c>
      <c r="IK600">
        <v>0</v>
      </c>
      <c r="IL600">
        <v>0</v>
      </c>
      <c r="IM600">
        <v>0</v>
      </c>
      <c r="IN600">
        <v>0</v>
      </c>
      <c r="IO600" t="s">
        <v>443</v>
      </c>
      <c r="IP600" t="s">
        <v>444</v>
      </c>
      <c r="IQ600" t="s">
        <v>445</v>
      </c>
      <c r="IR600" t="s">
        <v>445</v>
      </c>
      <c r="IS600" t="s">
        <v>445</v>
      </c>
      <c r="IT600" t="s">
        <v>445</v>
      </c>
      <c r="IU600">
        <v>0</v>
      </c>
      <c r="IV600">
        <v>100</v>
      </c>
      <c r="IW600">
        <v>100</v>
      </c>
      <c r="IX600">
        <v>-1.279</v>
      </c>
      <c r="IY600">
        <v>0.2764</v>
      </c>
      <c r="IZ600">
        <v>-1.101190050776656</v>
      </c>
      <c r="JA600">
        <v>-0.0009077452495023094</v>
      </c>
      <c r="JB600">
        <v>1.260287539409167E-06</v>
      </c>
      <c r="JC600">
        <v>-2.747980142854786E-10</v>
      </c>
      <c r="JD600">
        <v>0.01164710740424388</v>
      </c>
      <c r="JE600">
        <v>0.002354074995816399</v>
      </c>
      <c r="JF600">
        <v>0.0004967520844642659</v>
      </c>
      <c r="JG600">
        <v>-1.558376616488758E-06</v>
      </c>
      <c r="JH600">
        <v>1</v>
      </c>
      <c r="JI600">
        <v>1955</v>
      </c>
      <c r="JJ600">
        <v>1</v>
      </c>
      <c r="JK600">
        <v>26</v>
      </c>
      <c r="JL600">
        <v>194492.2</v>
      </c>
      <c r="JM600">
        <v>194492.4</v>
      </c>
      <c r="JN600">
        <v>0.968018</v>
      </c>
      <c r="JO600">
        <v>2.62329</v>
      </c>
      <c r="JP600">
        <v>1.49658</v>
      </c>
      <c r="JQ600">
        <v>2.34619</v>
      </c>
      <c r="JR600">
        <v>1.54907</v>
      </c>
      <c r="JS600">
        <v>2.35596</v>
      </c>
      <c r="JT600">
        <v>36.718</v>
      </c>
      <c r="JU600">
        <v>24.1751</v>
      </c>
      <c r="JV600">
        <v>18</v>
      </c>
      <c r="JW600">
        <v>484</v>
      </c>
      <c r="JX600">
        <v>485.338</v>
      </c>
      <c r="JY600">
        <v>27.1248</v>
      </c>
      <c r="JZ600">
        <v>29.2881</v>
      </c>
      <c r="KA600">
        <v>29.9998</v>
      </c>
      <c r="KB600">
        <v>29.5677</v>
      </c>
      <c r="KC600">
        <v>29.5772</v>
      </c>
      <c r="KD600">
        <v>19.4917</v>
      </c>
      <c r="KE600">
        <v>18.4005</v>
      </c>
      <c r="KF600">
        <v>55.131</v>
      </c>
      <c r="KG600">
        <v>27.1269</v>
      </c>
      <c r="KH600">
        <v>333.075</v>
      </c>
      <c r="KI600">
        <v>19.8535</v>
      </c>
      <c r="KJ600">
        <v>101.807</v>
      </c>
      <c r="KK600">
        <v>91.381</v>
      </c>
    </row>
    <row r="601" spans="1:297">
      <c r="A601">
        <v>583</v>
      </c>
      <c r="B601">
        <v>1758659139.6</v>
      </c>
      <c r="C601">
        <v>17506.59999990463</v>
      </c>
      <c r="D601" t="s">
        <v>1616</v>
      </c>
      <c r="E601" t="s">
        <v>1617</v>
      </c>
      <c r="F601">
        <v>5</v>
      </c>
      <c r="G601" t="s">
        <v>1413</v>
      </c>
      <c r="H601" t="s">
        <v>438</v>
      </c>
      <c r="I601">
        <v>1758659131.903571</v>
      </c>
      <c r="J601">
        <f>(K601)/1000</f>
        <v>0</v>
      </c>
      <c r="K601">
        <f>IF(DP601, AN601, AH601)</f>
        <v>0</v>
      </c>
      <c r="L601">
        <f>IF(DP601, AI601, AG601)</f>
        <v>0</v>
      </c>
      <c r="M601">
        <f>DR601 - IF(AU601&gt;1, L601*DL601*100.0/(AW601), 0)</f>
        <v>0</v>
      </c>
      <c r="N601">
        <f>((T601-J601/2)*M601-L601)/(T601+J601/2)</f>
        <v>0</v>
      </c>
      <c r="O601">
        <f>N601*(DY601+DZ601)/1000.0</f>
        <v>0</v>
      </c>
      <c r="P601">
        <f>(DR601 - IF(AU601&gt;1, L601*DL601*100.0/(AW601), 0))*(DY601+DZ601)/1000.0</f>
        <v>0</v>
      </c>
      <c r="Q601">
        <f>2.0/((1/S601-1/R601)+SIGN(S601)*SQRT((1/S601-1/R601)*(1/S601-1/R601) + 4*DM601/((DM601+1)*(DM601+1))*(2*1/S601*1/R601-1/R601*1/R601)))</f>
        <v>0</v>
      </c>
      <c r="R601">
        <f>IF(LEFT(DN601,1)&lt;&gt;"0",IF(LEFT(DN601,1)="1",3.0,DO601),$D$5+$E$5*(EF601*DY601/($K$5*1000))+$F$5*(EF601*DY601/($K$5*1000))*MAX(MIN(DL601,$J$5),$I$5)*MAX(MIN(DL601,$J$5),$I$5)+$G$5*MAX(MIN(DL601,$J$5),$I$5)*(EF601*DY601/($K$5*1000))+$H$5*(EF601*DY601/($K$5*1000))*(EF601*DY601/($K$5*1000)))</f>
        <v>0</v>
      </c>
      <c r="S601">
        <f>J601*(1000-(1000*0.61365*exp(17.502*W601/(240.97+W601))/(DY601+DZ601)+DT601)/2)/(1000*0.61365*exp(17.502*W601/(240.97+W601))/(DY601+DZ601)-DT601)</f>
        <v>0</v>
      </c>
      <c r="T601">
        <f>1/((DM601+1)/(Q601/1.6)+1/(R601/1.37)) + DM601/((DM601+1)/(Q601/1.6) + DM601/(R601/1.37))</f>
        <v>0</v>
      </c>
      <c r="U601">
        <f>(DH601*DK601)</f>
        <v>0</v>
      </c>
      <c r="V601">
        <f>(EA601+(U601+2*0.95*5.67E-8*(((EA601+$B$9)+273)^4-(EA601+273)^4)-44100*J601)/(1.84*29.3*R601+8*0.95*5.67E-8*(EA601+273)^3))</f>
        <v>0</v>
      </c>
      <c r="W601">
        <f>($C$9*EB601+$D$9*EC601+$E$9*V601)</f>
        <v>0</v>
      </c>
      <c r="X601">
        <f>0.61365*exp(17.502*W601/(240.97+W601))</f>
        <v>0</v>
      </c>
      <c r="Y601">
        <f>(Z601/AA601*100)</f>
        <v>0</v>
      </c>
      <c r="Z601">
        <f>DT601*(DY601+DZ601)/1000</f>
        <v>0</v>
      </c>
      <c r="AA601">
        <f>0.61365*exp(17.502*EA601/(240.97+EA601))</f>
        <v>0</v>
      </c>
      <c r="AB601">
        <f>(X601-DT601*(DY601+DZ601)/1000)</f>
        <v>0</v>
      </c>
      <c r="AC601">
        <f>(-J601*44100)</f>
        <v>0</v>
      </c>
      <c r="AD601">
        <f>2*29.3*R601*0.92*(EA601-W601)</f>
        <v>0</v>
      </c>
      <c r="AE601">
        <f>2*0.95*5.67E-8*(((EA601+$B$9)+273)^4-(W601+273)^4)</f>
        <v>0</v>
      </c>
      <c r="AF601">
        <f>U601+AE601+AC601+AD601</f>
        <v>0</v>
      </c>
      <c r="AG601">
        <f>DX601*AU601*(DS601-DR601*(1000-AU601*DU601)/(1000-AU601*DT601))/(100*DL601)</f>
        <v>0</v>
      </c>
      <c r="AH601">
        <f>1000*DX601*AU601*(DT601-DU601)/(100*DL601*(1000-AU601*DT601))</f>
        <v>0</v>
      </c>
      <c r="AI601">
        <f>(AJ601 - AK601 - DY601*1E3/(8.314*(EA601+273.15)) * AM601/DX601 * AL601) * DX601/(100*DL601) * (1000 - DU601)/1000</f>
        <v>0</v>
      </c>
      <c r="AJ601">
        <v>356.4690039222005</v>
      </c>
      <c r="AK601">
        <v>362.6314242424243</v>
      </c>
      <c r="AL601">
        <v>-3.171360972895319</v>
      </c>
      <c r="AM601">
        <v>65.18477943434209</v>
      </c>
      <c r="AN601">
        <f>(AP601 - AO601 + DY601*1E3/(8.314*(EA601+273.15)) * AR601/DX601 * AQ601) * DX601/(100*DL601) * 1000/(1000 - AP601)</f>
        <v>0</v>
      </c>
      <c r="AO601">
        <v>19.85805785402361</v>
      </c>
      <c r="AP601">
        <v>21.80303636363635</v>
      </c>
      <c r="AQ601">
        <v>0.002652757422477283</v>
      </c>
      <c r="AR601">
        <v>105.4763033524908</v>
      </c>
      <c r="AS601">
        <v>0</v>
      </c>
      <c r="AT601">
        <v>0</v>
      </c>
      <c r="AU601">
        <f>IF(AS601*$H$15&gt;=AW601,1.0,(AW601/(AW601-AS601*$H$15)))</f>
        <v>0</v>
      </c>
      <c r="AV601">
        <f>(AU601-1)*100</f>
        <v>0</v>
      </c>
      <c r="AW601">
        <f>MAX(0,($B$15+$C$15*EF601)/(1+$D$15*EF601)*DY601/(EA601+273)*$E$15)</f>
        <v>0</v>
      </c>
      <c r="AX601" t="s">
        <v>439</v>
      </c>
      <c r="AY601" t="s">
        <v>439</v>
      </c>
      <c r="AZ601">
        <v>0</v>
      </c>
      <c r="BA601">
        <v>0</v>
      </c>
      <c r="BB601">
        <f>1-AZ601/BA601</f>
        <v>0</v>
      </c>
      <c r="BC601">
        <v>0</v>
      </c>
      <c r="BD601" t="s">
        <v>439</v>
      </c>
      <c r="BE601" t="s">
        <v>439</v>
      </c>
      <c r="BF601">
        <v>0</v>
      </c>
      <c r="BG601">
        <v>0</v>
      </c>
      <c r="BH601">
        <f>1-BF601/BG601</f>
        <v>0</v>
      </c>
      <c r="BI601">
        <v>0.5</v>
      </c>
      <c r="BJ601">
        <f>DI601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439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DH601">
        <f>$B$13*EG601+$C$13*EH601+$F$13*ES601*(1-EV601)</f>
        <v>0</v>
      </c>
      <c r="DI601">
        <f>DH601*DJ601</f>
        <v>0</v>
      </c>
      <c r="DJ601">
        <f>($B$13*$D$11+$C$13*$D$11+$F$13*((FF601+EX601)/MAX(FF601+EX601+FG601, 0.1)*$I$11+FG601/MAX(FF601+EX601+FG601, 0.1)*$J$11))/($B$13+$C$13+$F$13)</f>
        <v>0</v>
      </c>
      <c r="DK601">
        <f>($B$13*$K$11+$C$13*$K$11+$F$13*((FF601+EX601)/MAX(FF601+EX601+FG601, 0.1)*$P$11+FG601/MAX(FF601+EX601+FG601, 0.1)*$Q$11))/($B$13+$C$13+$F$13)</f>
        <v>0</v>
      </c>
      <c r="DL601">
        <v>5.79</v>
      </c>
      <c r="DM601">
        <v>0.5</v>
      </c>
      <c r="DN601" t="s">
        <v>440</v>
      </c>
      <c r="DO601">
        <v>2</v>
      </c>
      <c r="DP601" t="b">
        <v>1</v>
      </c>
      <c r="DQ601">
        <v>1758659131.903571</v>
      </c>
      <c r="DR601">
        <v>376.1037499999999</v>
      </c>
      <c r="DS601">
        <v>364.9076785714286</v>
      </c>
      <c r="DT601">
        <v>21.777575</v>
      </c>
      <c r="DU601">
        <v>19.81773571428571</v>
      </c>
      <c r="DV601">
        <v>377.3826428571429</v>
      </c>
      <c r="DW601">
        <v>21.50115</v>
      </c>
      <c r="DX601">
        <v>499.9804999999999</v>
      </c>
      <c r="DY601">
        <v>90.22687857142857</v>
      </c>
      <c r="DZ601">
        <v>0.06886225</v>
      </c>
      <c r="EA601">
        <v>28.65901785714286</v>
      </c>
      <c r="EB601">
        <v>29.99362142857143</v>
      </c>
      <c r="EC601">
        <v>999.9000000000002</v>
      </c>
      <c r="ED601">
        <v>0</v>
      </c>
      <c r="EE601">
        <v>0</v>
      </c>
      <c r="EF601">
        <v>10000.17607142857</v>
      </c>
      <c r="EG601">
        <v>0</v>
      </c>
      <c r="EH601">
        <v>11.42356428571428</v>
      </c>
      <c r="EI601">
        <v>11.19610607142857</v>
      </c>
      <c r="EJ601">
        <v>384.4767142857143</v>
      </c>
      <c r="EK601">
        <v>372.285</v>
      </c>
      <c r="EL601">
        <v>1.959839642857143</v>
      </c>
      <c r="EM601">
        <v>364.9076785714286</v>
      </c>
      <c r="EN601">
        <v>19.81773571428571</v>
      </c>
      <c r="EO601">
        <v>1.964923214285714</v>
      </c>
      <c r="EP601">
        <v>1.7880925</v>
      </c>
      <c r="EQ601">
        <v>17.16446785714286</v>
      </c>
      <c r="ER601">
        <v>15.68307142857143</v>
      </c>
      <c r="ES601">
        <v>2000.013928571429</v>
      </c>
      <c r="ET601">
        <v>0.9799988571428572</v>
      </c>
      <c r="EU601">
        <v>0.02000133571428572</v>
      </c>
      <c r="EV601">
        <v>0</v>
      </c>
      <c r="EW601">
        <v>1002.338571428572</v>
      </c>
      <c r="EX601">
        <v>5.00078</v>
      </c>
      <c r="EY601">
        <v>19565.275</v>
      </c>
      <c r="EZ601">
        <v>16379.74285714286</v>
      </c>
      <c r="FA601">
        <v>39.54874999999999</v>
      </c>
      <c r="FB601">
        <v>40.4685</v>
      </c>
      <c r="FC601">
        <v>39.71410714285714</v>
      </c>
      <c r="FD601">
        <v>40.08453571428571</v>
      </c>
      <c r="FE601">
        <v>40.77192857142857</v>
      </c>
      <c r="FF601">
        <v>1955.113928571428</v>
      </c>
      <c r="FG601">
        <v>39.9</v>
      </c>
      <c r="FH601">
        <v>0</v>
      </c>
      <c r="FI601">
        <v>1758659138.4</v>
      </c>
      <c r="FJ601">
        <v>0</v>
      </c>
      <c r="FK601">
        <v>1002.375</v>
      </c>
      <c r="FL601">
        <v>6.199316250024671</v>
      </c>
      <c r="FM601">
        <v>132.5094016390371</v>
      </c>
      <c r="FN601">
        <v>19566.31923076923</v>
      </c>
      <c r="FO601">
        <v>15</v>
      </c>
      <c r="FP601">
        <v>0</v>
      </c>
      <c r="FQ601" t="s">
        <v>441</v>
      </c>
      <c r="FR601">
        <v>1746989605.5</v>
      </c>
      <c r="FS601">
        <v>1746989593.5</v>
      </c>
      <c r="FT601">
        <v>0</v>
      </c>
      <c r="FU601">
        <v>-0.274</v>
      </c>
      <c r="FV601">
        <v>-0.002</v>
      </c>
      <c r="FW601">
        <v>2.549</v>
      </c>
      <c r="FX601">
        <v>0.129</v>
      </c>
      <c r="FY601">
        <v>420</v>
      </c>
      <c r="FZ601">
        <v>17</v>
      </c>
      <c r="GA601">
        <v>0.02</v>
      </c>
      <c r="GB601">
        <v>0.04</v>
      </c>
      <c r="GC601">
        <v>9.295008682926831</v>
      </c>
      <c r="GD601">
        <v>37.00069980654527</v>
      </c>
      <c r="GE601">
        <v>3.695319346722761</v>
      </c>
      <c r="GF601">
        <v>0</v>
      </c>
      <c r="GG601">
        <v>1001.995294117647</v>
      </c>
      <c r="GH601">
        <v>7.145301761461834</v>
      </c>
      <c r="GI601">
        <v>0.7211234506947317</v>
      </c>
      <c r="GJ601">
        <v>0</v>
      </c>
      <c r="GK601">
        <v>1.966770731707317</v>
      </c>
      <c r="GL601">
        <v>-0.2180038704053533</v>
      </c>
      <c r="GM601">
        <v>0.0247225900835696</v>
      </c>
      <c r="GN601">
        <v>0</v>
      </c>
      <c r="GO601">
        <v>0</v>
      </c>
      <c r="GP601">
        <v>3</v>
      </c>
      <c r="GQ601" t="s">
        <v>459</v>
      </c>
      <c r="GR601">
        <v>3.10207</v>
      </c>
      <c r="GS601">
        <v>2.72724</v>
      </c>
      <c r="GT601">
        <v>0.0769026</v>
      </c>
      <c r="GU601">
        <v>0.074335</v>
      </c>
      <c r="GV601">
        <v>0.100394</v>
      </c>
      <c r="GW601">
        <v>0.0952577</v>
      </c>
      <c r="GX601">
        <v>24091.8</v>
      </c>
      <c r="GY601">
        <v>21961.1</v>
      </c>
      <c r="GZ601">
        <v>26663.7</v>
      </c>
      <c r="HA601">
        <v>23948.2</v>
      </c>
      <c r="HB601">
        <v>38385.1</v>
      </c>
      <c r="HC601">
        <v>32034.5</v>
      </c>
      <c r="HD601">
        <v>46564.9</v>
      </c>
      <c r="HE601">
        <v>37894</v>
      </c>
      <c r="HF601">
        <v>1.86585</v>
      </c>
      <c r="HG601">
        <v>1.84535</v>
      </c>
      <c r="HH601">
        <v>0.182971</v>
      </c>
      <c r="HI601">
        <v>0</v>
      </c>
      <c r="HJ601">
        <v>27.0122</v>
      </c>
      <c r="HK601">
        <v>999.9</v>
      </c>
      <c r="HL601">
        <v>45.2</v>
      </c>
      <c r="HM601">
        <v>32.2</v>
      </c>
      <c r="HN601">
        <v>24.1935</v>
      </c>
      <c r="HO601">
        <v>61.1423</v>
      </c>
      <c r="HP601">
        <v>22.504</v>
      </c>
      <c r="HQ601">
        <v>1</v>
      </c>
      <c r="HR601">
        <v>0.15671</v>
      </c>
      <c r="HS601">
        <v>0.118007</v>
      </c>
      <c r="HT601">
        <v>20.2798</v>
      </c>
      <c r="HU601">
        <v>5.21175</v>
      </c>
      <c r="HV601">
        <v>11.9798</v>
      </c>
      <c r="HW601">
        <v>4.9637</v>
      </c>
      <c r="HX601">
        <v>3.2742</v>
      </c>
      <c r="HY601">
        <v>9999</v>
      </c>
      <c r="HZ601">
        <v>9999</v>
      </c>
      <c r="IA601">
        <v>9999</v>
      </c>
      <c r="IB601">
        <v>999.9</v>
      </c>
      <c r="IC601">
        <v>1.8639</v>
      </c>
      <c r="ID601">
        <v>1.86013</v>
      </c>
      <c r="IE601">
        <v>1.85838</v>
      </c>
      <c r="IF601">
        <v>1.85974</v>
      </c>
      <c r="IG601">
        <v>1.85989</v>
      </c>
      <c r="IH601">
        <v>1.85837</v>
      </c>
      <c r="II601">
        <v>1.85745</v>
      </c>
      <c r="IJ601">
        <v>1.85242</v>
      </c>
      <c r="IK601">
        <v>0</v>
      </c>
      <c r="IL601">
        <v>0</v>
      </c>
      <c r="IM601">
        <v>0</v>
      </c>
      <c r="IN601">
        <v>0</v>
      </c>
      <c r="IO601" t="s">
        <v>443</v>
      </c>
      <c r="IP601" t="s">
        <v>444</v>
      </c>
      <c r="IQ601" t="s">
        <v>445</v>
      </c>
      <c r="IR601" t="s">
        <v>445</v>
      </c>
      <c r="IS601" t="s">
        <v>445</v>
      </c>
      <c r="IT601" t="s">
        <v>445</v>
      </c>
      <c r="IU601">
        <v>0</v>
      </c>
      <c r="IV601">
        <v>100</v>
      </c>
      <c r="IW601">
        <v>100</v>
      </c>
      <c r="IX601">
        <v>-1.277</v>
      </c>
      <c r="IY601">
        <v>0.277</v>
      </c>
      <c r="IZ601">
        <v>-1.101190050776656</v>
      </c>
      <c r="JA601">
        <v>-0.0009077452495023094</v>
      </c>
      <c r="JB601">
        <v>1.260287539409167E-06</v>
      </c>
      <c r="JC601">
        <v>-2.747980142854786E-10</v>
      </c>
      <c r="JD601">
        <v>0.01164710740424388</v>
      </c>
      <c r="JE601">
        <v>0.002354074995816399</v>
      </c>
      <c r="JF601">
        <v>0.0004967520844642659</v>
      </c>
      <c r="JG601">
        <v>-1.558376616488758E-06</v>
      </c>
      <c r="JH601">
        <v>1</v>
      </c>
      <c r="JI601">
        <v>1955</v>
      </c>
      <c r="JJ601">
        <v>1</v>
      </c>
      <c r="JK601">
        <v>26</v>
      </c>
      <c r="JL601">
        <v>194492.2</v>
      </c>
      <c r="JM601">
        <v>194492.4</v>
      </c>
      <c r="JN601">
        <v>0.936279</v>
      </c>
      <c r="JO601">
        <v>2.63428</v>
      </c>
      <c r="JP601">
        <v>1.49658</v>
      </c>
      <c r="JQ601">
        <v>2.34619</v>
      </c>
      <c r="JR601">
        <v>1.54907</v>
      </c>
      <c r="JS601">
        <v>2.43774</v>
      </c>
      <c r="JT601">
        <v>36.718</v>
      </c>
      <c r="JU601">
        <v>24.1751</v>
      </c>
      <c r="JV601">
        <v>18</v>
      </c>
      <c r="JW601">
        <v>483.777</v>
      </c>
      <c r="JX601">
        <v>485.319</v>
      </c>
      <c r="JY601">
        <v>27.1297</v>
      </c>
      <c r="JZ601">
        <v>29.2863</v>
      </c>
      <c r="KA601">
        <v>29.9999</v>
      </c>
      <c r="KB601">
        <v>29.5653</v>
      </c>
      <c r="KC601">
        <v>29.5748</v>
      </c>
      <c r="KD601">
        <v>18.7971</v>
      </c>
      <c r="KE601">
        <v>18.4005</v>
      </c>
      <c r="KF601">
        <v>55.131</v>
      </c>
      <c r="KG601">
        <v>27.1291</v>
      </c>
      <c r="KH601">
        <v>313.039</v>
      </c>
      <c r="KI601">
        <v>19.8338</v>
      </c>
      <c r="KJ601">
        <v>101.807</v>
      </c>
      <c r="KK601">
        <v>91.3811</v>
      </c>
    </row>
    <row r="602" spans="1:297">
      <c r="A602">
        <v>584</v>
      </c>
      <c r="B602">
        <v>1758659144.6</v>
      </c>
      <c r="C602">
        <v>17511.59999990463</v>
      </c>
      <c r="D602" t="s">
        <v>1618</v>
      </c>
      <c r="E602" t="s">
        <v>1619</v>
      </c>
      <c r="F602">
        <v>5</v>
      </c>
      <c r="G602" t="s">
        <v>1413</v>
      </c>
      <c r="H602" t="s">
        <v>438</v>
      </c>
      <c r="I602">
        <v>1758659137.1</v>
      </c>
      <c r="J602">
        <f>(K602)/1000</f>
        <v>0</v>
      </c>
      <c r="K602">
        <f>IF(DP602, AN602, AH602)</f>
        <v>0</v>
      </c>
      <c r="L602">
        <f>IF(DP602, AI602, AG602)</f>
        <v>0</v>
      </c>
      <c r="M602">
        <f>DR602 - IF(AU602&gt;1, L602*DL602*100.0/(AW602), 0)</f>
        <v>0</v>
      </c>
      <c r="N602">
        <f>((T602-J602/2)*M602-L602)/(T602+J602/2)</f>
        <v>0</v>
      </c>
      <c r="O602">
        <f>N602*(DY602+DZ602)/1000.0</f>
        <v>0</v>
      </c>
      <c r="P602">
        <f>(DR602 - IF(AU602&gt;1, L602*DL602*100.0/(AW602), 0))*(DY602+DZ602)/1000.0</f>
        <v>0</v>
      </c>
      <c r="Q602">
        <f>2.0/((1/S602-1/R602)+SIGN(S602)*SQRT((1/S602-1/R602)*(1/S602-1/R602) + 4*DM602/((DM602+1)*(DM602+1))*(2*1/S602*1/R602-1/R602*1/R602)))</f>
        <v>0</v>
      </c>
      <c r="R602">
        <f>IF(LEFT(DN602,1)&lt;&gt;"0",IF(LEFT(DN602,1)="1",3.0,DO602),$D$5+$E$5*(EF602*DY602/($K$5*1000))+$F$5*(EF602*DY602/($K$5*1000))*MAX(MIN(DL602,$J$5),$I$5)*MAX(MIN(DL602,$J$5),$I$5)+$G$5*MAX(MIN(DL602,$J$5),$I$5)*(EF602*DY602/($K$5*1000))+$H$5*(EF602*DY602/($K$5*1000))*(EF602*DY602/($K$5*1000)))</f>
        <v>0</v>
      </c>
      <c r="S602">
        <f>J602*(1000-(1000*0.61365*exp(17.502*W602/(240.97+W602))/(DY602+DZ602)+DT602)/2)/(1000*0.61365*exp(17.502*W602/(240.97+W602))/(DY602+DZ602)-DT602)</f>
        <v>0</v>
      </c>
      <c r="T602">
        <f>1/((DM602+1)/(Q602/1.6)+1/(R602/1.37)) + DM602/((DM602+1)/(Q602/1.6) + DM602/(R602/1.37))</f>
        <v>0</v>
      </c>
      <c r="U602">
        <f>(DH602*DK602)</f>
        <v>0</v>
      </c>
      <c r="V602">
        <f>(EA602+(U602+2*0.95*5.67E-8*(((EA602+$B$9)+273)^4-(EA602+273)^4)-44100*J602)/(1.84*29.3*R602+8*0.95*5.67E-8*(EA602+273)^3))</f>
        <v>0</v>
      </c>
      <c r="W602">
        <f>($C$9*EB602+$D$9*EC602+$E$9*V602)</f>
        <v>0</v>
      </c>
      <c r="X602">
        <f>0.61365*exp(17.502*W602/(240.97+W602))</f>
        <v>0</v>
      </c>
      <c r="Y602">
        <f>(Z602/AA602*100)</f>
        <v>0</v>
      </c>
      <c r="Z602">
        <f>DT602*(DY602+DZ602)/1000</f>
        <v>0</v>
      </c>
      <c r="AA602">
        <f>0.61365*exp(17.502*EA602/(240.97+EA602))</f>
        <v>0</v>
      </c>
      <c r="AB602">
        <f>(X602-DT602*(DY602+DZ602)/1000)</f>
        <v>0</v>
      </c>
      <c r="AC602">
        <f>(-J602*44100)</f>
        <v>0</v>
      </c>
      <c r="AD602">
        <f>2*29.3*R602*0.92*(EA602-W602)</f>
        <v>0</v>
      </c>
      <c r="AE602">
        <f>2*0.95*5.67E-8*(((EA602+$B$9)+273)^4-(W602+273)^4)</f>
        <v>0</v>
      </c>
      <c r="AF602">
        <f>U602+AE602+AC602+AD602</f>
        <v>0</v>
      </c>
      <c r="AG602">
        <f>DX602*AU602*(DS602-DR602*(1000-AU602*DU602)/(1000-AU602*DT602))/(100*DL602)</f>
        <v>0</v>
      </c>
      <c r="AH602">
        <f>1000*DX602*AU602*(DT602-DU602)/(100*DL602*(1000-AU602*DT602))</f>
        <v>0</v>
      </c>
      <c r="AI602">
        <f>(AJ602 - AK602 - DY602*1E3/(8.314*(EA602+273.15)) * AM602/DX602 * AL602) * DX602/(100*DL602) * (1000 - DU602)/1000</f>
        <v>0</v>
      </c>
      <c r="AJ602">
        <v>339.3866179266176</v>
      </c>
      <c r="AK602">
        <v>346.5226121212119</v>
      </c>
      <c r="AL602">
        <v>-3.221479068771471</v>
      </c>
      <c r="AM602">
        <v>65.18477943434209</v>
      </c>
      <c r="AN602">
        <f>(AP602 - AO602 + DY602*1E3/(8.314*(EA602+273.15)) * AR602/DX602 * AQ602) * DX602/(100*DL602) * 1000/(1000 - AP602)</f>
        <v>0</v>
      </c>
      <c r="AO602">
        <v>19.85246231394255</v>
      </c>
      <c r="AP602">
        <v>21.81589515151515</v>
      </c>
      <c r="AQ602">
        <v>0.0004732255120739554</v>
      </c>
      <c r="AR602">
        <v>105.4763033524908</v>
      </c>
      <c r="AS602">
        <v>0</v>
      </c>
      <c r="AT602">
        <v>0</v>
      </c>
      <c r="AU602">
        <f>IF(AS602*$H$15&gt;=AW602,1.0,(AW602/(AW602-AS602*$H$15)))</f>
        <v>0</v>
      </c>
      <c r="AV602">
        <f>(AU602-1)*100</f>
        <v>0</v>
      </c>
      <c r="AW602">
        <f>MAX(0,($B$15+$C$15*EF602)/(1+$D$15*EF602)*DY602/(EA602+273)*$E$15)</f>
        <v>0</v>
      </c>
      <c r="AX602" t="s">
        <v>439</v>
      </c>
      <c r="AY602" t="s">
        <v>439</v>
      </c>
      <c r="AZ602">
        <v>0</v>
      </c>
      <c r="BA602">
        <v>0</v>
      </c>
      <c r="BB602">
        <f>1-AZ602/BA602</f>
        <v>0</v>
      </c>
      <c r="BC602">
        <v>0</v>
      </c>
      <c r="BD602" t="s">
        <v>439</v>
      </c>
      <c r="BE602" t="s">
        <v>439</v>
      </c>
      <c r="BF602">
        <v>0</v>
      </c>
      <c r="BG602">
        <v>0</v>
      </c>
      <c r="BH602">
        <f>1-BF602/BG602</f>
        <v>0</v>
      </c>
      <c r="BI602">
        <v>0.5</v>
      </c>
      <c r="BJ602">
        <f>DI602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439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DH602">
        <f>$B$13*EG602+$C$13*EH602+$F$13*ES602*(1-EV602)</f>
        <v>0</v>
      </c>
      <c r="DI602">
        <f>DH602*DJ602</f>
        <v>0</v>
      </c>
      <c r="DJ602">
        <f>($B$13*$D$11+$C$13*$D$11+$F$13*((FF602+EX602)/MAX(FF602+EX602+FG602, 0.1)*$I$11+FG602/MAX(FF602+EX602+FG602, 0.1)*$J$11))/($B$13+$C$13+$F$13)</f>
        <v>0</v>
      </c>
      <c r="DK602">
        <f>($B$13*$K$11+$C$13*$K$11+$F$13*((FF602+EX602)/MAX(FF602+EX602+FG602, 0.1)*$P$11+FG602/MAX(FF602+EX602+FG602, 0.1)*$Q$11))/($B$13+$C$13+$F$13)</f>
        <v>0</v>
      </c>
      <c r="DL602">
        <v>5.79</v>
      </c>
      <c r="DM602">
        <v>0.5</v>
      </c>
      <c r="DN602" t="s">
        <v>440</v>
      </c>
      <c r="DO602">
        <v>2</v>
      </c>
      <c r="DP602" t="b">
        <v>1</v>
      </c>
      <c r="DQ602">
        <v>1758659137.1</v>
      </c>
      <c r="DR602">
        <v>360.7325555555555</v>
      </c>
      <c r="DS602">
        <v>347.7407037037038</v>
      </c>
      <c r="DT602">
        <v>21.79177777777777</v>
      </c>
      <c r="DU602">
        <v>19.84311111111111</v>
      </c>
      <c r="DV602">
        <v>362.0100370370371</v>
      </c>
      <c r="DW602">
        <v>21.51505555555555</v>
      </c>
      <c r="DX602">
        <v>499.9718148148147</v>
      </c>
      <c r="DY602">
        <v>90.22822222222223</v>
      </c>
      <c r="DZ602">
        <v>0.06885607407407407</v>
      </c>
      <c r="EA602">
        <v>28.65979259259259</v>
      </c>
      <c r="EB602">
        <v>29.99653703703704</v>
      </c>
      <c r="EC602">
        <v>999.9000000000001</v>
      </c>
      <c r="ED602">
        <v>0</v>
      </c>
      <c r="EE602">
        <v>0</v>
      </c>
      <c r="EF602">
        <v>10001.84814814815</v>
      </c>
      <c r="EG602">
        <v>0</v>
      </c>
      <c r="EH602">
        <v>11.92761481481481</v>
      </c>
      <c r="EI602">
        <v>12.99185555555556</v>
      </c>
      <c r="EJ602">
        <v>368.7685185185185</v>
      </c>
      <c r="EK602">
        <v>354.7804814814815</v>
      </c>
      <c r="EL602">
        <v>1.948661851851852</v>
      </c>
      <c r="EM602">
        <v>347.7407037037038</v>
      </c>
      <c r="EN602">
        <v>19.84311111111111</v>
      </c>
      <c r="EO602">
        <v>1.966233333333333</v>
      </c>
      <c r="EP602">
        <v>1.790408518518519</v>
      </c>
      <c r="EQ602">
        <v>17.1749962962963</v>
      </c>
      <c r="ER602">
        <v>15.70330740740741</v>
      </c>
      <c r="ES602">
        <v>2000.007777777778</v>
      </c>
      <c r="ET602">
        <v>0.9799988888888889</v>
      </c>
      <c r="EU602">
        <v>0.0200013037037037</v>
      </c>
      <c r="EV602">
        <v>0</v>
      </c>
      <c r="EW602">
        <v>1002.842962962963</v>
      </c>
      <c r="EX602">
        <v>5.00078</v>
      </c>
      <c r="EY602">
        <v>19575.88148148148</v>
      </c>
      <c r="EZ602">
        <v>16379.68888888889</v>
      </c>
      <c r="FA602">
        <v>39.55977777777778</v>
      </c>
      <c r="FB602">
        <v>40.46966666666666</v>
      </c>
      <c r="FC602">
        <v>39.73129629629629</v>
      </c>
      <c r="FD602">
        <v>40.10859259259259</v>
      </c>
      <c r="FE602">
        <v>40.78662962962962</v>
      </c>
      <c r="FF602">
        <v>1955.107777777778</v>
      </c>
      <c r="FG602">
        <v>39.9</v>
      </c>
      <c r="FH602">
        <v>0</v>
      </c>
      <c r="FI602">
        <v>1758659143.2</v>
      </c>
      <c r="FJ602">
        <v>0</v>
      </c>
      <c r="FK602">
        <v>1002.850769230769</v>
      </c>
      <c r="FL602">
        <v>5.838632488410467</v>
      </c>
      <c r="FM602">
        <v>113.2581196964663</v>
      </c>
      <c r="FN602">
        <v>19575.96153846154</v>
      </c>
      <c r="FO602">
        <v>15</v>
      </c>
      <c r="FP602">
        <v>0</v>
      </c>
      <c r="FQ602" t="s">
        <v>441</v>
      </c>
      <c r="FR602">
        <v>1746989605.5</v>
      </c>
      <c r="FS602">
        <v>1746989593.5</v>
      </c>
      <c r="FT602">
        <v>0</v>
      </c>
      <c r="FU602">
        <v>-0.274</v>
      </c>
      <c r="FV602">
        <v>-0.002</v>
      </c>
      <c r="FW602">
        <v>2.549</v>
      </c>
      <c r="FX602">
        <v>0.129</v>
      </c>
      <c r="FY602">
        <v>420</v>
      </c>
      <c r="FZ602">
        <v>17</v>
      </c>
      <c r="GA602">
        <v>0.02</v>
      </c>
      <c r="GB602">
        <v>0.04</v>
      </c>
      <c r="GC602">
        <v>11.42788804878049</v>
      </c>
      <c r="GD602">
        <v>23.70885396012025</v>
      </c>
      <c r="GE602">
        <v>2.377408377822904</v>
      </c>
      <c r="GF602">
        <v>0</v>
      </c>
      <c r="GG602">
        <v>1002.401176470588</v>
      </c>
      <c r="GH602">
        <v>6.331245225336982</v>
      </c>
      <c r="GI602">
        <v>0.6476507987283171</v>
      </c>
      <c r="GJ602">
        <v>0</v>
      </c>
      <c r="GK602">
        <v>1.960906097560976</v>
      </c>
      <c r="GL602">
        <v>-0.1631153399555764</v>
      </c>
      <c r="GM602">
        <v>0.02304111890470438</v>
      </c>
      <c r="GN602">
        <v>0</v>
      </c>
      <c r="GO602">
        <v>0</v>
      </c>
      <c r="GP602">
        <v>3</v>
      </c>
      <c r="GQ602" t="s">
        <v>459</v>
      </c>
      <c r="GR602">
        <v>3.10225</v>
      </c>
      <c r="GS602">
        <v>2.72686</v>
      </c>
      <c r="GT602">
        <v>0.07419870000000001</v>
      </c>
      <c r="GU602">
        <v>0.0715412</v>
      </c>
      <c r="GV602">
        <v>0.100431</v>
      </c>
      <c r="GW602">
        <v>0.0952394</v>
      </c>
      <c r="GX602">
        <v>24162.5</v>
      </c>
      <c r="GY602">
        <v>22027.6</v>
      </c>
      <c r="GZ602">
        <v>26663.8</v>
      </c>
      <c r="HA602">
        <v>23948.5</v>
      </c>
      <c r="HB602">
        <v>38383.1</v>
      </c>
      <c r="HC602">
        <v>32035</v>
      </c>
      <c r="HD602">
        <v>46564.9</v>
      </c>
      <c r="HE602">
        <v>37894.1</v>
      </c>
      <c r="HF602">
        <v>1.86612</v>
      </c>
      <c r="HG602">
        <v>1.84522</v>
      </c>
      <c r="HH602">
        <v>0.183284</v>
      </c>
      <c r="HI602">
        <v>0</v>
      </c>
      <c r="HJ602">
        <v>27.0133</v>
      </c>
      <c r="HK602">
        <v>999.9</v>
      </c>
      <c r="HL602">
        <v>45.2</v>
      </c>
      <c r="HM602">
        <v>32.2</v>
      </c>
      <c r="HN602">
        <v>24.1931</v>
      </c>
      <c r="HO602">
        <v>61.0623</v>
      </c>
      <c r="HP602">
        <v>22.5521</v>
      </c>
      <c r="HQ602">
        <v>1</v>
      </c>
      <c r="HR602">
        <v>0.156717</v>
      </c>
      <c r="HS602">
        <v>0.115605</v>
      </c>
      <c r="HT602">
        <v>20.2799</v>
      </c>
      <c r="HU602">
        <v>5.21115</v>
      </c>
      <c r="HV602">
        <v>11.98</v>
      </c>
      <c r="HW602">
        <v>4.96365</v>
      </c>
      <c r="HX602">
        <v>3.27428</v>
      </c>
      <c r="HY602">
        <v>9999</v>
      </c>
      <c r="HZ602">
        <v>9999</v>
      </c>
      <c r="IA602">
        <v>9999</v>
      </c>
      <c r="IB602">
        <v>999.9</v>
      </c>
      <c r="IC602">
        <v>1.86397</v>
      </c>
      <c r="ID602">
        <v>1.86011</v>
      </c>
      <c r="IE602">
        <v>1.85839</v>
      </c>
      <c r="IF602">
        <v>1.85974</v>
      </c>
      <c r="IG602">
        <v>1.85989</v>
      </c>
      <c r="IH602">
        <v>1.85838</v>
      </c>
      <c r="II602">
        <v>1.85745</v>
      </c>
      <c r="IJ602">
        <v>1.85242</v>
      </c>
      <c r="IK602">
        <v>0</v>
      </c>
      <c r="IL602">
        <v>0</v>
      </c>
      <c r="IM602">
        <v>0</v>
      </c>
      <c r="IN602">
        <v>0</v>
      </c>
      <c r="IO602" t="s">
        <v>443</v>
      </c>
      <c r="IP602" t="s">
        <v>444</v>
      </c>
      <c r="IQ602" t="s">
        <v>445</v>
      </c>
      <c r="IR602" t="s">
        <v>445</v>
      </c>
      <c r="IS602" t="s">
        <v>445</v>
      </c>
      <c r="IT602" t="s">
        <v>445</v>
      </c>
      <c r="IU602">
        <v>0</v>
      </c>
      <c r="IV602">
        <v>100</v>
      </c>
      <c r="IW602">
        <v>100</v>
      </c>
      <c r="IX602">
        <v>-1.275</v>
      </c>
      <c r="IY602">
        <v>0.2772</v>
      </c>
      <c r="IZ602">
        <v>-1.101190050776656</v>
      </c>
      <c r="JA602">
        <v>-0.0009077452495023094</v>
      </c>
      <c r="JB602">
        <v>1.260287539409167E-06</v>
      </c>
      <c r="JC602">
        <v>-2.747980142854786E-10</v>
      </c>
      <c r="JD602">
        <v>0.01164710740424388</v>
      </c>
      <c r="JE602">
        <v>0.002354074995816399</v>
      </c>
      <c r="JF602">
        <v>0.0004967520844642659</v>
      </c>
      <c r="JG602">
        <v>-1.558376616488758E-06</v>
      </c>
      <c r="JH602">
        <v>1</v>
      </c>
      <c r="JI602">
        <v>1955</v>
      </c>
      <c r="JJ602">
        <v>1</v>
      </c>
      <c r="JK602">
        <v>26</v>
      </c>
      <c r="JL602">
        <v>194492.3</v>
      </c>
      <c r="JM602">
        <v>194492.5</v>
      </c>
      <c r="JN602">
        <v>0.897217</v>
      </c>
      <c r="JO602">
        <v>2.62085</v>
      </c>
      <c r="JP602">
        <v>1.49658</v>
      </c>
      <c r="JQ602">
        <v>2.34619</v>
      </c>
      <c r="JR602">
        <v>1.54907</v>
      </c>
      <c r="JS602">
        <v>2.45605</v>
      </c>
      <c r="JT602">
        <v>36.718</v>
      </c>
      <c r="JU602">
        <v>24.1838</v>
      </c>
      <c r="JV602">
        <v>18</v>
      </c>
      <c r="JW602">
        <v>483.919</v>
      </c>
      <c r="JX602">
        <v>485.215</v>
      </c>
      <c r="JY602">
        <v>27.1325</v>
      </c>
      <c r="JZ602">
        <v>29.2837</v>
      </c>
      <c r="KA602">
        <v>29.9999</v>
      </c>
      <c r="KB602">
        <v>29.5626</v>
      </c>
      <c r="KC602">
        <v>29.5722</v>
      </c>
      <c r="KD602">
        <v>18.0535</v>
      </c>
      <c r="KE602">
        <v>18.4005</v>
      </c>
      <c r="KF602">
        <v>55.131</v>
      </c>
      <c r="KG602">
        <v>27.1333</v>
      </c>
      <c r="KH602">
        <v>299.679</v>
      </c>
      <c r="KI602">
        <v>19.8232</v>
      </c>
      <c r="KJ602">
        <v>101.807</v>
      </c>
      <c r="KK602">
        <v>91.3818</v>
      </c>
    </row>
    <row r="603" spans="1:297">
      <c r="A603">
        <v>585</v>
      </c>
      <c r="B603">
        <v>1758659149.6</v>
      </c>
      <c r="C603">
        <v>17516.59999990463</v>
      </c>
      <c r="D603" t="s">
        <v>1620</v>
      </c>
      <c r="E603" t="s">
        <v>1621</v>
      </c>
      <c r="F603">
        <v>5</v>
      </c>
      <c r="G603" t="s">
        <v>1413</v>
      </c>
      <c r="H603" t="s">
        <v>438</v>
      </c>
      <c r="I603">
        <v>1758659141.814285</v>
      </c>
      <c r="J603">
        <f>(K603)/1000</f>
        <v>0</v>
      </c>
      <c r="K603">
        <f>IF(DP603, AN603, AH603)</f>
        <v>0</v>
      </c>
      <c r="L603">
        <f>IF(DP603, AI603, AG603)</f>
        <v>0</v>
      </c>
      <c r="M603">
        <f>DR603 - IF(AU603&gt;1, L603*DL603*100.0/(AW603), 0)</f>
        <v>0</v>
      </c>
      <c r="N603">
        <f>((T603-J603/2)*M603-L603)/(T603+J603/2)</f>
        <v>0</v>
      </c>
      <c r="O603">
        <f>N603*(DY603+DZ603)/1000.0</f>
        <v>0</v>
      </c>
      <c r="P603">
        <f>(DR603 - IF(AU603&gt;1, L603*DL603*100.0/(AW603), 0))*(DY603+DZ603)/1000.0</f>
        <v>0</v>
      </c>
      <c r="Q603">
        <f>2.0/((1/S603-1/R603)+SIGN(S603)*SQRT((1/S603-1/R603)*(1/S603-1/R603) + 4*DM603/((DM603+1)*(DM603+1))*(2*1/S603*1/R603-1/R603*1/R603)))</f>
        <v>0</v>
      </c>
      <c r="R603">
        <f>IF(LEFT(DN603,1)&lt;&gt;"0",IF(LEFT(DN603,1)="1",3.0,DO603),$D$5+$E$5*(EF603*DY603/($K$5*1000))+$F$5*(EF603*DY603/($K$5*1000))*MAX(MIN(DL603,$J$5),$I$5)*MAX(MIN(DL603,$J$5),$I$5)+$G$5*MAX(MIN(DL603,$J$5),$I$5)*(EF603*DY603/($K$5*1000))+$H$5*(EF603*DY603/($K$5*1000))*(EF603*DY603/($K$5*1000)))</f>
        <v>0</v>
      </c>
      <c r="S603">
        <f>J603*(1000-(1000*0.61365*exp(17.502*W603/(240.97+W603))/(DY603+DZ603)+DT603)/2)/(1000*0.61365*exp(17.502*W603/(240.97+W603))/(DY603+DZ603)-DT603)</f>
        <v>0</v>
      </c>
      <c r="T603">
        <f>1/((DM603+1)/(Q603/1.6)+1/(R603/1.37)) + DM603/((DM603+1)/(Q603/1.6) + DM603/(R603/1.37))</f>
        <v>0</v>
      </c>
      <c r="U603">
        <f>(DH603*DK603)</f>
        <v>0</v>
      </c>
      <c r="V603">
        <f>(EA603+(U603+2*0.95*5.67E-8*(((EA603+$B$9)+273)^4-(EA603+273)^4)-44100*J603)/(1.84*29.3*R603+8*0.95*5.67E-8*(EA603+273)^3))</f>
        <v>0</v>
      </c>
      <c r="W603">
        <f>($C$9*EB603+$D$9*EC603+$E$9*V603)</f>
        <v>0</v>
      </c>
      <c r="X603">
        <f>0.61365*exp(17.502*W603/(240.97+W603))</f>
        <v>0</v>
      </c>
      <c r="Y603">
        <f>(Z603/AA603*100)</f>
        <v>0</v>
      </c>
      <c r="Z603">
        <f>DT603*(DY603+DZ603)/1000</f>
        <v>0</v>
      </c>
      <c r="AA603">
        <f>0.61365*exp(17.502*EA603/(240.97+EA603))</f>
        <v>0</v>
      </c>
      <c r="AB603">
        <f>(X603-DT603*(DY603+DZ603)/1000)</f>
        <v>0</v>
      </c>
      <c r="AC603">
        <f>(-J603*44100)</f>
        <v>0</v>
      </c>
      <c r="AD603">
        <f>2*29.3*R603*0.92*(EA603-W603)</f>
        <v>0</v>
      </c>
      <c r="AE603">
        <f>2*0.95*5.67E-8*(((EA603+$B$9)+273)^4-(W603+273)^4)</f>
        <v>0</v>
      </c>
      <c r="AF603">
        <f>U603+AE603+AC603+AD603</f>
        <v>0</v>
      </c>
      <c r="AG603">
        <f>DX603*AU603*(DS603-DR603*(1000-AU603*DU603)/(1000-AU603*DT603))/(100*DL603)</f>
        <v>0</v>
      </c>
      <c r="AH603">
        <f>1000*DX603*AU603*(DT603-DU603)/(100*DL603*(1000-AU603*DT603))</f>
        <v>0</v>
      </c>
      <c r="AI603">
        <f>(AJ603 - AK603 - DY603*1E3/(8.314*(EA603+273.15)) * AM603/DX603 * AL603) * DX603/(100*DL603) * (1000 - DU603)/1000</f>
        <v>0</v>
      </c>
      <c r="AJ603">
        <v>323.5286970794092</v>
      </c>
      <c r="AK603">
        <v>330.6972303030301</v>
      </c>
      <c r="AL603">
        <v>-3.150000149370429</v>
      </c>
      <c r="AM603">
        <v>65.18477943434209</v>
      </c>
      <c r="AN603">
        <f>(AP603 - AO603 + DY603*1E3/(8.314*(EA603+273.15)) * AR603/DX603 * AQ603) * DX603/(100*DL603) * 1000/(1000 - AP603)</f>
        <v>0</v>
      </c>
      <c r="AO603">
        <v>19.84825569156806</v>
      </c>
      <c r="AP603">
        <v>21.82026666666666</v>
      </c>
      <c r="AQ603">
        <v>0.0001607426603712455</v>
      </c>
      <c r="AR603">
        <v>105.4763033524908</v>
      </c>
      <c r="AS603">
        <v>0</v>
      </c>
      <c r="AT603">
        <v>0</v>
      </c>
      <c r="AU603">
        <f>IF(AS603*$H$15&gt;=AW603,1.0,(AW603/(AW603-AS603*$H$15)))</f>
        <v>0</v>
      </c>
      <c r="AV603">
        <f>(AU603-1)*100</f>
        <v>0</v>
      </c>
      <c r="AW603">
        <f>MAX(0,($B$15+$C$15*EF603)/(1+$D$15*EF603)*DY603/(EA603+273)*$E$15)</f>
        <v>0</v>
      </c>
      <c r="AX603" t="s">
        <v>439</v>
      </c>
      <c r="AY603" t="s">
        <v>439</v>
      </c>
      <c r="AZ603">
        <v>0</v>
      </c>
      <c r="BA603">
        <v>0</v>
      </c>
      <c r="BB603">
        <f>1-AZ603/BA603</f>
        <v>0</v>
      </c>
      <c r="BC603">
        <v>0</v>
      </c>
      <c r="BD603" t="s">
        <v>439</v>
      </c>
      <c r="BE603" t="s">
        <v>439</v>
      </c>
      <c r="BF603">
        <v>0</v>
      </c>
      <c r="BG603">
        <v>0</v>
      </c>
      <c r="BH603">
        <f>1-BF603/BG603</f>
        <v>0</v>
      </c>
      <c r="BI603">
        <v>0.5</v>
      </c>
      <c r="BJ603">
        <f>DI603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439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DH603">
        <f>$B$13*EG603+$C$13*EH603+$F$13*ES603*(1-EV603)</f>
        <v>0</v>
      </c>
      <c r="DI603">
        <f>DH603*DJ603</f>
        <v>0</v>
      </c>
      <c r="DJ603">
        <f>($B$13*$D$11+$C$13*$D$11+$F$13*((FF603+EX603)/MAX(FF603+EX603+FG603, 0.1)*$I$11+FG603/MAX(FF603+EX603+FG603, 0.1)*$J$11))/($B$13+$C$13+$F$13)</f>
        <v>0</v>
      </c>
      <c r="DK603">
        <f>($B$13*$K$11+$C$13*$K$11+$F$13*((FF603+EX603)/MAX(FF603+EX603+FG603, 0.1)*$P$11+FG603/MAX(FF603+EX603+FG603, 0.1)*$Q$11))/($B$13+$C$13+$F$13)</f>
        <v>0</v>
      </c>
      <c r="DL603">
        <v>5.79</v>
      </c>
      <c r="DM603">
        <v>0.5</v>
      </c>
      <c r="DN603" t="s">
        <v>440</v>
      </c>
      <c r="DO603">
        <v>2</v>
      </c>
      <c r="DP603" t="b">
        <v>1</v>
      </c>
      <c r="DQ603">
        <v>1758659141.814285</v>
      </c>
      <c r="DR603">
        <v>346.1681785714286</v>
      </c>
      <c r="DS603">
        <v>332.4207142857143</v>
      </c>
      <c r="DT603">
        <v>21.80680714285715</v>
      </c>
      <c r="DU603">
        <v>19.85311428571429</v>
      </c>
      <c r="DV603">
        <v>347.4440000000001</v>
      </c>
      <c r="DW603">
        <v>21.529775</v>
      </c>
      <c r="DX603">
        <v>500.0012500000001</v>
      </c>
      <c r="DY603">
        <v>90.22833571428573</v>
      </c>
      <c r="DZ603">
        <v>0.06891475357142855</v>
      </c>
      <c r="EA603">
        <v>28.66041071428572</v>
      </c>
      <c r="EB603">
        <v>29.994325</v>
      </c>
      <c r="EC603">
        <v>999.9000000000002</v>
      </c>
      <c r="ED603">
        <v>0</v>
      </c>
      <c r="EE603">
        <v>0</v>
      </c>
      <c r="EF603">
        <v>9998.880714285713</v>
      </c>
      <c r="EG603">
        <v>0</v>
      </c>
      <c r="EH603">
        <v>12.41505</v>
      </c>
      <c r="EI603">
        <v>13.74747142857143</v>
      </c>
      <c r="EJ603">
        <v>353.8851785714285</v>
      </c>
      <c r="EK603">
        <v>339.1540714285715</v>
      </c>
      <c r="EL603">
        <v>1.953696785714286</v>
      </c>
      <c r="EM603">
        <v>332.4207142857143</v>
      </c>
      <c r="EN603">
        <v>19.85311428571429</v>
      </c>
      <c r="EO603">
        <v>1.9675925</v>
      </c>
      <c r="EP603">
        <v>1.791313214285714</v>
      </c>
      <c r="EQ603">
        <v>17.18591785714286</v>
      </c>
      <c r="ER603">
        <v>15.7112</v>
      </c>
      <c r="ES603">
        <v>2000.000357142857</v>
      </c>
      <c r="ET603">
        <v>0.9799988571428569</v>
      </c>
      <c r="EU603">
        <v>0.02000133928571429</v>
      </c>
      <c r="EV603">
        <v>0</v>
      </c>
      <c r="EW603">
        <v>1003.236785714286</v>
      </c>
      <c r="EX603">
        <v>5.00078</v>
      </c>
      <c r="EY603">
        <v>19583.81071428572</v>
      </c>
      <c r="EZ603">
        <v>16379.61428571429</v>
      </c>
      <c r="FA603">
        <v>39.55317857142857</v>
      </c>
      <c r="FB603">
        <v>40.4685</v>
      </c>
      <c r="FC603">
        <v>39.68510714285714</v>
      </c>
      <c r="FD603">
        <v>40.10474999999999</v>
      </c>
      <c r="FE603">
        <v>40.77653571428571</v>
      </c>
      <c r="FF603">
        <v>1955.100357142857</v>
      </c>
      <c r="FG603">
        <v>39.9</v>
      </c>
      <c r="FH603">
        <v>0</v>
      </c>
      <c r="FI603">
        <v>1758659148</v>
      </c>
      <c r="FJ603">
        <v>0</v>
      </c>
      <c r="FK603">
        <v>1003.261153846154</v>
      </c>
      <c r="FL603">
        <v>4.880341874963702</v>
      </c>
      <c r="FM603">
        <v>93.00854680206734</v>
      </c>
      <c r="FN603">
        <v>19584.20384615385</v>
      </c>
      <c r="FO603">
        <v>15</v>
      </c>
      <c r="FP603">
        <v>0</v>
      </c>
      <c r="FQ603" t="s">
        <v>441</v>
      </c>
      <c r="FR603">
        <v>1746989605.5</v>
      </c>
      <c r="FS603">
        <v>1746989593.5</v>
      </c>
      <c r="FT603">
        <v>0</v>
      </c>
      <c r="FU603">
        <v>-0.274</v>
      </c>
      <c r="FV603">
        <v>-0.002</v>
      </c>
      <c r="FW603">
        <v>2.549</v>
      </c>
      <c r="FX603">
        <v>0.129</v>
      </c>
      <c r="FY603">
        <v>420</v>
      </c>
      <c r="FZ603">
        <v>17</v>
      </c>
      <c r="GA603">
        <v>0.02</v>
      </c>
      <c r="GB603">
        <v>0.04</v>
      </c>
      <c r="GC603">
        <v>13.2121925</v>
      </c>
      <c r="GD603">
        <v>10.32444540337711</v>
      </c>
      <c r="GE603">
        <v>1.093355461043548</v>
      </c>
      <c r="GF603">
        <v>0</v>
      </c>
      <c r="GG603">
        <v>1002.985</v>
      </c>
      <c r="GH603">
        <v>5.34744079150644</v>
      </c>
      <c r="GI603">
        <v>0.5609406490572005</v>
      </c>
      <c r="GJ603">
        <v>0</v>
      </c>
      <c r="GK603">
        <v>1.954058</v>
      </c>
      <c r="GL603">
        <v>0.06816337711068526</v>
      </c>
      <c r="GM603">
        <v>0.0164144713896001</v>
      </c>
      <c r="GN603">
        <v>1</v>
      </c>
      <c r="GO603">
        <v>1</v>
      </c>
      <c r="GP603">
        <v>3</v>
      </c>
      <c r="GQ603" t="s">
        <v>448</v>
      </c>
      <c r="GR603">
        <v>3.1023</v>
      </c>
      <c r="GS603">
        <v>2.72744</v>
      </c>
      <c r="GT603">
        <v>0.0714986</v>
      </c>
      <c r="GU603">
        <v>0.06872880000000001</v>
      </c>
      <c r="GV603">
        <v>0.100445</v>
      </c>
      <c r="GW603">
        <v>0.0952202</v>
      </c>
      <c r="GX603">
        <v>24233</v>
      </c>
      <c r="GY603">
        <v>22094.3</v>
      </c>
      <c r="GZ603">
        <v>26663.9</v>
      </c>
      <c r="HA603">
        <v>23948.4</v>
      </c>
      <c r="HB603">
        <v>38382.2</v>
      </c>
      <c r="HC603">
        <v>32035.4</v>
      </c>
      <c r="HD603">
        <v>46565</v>
      </c>
      <c r="HE603">
        <v>37894.2</v>
      </c>
      <c r="HF603">
        <v>1.86625</v>
      </c>
      <c r="HG603">
        <v>1.8454</v>
      </c>
      <c r="HH603">
        <v>0.182144</v>
      </c>
      <c r="HI603">
        <v>0</v>
      </c>
      <c r="HJ603">
        <v>27.0133</v>
      </c>
      <c r="HK603">
        <v>999.9</v>
      </c>
      <c r="HL603">
        <v>45.2</v>
      </c>
      <c r="HM603">
        <v>32.2</v>
      </c>
      <c r="HN603">
        <v>24.1929</v>
      </c>
      <c r="HO603">
        <v>61.2823</v>
      </c>
      <c r="HP603">
        <v>22.3838</v>
      </c>
      <c r="HQ603">
        <v>1</v>
      </c>
      <c r="HR603">
        <v>0.156448</v>
      </c>
      <c r="HS603">
        <v>0.128222</v>
      </c>
      <c r="HT603">
        <v>20.2799</v>
      </c>
      <c r="HU603">
        <v>5.2119</v>
      </c>
      <c r="HV603">
        <v>11.98</v>
      </c>
      <c r="HW603">
        <v>4.9637</v>
      </c>
      <c r="HX603">
        <v>3.27438</v>
      </c>
      <c r="HY603">
        <v>9999</v>
      </c>
      <c r="HZ603">
        <v>9999</v>
      </c>
      <c r="IA603">
        <v>9999</v>
      </c>
      <c r="IB603">
        <v>999.9</v>
      </c>
      <c r="IC603">
        <v>1.86394</v>
      </c>
      <c r="ID603">
        <v>1.86012</v>
      </c>
      <c r="IE603">
        <v>1.85843</v>
      </c>
      <c r="IF603">
        <v>1.85974</v>
      </c>
      <c r="IG603">
        <v>1.85989</v>
      </c>
      <c r="IH603">
        <v>1.85837</v>
      </c>
      <c r="II603">
        <v>1.85746</v>
      </c>
      <c r="IJ603">
        <v>1.85242</v>
      </c>
      <c r="IK603">
        <v>0</v>
      </c>
      <c r="IL603">
        <v>0</v>
      </c>
      <c r="IM603">
        <v>0</v>
      </c>
      <c r="IN603">
        <v>0</v>
      </c>
      <c r="IO603" t="s">
        <v>443</v>
      </c>
      <c r="IP603" t="s">
        <v>444</v>
      </c>
      <c r="IQ603" t="s">
        <v>445</v>
      </c>
      <c r="IR603" t="s">
        <v>445</v>
      </c>
      <c r="IS603" t="s">
        <v>445</v>
      </c>
      <c r="IT603" t="s">
        <v>445</v>
      </c>
      <c r="IU603">
        <v>0</v>
      </c>
      <c r="IV603">
        <v>100</v>
      </c>
      <c r="IW603">
        <v>100</v>
      </c>
      <c r="IX603">
        <v>-1.273</v>
      </c>
      <c r="IY603">
        <v>0.2773</v>
      </c>
      <c r="IZ603">
        <v>-1.101190050776656</v>
      </c>
      <c r="JA603">
        <v>-0.0009077452495023094</v>
      </c>
      <c r="JB603">
        <v>1.260287539409167E-06</v>
      </c>
      <c r="JC603">
        <v>-2.747980142854786E-10</v>
      </c>
      <c r="JD603">
        <v>0.01164710740424388</v>
      </c>
      <c r="JE603">
        <v>0.002354074995816399</v>
      </c>
      <c r="JF603">
        <v>0.0004967520844642659</v>
      </c>
      <c r="JG603">
        <v>-1.558376616488758E-06</v>
      </c>
      <c r="JH603">
        <v>1</v>
      </c>
      <c r="JI603">
        <v>1955</v>
      </c>
      <c r="JJ603">
        <v>1</v>
      </c>
      <c r="JK603">
        <v>26</v>
      </c>
      <c r="JL603">
        <v>194492.4</v>
      </c>
      <c r="JM603">
        <v>194492.6</v>
      </c>
      <c r="JN603">
        <v>0.861816</v>
      </c>
      <c r="JO603">
        <v>2.62573</v>
      </c>
      <c r="JP603">
        <v>1.49658</v>
      </c>
      <c r="JQ603">
        <v>2.34619</v>
      </c>
      <c r="JR603">
        <v>1.54907</v>
      </c>
      <c r="JS603">
        <v>2.47681</v>
      </c>
      <c r="JT603">
        <v>36.718</v>
      </c>
      <c r="JU603">
        <v>24.1838</v>
      </c>
      <c r="JV603">
        <v>18</v>
      </c>
      <c r="JW603">
        <v>483.974</v>
      </c>
      <c r="JX603">
        <v>485.31</v>
      </c>
      <c r="JY603">
        <v>27.1348</v>
      </c>
      <c r="JZ603">
        <v>29.2814</v>
      </c>
      <c r="KA603">
        <v>29.9999</v>
      </c>
      <c r="KB603">
        <v>29.5602</v>
      </c>
      <c r="KC603">
        <v>29.5698</v>
      </c>
      <c r="KD603">
        <v>17.3463</v>
      </c>
      <c r="KE603">
        <v>18.4005</v>
      </c>
      <c r="KF603">
        <v>55.131</v>
      </c>
      <c r="KG603">
        <v>27.1333</v>
      </c>
      <c r="KH603">
        <v>279.64</v>
      </c>
      <c r="KI603">
        <v>19.8086</v>
      </c>
      <c r="KJ603">
        <v>101.807</v>
      </c>
      <c r="KK603">
        <v>91.3818</v>
      </c>
    </row>
    <row r="604" spans="1:297">
      <c r="A604">
        <v>586</v>
      </c>
      <c r="B604">
        <v>1758659154.6</v>
      </c>
      <c r="C604">
        <v>17521.59999990463</v>
      </c>
      <c r="D604" t="s">
        <v>1622</v>
      </c>
      <c r="E604" t="s">
        <v>1623</v>
      </c>
      <c r="F604">
        <v>5</v>
      </c>
      <c r="G604" t="s">
        <v>1413</v>
      </c>
      <c r="H604" t="s">
        <v>438</v>
      </c>
      <c r="I604">
        <v>1758659147.1</v>
      </c>
      <c r="J604">
        <f>(K604)/1000</f>
        <v>0</v>
      </c>
      <c r="K604">
        <f>IF(DP604, AN604, AH604)</f>
        <v>0</v>
      </c>
      <c r="L604">
        <f>IF(DP604, AI604, AG604)</f>
        <v>0</v>
      </c>
      <c r="M604">
        <f>DR604 - IF(AU604&gt;1, L604*DL604*100.0/(AW604), 0)</f>
        <v>0</v>
      </c>
      <c r="N604">
        <f>((T604-J604/2)*M604-L604)/(T604+J604/2)</f>
        <v>0</v>
      </c>
      <c r="O604">
        <f>N604*(DY604+DZ604)/1000.0</f>
        <v>0</v>
      </c>
      <c r="P604">
        <f>(DR604 - IF(AU604&gt;1, L604*DL604*100.0/(AW604), 0))*(DY604+DZ604)/1000.0</f>
        <v>0</v>
      </c>
      <c r="Q604">
        <f>2.0/((1/S604-1/R604)+SIGN(S604)*SQRT((1/S604-1/R604)*(1/S604-1/R604) + 4*DM604/((DM604+1)*(DM604+1))*(2*1/S604*1/R604-1/R604*1/R604)))</f>
        <v>0</v>
      </c>
      <c r="R604">
        <f>IF(LEFT(DN604,1)&lt;&gt;"0",IF(LEFT(DN604,1)="1",3.0,DO604),$D$5+$E$5*(EF604*DY604/($K$5*1000))+$F$5*(EF604*DY604/($K$5*1000))*MAX(MIN(DL604,$J$5),$I$5)*MAX(MIN(DL604,$J$5),$I$5)+$G$5*MAX(MIN(DL604,$J$5),$I$5)*(EF604*DY604/($K$5*1000))+$H$5*(EF604*DY604/($K$5*1000))*(EF604*DY604/($K$5*1000)))</f>
        <v>0</v>
      </c>
      <c r="S604">
        <f>J604*(1000-(1000*0.61365*exp(17.502*W604/(240.97+W604))/(DY604+DZ604)+DT604)/2)/(1000*0.61365*exp(17.502*W604/(240.97+W604))/(DY604+DZ604)-DT604)</f>
        <v>0</v>
      </c>
      <c r="T604">
        <f>1/((DM604+1)/(Q604/1.6)+1/(R604/1.37)) + DM604/((DM604+1)/(Q604/1.6) + DM604/(R604/1.37))</f>
        <v>0</v>
      </c>
      <c r="U604">
        <f>(DH604*DK604)</f>
        <v>0</v>
      </c>
      <c r="V604">
        <f>(EA604+(U604+2*0.95*5.67E-8*(((EA604+$B$9)+273)^4-(EA604+273)^4)-44100*J604)/(1.84*29.3*R604+8*0.95*5.67E-8*(EA604+273)^3))</f>
        <v>0</v>
      </c>
      <c r="W604">
        <f>($C$9*EB604+$D$9*EC604+$E$9*V604)</f>
        <v>0</v>
      </c>
      <c r="X604">
        <f>0.61365*exp(17.502*W604/(240.97+W604))</f>
        <v>0</v>
      </c>
      <c r="Y604">
        <f>(Z604/AA604*100)</f>
        <v>0</v>
      </c>
      <c r="Z604">
        <f>DT604*(DY604+DZ604)/1000</f>
        <v>0</v>
      </c>
      <c r="AA604">
        <f>0.61365*exp(17.502*EA604/(240.97+EA604))</f>
        <v>0</v>
      </c>
      <c r="AB604">
        <f>(X604-DT604*(DY604+DZ604)/1000)</f>
        <v>0</v>
      </c>
      <c r="AC604">
        <f>(-J604*44100)</f>
        <v>0</v>
      </c>
      <c r="AD604">
        <f>2*29.3*R604*0.92*(EA604-W604)</f>
        <v>0</v>
      </c>
      <c r="AE604">
        <f>2*0.95*5.67E-8*(((EA604+$B$9)+273)^4-(W604+273)^4)</f>
        <v>0</v>
      </c>
      <c r="AF604">
        <f>U604+AE604+AC604+AD604</f>
        <v>0</v>
      </c>
      <c r="AG604">
        <f>DX604*AU604*(DS604-DR604*(1000-AU604*DU604)/(1000-AU604*DT604))/(100*DL604)</f>
        <v>0</v>
      </c>
      <c r="AH604">
        <f>1000*DX604*AU604*(DT604-DU604)/(100*DL604*(1000-AU604*DT604))</f>
        <v>0</v>
      </c>
      <c r="AI604">
        <f>(AJ604 - AK604 - DY604*1E3/(8.314*(EA604+273.15)) * AM604/DX604 * AL604) * DX604/(100*DL604) * (1000 - DU604)/1000</f>
        <v>0</v>
      </c>
      <c r="AJ604">
        <v>307.0302349095071</v>
      </c>
      <c r="AK604">
        <v>314.8094666666666</v>
      </c>
      <c r="AL604">
        <v>-3.186755615207342</v>
      </c>
      <c r="AM604">
        <v>65.18477943434209</v>
      </c>
      <c r="AN604">
        <f>(AP604 - AO604 + DY604*1E3/(8.314*(EA604+273.15)) * AR604/DX604 * AQ604) * DX604/(100*DL604) * 1000/(1000 - AP604)</f>
        <v>0</v>
      </c>
      <c r="AO604">
        <v>19.84129487531527</v>
      </c>
      <c r="AP604">
        <v>21.81920848484847</v>
      </c>
      <c r="AQ604">
        <v>-7.26140509853655E-05</v>
      </c>
      <c r="AR604">
        <v>105.4763033524908</v>
      </c>
      <c r="AS604">
        <v>0</v>
      </c>
      <c r="AT604">
        <v>0</v>
      </c>
      <c r="AU604">
        <f>IF(AS604*$H$15&gt;=AW604,1.0,(AW604/(AW604-AS604*$H$15)))</f>
        <v>0</v>
      </c>
      <c r="AV604">
        <f>(AU604-1)*100</f>
        <v>0</v>
      </c>
      <c r="AW604">
        <f>MAX(0,($B$15+$C$15*EF604)/(1+$D$15*EF604)*DY604/(EA604+273)*$E$15)</f>
        <v>0</v>
      </c>
      <c r="AX604" t="s">
        <v>439</v>
      </c>
      <c r="AY604" t="s">
        <v>439</v>
      </c>
      <c r="AZ604">
        <v>0</v>
      </c>
      <c r="BA604">
        <v>0</v>
      </c>
      <c r="BB604">
        <f>1-AZ604/BA604</f>
        <v>0</v>
      </c>
      <c r="BC604">
        <v>0</v>
      </c>
      <c r="BD604" t="s">
        <v>439</v>
      </c>
      <c r="BE604" t="s">
        <v>439</v>
      </c>
      <c r="BF604">
        <v>0</v>
      </c>
      <c r="BG604">
        <v>0</v>
      </c>
      <c r="BH604">
        <f>1-BF604/BG604</f>
        <v>0</v>
      </c>
      <c r="BI604">
        <v>0.5</v>
      </c>
      <c r="BJ604">
        <f>DI604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439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DH604">
        <f>$B$13*EG604+$C$13*EH604+$F$13*ES604*(1-EV604)</f>
        <v>0</v>
      </c>
      <c r="DI604">
        <f>DH604*DJ604</f>
        <v>0</v>
      </c>
      <c r="DJ604">
        <f>($B$13*$D$11+$C$13*$D$11+$F$13*((FF604+EX604)/MAX(FF604+EX604+FG604, 0.1)*$I$11+FG604/MAX(FF604+EX604+FG604, 0.1)*$J$11))/($B$13+$C$13+$F$13)</f>
        <v>0</v>
      </c>
      <c r="DK604">
        <f>($B$13*$K$11+$C$13*$K$11+$F$13*((FF604+EX604)/MAX(FF604+EX604+FG604, 0.1)*$P$11+FG604/MAX(FF604+EX604+FG604, 0.1)*$Q$11))/($B$13+$C$13+$F$13)</f>
        <v>0</v>
      </c>
      <c r="DL604">
        <v>5.79</v>
      </c>
      <c r="DM604">
        <v>0.5</v>
      </c>
      <c r="DN604" t="s">
        <v>440</v>
      </c>
      <c r="DO604">
        <v>2</v>
      </c>
      <c r="DP604" t="b">
        <v>1</v>
      </c>
      <c r="DQ604">
        <v>1758659147.1</v>
      </c>
      <c r="DR604">
        <v>329.6886666666666</v>
      </c>
      <c r="DS604">
        <v>315.3580740740741</v>
      </c>
      <c r="DT604">
        <v>21.81684074074074</v>
      </c>
      <c r="DU604">
        <v>19.84812222222222</v>
      </c>
      <c r="DV604">
        <v>330.9621111111111</v>
      </c>
      <c r="DW604">
        <v>21.5396</v>
      </c>
      <c r="DX604">
        <v>500.0241111111112</v>
      </c>
      <c r="DY604">
        <v>90.22805185185186</v>
      </c>
      <c r="DZ604">
        <v>0.06898424074074073</v>
      </c>
      <c r="EA604">
        <v>28.66218518518519</v>
      </c>
      <c r="EB604">
        <v>29.99547037037037</v>
      </c>
      <c r="EC604">
        <v>999.9000000000001</v>
      </c>
      <c r="ED604">
        <v>0</v>
      </c>
      <c r="EE604">
        <v>0</v>
      </c>
      <c r="EF604">
        <v>9997.361111111111</v>
      </c>
      <c r="EG604">
        <v>0</v>
      </c>
      <c r="EH604">
        <v>12.84293703703704</v>
      </c>
      <c r="EI604">
        <v>14.33066666666667</v>
      </c>
      <c r="EJ604">
        <v>337.0417777777778</v>
      </c>
      <c r="EK604">
        <v>321.7441481481481</v>
      </c>
      <c r="EL604">
        <v>1.968716666666667</v>
      </c>
      <c r="EM604">
        <v>315.3580740740741</v>
      </c>
      <c r="EN604">
        <v>19.84812222222222</v>
      </c>
      <c r="EO604">
        <v>1.968491851851852</v>
      </c>
      <c r="EP604">
        <v>1.790858148148148</v>
      </c>
      <c r="EQ604">
        <v>17.19314074074074</v>
      </c>
      <c r="ER604">
        <v>15.70721851851852</v>
      </c>
      <c r="ES604">
        <v>1999.974074074074</v>
      </c>
      <c r="ET604">
        <v>0.9799985555555556</v>
      </c>
      <c r="EU604">
        <v>0.02000163703703704</v>
      </c>
      <c r="EV604">
        <v>0</v>
      </c>
      <c r="EW604">
        <v>1003.643333333333</v>
      </c>
      <c r="EX604">
        <v>5.00078</v>
      </c>
      <c r="EY604">
        <v>19591.43333333333</v>
      </c>
      <c r="EZ604">
        <v>16379.41111111111</v>
      </c>
      <c r="FA604">
        <v>39.55981481481481</v>
      </c>
      <c r="FB604">
        <v>40.465</v>
      </c>
      <c r="FC604">
        <v>39.69881481481481</v>
      </c>
      <c r="FD604">
        <v>40.09699999999999</v>
      </c>
      <c r="FE604">
        <v>40.74051851851851</v>
      </c>
      <c r="FF604">
        <v>1955.074074074074</v>
      </c>
      <c r="FG604">
        <v>39.9</v>
      </c>
      <c r="FH604">
        <v>0</v>
      </c>
      <c r="FI604">
        <v>1758659152.8</v>
      </c>
      <c r="FJ604">
        <v>0</v>
      </c>
      <c r="FK604">
        <v>1003.638076923077</v>
      </c>
      <c r="FL604">
        <v>4.057094019222296</v>
      </c>
      <c r="FM604">
        <v>83.30940167379373</v>
      </c>
      <c r="FN604">
        <v>19591.12307692308</v>
      </c>
      <c r="FO604">
        <v>15</v>
      </c>
      <c r="FP604">
        <v>0</v>
      </c>
      <c r="FQ604" t="s">
        <v>441</v>
      </c>
      <c r="FR604">
        <v>1746989605.5</v>
      </c>
      <c r="FS604">
        <v>1746989593.5</v>
      </c>
      <c r="FT604">
        <v>0</v>
      </c>
      <c r="FU604">
        <v>-0.274</v>
      </c>
      <c r="FV604">
        <v>-0.002</v>
      </c>
      <c r="FW604">
        <v>2.549</v>
      </c>
      <c r="FX604">
        <v>0.129</v>
      </c>
      <c r="FY604">
        <v>420</v>
      </c>
      <c r="FZ604">
        <v>17</v>
      </c>
      <c r="GA604">
        <v>0.02</v>
      </c>
      <c r="GB604">
        <v>0.04</v>
      </c>
      <c r="GC604">
        <v>13.880225</v>
      </c>
      <c r="GD604">
        <v>6.439449906191351</v>
      </c>
      <c r="GE604">
        <v>0.6741365888119411</v>
      </c>
      <c r="GF604">
        <v>0</v>
      </c>
      <c r="GG604">
        <v>1003.361470588235</v>
      </c>
      <c r="GH604">
        <v>4.840183349477901</v>
      </c>
      <c r="GI604">
        <v>0.5090078720814036</v>
      </c>
      <c r="GJ604">
        <v>0</v>
      </c>
      <c r="GK604">
        <v>1.95734825</v>
      </c>
      <c r="GL604">
        <v>0.1754536210131291</v>
      </c>
      <c r="GM604">
        <v>0.01725102241716417</v>
      </c>
      <c r="GN604">
        <v>0</v>
      </c>
      <c r="GO604">
        <v>0</v>
      </c>
      <c r="GP604">
        <v>3</v>
      </c>
      <c r="GQ604" t="s">
        <v>459</v>
      </c>
      <c r="GR604">
        <v>3.10231</v>
      </c>
      <c r="GS604">
        <v>2.72685</v>
      </c>
      <c r="GT604">
        <v>0.0687281</v>
      </c>
      <c r="GU604">
        <v>0.0657652</v>
      </c>
      <c r="GV604">
        <v>0.10044</v>
      </c>
      <c r="GW604">
        <v>0.0951968</v>
      </c>
      <c r="GX604">
        <v>24305.3</v>
      </c>
      <c r="GY604">
        <v>22164.5</v>
      </c>
      <c r="GZ604">
        <v>26663.9</v>
      </c>
      <c r="HA604">
        <v>23948.3</v>
      </c>
      <c r="HB604">
        <v>38382.1</v>
      </c>
      <c r="HC604">
        <v>32035.7</v>
      </c>
      <c r="HD604">
        <v>46565</v>
      </c>
      <c r="HE604">
        <v>37893.9</v>
      </c>
      <c r="HF604">
        <v>1.86635</v>
      </c>
      <c r="HG604">
        <v>1.84505</v>
      </c>
      <c r="HH604">
        <v>0.183254</v>
      </c>
      <c r="HI604">
        <v>0</v>
      </c>
      <c r="HJ604">
        <v>27.0133</v>
      </c>
      <c r="HK604">
        <v>999.9</v>
      </c>
      <c r="HL604">
        <v>45.2</v>
      </c>
      <c r="HM604">
        <v>32.2</v>
      </c>
      <c r="HN604">
        <v>24.1912</v>
      </c>
      <c r="HO604">
        <v>61.3223</v>
      </c>
      <c r="HP604">
        <v>22.5641</v>
      </c>
      <c r="HQ604">
        <v>1</v>
      </c>
      <c r="HR604">
        <v>0.156402</v>
      </c>
      <c r="HS604">
        <v>0.250763</v>
      </c>
      <c r="HT604">
        <v>20.2794</v>
      </c>
      <c r="HU604">
        <v>5.2122</v>
      </c>
      <c r="HV604">
        <v>11.98</v>
      </c>
      <c r="HW604">
        <v>4.96385</v>
      </c>
      <c r="HX604">
        <v>3.27458</v>
      </c>
      <c r="HY604">
        <v>9999</v>
      </c>
      <c r="HZ604">
        <v>9999</v>
      </c>
      <c r="IA604">
        <v>9999</v>
      </c>
      <c r="IB604">
        <v>999.9</v>
      </c>
      <c r="IC604">
        <v>1.86392</v>
      </c>
      <c r="ID604">
        <v>1.86012</v>
      </c>
      <c r="IE604">
        <v>1.85844</v>
      </c>
      <c r="IF604">
        <v>1.85975</v>
      </c>
      <c r="IG604">
        <v>1.85989</v>
      </c>
      <c r="IH604">
        <v>1.85841</v>
      </c>
      <c r="II604">
        <v>1.85747</v>
      </c>
      <c r="IJ604">
        <v>1.85242</v>
      </c>
      <c r="IK604">
        <v>0</v>
      </c>
      <c r="IL604">
        <v>0</v>
      </c>
      <c r="IM604">
        <v>0</v>
      </c>
      <c r="IN604">
        <v>0</v>
      </c>
      <c r="IO604" t="s">
        <v>443</v>
      </c>
      <c r="IP604" t="s">
        <v>444</v>
      </c>
      <c r="IQ604" t="s">
        <v>445</v>
      </c>
      <c r="IR604" t="s">
        <v>445</v>
      </c>
      <c r="IS604" t="s">
        <v>445</v>
      </c>
      <c r="IT604" t="s">
        <v>445</v>
      </c>
      <c r="IU604">
        <v>0</v>
      </c>
      <c r="IV604">
        <v>100</v>
      </c>
      <c r="IW604">
        <v>100</v>
      </c>
      <c r="IX604">
        <v>-1.269</v>
      </c>
      <c r="IY604">
        <v>0.2773</v>
      </c>
      <c r="IZ604">
        <v>-1.101190050776656</v>
      </c>
      <c r="JA604">
        <v>-0.0009077452495023094</v>
      </c>
      <c r="JB604">
        <v>1.260287539409167E-06</v>
      </c>
      <c r="JC604">
        <v>-2.747980142854786E-10</v>
      </c>
      <c r="JD604">
        <v>0.01164710740424388</v>
      </c>
      <c r="JE604">
        <v>0.002354074995816399</v>
      </c>
      <c r="JF604">
        <v>0.0004967520844642659</v>
      </c>
      <c r="JG604">
        <v>-1.558376616488758E-06</v>
      </c>
      <c r="JH604">
        <v>1</v>
      </c>
      <c r="JI604">
        <v>1955</v>
      </c>
      <c r="JJ604">
        <v>1</v>
      </c>
      <c r="JK604">
        <v>26</v>
      </c>
      <c r="JL604">
        <v>194492.5</v>
      </c>
      <c r="JM604">
        <v>194492.7</v>
      </c>
      <c r="JN604">
        <v>0.821533</v>
      </c>
      <c r="JO604">
        <v>2.62207</v>
      </c>
      <c r="JP604">
        <v>1.49658</v>
      </c>
      <c r="JQ604">
        <v>2.34619</v>
      </c>
      <c r="JR604">
        <v>1.54907</v>
      </c>
      <c r="JS604">
        <v>2.39624</v>
      </c>
      <c r="JT604">
        <v>36.718</v>
      </c>
      <c r="JU604">
        <v>24.1751</v>
      </c>
      <c r="JV604">
        <v>18</v>
      </c>
      <c r="JW604">
        <v>484.017</v>
      </c>
      <c r="JX604">
        <v>485.06</v>
      </c>
      <c r="JY604">
        <v>27.1234</v>
      </c>
      <c r="JZ604">
        <v>29.279</v>
      </c>
      <c r="KA604">
        <v>30.0001</v>
      </c>
      <c r="KB604">
        <v>29.5582</v>
      </c>
      <c r="KC604">
        <v>29.5671</v>
      </c>
      <c r="KD604">
        <v>16.5497</v>
      </c>
      <c r="KE604">
        <v>18.4005</v>
      </c>
      <c r="KF604">
        <v>55.131</v>
      </c>
      <c r="KG604">
        <v>27.1003</v>
      </c>
      <c r="KH604">
        <v>266.267</v>
      </c>
      <c r="KI604">
        <v>19.8014</v>
      </c>
      <c r="KJ604">
        <v>101.807</v>
      </c>
      <c r="KK604">
        <v>91.38120000000001</v>
      </c>
    </row>
    <row r="605" spans="1:297">
      <c r="A605">
        <v>587</v>
      </c>
      <c r="B605">
        <v>1758659159.6</v>
      </c>
      <c r="C605">
        <v>17526.59999990463</v>
      </c>
      <c r="D605" t="s">
        <v>1624</v>
      </c>
      <c r="E605" t="s">
        <v>1625</v>
      </c>
      <c r="F605">
        <v>5</v>
      </c>
      <c r="G605" t="s">
        <v>1413</v>
      </c>
      <c r="H605" t="s">
        <v>438</v>
      </c>
      <c r="I605">
        <v>1758659151.814285</v>
      </c>
      <c r="J605">
        <f>(K605)/1000</f>
        <v>0</v>
      </c>
      <c r="K605">
        <f>IF(DP605, AN605, AH605)</f>
        <v>0</v>
      </c>
      <c r="L605">
        <f>IF(DP605, AI605, AG605)</f>
        <v>0</v>
      </c>
      <c r="M605">
        <f>DR605 - IF(AU605&gt;1, L605*DL605*100.0/(AW605), 0)</f>
        <v>0</v>
      </c>
      <c r="N605">
        <f>((T605-J605/2)*M605-L605)/(T605+J605/2)</f>
        <v>0</v>
      </c>
      <c r="O605">
        <f>N605*(DY605+DZ605)/1000.0</f>
        <v>0</v>
      </c>
      <c r="P605">
        <f>(DR605 - IF(AU605&gt;1, L605*DL605*100.0/(AW605), 0))*(DY605+DZ605)/1000.0</f>
        <v>0</v>
      </c>
      <c r="Q605">
        <f>2.0/((1/S605-1/R605)+SIGN(S605)*SQRT((1/S605-1/R605)*(1/S605-1/R605) + 4*DM605/((DM605+1)*(DM605+1))*(2*1/S605*1/R605-1/R605*1/R605)))</f>
        <v>0</v>
      </c>
      <c r="R605">
        <f>IF(LEFT(DN605,1)&lt;&gt;"0",IF(LEFT(DN605,1)="1",3.0,DO605),$D$5+$E$5*(EF605*DY605/($K$5*1000))+$F$5*(EF605*DY605/($K$5*1000))*MAX(MIN(DL605,$J$5),$I$5)*MAX(MIN(DL605,$J$5),$I$5)+$G$5*MAX(MIN(DL605,$J$5),$I$5)*(EF605*DY605/($K$5*1000))+$H$5*(EF605*DY605/($K$5*1000))*(EF605*DY605/($K$5*1000)))</f>
        <v>0</v>
      </c>
      <c r="S605">
        <f>J605*(1000-(1000*0.61365*exp(17.502*W605/(240.97+W605))/(DY605+DZ605)+DT605)/2)/(1000*0.61365*exp(17.502*W605/(240.97+W605))/(DY605+DZ605)-DT605)</f>
        <v>0</v>
      </c>
      <c r="T605">
        <f>1/((DM605+1)/(Q605/1.6)+1/(R605/1.37)) + DM605/((DM605+1)/(Q605/1.6) + DM605/(R605/1.37))</f>
        <v>0</v>
      </c>
      <c r="U605">
        <f>(DH605*DK605)</f>
        <v>0</v>
      </c>
      <c r="V605">
        <f>(EA605+(U605+2*0.95*5.67E-8*(((EA605+$B$9)+273)^4-(EA605+273)^4)-44100*J605)/(1.84*29.3*R605+8*0.95*5.67E-8*(EA605+273)^3))</f>
        <v>0</v>
      </c>
      <c r="W605">
        <f>($C$9*EB605+$D$9*EC605+$E$9*V605)</f>
        <v>0</v>
      </c>
      <c r="X605">
        <f>0.61365*exp(17.502*W605/(240.97+W605))</f>
        <v>0</v>
      </c>
      <c r="Y605">
        <f>(Z605/AA605*100)</f>
        <v>0</v>
      </c>
      <c r="Z605">
        <f>DT605*(DY605+DZ605)/1000</f>
        <v>0</v>
      </c>
      <c r="AA605">
        <f>0.61365*exp(17.502*EA605/(240.97+EA605))</f>
        <v>0</v>
      </c>
      <c r="AB605">
        <f>(X605-DT605*(DY605+DZ605)/1000)</f>
        <v>0</v>
      </c>
      <c r="AC605">
        <f>(-J605*44100)</f>
        <v>0</v>
      </c>
      <c r="AD605">
        <f>2*29.3*R605*0.92*(EA605-W605)</f>
        <v>0</v>
      </c>
      <c r="AE605">
        <f>2*0.95*5.67E-8*(((EA605+$B$9)+273)^4-(W605+273)^4)</f>
        <v>0</v>
      </c>
      <c r="AF605">
        <f>U605+AE605+AC605+AD605</f>
        <v>0</v>
      </c>
      <c r="AG605">
        <f>DX605*AU605*(DS605-DR605*(1000-AU605*DU605)/(1000-AU605*DT605))/(100*DL605)</f>
        <v>0</v>
      </c>
      <c r="AH605">
        <f>1000*DX605*AU605*(DT605-DU605)/(100*DL605*(1000-AU605*DT605))</f>
        <v>0</v>
      </c>
      <c r="AI605">
        <f>(AJ605 - AK605 - DY605*1E3/(8.314*(EA605+273.15)) * AM605/DX605 * AL605) * DX605/(100*DL605) * (1000 - DU605)/1000</f>
        <v>0</v>
      </c>
      <c r="AJ605">
        <v>290.34941740233</v>
      </c>
      <c r="AK605">
        <v>298.7473757575758</v>
      </c>
      <c r="AL605">
        <v>-3.218225102537279</v>
      </c>
      <c r="AM605">
        <v>65.18477943434209</v>
      </c>
      <c r="AN605">
        <f>(AP605 - AO605 + DY605*1E3/(8.314*(EA605+273.15)) * AR605/DX605 * AQ605) * DX605/(100*DL605) * 1000/(1000 - AP605)</f>
        <v>0</v>
      </c>
      <c r="AO605">
        <v>19.83295182992239</v>
      </c>
      <c r="AP605">
        <v>21.81652242424241</v>
      </c>
      <c r="AQ605">
        <v>-4.317625008969518E-05</v>
      </c>
      <c r="AR605">
        <v>105.4763033524908</v>
      </c>
      <c r="AS605">
        <v>0</v>
      </c>
      <c r="AT605">
        <v>0</v>
      </c>
      <c r="AU605">
        <f>IF(AS605*$H$15&gt;=AW605,1.0,(AW605/(AW605-AS605*$H$15)))</f>
        <v>0</v>
      </c>
      <c r="AV605">
        <f>(AU605-1)*100</f>
        <v>0</v>
      </c>
      <c r="AW605">
        <f>MAX(0,($B$15+$C$15*EF605)/(1+$D$15*EF605)*DY605/(EA605+273)*$E$15)</f>
        <v>0</v>
      </c>
      <c r="AX605" t="s">
        <v>439</v>
      </c>
      <c r="AY605" t="s">
        <v>439</v>
      </c>
      <c r="AZ605">
        <v>0</v>
      </c>
      <c r="BA605">
        <v>0</v>
      </c>
      <c r="BB605">
        <f>1-AZ605/BA605</f>
        <v>0</v>
      </c>
      <c r="BC605">
        <v>0</v>
      </c>
      <c r="BD605" t="s">
        <v>439</v>
      </c>
      <c r="BE605" t="s">
        <v>439</v>
      </c>
      <c r="BF605">
        <v>0</v>
      </c>
      <c r="BG605">
        <v>0</v>
      </c>
      <c r="BH605">
        <f>1-BF605/BG605</f>
        <v>0</v>
      </c>
      <c r="BI605">
        <v>0.5</v>
      </c>
      <c r="BJ605">
        <f>DI605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439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DH605">
        <f>$B$13*EG605+$C$13*EH605+$F$13*ES605*(1-EV605)</f>
        <v>0</v>
      </c>
      <c r="DI605">
        <f>DH605*DJ605</f>
        <v>0</v>
      </c>
      <c r="DJ605">
        <f>($B$13*$D$11+$C$13*$D$11+$F$13*((FF605+EX605)/MAX(FF605+EX605+FG605, 0.1)*$I$11+FG605/MAX(FF605+EX605+FG605, 0.1)*$J$11))/($B$13+$C$13+$F$13)</f>
        <v>0</v>
      </c>
      <c r="DK605">
        <f>($B$13*$K$11+$C$13*$K$11+$F$13*((FF605+EX605)/MAX(FF605+EX605+FG605, 0.1)*$P$11+FG605/MAX(FF605+EX605+FG605, 0.1)*$Q$11))/($B$13+$C$13+$F$13)</f>
        <v>0</v>
      </c>
      <c r="DL605">
        <v>5.79</v>
      </c>
      <c r="DM605">
        <v>0.5</v>
      </c>
      <c r="DN605" t="s">
        <v>440</v>
      </c>
      <c r="DO605">
        <v>2</v>
      </c>
      <c r="DP605" t="b">
        <v>1</v>
      </c>
      <c r="DQ605">
        <v>1758659151.814285</v>
      </c>
      <c r="DR605">
        <v>315.00125</v>
      </c>
      <c r="DS605">
        <v>300.2131428571429</v>
      </c>
      <c r="DT605">
        <v>21.81861071428571</v>
      </c>
      <c r="DU605">
        <v>19.84201071428571</v>
      </c>
      <c r="DV605">
        <v>316.272</v>
      </c>
      <c r="DW605">
        <v>21.54133214285715</v>
      </c>
      <c r="DX605">
        <v>500.0463571428571</v>
      </c>
      <c r="DY605">
        <v>90.22865000000002</v>
      </c>
      <c r="DZ605">
        <v>0.06883477142857143</v>
      </c>
      <c r="EA605">
        <v>28.66476071428571</v>
      </c>
      <c r="EB605">
        <v>29.99669285714285</v>
      </c>
      <c r="EC605">
        <v>999.9000000000002</v>
      </c>
      <c r="ED605">
        <v>0</v>
      </c>
      <c r="EE605">
        <v>0</v>
      </c>
      <c r="EF605">
        <v>10005.49392857143</v>
      </c>
      <c r="EG605">
        <v>0</v>
      </c>
      <c r="EH605">
        <v>12.92461785714286</v>
      </c>
      <c r="EI605">
        <v>14.78808571428571</v>
      </c>
      <c r="EJ605">
        <v>322.0274285714286</v>
      </c>
      <c r="EK605">
        <v>306.2906785714286</v>
      </c>
      <c r="EL605">
        <v>1.976600714285714</v>
      </c>
      <c r="EM605">
        <v>300.2131428571429</v>
      </c>
      <c r="EN605">
        <v>19.84201071428571</v>
      </c>
      <c r="EO605">
        <v>1.968664642857143</v>
      </c>
      <c r="EP605">
        <v>1.790318571428571</v>
      </c>
      <c r="EQ605">
        <v>17.19453571428571</v>
      </c>
      <c r="ER605">
        <v>15.7025</v>
      </c>
      <c r="ES605">
        <v>1999.98</v>
      </c>
      <c r="ET605">
        <v>0.9799985357142855</v>
      </c>
      <c r="EU605">
        <v>0.02000165714285714</v>
      </c>
      <c r="EV605">
        <v>0</v>
      </c>
      <c r="EW605">
        <v>1004.016071428571</v>
      </c>
      <c r="EX605">
        <v>5.00078</v>
      </c>
      <c r="EY605">
        <v>19597.45</v>
      </c>
      <c r="EZ605">
        <v>16379.46785714286</v>
      </c>
      <c r="FA605">
        <v>39.54653571428571</v>
      </c>
      <c r="FB605">
        <v>40.46399999999999</v>
      </c>
      <c r="FC605">
        <v>39.70285714285713</v>
      </c>
      <c r="FD605">
        <v>40.07564285714285</v>
      </c>
      <c r="FE605">
        <v>40.74310714285713</v>
      </c>
      <c r="FF605">
        <v>1955.08</v>
      </c>
      <c r="FG605">
        <v>39.9</v>
      </c>
      <c r="FH605">
        <v>0</v>
      </c>
      <c r="FI605">
        <v>1758659158.2</v>
      </c>
      <c r="FJ605">
        <v>0</v>
      </c>
      <c r="FK605">
        <v>1004.0468</v>
      </c>
      <c r="FL605">
        <v>4.498461545734306</v>
      </c>
      <c r="FM605">
        <v>75.47692295837598</v>
      </c>
      <c r="FN605">
        <v>19598.516</v>
      </c>
      <c r="FO605">
        <v>15</v>
      </c>
      <c r="FP605">
        <v>0</v>
      </c>
      <c r="FQ605" t="s">
        <v>441</v>
      </c>
      <c r="FR605">
        <v>1746989605.5</v>
      </c>
      <c r="FS605">
        <v>1746989593.5</v>
      </c>
      <c r="FT605">
        <v>0</v>
      </c>
      <c r="FU605">
        <v>-0.274</v>
      </c>
      <c r="FV605">
        <v>-0.002</v>
      </c>
      <c r="FW605">
        <v>2.549</v>
      </c>
      <c r="FX605">
        <v>0.129</v>
      </c>
      <c r="FY605">
        <v>420</v>
      </c>
      <c r="FZ605">
        <v>17</v>
      </c>
      <c r="GA605">
        <v>0.02</v>
      </c>
      <c r="GB605">
        <v>0.04</v>
      </c>
      <c r="GC605">
        <v>14.6059125</v>
      </c>
      <c r="GD605">
        <v>6.009835272044978</v>
      </c>
      <c r="GE605">
        <v>0.6173255580273264</v>
      </c>
      <c r="GF605">
        <v>0</v>
      </c>
      <c r="GG605">
        <v>1003.825294117647</v>
      </c>
      <c r="GH605">
        <v>4.429946529882445</v>
      </c>
      <c r="GI605">
        <v>0.4855938468340105</v>
      </c>
      <c r="GJ605">
        <v>0</v>
      </c>
      <c r="GK605">
        <v>1.971907</v>
      </c>
      <c r="GL605">
        <v>0.1043689305816138</v>
      </c>
      <c r="GM605">
        <v>0.01030029033571386</v>
      </c>
      <c r="GN605">
        <v>0</v>
      </c>
      <c r="GO605">
        <v>0</v>
      </c>
      <c r="GP605">
        <v>3</v>
      </c>
      <c r="GQ605" t="s">
        <v>459</v>
      </c>
      <c r="GR605">
        <v>3.10236</v>
      </c>
      <c r="GS605">
        <v>2.72657</v>
      </c>
      <c r="GT605">
        <v>0.0658716</v>
      </c>
      <c r="GU605">
        <v>0.0626879</v>
      </c>
      <c r="GV605">
        <v>0.100437</v>
      </c>
      <c r="GW605">
        <v>0.09517689999999999</v>
      </c>
      <c r="GX605">
        <v>24379.9</v>
      </c>
      <c r="GY605">
        <v>22237.5</v>
      </c>
      <c r="GZ605">
        <v>26663.9</v>
      </c>
      <c r="HA605">
        <v>23948.4</v>
      </c>
      <c r="HB605">
        <v>38382</v>
      </c>
      <c r="HC605">
        <v>32036.1</v>
      </c>
      <c r="HD605">
        <v>46565.1</v>
      </c>
      <c r="HE605">
        <v>37893.9</v>
      </c>
      <c r="HF605">
        <v>1.86672</v>
      </c>
      <c r="HG605">
        <v>1.84512</v>
      </c>
      <c r="HH605">
        <v>0.183068</v>
      </c>
      <c r="HI605">
        <v>0</v>
      </c>
      <c r="HJ605">
        <v>27.0133</v>
      </c>
      <c r="HK605">
        <v>999.9</v>
      </c>
      <c r="HL605">
        <v>45.2</v>
      </c>
      <c r="HM605">
        <v>32.2</v>
      </c>
      <c r="HN605">
        <v>24.1928</v>
      </c>
      <c r="HO605">
        <v>60.8823</v>
      </c>
      <c r="HP605">
        <v>22.3838</v>
      </c>
      <c r="HQ605">
        <v>1</v>
      </c>
      <c r="HR605">
        <v>0.156369</v>
      </c>
      <c r="HS605">
        <v>0.179564</v>
      </c>
      <c r="HT605">
        <v>20.2797</v>
      </c>
      <c r="HU605">
        <v>5.21265</v>
      </c>
      <c r="HV605">
        <v>11.9797</v>
      </c>
      <c r="HW605">
        <v>4.9638</v>
      </c>
      <c r="HX605">
        <v>3.27455</v>
      </c>
      <c r="HY605">
        <v>9999</v>
      </c>
      <c r="HZ605">
        <v>9999</v>
      </c>
      <c r="IA605">
        <v>9999</v>
      </c>
      <c r="IB605">
        <v>999.9</v>
      </c>
      <c r="IC605">
        <v>1.86395</v>
      </c>
      <c r="ID605">
        <v>1.86014</v>
      </c>
      <c r="IE605">
        <v>1.85842</v>
      </c>
      <c r="IF605">
        <v>1.85975</v>
      </c>
      <c r="IG605">
        <v>1.85989</v>
      </c>
      <c r="IH605">
        <v>1.85839</v>
      </c>
      <c r="II605">
        <v>1.85746</v>
      </c>
      <c r="IJ605">
        <v>1.85242</v>
      </c>
      <c r="IK605">
        <v>0</v>
      </c>
      <c r="IL605">
        <v>0</v>
      </c>
      <c r="IM605">
        <v>0</v>
      </c>
      <c r="IN605">
        <v>0</v>
      </c>
      <c r="IO605" t="s">
        <v>443</v>
      </c>
      <c r="IP605" t="s">
        <v>444</v>
      </c>
      <c r="IQ605" t="s">
        <v>445</v>
      </c>
      <c r="IR605" t="s">
        <v>445</v>
      </c>
      <c r="IS605" t="s">
        <v>445</v>
      </c>
      <c r="IT605" t="s">
        <v>445</v>
      </c>
      <c r="IU605">
        <v>0</v>
      </c>
      <c r="IV605">
        <v>100</v>
      </c>
      <c r="IW605">
        <v>100</v>
      </c>
      <c r="IX605">
        <v>-1.265</v>
      </c>
      <c r="IY605">
        <v>0.2772</v>
      </c>
      <c r="IZ605">
        <v>-1.101190050776656</v>
      </c>
      <c r="JA605">
        <v>-0.0009077452495023094</v>
      </c>
      <c r="JB605">
        <v>1.260287539409167E-06</v>
      </c>
      <c r="JC605">
        <v>-2.747980142854786E-10</v>
      </c>
      <c r="JD605">
        <v>0.01164710740424388</v>
      </c>
      <c r="JE605">
        <v>0.002354074995816399</v>
      </c>
      <c r="JF605">
        <v>0.0004967520844642659</v>
      </c>
      <c r="JG605">
        <v>-1.558376616488758E-06</v>
      </c>
      <c r="JH605">
        <v>1</v>
      </c>
      <c r="JI605">
        <v>1955</v>
      </c>
      <c r="JJ605">
        <v>1</v>
      </c>
      <c r="JK605">
        <v>26</v>
      </c>
      <c r="JL605">
        <v>194492.6</v>
      </c>
      <c r="JM605">
        <v>194492.8</v>
      </c>
      <c r="JN605">
        <v>0.786133</v>
      </c>
      <c r="JO605">
        <v>2.63672</v>
      </c>
      <c r="JP605">
        <v>1.49658</v>
      </c>
      <c r="JQ605">
        <v>2.34619</v>
      </c>
      <c r="JR605">
        <v>1.54907</v>
      </c>
      <c r="JS605">
        <v>2.35718</v>
      </c>
      <c r="JT605">
        <v>36.718</v>
      </c>
      <c r="JU605">
        <v>24.1751</v>
      </c>
      <c r="JV605">
        <v>18</v>
      </c>
      <c r="JW605">
        <v>484.219</v>
      </c>
      <c r="JX605">
        <v>485.095</v>
      </c>
      <c r="JY605">
        <v>27.1021</v>
      </c>
      <c r="JZ605">
        <v>29.2769</v>
      </c>
      <c r="KA605">
        <v>30.0001</v>
      </c>
      <c r="KB605">
        <v>29.5558</v>
      </c>
      <c r="KC605">
        <v>29.5653</v>
      </c>
      <c r="KD605">
        <v>15.8233</v>
      </c>
      <c r="KE605">
        <v>18.4005</v>
      </c>
      <c r="KF605">
        <v>55.131</v>
      </c>
      <c r="KG605">
        <v>27.1063</v>
      </c>
      <c r="KH605">
        <v>246.23</v>
      </c>
      <c r="KI605">
        <v>19.7908</v>
      </c>
      <c r="KJ605">
        <v>101.808</v>
      </c>
      <c r="KK605">
        <v>91.38120000000001</v>
      </c>
    </row>
    <row r="606" spans="1:297">
      <c r="A606">
        <v>588</v>
      </c>
      <c r="B606">
        <v>1758659164.6</v>
      </c>
      <c r="C606">
        <v>17531.59999990463</v>
      </c>
      <c r="D606" t="s">
        <v>1626</v>
      </c>
      <c r="E606" t="s">
        <v>1627</v>
      </c>
      <c r="F606">
        <v>5</v>
      </c>
      <c r="G606" t="s">
        <v>1413</v>
      </c>
      <c r="H606" t="s">
        <v>438</v>
      </c>
      <c r="I606">
        <v>1758659157.1</v>
      </c>
      <c r="J606">
        <f>(K606)/1000</f>
        <v>0</v>
      </c>
      <c r="K606">
        <f>IF(DP606, AN606, AH606)</f>
        <v>0</v>
      </c>
      <c r="L606">
        <f>IF(DP606, AI606, AG606)</f>
        <v>0</v>
      </c>
      <c r="M606">
        <f>DR606 - IF(AU606&gt;1, L606*DL606*100.0/(AW606), 0)</f>
        <v>0</v>
      </c>
      <c r="N606">
        <f>((T606-J606/2)*M606-L606)/(T606+J606/2)</f>
        <v>0</v>
      </c>
      <c r="O606">
        <f>N606*(DY606+DZ606)/1000.0</f>
        <v>0</v>
      </c>
      <c r="P606">
        <f>(DR606 - IF(AU606&gt;1, L606*DL606*100.0/(AW606), 0))*(DY606+DZ606)/1000.0</f>
        <v>0</v>
      </c>
      <c r="Q606">
        <f>2.0/((1/S606-1/R606)+SIGN(S606)*SQRT((1/S606-1/R606)*(1/S606-1/R606) + 4*DM606/((DM606+1)*(DM606+1))*(2*1/S606*1/R606-1/R606*1/R606)))</f>
        <v>0</v>
      </c>
      <c r="R606">
        <f>IF(LEFT(DN606,1)&lt;&gt;"0",IF(LEFT(DN606,1)="1",3.0,DO606),$D$5+$E$5*(EF606*DY606/($K$5*1000))+$F$5*(EF606*DY606/($K$5*1000))*MAX(MIN(DL606,$J$5),$I$5)*MAX(MIN(DL606,$J$5),$I$5)+$G$5*MAX(MIN(DL606,$J$5),$I$5)*(EF606*DY606/($K$5*1000))+$H$5*(EF606*DY606/($K$5*1000))*(EF606*DY606/($K$5*1000)))</f>
        <v>0</v>
      </c>
      <c r="S606">
        <f>J606*(1000-(1000*0.61365*exp(17.502*W606/(240.97+W606))/(DY606+DZ606)+DT606)/2)/(1000*0.61365*exp(17.502*W606/(240.97+W606))/(DY606+DZ606)-DT606)</f>
        <v>0</v>
      </c>
      <c r="T606">
        <f>1/((DM606+1)/(Q606/1.6)+1/(R606/1.37)) + DM606/((DM606+1)/(Q606/1.6) + DM606/(R606/1.37))</f>
        <v>0</v>
      </c>
      <c r="U606">
        <f>(DH606*DK606)</f>
        <v>0</v>
      </c>
      <c r="V606">
        <f>(EA606+(U606+2*0.95*5.67E-8*(((EA606+$B$9)+273)^4-(EA606+273)^4)-44100*J606)/(1.84*29.3*R606+8*0.95*5.67E-8*(EA606+273)^3))</f>
        <v>0</v>
      </c>
      <c r="W606">
        <f>($C$9*EB606+$D$9*EC606+$E$9*V606)</f>
        <v>0</v>
      </c>
      <c r="X606">
        <f>0.61365*exp(17.502*W606/(240.97+W606))</f>
        <v>0</v>
      </c>
      <c r="Y606">
        <f>(Z606/AA606*100)</f>
        <v>0</v>
      </c>
      <c r="Z606">
        <f>DT606*(DY606+DZ606)/1000</f>
        <v>0</v>
      </c>
      <c r="AA606">
        <f>0.61365*exp(17.502*EA606/(240.97+EA606))</f>
        <v>0</v>
      </c>
      <c r="AB606">
        <f>(X606-DT606*(DY606+DZ606)/1000)</f>
        <v>0</v>
      </c>
      <c r="AC606">
        <f>(-J606*44100)</f>
        <v>0</v>
      </c>
      <c r="AD606">
        <f>2*29.3*R606*0.92*(EA606-W606)</f>
        <v>0</v>
      </c>
      <c r="AE606">
        <f>2*0.95*5.67E-8*(((EA606+$B$9)+273)^4-(W606+273)^4)</f>
        <v>0</v>
      </c>
      <c r="AF606">
        <f>U606+AE606+AC606+AD606</f>
        <v>0</v>
      </c>
      <c r="AG606">
        <f>DX606*AU606*(DS606-DR606*(1000-AU606*DU606)/(1000-AU606*DT606))/(100*DL606)</f>
        <v>0</v>
      </c>
      <c r="AH606">
        <f>1000*DX606*AU606*(DT606-DU606)/(100*DL606*(1000-AU606*DT606))</f>
        <v>0</v>
      </c>
      <c r="AI606">
        <f>(AJ606 - AK606 - DY606*1E3/(8.314*(EA606+273.15)) * AM606/DX606 * AL606) * DX606/(100*DL606) * (1000 - DU606)/1000</f>
        <v>0</v>
      </c>
      <c r="AJ606">
        <v>273.4744888862622</v>
      </c>
      <c r="AK606">
        <v>282.5444909090908</v>
      </c>
      <c r="AL606">
        <v>-3.242740601392641</v>
      </c>
      <c r="AM606">
        <v>65.18477943434209</v>
      </c>
      <c r="AN606">
        <f>(AP606 - AO606 + DY606*1E3/(8.314*(EA606+273.15)) * AR606/DX606 * AQ606) * DX606/(100*DL606) * 1000/(1000 - AP606)</f>
        <v>0</v>
      </c>
      <c r="AO606">
        <v>19.8258259547974</v>
      </c>
      <c r="AP606">
        <v>21.81205757575758</v>
      </c>
      <c r="AQ606">
        <v>-9.101771109058679E-05</v>
      </c>
      <c r="AR606">
        <v>105.4763033524908</v>
      </c>
      <c r="AS606">
        <v>0</v>
      </c>
      <c r="AT606">
        <v>0</v>
      </c>
      <c r="AU606">
        <f>IF(AS606*$H$15&gt;=AW606,1.0,(AW606/(AW606-AS606*$H$15)))</f>
        <v>0</v>
      </c>
      <c r="AV606">
        <f>(AU606-1)*100</f>
        <v>0</v>
      </c>
      <c r="AW606">
        <f>MAX(0,($B$15+$C$15*EF606)/(1+$D$15*EF606)*DY606/(EA606+273)*$E$15)</f>
        <v>0</v>
      </c>
      <c r="AX606" t="s">
        <v>439</v>
      </c>
      <c r="AY606" t="s">
        <v>439</v>
      </c>
      <c r="AZ606">
        <v>0</v>
      </c>
      <c r="BA606">
        <v>0</v>
      </c>
      <c r="BB606">
        <f>1-AZ606/BA606</f>
        <v>0</v>
      </c>
      <c r="BC606">
        <v>0</v>
      </c>
      <c r="BD606" t="s">
        <v>439</v>
      </c>
      <c r="BE606" t="s">
        <v>439</v>
      </c>
      <c r="BF606">
        <v>0</v>
      </c>
      <c r="BG606">
        <v>0</v>
      </c>
      <c r="BH606">
        <f>1-BF606/BG606</f>
        <v>0</v>
      </c>
      <c r="BI606">
        <v>0.5</v>
      </c>
      <c r="BJ606">
        <f>DI606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439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DH606">
        <f>$B$13*EG606+$C$13*EH606+$F$13*ES606*(1-EV606)</f>
        <v>0</v>
      </c>
      <c r="DI606">
        <f>DH606*DJ606</f>
        <v>0</v>
      </c>
      <c r="DJ606">
        <f>($B$13*$D$11+$C$13*$D$11+$F$13*((FF606+EX606)/MAX(FF606+EX606+FG606, 0.1)*$I$11+FG606/MAX(FF606+EX606+FG606, 0.1)*$J$11))/($B$13+$C$13+$F$13)</f>
        <v>0</v>
      </c>
      <c r="DK606">
        <f>($B$13*$K$11+$C$13*$K$11+$F$13*((FF606+EX606)/MAX(FF606+EX606+FG606, 0.1)*$P$11+FG606/MAX(FF606+EX606+FG606, 0.1)*$Q$11))/($B$13+$C$13+$F$13)</f>
        <v>0</v>
      </c>
      <c r="DL606">
        <v>5.79</v>
      </c>
      <c r="DM606">
        <v>0.5</v>
      </c>
      <c r="DN606" t="s">
        <v>440</v>
      </c>
      <c r="DO606">
        <v>2</v>
      </c>
      <c r="DP606" t="b">
        <v>1</v>
      </c>
      <c r="DQ606">
        <v>1758659157.1</v>
      </c>
      <c r="DR606">
        <v>298.4836666666667</v>
      </c>
      <c r="DS606">
        <v>282.935962962963</v>
      </c>
      <c r="DT606">
        <v>21.81758148148148</v>
      </c>
      <c r="DU606">
        <v>19.83433333333333</v>
      </c>
      <c r="DV606">
        <v>299.751</v>
      </c>
      <c r="DW606">
        <v>21.54031851851852</v>
      </c>
      <c r="DX606">
        <v>500.0037407407407</v>
      </c>
      <c r="DY606">
        <v>90.22981481481482</v>
      </c>
      <c r="DZ606">
        <v>0.06867538518518518</v>
      </c>
      <c r="EA606">
        <v>28.66688518518518</v>
      </c>
      <c r="EB606">
        <v>29.99882962962963</v>
      </c>
      <c r="EC606">
        <v>999.9000000000001</v>
      </c>
      <c r="ED606">
        <v>0</v>
      </c>
      <c r="EE606">
        <v>0</v>
      </c>
      <c r="EF606">
        <v>10009.23481481482</v>
      </c>
      <c r="EG606">
        <v>0</v>
      </c>
      <c r="EH606">
        <v>12.52154814814815</v>
      </c>
      <c r="EI606">
        <v>15.54775555555556</v>
      </c>
      <c r="EJ606">
        <v>305.1411851851852</v>
      </c>
      <c r="EK606">
        <v>288.6614814814815</v>
      </c>
      <c r="EL606">
        <v>1.983244814814815</v>
      </c>
      <c r="EM606">
        <v>282.935962962963</v>
      </c>
      <c r="EN606">
        <v>19.83433333333333</v>
      </c>
      <c r="EO606">
        <v>1.968596296296296</v>
      </c>
      <c r="EP606">
        <v>1.789648888888889</v>
      </c>
      <c r="EQ606">
        <v>17.194</v>
      </c>
      <c r="ER606">
        <v>15.69666296296296</v>
      </c>
      <c r="ES606">
        <v>2000.00962962963</v>
      </c>
      <c r="ET606">
        <v>0.9799987777777779</v>
      </c>
      <c r="EU606">
        <v>0.02000141851851852</v>
      </c>
      <c r="EV606">
        <v>0</v>
      </c>
      <c r="EW606">
        <v>1004.463333333333</v>
      </c>
      <c r="EX606">
        <v>5.00078</v>
      </c>
      <c r="EY606">
        <v>19604.54074074074</v>
      </c>
      <c r="EZ606">
        <v>16379.70740740741</v>
      </c>
      <c r="FA606">
        <v>39.55755555555555</v>
      </c>
      <c r="FB606">
        <v>40.465</v>
      </c>
      <c r="FC606">
        <v>39.72425925925926</v>
      </c>
      <c r="FD606">
        <v>40.07607407407407</v>
      </c>
      <c r="FE606">
        <v>40.74518518518518</v>
      </c>
      <c r="FF606">
        <v>1955.109629629629</v>
      </c>
      <c r="FG606">
        <v>39.9</v>
      </c>
      <c r="FH606">
        <v>0</v>
      </c>
      <c r="FI606">
        <v>1758659163</v>
      </c>
      <c r="FJ606">
        <v>0</v>
      </c>
      <c r="FK606">
        <v>1004.436</v>
      </c>
      <c r="FL606">
        <v>4.780000003542352</v>
      </c>
      <c r="FM606">
        <v>78.76923060481461</v>
      </c>
      <c r="FN606">
        <v>19604.74</v>
      </c>
      <c r="FO606">
        <v>15</v>
      </c>
      <c r="FP606">
        <v>0</v>
      </c>
      <c r="FQ606" t="s">
        <v>441</v>
      </c>
      <c r="FR606">
        <v>1746989605.5</v>
      </c>
      <c r="FS606">
        <v>1746989593.5</v>
      </c>
      <c r="FT606">
        <v>0</v>
      </c>
      <c r="FU606">
        <v>-0.274</v>
      </c>
      <c r="FV606">
        <v>-0.002</v>
      </c>
      <c r="FW606">
        <v>2.549</v>
      </c>
      <c r="FX606">
        <v>0.129</v>
      </c>
      <c r="FY606">
        <v>420</v>
      </c>
      <c r="FZ606">
        <v>17</v>
      </c>
      <c r="GA606">
        <v>0.02</v>
      </c>
      <c r="GB606">
        <v>0.04</v>
      </c>
      <c r="GC606">
        <v>15.0313775</v>
      </c>
      <c r="GD606">
        <v>8.228351594746673</v>
      </c>
      <c r="GE606">
        <v>0.801845122978091</v>
      </c>
      <c r="GF606">
        <v>0</v>
      </c>
      <c r="GG606">
        <v>1004.140588235294</v>
      </c>
      <c r="GH606">
        <v>4.475171888494377</v>
      </c>
      <c r="GI606">
        <v>0.4986566729811722</v>
      </c>
      <c r="GJ606">
        <v>0</v>
      </c>
      <c r="GK606">
        <v>1.97814825</v>
      </c>
      <c r="GL606">
        <v>0.07812213883677264</v>
      </c>
      <c r="GM606">
        <v>0.007693061447661783</v>
      </c>
      <c r="GN606">
        <v>1</v>
      </c>
      <c r="GO606">
        <v>1</v>
      </c>
      <c r="GP606">
        <v>3</v>
      </c>
      <c r="GQ606" t="s">
        <v>448</v>
      </c>
      <c r="GR606">
        <v>3.10226</v>
      </c>
      <c r="GS606">
        <v>2.72678</v>
      </c>
      <c r="GT606">
        <v>0.0629299</v>
      </c>
      <c r="GU606">
        <v>0.0595477</v>
      </c>
      <c r="GV606">
        <v>0.100425</v>
      </c>
      <c r="GW606">
        <v>0.0951495</v>
      </c>
      <c r="GX606">
        <v>24456.8</v>
      </c>
      <c r="GY606">
        <v>22312</v>
      </c>
      <c r="GZ606">
        <v>26664.1</v>
      </c>
      <c r="HA606">
        <v>23948.3</v>
      </c>
      <c r="HB606">
        <v>38382.5</v>
      </c>
      <c r="HC606">
        <v>32036.7</v>
      </c>
      <c r="HD606">
        <v>46565.6</v>
      </c>
      <c r="HE606">
        <v>37893.9</v>
      </c>
      <c r="HF606">
        <v>1.86637</v>
      </c>
      <c r="HG606">
        <v>1.84518</v>
      </c>
      <c r="HH606">
        <v>0.183001</v>
      </c>
      <c r="HI606">
        <v>0</v>
      </c>
      <c r="HJ606">
        <v>27.0133</v>
      </c>
      <c r="HK606">
        <v>999.9</v>
      </c>
      <c r="HL606">
        <v>45.2</v>
      </c>
      <c r="HM606">
        <v>32.2</v>
      </c>
      <c r="HN606">
        <v>24.1928</v>
      </c>
      <c r="HO606">
        <v>60.8623</v>
      </c>
      <c r="HP606">
        <v>22.3598</v>
      </c>
      <c r="HQ606">
        <v>1</v>
      </c>
      <c r="HR606">
        <v>0.156171</v>
      </c>
      <c r="HS606">
        <v>0.161882</v>
      </c>
      <c r="HT606">
        <v>20.2798</v>
      </c>
      <c r="HU606">
        <v>5.2116</v>
      </c>
      <c r="HV606">
        <v>11.98</v>
      </c>
      <c r="HW606">
        <v>4.9634</v>
      </c>
      <c r="HX606">
        <v>3.27438</v>
      </c>
      <c r="HY606">
        <v>9999</v>
      </c>
      <c r="HZ606">
        <v>9999</v>
      </c>
      <c r="IA606">
        <v>9999</v>
      </c>
      <c r="IB606">
        <v>999.9</v>
      </c>
      <c r="IC606">
        <v>1.86392</v>
      </c>
      <c r="ID606">
        <v>1.86012</v>
      </c>
      <c r="IE606">
        <v>1.85843</v>
      </c>
      <c r="IF606">
        <v>1.85974</v>
      </c>
      <c r="IG606">
        <v>1.85989</v>
      </c>
      <c r="IH606">
        <v>1.85839</v>
      </c>
      <c r="II606">
        <v>1.85745</v>
      </c>
      <c r="IJ606">
        <v>1.85242</v>
      </c>
      <c r="IK606">
        <v>0</v>
      </c>
      <c r="IL606">
        <v>0</v>
      </c>
      <c r="IM606">
        <v>0</v>
      </c>
      <c r="IN606">
        <v>0</v>
      </c>
      <c r="IO606" t="s">
        <v>443</v>
      </c>
      <c r="IP606" t="s">
        <v>444</v>
      </c>
      <c r="IQ606" t="s">
        <v>445</v>
      </c>
      <c r="IR606" t="s">
        <v>445</v>
      </c>
      <c r="IS606" t="s">
        <v>445</v>
      </c>
      <c r="IT606" t="s">
        <v>445</v>
      </c>
      <c r="IU606">
        <v>0</v>
      </c>
      <c r="IV606">
        <v>100</v>
      </c>
      <c r="IW606">
        <v>100</v>
      </c>
      <c r="IX606">
        <v>-1.261</v>
      </c>
      <c r="IY606">
        <v>0.2772</v>
      </c>
      <c r="IZ606">
        <v>-1.101190050776656</v>
      </c>
      <c r="JA606">
        <v>-0.0009077452495023094</v>
      </c>
      <c r="JB606">
        <v>1.260287539409167E-06</v>
      </c>
      <c r="JC606">
        <v>-2.747980142854786E-10</v>
      </c>
      <c r="JD606">
        <v>0.01164710740424388</v>
      </c>
      <c r="JE606">
        <v>0.002354074995816399</v>
      </c>
      <c r="JF606">
        <v>0.0004967520844642659</v>
      </c>
      <c r="JG606">
        <v>-1.558376616488758E-06</v>
      </c>
      <c r="JH606">
        <v>1</v>
      </c>
      <c r="JI606">
        <v>1955</v>
      </c>
      <c r="JJ606">
        <v>1</v>
      </c>
      <c r="JK606">
        <v>26</v>
      </c>
      <c r="JL606">
        <v>194492.7</v>
      </c>
      <c r="JM606">
        <v>194492.9</v>
      </c>
      <c r="JN606">
        <v>0.744629</v>
      </c>
      <c r="JO606">
        <v>2.64038</v>
      </c>
      <c r="JP606">
        <v>1.49658</v>
      </c>
      <c r="JQ606">
        <v>2.34741</v>
      </c>
      <c r="JR606">
        <v>1.54907</v>
      </c>
      <c r="JS606">
        <v>2.39502</v>
      </c>
      <c r="JT606">
        <v>36.718</v>
      </c>
      <c r="JU606">
        <v>24.1751</v>
      </c>
      <c r="JV606">
        <v>18</v>
      </c>
      <c r="JW606">
        <v>483.994</v>
      </c>
      <c r="JX606">
        <v>485.106</v>
      </c>
      <c r="JY606">
        <v>27.1028</v>
      </c>
      <c r="JZ606">
        <v>29.2743</v>
      </c>
      <c r="KA606">
        <v>30</v>
      </c>
      <c r="KB606">
        <v>29.5532</v>
      </c>
      <c r="KC606">
        <v>29.5627</v>
      </c>
      <c r="KD606">
        <v>15.0126</v>
      </c>
      <c r="KE606">
        <v>18.4005</v>
      </c>
      <c r="KF606">
        <v>55.131</v>
      </c>
      <c r="KG606">
        <v>27.106</v>
      </c>
      <c r="KH606">
        <v>232.853</v>
      </c>
      <c r="KI606">
        <v>19.7886</v>
      </c>
      <c r="KJ606">
        <v>101.809</v>
      </c>
      <c r="KK606">
        <v>91.3811</v>
      </c>
    </row>
    <row r="607" spans="1:297">
      <c r="A607">
        <v>589</v>
      </c>
      <c r="B607">
        <v>1758659169.6</v>
      </c>
      <c r="C607">
        <v>17536.59999990463</v>
      </c>
      <c r="D607" t="s">
        <v>1628</v>
      </c>
      <c r="E607" t="s">
        <v>1629</v>
      </c>
      <c r="F607">
        <v>5</v>
      </c>
      <c r="G607" t="s">
        <v>1413</v>
      </c>
      <c r="H607" t="s">
        <v>438</v>
      </c>
      <c r="I607">
        <v>1758659161.814285</v>
      </c>
      <c r="J607">
        <f>(K607)/1000</f>
        <v>0</v>
      </c>
      <c r="K607">
        <f>IF(DP607, AN607, AH607)</f>
        <v>0</v>
      </c>
      <c r="L607">
        <f>IF(DP607, AI607, AG607)</f>
        <v>0</v>
      </c>
      <c r="M607">
        <f>DR607 - IF(AU607&gt;1, L607*DL607*100.0/(AW607), 0)</f>
        <v>0</v>
      </c>
      <c r="N607">
        <f>((T607-J607/2)*M607-L607)/(T607+J607/2)</f>
        <v>0</v>
      </c>
      <c r="O607">
        <f>N607*(DY607+DZ607)/1000.0</f>
        <v>0</v>
      </c>
      <c r="P607">
        <f>(DR607 - IF(AU607&gt;1, L607*DL607*100.0/(AW607), 0))*(DY607+DZ607)/1000.0</f>
        <v>0</v>
      </c>
      <c r="Q607">
        <f>2.0/((1/S607-1/R607)+SIGN(S607)*SQRT((1/S607-1/R607)*(1/S607-1/R607) + 4*DM607/((DM607+1)*(DM607+1))*(2*1/S607*1/R607-1/R607*1/R607)))</f>
        <v>0</v>
      </c>
      <c r="R607">
        <f>IF(LEFT(DN607,1)&lt;&gt;"0",IF(LEFT(DN607,1)="1",3.0,DO607),$D$5+$E$5*(EF607*DY607/($K$5*1000))+$F$5*(EF607*DY607/($K$5*1000))*MAX(MIN(DL607,$J$5),$I$5)*MAX(MIN(DL607,$J$5),$I$5)+$G$5*MAX(MIN(DL607,$J$5),$I$5)*(EF607*DY607/($K$5*1000))+$H$5*(EF607*DY607/($K$5*1000))*(EF607*DY607/($K$5*1000)))</f>
        <v>0</v>
      </c>
      <c r="S607">
        <f>J607*(1000-(1000*0.61365*exp(17.502*W607/(240.97+W607))/(DY607+DZ607)+DT607)/2)/(1000*0.61365*exp(17.502*W607/(240.97+W607))/(DY607+DZ607)-DT607)</f>
        <v>0</v>
      </c>
      <c r="T607">
        <f>1/((DM607+1)/(Q607/1.6)+1/(R607/1.37)) + DM607/((DM607+1)/(Q607/1.6) + DM607/(R607/1.37))</f>
        <v>0</v>
      </c>
      <c r="U607">
        <f>(DH607*DK607)</f>
        <v>0</v>
      </c>
      <c r="V607">
        <f>(EA607+(U607+2*0.95*5.67E-8*(((EA607+$B$9)+273)^4-(EA607+273)^4)-44100*J607)/(1.84*29.3*R607+8*0.95*5.67E-8*(EA607+273)^3))</f>
        <v>0</v>
      </c>
      <c r="W607">
        <f>($C$9*EB607+$D$9*EC607+$E$9*V607)</f>
        <v>0</v>
      </c>
      <c r="X607">
        <f>0.61365*exp(17.502*W607/(240.97+W607))</f>
        <v>0</v>
      </c>
      <c r="Y607">
        <f>(Z607/AA607*100)</f>
        <v>0</v>
      </c>
      <c r="Z607">
        <f>DT607*(DY607+DZ607)/1000</f>
        <v>0</v>
      </c>
      <c r="AA607">
        <f>0.61365*exp(17.502*EA607/(240.97+EA607))</f>
        <v>0</v>
      </c>
      <c r="AB607">
        <f>(X607-DT607*(DY607+DZ607)/1000)</f>
        <v>0</v>
      </c>
      <c r="AC607">
        <f>(-J607*44100)</f>
        <v>0</v>
      </c>
      <c r="AD607">
        <f>2*29.3*R607*0.92*(EA607-W607)</f>
        <v>0</v>
      </c>
      <c r="AE607">
        <f>2*0.95*5.67E-8*(((EA607+$B$9)+273)^4-(W607+273)^4)</f>
        <v>0</v>
      </c>
      <c r="AF607">
        <f>U607+AE607+AC607+AD607</f>
        <v>0</v>
      </c>
      <c r="AG607">
        <f>DX607*AU607*(DS607-DR607*(1000-AU607*DU607)/(1000-AU607*DT607))/(100*DL607)</f>
        <v>0</v>
      </c>
      <c r="AH607">
        <f>1000*DX607*AU607*(DT607-DU607)/(100*DL607*(1000-AU607*DT607))</f>
        <v>0</v>
      </c>
      <c r="AI607">
        <f>(AJ607 - AK607 - DY607*1E3/(8.314*(EA607+273.15)) * AM607/DX607 * AL607) * DX607/(100*DL607) * (1000 - DU607)/1000</f>
        <v>0</v>
      </c>
      <c r="AJ607">
        <v>256.5199381501284</v>
      </c>
      <c r="AK607">
        <v>266.2428666666666</v>
      </c>
      <c r="AL607">
        <v>-3.254822475931589</v>
      </c>
      <c r="AM607">
        <v>65.18477943434209</v>
      </c>
      <c r="AN607">
        <f>(AP607 - AO607 + DY607*1E3/(8.314*(EA607+273.15)) * AR607/DX607 * AQ607) * DX607/(100*DL607) * 1000/(1000 - AP607)</f>
        <v>0</v>
      </c>
      <c r="AO607">
        <v>19.82039259031879</v>
      </c>
      <c r="AP607">
        <v>21.81204606060605</v>
      </c>
      <c r="AQ607">
        <v>-1.183617730487209E-05</v>
      </c>
      <c r="AR607">
        <v>105.4763033524908</v>
      </c>
      <c r="AS607">
        <v>0</v>
      </c>
      <c r="AT607">
        <v>0</v>
      </c>
      <c r="AU607">
        <f>IF(AS607*$H$15&gt;=AW607,1.0,(AW607/(AW607-AS607*$H$15)))</f>
        <v>0</v>
      </c>
      <c r="AV607">
        <f>(AU607-1)*100</f>
        <v>0</v>
      </c>
      <c r="AW607">
        <f>MAX(0,($B$15+$C$15*EF607)/(1+$D$15*EF607)*DY607/(EA607+273)*$E$15)</f>
        <v>0</v>
      </c>
      <c r="AX607" t="s">
        <v>439</v>
      </c>
      <c r="AY607" t="s">
        <v>439</v>
      </c>
      <c r="AZ607">
        <v>0</v>
      </c>
      <c r="BA607">
        <v>0</v>
      </c>
      <c r="BB607">
        <f>1-AZ607/BA607</f>
        <v>0</v>
      </c>
      <c r="BC607">
        <v>0</v>
      </c>
      <c r="BD607" t="s">
        <v>439</v>
      </c>
      <c r="BE607" t="s">
        <v>439</v>
      </c>
      <c r="BF607">
        <v>0</v>
      </c>
      <c r="BG607">
        <v>0</v>
      </c>
      <c r="BH607">
        <f>1-BF607/BG607</f>
        <v>0</v>
      </c>
      <c r="BI607">
        <v>0.5</v>
      </c>
      <c r="BJ607">
        <f>DI607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439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DH607">
        <f>$B$13*EG607+$C$13*EH607+$F$13*ES607*(1-EV607)</f>
        <v>0</v>
      </c>
      <c r="DI607">
        <f>DH607*DJ607</f>
        <v>0</v>
      </c>
      <c r="DJ607">
        <f>($B$13*$D$11+$C$13*$D$11+$F$13*((FF607+EX607)/MAX(FF607+EX607+FG607, 0.1)*$I$11+FG607/MAX(FF607+EX607+FG607, 0.1)*$J$11))/($B$13+$C$13+$F$13)</f>
        <v>0</v>
      </c>
      <c r="DK607">
        <f>($B$13*$K$11+$C$13*$K$11+$F$13*((FF607+EX607)/MAX(FF607+EX607+FG607, 0.1)*$P$11+FG607/MAX(FF607+EX607+FG607, 0.1)*$Q$11))/($B$13+$C$13+$F$13)</f>
        <v>0</v>
      </c>
      <c r="DL607">
        <v>5.79</v>
      </c>
      <c r="DM607">
        <v>0.5</v>
      </c>
      <c r="DN607" t="s">
        <v>440</v>
      </c>
      <c r="DO607">
        <v>2</v>
      </c>
      <c r="DP607" t="b">
        <v>1</v>
      </c>
      <c r="DQ607">
        <v>1758659161.814285</v>
      </c>
      <c r="DR607">
        <v>283.5929285714286</v>
      </c>
      <c r="DS607">
        <v>267.3701785714287</v>
      </c>
      <c r="DT607">
        <v>21.81504642857143</v>
      </c>
      <c r="DU607">
        <v>19.82770714285714</v>
      </c>
      <c r="DV607">
        <v>284.8566428571429</v>
      </c>
      <c r="DW607">
        <v>21.53784285714286</v>
      </c>
      <c r="DX607">
        <v>500.0067142857143</v>
      </c>
      <c r="DY607">
        <v>90.23056071428573</v>
      </c>
      <c r="DZ607">
        <v>0.06852244285714286</v>
      </c>
      <c r="EA607">
        <v>28.66826428571429</v>
      </c>
      <c r="EB607">
        <v>29.99957142857143</v>
      </c>
      <c r="EC607">
        <v>999.9000000000002</v>
      </c>
      <c r="ED607">
        <v>0</v>
      </c>
      <c r="EE607">
        <v>0</v>
      </c>
      <c r="EF607">
        <v>10006.31785714286</v>
      </c>
      <c r="EG607">
        <v>0</v>
      </c>
      <c r="EH607">
        <v>12.04171785714286</v>
      </c>
      <c r="EI607">
        <v>16.22279285714286</v>
      </c>
      <c r="EJ607">
        <v>289.9176071428572</v>
      </c>
      <c r="EK607">
        <v>272.7788928571429</v>
      </c>
      <c r="EL607">
        <v>1.987341071428572</v>
      </c>
      <c r="EM607">
        <v>267.3701785714287</v>
      </c>
      <c r="EN607">
        <v>19.82770714285714</v>
      </c>
      <c r="EO607">
        <v>1.968384285714285</v>
      </c>
      <c r="EP607">
        <v>1.789065714285714</v>
      </c>
      <c r="EQ607">
        <v>17.19229285714286</v>
      </c>
      <c r="ER607">
        <v>15.691575</v>
      </c>
      <c r="ES607">
        <v>2000.015357142858</v>
      </c>
      <c r="ET607">
        <v>0.9799988571428572</v>
      </c>
      <c r="EU607">
        <v>0.02000134285714286</v>
      </c>
      <c r="EV607">
        <v>0</v>
      </c>
      <c r="EW607">
        <v>1004.784642857143</v>
      </c>
      <c r="EX607">
        <v>5.00078</v>
      </c>
      <c r="EY607">
        <v>19610.91428571428</v>
      </c>
      <c r="EZ607">
        <v>16379.75</v>
      </c>
      <c r="FA607">
        <v>39.56889285714286</v>
      </c>
      <c r="FB607">
        <v>40.4685</v>
      </c>
      <c r="FC607">
        <v>39.73189285714285</v>
      </c>
      <c r="FD607">
        <v>40.08449999999999</v>
      </c>
      <c r="FE607">
        <v>40.7832857142857</v>
      </c>
      <c r="FF607">
        <v>1955.115357142857</v>
      </c>
      <c r="FG607">
        <v>39.9</v>
      </c>
      <c r="FH607">
        <v>0</v>
      </c>
      <c r="FI607">
        <v>1758659168.4</v>
      </c>
      <c r="FJ607">
        <v>0</v>
      </c>
      <c r="FK607">
        <v>1004.824615384616</v>
      </c>
      <c r="FL607">
        <v>4.192820527714896</v>
      </c>
      <c r="FM607">
        <v>91.83589747057034</v>
      </c>
      <c r="FN607">
        <v>19611.86153846154</v>
      </c>
      <c r="FO607">
        <v>15</v>
      </c>
      <c r="FP607">
        <v>0</v>
      </c>
      <c r="FQ607" t="s">
        <v>441</v>
      </c>
      <c r="FR607">
        <v>1746989605.5</v>
      </c>
      <c r="FS607">
        <v>1746989593.5</v>
      </c>
      <c r="FT607">
        <v>0</v>
      </c>
      <c r="FU607">
        <v>-0.274</v>
      </c>
      <c r="FV607">
        <v>-0.002</v>
      </c>
      <c r="FW607">
        <v>2.549</v>
      </c>
      <c r="FX607">
        <v>0.129</v>
      </c>
      <c r="FY607">
        <v>420</v>
      </c>
      <c r="FZ607">
        <v>17</v>
      </c>
      <c r="GA607">
        <v>0.02</v>
      </c>
      <c r="GB607">
        <v>0.04</v>
      </c>
      <c r="GC607">
        <v>15.8624625</v>
      </c>
      <c r="GD607">
        <v>8.683860787992522</v>
      </c>
      <c r="GE607">
        <v>0.8362771830223217</v>
      </c>
      <c r="GF607">
        <v>0</v>
      </c>
      <c r="GG607">
        <v>1004.595294117647</v>
      </c>
      <c r="GH607">
        <v>4.54881589861394</v>
      </c>
      <c r="GI607">
        <v>0.5169607750173835</v>
      </c>
      <c r="GJ607">
        <v>0</v>
      </c>
      <c r="GK607">
        <v>1.9850425</v>
      </c>
      <c r="GL607">
        <v>0.05204510318949215</v>
      </c>
      <c r="GM607">
        <v>0.005040764698932073</v>
      </c>
      <c r="GN607">
        <v>1</v>
      </c>
      <c r="GO607">
        <v>1</v>
      </c>
      <c r="GP607">
        <v>3</v>
      </c>
      <c r="GQ607" t="s">
        <v>448</v>
      </c>
      <c r="GR607">
        <v>3.10226</v>
      </c>
      <c r="GS607">
        <v>2.72657</v>
      </c>
      <c r="GT607">
        <v>0.0599063</v>
      </c>
      <c r="GU607">
        <v>0.0563272</v>
      </c>
      <c r="GV607">
        <v>0.10042</v>
      </c>
      <c r="GW607">
        <v>0.0951274</v>
      </c>
      <c r="GX607">
        <v>24535.9</v>
      </c>
      <c r="GY607">
        <v>22388.6</v>
      </c>
      <c r="GZ607">
        <v>26664.3</v>
      </c>
      <c r="HA607">
        <v>23948.6</v>
      </c>
      <c r="HB607">
        <v>38382.4</v>
      </c>
      <c r="HC607">
        <v>32037.5</v>
      </c>
      <c r="HD607">
        <v>46565.7</v>
      </c>
      <c r="HE607">
        <v>37894.3</v>
      </c>
      <c r="HF607">
        <v>1.86635</v>
      </c>
      <c r="HG607">
        <v>1.84505</v>
      </c>
      <c r="HH607">
        <v>0.182852</v>
      </c>
      <c r="HI607">
        <v>0</v>
      </c>
      <c r="HJ607">
        <v>27.0133</v>
      </c>
      <c r="HK607">
        <v>999.9</v>
      </c>
      <c r="HL607">
        <v>45.1</v>
      </c>
      <c r="HM607">
        <v>32.2</v>
      </c>
      <c r="HN607">
        <v>24.1378</v>
      </c>
      <c r="HO607">
        <v>61.2623</v>
      </c>
      <c r="HP607">
        <v>22.5801</v>
      </c>
      <c r="HQ607">
        <v>1</v>
      </c>
      <c r="HR607">
        <v>0.156009</v>
      </c>
      <c r="HS607">
        <v>0.15924</v>
      </c>
      <c r="HT607">
        <v>20.2799</v>
      </c>
      <c r="HU607">
        <v>5.2122</v>
      </c>
      <c r="HV607">
        <v>11.98</v>
      </c>
      <c r="HW607">
        <v>4.9636</v>
      </c>
      <c r="HX607">
        <v>3.27433</v>
      </c>
      <c r="HY607">
        <v>9999</v>
      </c>
      <c r="HZ607">
        <v>9999</v>
      </c>
      <c r="IA607">
        <v>9999</v>
      </c>
      <c r="IB607">
        <v>999.9</v>
      </c>
      <c r="IC607">
        <v>1.86393</v>
      </c>
      <c r="ID607">
        <v>1.86012</v>
      </c>
      <c r="IE607">
        <v>1.8584</v>
      </c>
      <c r="IF607">
        <v>1.85974</v>
      </c>
      <c r="IG607">
        <v>1.85989</v>
      </c>
      <c r="IH607">
        <v>1.85838</v>
      </c>
      <c r="II607">
        <v>1.85746</v>
      </c>
      <c r="IJ607">
        <v>1.85242</v>
      </c>
      <c r="IK607">
        <v>0</v>
      </c>
      <c r="IL607">
        <v>0</v>
      </c>
      <c r="IM607">
        <v>0</v>
      </c>
      <c r="IN607">
        <v>0</v>
      </c>
      <c r="IO607" t="s">
        <v>443</v>
      </c>
      <c r="IP607" t="s">
        <v>444</v>
      </c>
      <c r="IQ607" t="s">
        <v>445</v>
      </c>
      <c r="IR607" t="s">
        <v>445</v>
      </c>
      <c r="IS607" t="s">
        <v>445</v>
      </c>
      <c r="IT607" t="s">
        <v>445</v>
      </c>
      <c r="IU607">
        <v>0</v>
      </c>
      <c r="IV607">
        <v>100</v>
      </c>
      <c r="IW607">
        <v>100</v>
      </c>
      <c r="IX607">
        <v>-1.257</v>
      </c>
      <c r="IY607">
        <v>0.2772</v>
      </c>
      <c r="IZ607">
        <v>-1.101190050776656</v>
      </c>
      <c r="JA607">
        <v>-0.0009077452495023094</v>
      </c>
      <c r="JB607">
        <v>1.260287539409167E-06</v>
      </c>
      <c r="JC607">
        <v>-2.747980142854786E-10</v>
      </c>
      <c r="JD607">
        <v>0.01164710740424388</v>
      </c>
      <c r="JE607">
        <v>0.002354074995816399</v>
      </c>
      <c r="JF607">
        <v>0.0004967520844642659</v>
      </c>
      <c r="JG607">
        <v>-1.558376616488758E-06</v>
      </c>
      <c r="JH607">
        <v>1</v>
      </c>
      <c r="JI607">
        <v>1955</v>
      </c>
      <c r="JJ607">
        <v>1</v>
      </c>
      <c r="JK607">
        <v>26</v>
      </c>
      <c r="JL607">
        <v>194492.7</v>
      </c>
      <c r="JM607">
        <v>194492.9</v>
      </c>
      <c r="JN607">
        <v>0.708008</v>
      </c>
      <c r="JO607">
        <v>2.64282</v>
      </c>
      <c r="JP607">
        <v>1.49658</v>
      </c>
      <c r="JQ607">
        <v>2.34619</v>
      </c>
      <c r="JR607">
        <v>1.54907</v>
      </c>
      <c r="JS607">
        <v>2.46948</v>
      </c>
      <c r="JT607">
        <v>36.6943</v>
      </c>
      <c r="JU607">
        <v>24.1751</v>
      </c>
      <c r="JV607">
        <v>18</v>
      </c>
      <c r="JW607">
        <v>483.962</v>
      </c>
      <c r="JX607">
        <v>485.005</v>
      </c>
      <c r="JY607">
        <v>27.1035</v>
      </c>
      <c r="JZ607">
        <v>29.2725</v>
      </c>
      <c r="KA607">
        <v>29.9998</v>
      </c>
      <c r="KB607">
        <v>29.5509</v>
      </c>
      <c r="KC607">
        <v>29.5603</v>
      </c>
      <c r="KD607">
        <v>14.2729</v>
      </c>
      <c r="KE607">
        <v>18.4005</v>
      </c>
      <c r="KF607">
        <v>55.131</v>
      </c>
      <c r="KG607">
        <v>27.1047</v>
      </c>
      <c r="KH607">
        <v>212.819</v>
      </c>
      <c r="KI607">
        <v>19.7846</v>
      </c>
      <c r="KJ607">
        <v>101.809</v>
      </c>
      <c r="KK607">
        <v>91.3822</v>
      </c>
    </row>
    <row r="608" spans="1:297">
      <c r="A608">
        <v>590</v>
      </c>
      <c r="B608">
        <v>1758659174.6</v>
      </c>
      <c r="C608">
        <v>17541.59999990463</v>
      </c>
      <c r="D608" t="s">
        <v>1630</v>
      </c>
      <c r="E608" t="s">
        <v>1631</v>
      </c>
      <c r="F608">
        <v>5</v>
      </c>
      <c r="G608" t="s">
        <v>1413</v>
      </c>
      <c r="H608" t="s">
        <v>438</v>
      </c>
      <c r="I608">
        <v>1758659167.1</v>
      </c>
      <c r="J608">
        <f>(K608)/1000</f>
        <v>0</v>
      </c>
      <c r="K608">
        <f>IF(DP608, AN608, AH608)</f>
        <v>0</v>
      </c>
      <c r="L608">
        <f>IF(DP608, AI608, AG608)</f>
        <v>0</v>
      </c>
      <c r="M608">
        <f>DR608 - IF(AU608&gt;1, L608*DL608*100.0/(AW608), 0)</f>
        <v>0</v>
      </c>
      <c r="N608">
        <f>((T608-J608/2)*M608-L608)/(T608+J608/2)</f>
        <v>0</v>
      </c>
      <c r="O608">
        <f>N608*(DY608+DZ608)/1000.0</f>
        <v>0</v>
      </c>
      <c r="P608">
        <f>(DR608 - IF(AU608&gt;1, L608*DL608*100.0/(AW608), 0))*(DY608+DZ608)/1000.0</f>
        <v>0</v>
      </c>
      <c r="Q608">
        <f>2.0/((1/S608-1/R608)+SIGN(S608)*SQRT((1/S608-1/R608)*(1/S608-1/R608) + 4*DM608/((DM608+1)*(DM608+1))*(2*1/S608*1/R608-1/R608*1/R608)))</f>
        <v>0</v>
      </c>
      <c r="R608">
        <f>IF(LEFT(DN608,1)&lt;&gt;"0",IF(LEFT(DN608,1)="1",3.0,DO608),$D$5+$E$5*(EF608*DY608/($K$5*1000))+$F$5*(EF608*DY608/($K$5*1000))*MAX(MIN(DL608,$J$5),$I$5)*MAX(MIN(DL608,$J$5),$I$5)+$G$5*MAX(MIN(DL608,$J$5),$I$5)*(EF608*DY608/($K$5*1000))+$H$5*(EF608*DY608/($K$5*1000))*(EF608*DY608/($K$5*1000)))</f>
        <v>0</v>
      </c>
      <c r="S608">
        <f>J608*(1000-(1000*0.61365*exp(17.502*W608/(240.97+W608))/(DY608+DZ608)+DT608)/2)/(1000*0.61365*exp(17.502*W608/(240.97+W608))/(DY608+DZ608)-DT608)</f>
        <v>0</v>
      </c>
      <c r="T608">
        <f>1/((DM608+1)/(Q608/1.6)+1/(R608/1.37)) + DM608/((DM608+1)/(Q608/1.6) + DM608/(R608/1.37))</f>
        <v>0</v>
      </c>
      <c r="U608">
        <f>(DH608*DK608)</f>
        <v>0</v>
      </c>
      <c r="V608">
        <f>(EA608+(U608+2*0.95*5.67E-8*(((EA608+$B$9)+273)^4-(EA608+273)^4)-44100*J608)/(1.84*29.3*R608+8*0.95*5.67E-8*(EA608+273)^3))</f>
        <v>0</v>
      </c>
      <c r="W608">
        <f>($C$9*EB608+$D$9*EC608+$E$9*V608)</f>
        <v>0</v>
      </c>
      <c r="X608">
        <f>0.61365*exp(17.502*W608/(240.97+W608))</f>
        <v>0</v>
      </c>
      <c r="Y608">
        <f>(Z608/AA608*100)</f>
        <v>0</v>
      </c>
      <c r="Z608">
        <f>DT608*(DY608+DZ608)/1000</f>
        <v>0</v>
      </c>
      <c r="AA608">
        <f>0.61365*exp(17.502*EA608/(240.97+EA608))</f>
        <v>0</v>
      </c>
      <c r="AB608">
        <f>(X608-DT608*(DY608+DZ608)/1000)</f>
        <v>0</v>
      </c>
      <c r="AC608">
        <f>(-J608*44100)</f>
        <v>0</v>
      </c>
      <c r="AD608">
        <f>2*29.3*R608*0.92*(EA608-W608)</f>
        <v>0</v>
      </c>
      <c r="AE608">
        <f>2*0.95*5.67E-8*(((EA608+$B$9)+273)^4-(W608+273)^4)</f>
        <v>0</v>
      </c>
      <c r="AF608">
        <f>U608+AE608+AC608+AD608</f>
        <v>0</v>
      </c>
      <c r="AG608">
        <f>DX608*AU608*(DS608-DR608*(1000-AU608*DU608)/(1000-AU608*DT608))/(100*DL608)</f>
        <v>0</v>
      </c>
      <c r="AH608">
        <f>1000*DX608*AU608*(DT608-DU608)/(100*DL608*(1000-AU608*DT608))</f>
        <v>0</v>
      </c>
      <c r="AI608">
        <f>(AJ608 - AK608 - DY608*1E3/(8.314*(EA608+273.15)) * AM608/DX608 * AL608) * DX608/(100*DL608) * (1000 - DU608)/1000</f>
        <v>0</v>
      </c>
      <c r="AJ608">
        <v>239.6576970503909</v>
      </c>
      <c r="AK608">
        <v>249.8487575757576</v>
      </c>
      <c r="AL608">
        <v>-3.277216610755998</v>
      </c>
      <c r="AM608">
        <v>65.18477943434209</v>
      </c>
      <c r="AN608">
        <f>(AP608 - AO608 + DY608*1E3/(8.314*(EA608+273.15)) * AR608/DX608 * AQ608) * DX608/(100*DL608) * 1000/(1000 - AP608)</f>
        <v>0</v>
      </c>
      <c r="AO608">
        <v>19.81010558833186</v>
      </c>
      <c r="AP608">
        <v>21.80574363636363</v>
      </c>
      <c r="AQ608">
        <v>-7.050781457773146E-05</v>
      </c>
      <c r="AR608">
        <v>105.4763033524908</v>
      </c>
      <c r="AS608">
        <v>0</v>
      </c>
      <c r="AT608">
        <v>0</v>
      </c>
      <c r="AU608">
        <f>IF(AS608*$H$15&gt;=AW608,1.0,(AW608/(AW608-AS608*$H$15)))</f>
        <v>0</v>
      </c>
      <c r="AV608">
        <f>(AU608-1)*100</f>
        <v>0</v>
      </c>
      <c r="AW608">
        <f>MAX(0,($B$15+$C$15*EF608)/(1+$D$15*EF608)*DY608/(EA608+273)*$E$15)</f>
        <v>0</v>
      </c>
      <c r="AX608" t="s">
        <v>439</v>
      </c>
      <c r="AY608" t="s">
        <v>439</v>
      </c>
      <c r="AZ608">
        <v>0</v>
      </c>
      <c r="BA608">
        <v>0</v>
      </c>
      <c r="BB608">
        <f>1-AZ608/BA608</f>
        <v>0</v>
      </c>
      <c r="BC608">
        <v>0</v>
      </c>
      <c r="BD608" t="s">
        <v>439</v>
      </c>
      <c r="BE608" t="s">
        <v>439</v>
      </c>
      <c r="BF608">
        <v>0</v>
      </c>
      <c r="BG608">
        <v>0</v>
      </c>
      <c r="BH608">
        <f>1-BF608/BG608</f>
        <v>0</v>
      </c>
      <c r="BI608">
        <v>0.5</v>
      </c>
      <c r="BJ608">
        <f>DI608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439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DH608">
        <f>$B$13*EG608+$C$13*EH608+$F$13*ES608*(1-EV608)</f>
        <v>0</v>
      </c>
      <c r="DI608">
        <f>DH608*DJ608</f>
        <v>0</v>
      </c>
      <c r="DJ608">
        <f>($B$13*$D$11+$C$13*$D$11+$F$13*((FF608+EX608)/MAX(FF608+EX608+FG608, 0.1)*$I$11+FG608/MAX(FF608+EX608+FG608, 0.1)*$J$11))/($B$13+$C$13+$F$13)</f>
        <v>0</v>
      </c>
      <c r="DK608">
        <f>($B$13*$K$11+$C$13*$K$11+$F$13*((FF608+EX608)/MAX(FF608+EX608+FG608, 0.1)*$P$11+FG608/MAX(FF608+EX608+FG608, 0.1)*$Q$11))/($B$13+$C$13+$F$13)</f>
        <v>0</v>
      </c>
      <c r="DL608">
        <v>5.79</v>
      </c>
      <c r="DM608">
        <v>0.5</v>
      </c>
      <c r="DN608" t="s">
        <v>440</v>
      </c>
      <c r="DO608">
        <v>2</v>
      </c>
      <c r="DP608" t="b">
        <v>1</v>
      </c>
      <c r="DQ608">
        <v>1758659167.1</v>
      </c>
      <c r="DR608">
        <v>266.7798518518518</v>
      </c>
      <c r="DS608">
        <v>249.8727777777778</v>
      </c>
      <c r="DT608">
        <v>21.81185185185185</v>
      </c>
      <c r="DU608">
        <v>19.81991481481482</v>
      </c>
      <c r="DV608">
        <v>268.039037037037</v>
      </c>
      <c r="DW608">
        <v>21.5347037037037</v>
      </c>
      <c r="DX608">
        <v>499.9401481481481</v>
      </c>
      <c r="DY608">
        <v>90.23065555555556</v>
      </c>
      <c r="DZ608">
        <v>0.06857978148148149</v>
      </c>
      <c r="EA608">
        <v>28.66984814814814</v>
      </c>
      <c r="EB608">
        <v>29.99981851851852</v>
      </c>
      <c r="EC608">
        <v>999.9000000000001</v>
      </c>
      <c r="ED608">
        <v>0</v>
      </c>
      <c r="EE608">
        <v>0</v>
      </c>
      <c r="EF608">
        <v>10003.10148148148</v>
      </c>
      <c r="EG608">
        <v>0</v>
      </c>
      <c r="EH608">
        <v>11.43752962962963</v>
      </c>
      <c r="EI608">
        <v>16.90722592592592</v>
      </c>
      <c r="EJ608">
        <v>272.7287037037037</v>
      </c>
      <c r="EK608">
        <v>254.9254814814815</v>
      </c>
      <c r="EL608">
        <v>1.991934814814815</v>
      </c>
      <c r="EM608">
        <v>249.8727777777778</v>
      </c>
      <c r="EN608">
        <v>19.81991481481482</v>
      </c>
      <c r="EO608">
        <v>1.968097777777778</v>
      </c>
      <c r="EP608">
        <v>1.788364074074074</v>
      </c>
      <c r="EQ608">
        <v>17.18998888888889</v>
      </c>
      <c r="ER608">
        <v>15.68545185185185</v>
      </c>
      <c r="ES608">
        <v>2000.028888888889</v>
      </c>
      <c r="ET608">
        <v>0.979999</v>
      </c>
      <c r="EU608">
        <v>0.0200011962962963</v>
      </c>
      <c r="EV608">
        <v>0</v>
      </c>
      <c r="EW608">
        <v>1005.2</v>
      </c>
      <c r="EX608">
        <v>5.00078</v>
      </c>
      <c r="EY608">
        <v>19619.01851851852</v>
      </c>
      <c r="EZ608">
        <v>16379.85185185185</v>
      </c>
      <c r="FA608">
        <v>39.5784074074074</v>
      </c>
      <c r="FB608">
        <v>40.46966666666666</v>
      </c>
      <c r="FC608">
        <v>39.71511111111111</v>
      </c>
      <c r="FD608">
        <v>40.11085185185185</v>
      </c>
      <c r="FE608">
        <v>40.8077037037037</v>
      </c>
      <c r="FF608">
        <v>1955.128888888889</v>
      </c>
      <c r="FG608">
        <v>39.9</v>
      </c>
      <c r="FH608">
        <v>0</v>
      </c>
      <c r="FI608">
        <v>1758659173.2</v>
      </c>
      <c r="FJ608">
        <v>0</v>
      </c>
      <c r="FK608">
        <v>1005.200384615385</v>
      </c>
      <c r="FL608">
        <v>4.431794882596712</v>
      </c>
      <c r="FM608">
        <v>91.52136765579152</v>
      </c>
      <c r="FN608">
        <v>19619.15384615384</v>
      </c>
      <c r="FO608">
        <v>15</v>
      </c>
      <c r="FP608">
        <v>0</v>
      </c>
      <c r="FQ608" t="s">
        <v>441</v>
      </c>
      <c r="FR608">
        <v>1746989605.5</v>
      </c>
      <c r="FS608">
        <v>1746989593.5</v>
      </c>
      <c r="FT608">
        <v>0</v>
      </c>
      <c r="FU608">
        <v>-0.274</v>
      </c>
      <c r="FV608">
        <v>-0.002</v>
      </c>
      <c r="FW608">
        <v>2.549</v>
      </c>
      <c r="FX608">
        <v>0.129</v>
      </c>
      <c r="FY608">
        <v>420</v>
      </c>
      <c r="FZ608">
        <v>17</v>
      </c>
      <c r="GA608">
        <v>0.02</v>
      </c>
      <c r="GB608">
        <v>0.04</v>
      </c>
      <c r="GC608">
        <v>16.4042775</v>
      </c>
      <c r="GD608">
        <v>8.061508818011225</v>
      </c>
      <c r="GE608">
        <v>0.7784796000819483</v>
      </c>
      <c r="GF608">
        <v>0</v>
      </c>
      <c r="GG608">
        <v>1004.875294117647</v>
      </c>
      <c r="GH608">
        <v>4.899312455435636</v>
      </c>
      <c r="GI608">
        <v>0.5526206830884645</v>
      </c>
      <c r="GJ608">
        <v>0</v>
      </c>
      <c r="GK608">
        <v>1.988726</v>
      </c>
      <c r="GL608">
        <v>0.05236998123827397</v>
      </c>
      <c r="GM608">
        <v>0.005071787061776147</v>
      </c>
      <c r="GN608">
        <v>1</v>
      </c>
      <c r="GO608">
        <v>1</v>
      </c>
      <c r="GP608">
        <v>3</v>
      </c>
      <c r="GQ608" t="s">
        <v>448</v>
      </c>
      <c r="GR608">
        <v>3.10229</v>
      </c>
      <c r="GS608">
        <v>2.72719</v>
      </c>
      <c r="GT608">
        <v>0.0567989</v>
      </c>
      <c r="GU608">
        <v>0.0530525</v>
      </c>
      <c r="GV608">
        <v>0.100403</v>
      </c>
      <c r="GW608">
        <v>0.0950946</v>
      </c>
      <c r="GX608">
        <v>24617</v>
      </c>
      <c r="GY608">
        <v>22466.5</v>
      </c>
      <c r="GZ608">
        <v>26664.4</v>
      </c>
      <c r="HA608">
        <v>23948.7</v>
      </c>
      <c r="HB608">
        <v>38382.9</v>
      </c>
      <c r="HC608">
        <v>32038.3</v>
      </c>
      <c r="HD608">
        <v>46565.8</v>
      </c>
      <c r="HE608">
        <v>37894.3</v>
      </c>
      <c r="HF608">
        <v>1.86675</v>
      </c>
      <c r="HG608">
        <v>1.8452</v>
      </c>
      <c r="HH608">
        <v>0.183471</v>
      </c>
      <c r="HI608">
        <v>0</v>
      </c>
      <c r="HJ608">
        <v>27.0146</v>
      </c>
      <c r="HK608">
        <v>999.9</v>
      </c>
      <c r="HL608">
        <v>45.1</v>
      </c>
      <c r="HM608">
        <v>32.2</v>
      </c>
      <c r="HN608">
        <v>24.1383</v>
      </c>
      <c r="HO608">
        <v>61.0023</v>
      </c>
      <c r="HP608">
        <v>22.6122</v>
      </c>
      <c r="HQ608">
        <v>1</v>
      </c>
      <c r="HR608">
        <v>0.155526</v>
      </c>
      <c r="HS608">
        <v>0.150722</v>
      </c>
      <c r="HT608">
        <v>20.28</v>
      </c>
      <c r="HU608">
        <v>5.2113</v>
      </c>
      <c r="HV608">
        <v>11.9798</v>
      </c>
      <c r="HW608">
        <v>4.9637</v>
      </c>
      <c r="HX608">
        <v>3.27438</v>
      </c>
      <c r="HY608">
        <v>9999</v>
      </c>
      <c r="HZ608">
        <v>9999</v>
      </c>
      <c r="IA608">
        <v>9999</v>
      </c>
      <c r="IB608">
        <v>999.9</v>
      </c>
      <c r="IC608">
        <v>1.86391</v>
      </c>
      <c r="ID608">
        <v>1.86011</v>
      </c>
      <c r="IE608">
        <v>1.85839</v>
      </c>
      <c r="IF608">
        <v>1.85974</v>
      </c>
      <c r="IG608">
        <v>1.85989</v>
      </c>
      <c r="IH608">
        <v>1.85838</v>
      </c>
      <c r="II608">
        <v>1.85746</v>
      </c>
      <c r="IJ608">
        <v>1.85242</v>
      </c>
      <c r="IK608">
        <v>0</v>
      </c>
      <c r="IL608">
        <v>0</v>
      </c>
      <c r="IM608">
        <v>0</v>
      </c>
      <c r="IN608">
        <v>0</v>
      </c>
      <c r="IO608" t="s">
        <v>443</v>
      </c>
      <c r="IP608" t="s">
        <v>444</v>
      </c>
      <c r="IQ608" t="s">
        <v>445</v>
      </c>
      <c r="IR608" t="s">
        <v>445</v>
      </c>
      <c r="IS608" t="s">
        <v>445</v>
      </c>
      <c r="IT608" t="s">
        <v>445</v>
      </c>
      <c r="IU608">
        <v>0</v>
      </c>
      <c r="IV608">
        <v>100</v>
      </c>
      <c r="IW608">
        <v>100</v>
      </c>
      <c r="IX608">
        <v>-1.251</v>
      </c>
      <c r="IY608">
        <v>0.277</v>
      </c>
      <c r="IZ608">
        <v>-1.101190050776656</v>
      </c>
      <c r="JA608">
        <v>-0.0009077452495023094</v>
      </c>
      <c r="JB608">
        <v>1.260287539409167E-06</v>
      </c>
      <c r="JC608">
        <v>-2.747980142854786E-10</v>
      </c>
      <c r="JD608">
        <v>0.01164710740424388</v>
      </c>
      <c r="JE608">
        <v>0.002354074995816399</v>
      </c>
      <c r="JF608">
        <v>0.0004967520844642659</v>
      </c>
      <c r="JG608">
        <v>-1.558376616488758E-06</v>
      </c>
      <c r="JH608">
        <v>1</v>
      </c>
      <c r="JI608">
        <v>1955</v>
      </c>
      <c r="JJ608">
        <v>1</v>
      </c>
      <c r="JK608">
        <v>26</v>
      </c>
      <c r="JL608">
        <v>194492.8</v>
      </c>
      <c r="JM608">
        <v>194493</v>
      </c>
      <c r="JN608">
        <v>0.667725</v>
      </c>
      <c r="JO608">
        <v>2.63672</v>
      </c>
      <c r="JP608">
        <v>1.49658</v>
      </c>
      <c r="JQ608">
        <v>2.34619</v>
      </c>
      <c r="JR608">
        <v>1.54907</v>
      </c>
      <c r="JS608">
        <v>2.47314</v>
      </c>
      <c r="JT608">
        <v>36.6943</v>
      </c>
      <c r="JU608">
        <v>24.1838</v>
      </c>
      <c r="JV608">
        <v>18</v>
      </c>
      <c r="JW608">
        <v>484.177</v>
      </c>
      <c r="JX608">
        <v>485.081</v>
      </c>
      <c r="JY608">
        <v>27.104</v>
      </c>
      <c r="JZ608">
        <v>29.2705</v>
      </c>
      <c r="KA608">
        <v>29.9998</v>
      </c>
      <c r="KB608">
        <v>29.5483</v>
      </c>
      <c r="KC608">
        <v>29.5577</v>
      </c>
      <c r="KD608">
        <v>13.4495</v>
      </c>
      <c r="KE608">
        <v>18.4005</v>
      </c>
      <c r="KF608">
        <v>55.131</v>
      </c>
      <c r="KG608">
        <v>27.1058</v>
      </c>
      <c r="KH608">
        <v>199.448</v>
      </c>
      <c r="KI608">
        <v>19.7833</v>
      </c>
      <c r="KJ608">
        <v>101.809</v>
      </c>
      <c r="KK608">
        <v>91.3823</v>
      </c>
    </row>
    <row r="609" spans="1:297">
      <c r="A609">
        <v>591</v>
      </c>
      <c r="B609">
        <v>1758659179.6</v>
      </c>
      <c r="C609">
        <v>17546.59999990463</v>
      </c>
      <c r="D609" t="s">
        <v>1632</v>
      </c>
      <c r="E609" t="s">
        <v>1633</v>
      </c>
      <c r="F609">
        <v>5</v>
      </c>
      <c r="G609" t="s">
        <v>1413</v>
      </c>
      <c r="H609" t="s">
        <v>438</v>
      </c>
      <c r="I609">
        <v>1758659171.814285</v>
      </c>
      <c r="J609">
        <f>(K609)/1000</f>
        <v>0</v>
      </c>
      <c r="K609">
        <f>IF(DP609, AN609, AH609)</f>
        <v>0</v>
      </c>
      <c r="L609">
        <f>IF(DP609, AI609, AG609)</f>
        <v>0</v>
      </c>
      <c r="M609">
        <f>DR609 - IF(AU609&gt;1, L609*DL609*100.0/(AW609), 0)</f>
        <v>0</v>
      </c>
      <c r="N609">
        <f>((T609-J609/2)*M609-L609)/(T609+J609/2)</f>
        <v>0</v>
      </c>
      <c r="O609">
        <f>N609*(DY609+DZ609)/1000.0</f>
        <v>0</v>
      </c>
      <c r="P609">
        <f>(DR609 - IF(AU609&gt;1, L609*DL609*100.0/(AW609), 0))*(DY609+DZ609)/1000.0</f>
        <v>0</v>
      </c>
      <c r="Q609">
        <f>2.0/((1/S609-1/R609)+SIGN(S609)*SQRT((1/S609-1/R609)*(1/S609-1/R609) + 4*DM609/((DM609+1)*(DM609+1))*(2*1/S609*1/R609-1/R609*1/R609)))</f>
        <v>0</v>
      </c>
      <c r="R609">
        <f>IF(LEFT(DN609,1)&lt;&gt;"0",IF(LEFT(DN609,1)="1",3.0,DO609),$D$5+$E$5*(EF609*DY609/($K$5*1000))+$F$5*(EF609*DY609/($K$5*1000))*MAX(MIN(DL609,$J$5),$I$5)*MAX(MIN(DL609,$J$5),$I$5)+$G$5*MAX(MIN(DL609,$J$5),$I$5)*(EF609*DY609/($K$5*1000))+$H$5*(EF609*DY609/($K$5*1000))*(EF609*DY609/($K$5*1000)))</f>
        <v>0</v>
      </c>
      <c r="S609">
        <f>J609*(1000-(1000*0.61365*exp(17.502*W609/(240.97+W609))/(DY609+DZ609)+DT609)/2)/(1000*0.61365*exp(17.502*W609/(240.97+W609))/(DY609+DZ609)-DT609)</f>
        <v>0</v>
      </c>
      <c r="T609">
        <f>1/((DM609+1)/(Q609/1.6)+1/(R609/1.37)) + DM609/((DM609+1)/(Q609/1.6) + DM609/(R609/1.37))</f>
        <v>0</v>
      </c>
      <c r="U609">
        <f>(DH609*DK609)</f>
        <v>0</v>
      </c>
      <c r="V609">
        <f>(EA609+(U609+2*0.95*5.67E-8*(((EA609+$B$9)+273)^4-(EA609+273)^4)-44100*J609)/(1.84*29.3*R609+8*0.95*5.67E-8*(EA609+273)^3))</f>
        <v>0</v>
      </c>
      <c r="W609">
        <f>($C$9*EB609+$D$9*EC609+$E$9*V609)</f>
        <v>0</v>
      </c>
      <c r="X609">
        <f>0.61365*exp(17.502*W609/(240.97+W609))</f>
        <v>0</v>
      </c>
      <c r="Y609">
        <f>(Z609/AA609*100)</f>
        <v>0</v>
      </c>
      <c r="Z609">
        <f>DT609*(DY609+DZ609)/1000</f>
        <v>0</v>
      </c>
      <c r="AA609">
        <f>0.61365*exp(17.502*EA609/(240.97+EA609))</f>
        <v>0</v>
      </c>
      <c r="AB609">
        <f>(X609-DT609*(DY609+DZ609)/1000)</f>
        <v>0</v>
      </c>
      <c r="AC609">
        <f>(-J609*44100)</f>
        <v>0</v>
      </c>
      <c r="AD609">
        <f>2*29.3*R609*0.92*(EA609-W609)</f>
        <v>0</v>
      </c>
      <c r="AE609">
        <f>2*0.95*5.67E-8*(((EA609+$B$9)+273)^4-(W609+273)^4)</f>
        <v>0</v>
      </c>
      <c r="AF609">
        <f>U609+AE609+AC609+AD609</f>
        <v>0</v>
      </c>
      <c r="AG609">
        <f>DX609*AU609*(DS609-DR609*(1000-AU609*DU609)/(1000-AU609*DT609))/(100*DL609)</f>
        <v>0</v>
      </c>
      <c r="AH609">
        <f>1000*DX609*AU609*(DT609-DU609)/(100*DL609*(1000-AU609*DT609))</f>
        <v>0</v>
      </c>
      <c r="AI609">
        <f>(AJ609 - AK609 - DY609*1E3/(8.314*(EA609+273.15)) * AM609/DX609 * AL609) * DX609/(100*DL609) * (1000 - DU609)/1000</f>
        <v>0</v>
      </c>
      <c r="AJ609">
        <v>222.8623772531849</v>
      </c>
      <c r="AK609">
        <v>233.4961636363636</v>
      </c>
      <c r="AL609">
        <v>-3.267564898114664</v>
      </c>
      <c r="AM609">
        <v>65.18477943434209</v>
      </c>
      <c r="AN609">
        <f>(AP609 - AO609 + DY609*1E3/(8.314*(EA609+273.15)) * AR609/DX609 * AQ609) * DX609/(100*DL609) * 1000/(1000 - AP609)</f>
        <v>0</v>
      </c>
      <c r="AO609">
        <v>19.80364151629245</v>
      </c>
      <c r="AP609">
        <v>21.80287757575758</v>
      </c>
      <c r="AQ609">
        <v>-2.786349174214408E-05</v>
      </c>
      <c r="AR609">
        <v>105.4763033524908</v>
      </c>
      <c r="AS609">
        <v>0</v>
      </c>
      <c r="AT609">
        <v>0</v>
      </c>
      <c r="AU609">
        <f>IF(AS609*$H$15&gt;=AW609,1.0,(AW609/(AW609-AS609*$H$15)))</f>
        <v>0</v>
      </c>
      <c r="AV609">
        <f>(AU609-1)*100</f>
        <v>0</v>
      </c>
      <c r="AW609">
        <f>MAX(0,($B$15+$C$15*EF609)/(1+$D$15*EF609)*DY609/(EA609+273)*$E$15)</f>
        <v>0</v>
      </c>
      <c r="AX609" t="s">
        <v>439</v>
      </c>
      <c r="AY609" t="s">
        <v>439</v>
      </c>
      <c r="AZ609">
        <v>0</v>
      </c>
      <c r="BA609">
        <v>0</v>
      </c>
      <c r="BB609">
        <f>1-AZ609/BA609</f>
        <v>0</v>
      </c>
      <c r="BC609">
        <v>0</v>
      </c>
      <c r="BD609" t="s">
        <v>439</v>
      </c>
      <c r="BE609" t="s">
        <v>439</v>
      </c>
      <c r="BF609">
        <v>0</v>
      </c>
      <c r="BG609">
        <v>0</v>
      </c>
      <c r="BH609">
        <f>1-BF609/BG609</f>
        <v>0</v>
      </c>
      <c r="BI609">
        <v>0.5</v>
      </c>
      <c r="BJ609">
        <f>DI609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439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DH609">
        <f>$B$13*EG609+$C$13*EH609+$F$13*ES609*(1-EV609)</f>
        <v>0</v>
      </c>
      <c r="DI609">
        <f>DH609*DJ609</f>
        <v>0</v>
      </c>
      <c r="DJ609">
        <f>($B$13*$D$11+$C$13*$D$11+$F$13*((FF609+EX609)/MAX(FF609+EX609+FG609, 0.1)*$I$11+FG609/MAX(FF609+EX609+FG609, 0.1)*$J$11))/($B$13+$C$13+$F$13)</f>
        <v>0</v>
      </c>
      <c r="DK609">
        <f>($B$13*$K$11+$C$13*$K$11+$F$13*((FF609+EX609)/MAX(FF609+EX609+FG609, 0.1)*$P$11+FG609/MAX(FF609+EX609+FG609, 0.1)*$Q$11))/($B$13+$C$13+$F$13)</f>
        <v>0</v>
      </c>
      <c r="DL609">
        <v>5.79</v>
      </c>
      <c r="DM609">
        <v>0.5</v>
      </c>
      <c r="DN609" t="s">
        <v>440</v>
      </c>
      <c r="DO609">
        <v>2</v>
      </c>
      <c r="DP609" t="b">
        <v>1</v>
      </c>
      <c r="DQ609">
        <v>1758659171.814285</v>
      </c>
      <c r="DR609">
        <v>251.7163928571429</v>
      </c>
      <c r="DS609">
        <v>234.2803214285714</v>
      </c>
      <c r="DT609">
        <v>21.80847499999999</v>
      </c>
      <c r="DU609">
        <v>19.81285357142857</v>
      </c>
      <c r="DV609">
        <v>252.9708571428571</v>
      </c>
      <c r="DW609">
        <v>21.53140357142857</v>
      </c>
      <c r="DX609">
        <v>499.99975</v>
      </c>
      <c r="DY609">
        <v>90.23024642857142</v>
      </c>
      <c r="DZ609">
        <v>0.06864271785714286</v>
      </c>
      <c r="EA609">
        <v>28.67170357142857</v>
      </c>
      <c r="EB609">
        <v>30.00479642857144</v>
      </c>
      <c r="EC609">
        <v>999.9000000000002</v>
      </c>
      <c r="ED609">
        <v>0</v>
      </c>
      <c r="EE609">
        <v>0</v>
      </c>
      <c r="EF609">
        <v>10005.69428571429</v>
      </c>
      <c r="EG609">
        <v>0</v>
      </c>
      <c r="EH609">
        <v>11.32048214285714</v>
      </c>
      <c r="EI609">
        <v>17.43613928571429</v>
      </c>
      <c r="EJ609">
        <v>257.3283928571429</v>
      </c>
      <c r="EK609">
        <v>239.0161071428571</v>
      </c>
      <c r="EL609">
        <v>1.995630357142857</v>
      </c>
      <c r="EM609">
        <v>234.2803214285714</v>
      </c>
      <c r="EN609">
        <v>19.81285357142857</v>
      </c>
      <c r="EO609">
        <v>1.967784642857143</v>
      </c>
      <c r="EP609">
        <v>1.787718214285714</v>
      </c>
      <c r="EQ609">
        <v>17.18746785714286</v>
      </c>
      <c r="ER609">
        <v>15.67981071428572</v>
      </c>
      <c r="ES609">
        <v>2000.007857142857</v>
      </c>
      <c r="ET609">
        <v>0.9799987499999999</v>
      </c>
      <c r="EU609">
        <v>0.02000144642857143</v>
      </c>
      <c r="EV609">
        <v>0</v>
      </c>
      <c r="EW609">
        <v>1005.565</v>
      </c>
      <c r="EX609">
        <v>5.00078</v>
      </c>
      <c r="EY609">
        <v>19626.35357142857</v>
      </c>
      <c r="EZ609">
        <v>16379.68214285714</v>
      </c>
      <c r="FA609">
        <v>39.57785714285713</v>
      </c>
      <c r="FB609">
        <v>40.47292857142856</v>
      </c>
      <c r="FC609">
        <v>39.69853571428572</v>
      </c>
      <c r="FD609">
        <v>40.10464285714285</v>
      </c>
      <c r="FE609">
        <v>40.80107142857143</v>
      </c>
      <c r="FF609">
        <v>1955.107857142857</v>
      </c>
      <c r="FG609">
        <v>39.9</v>
      </c>
      <c r="FH609">
        <v>0</v>
      </c>
      <c r="FI609">
        <v>1758659178</v>
      </c>
      <c r="FJ609">
        <v>0</v>
      </c>
      <c r="FK609">
        <v>1005.582307692308</v>
      </c>
      <c r="FL609">
        <v>4.693333336995161</v>
      </c>
      <c r="FM609">
        <v>98.96752128179192</v>
      </c>
      <c r="FN609">
        <v>19626.63846153846</v>
      </c>
      <c r="FO609">
        <v>15</v>
      </c>
      <c r="FP609">
        <v>0</v>
      </c>
      <c r="FQ609" t="s">
        <v>441</v>
      </c>
      <c r="FR609">
        <v>1746989605.5</v>
      </c>
      <c r="FS609">
        <v>1746989593.5</v>
      </c>
      <c r="FT609">
        <v>0</v>
      </c>
      <c r="FU609">
        <v>-0.274</v>
      </c>
      <c r="FV609">
        <v>-0.002</v>
      </c>
      <c r="FW609">
        <v>2.549</v>
      </c>
      <c r="FX609">
        <v>0.129</v>
      </c>
      <c r="FY609">
        <v>420</v>
      </c>
      <c r="FZ609">
        <v>17</v>
      </c>
      <c r="GA609">
        <v>0.02</v>
      </c>
      <c r="GB609">
        <v>0.04</v>
      </c>
      <c r="GC609">
        <v>17.05219024390244</v>
      </c>
      <c r="GD609">
        <v>6.822572822299608</v>
      </c>
      <c r="GE609">
        <v>0.6754748612624318</v>
      </c>
      <c r="GF609">
        <v>0</v>
      </c>
      <c r="GG609">
        <v>1005.301764705882</v>
      </c>
      <c r="GH609">
        <v>4.522841865726175</v>
      </c>
      <c r="GI609">
        <v>0.5117758619473645</v>
      </c>
      <c r="GJ609">
        <v>0</v>
      </c>
      <c r="GK609">
        <v>1.99303487804878</v>
      </c>
      <c r="GL609">
        <v>0.0498261324041863</v>
      </c>
      <c r="GM609">
        <v>0.00495398293662254</v>
      </c>
      <c r="GN609">
        <v>1</v>
      </c>
      <c r="GO609">
        <v>1</v>
      </c>
      <c r="GP609">
        <v>3</v>
      </c>
      <c r="GQ609" t="s">
        <v>448</v>
      </c>
      <c r="GR609">
        <v>3.10233</v>
      </c>
      <c r="GS609">
        <v>2.72674</v>
      </c>
      <c r="GT609">
        <v>0.0536307</v>
      </c>
      <c r="GU609">
        <v>0.0496696</v>
      </c>
      <c r="GV609">
        <v>0.100392</v>
      </c>
      <c r="GW609">
        <v>0.09507640000000001</v>
      </c>
      <c r="GX609">
        <v>24699.7</v>
      </c>
      <c r="GY609">
        <v>22546.5</v>
      </c>
      <c r="GZ609">
        <v>26664.4</v>
      </c>
      <c r="HA609">
        <v>23948.6</v>
      </c>
      <c r="HB609">
        <v>38383.2</v>
      </c>
      <c r="HC609">
        <v>32038.8</v>
      </c>
      <c r="HD609">
        <v>46566.1</v>
      </c>
      <c r="HE609">
        <v>37894.4</v>
      </c>
      <c r="HF609">
        <v>1.86655</v>
      </c>
      <c r="HG609">
        <v>1.8452</v>
      </c>
      <c r="HH609">
        <v>0.183709</v>
      </c>
      <c r="HI609">
        <v>0</v>
      </c>
      <c r="HJ609">
        <v>27.0168</v>
      </c>
      <c r="HK609">
        <v>999.9</v>
      </c>
      <c r="HL609">
        <v>45.1</v>
      </c>
      <c r="HM609">
        <v>32.2</v>
      </c>
      <c r="HN609">
        <v>24.1395</v>
      </c>
      <c r="HO609">
        <v>61.1623</v>
      </c>
      <c r="HP609">
        <v>22.4199</v>
      </c>
      <c r="HQ609">
        <v>1</v>
      </c>
      <c r="HR609">
        <v>0.155534</v>
      </c>
      <c r="HS609">
        <v>0.157064</v>
      </c>
      <c r="HT609">
        <v>20.2799</v>
      </c>
      <c r="HU609">
        <v>5.211</v>
      </c>
      <c r="HV609">
        <v>11.9798</v>
      </c>
      <c r="HW609">
        <v>4.96365</v>
      </c>
      <c r="HX609">
        <v>3.2743</v>
      </c>
      <c r="HY609">
        <v>9999</v>
      </c>
      <c r="HZ609">
        <v>9999</v>
      </c>
      <c r="IA609">
        <v>9999</v>
      </c>
      <c r="IB609">
        <v>999.9</v>
      </c>
      <c r="IC609">
        <v>1.86392</v>
      </c>
      <c r="ID609">
        <v>1.86011</v>
      </c>
      <c r="IE609">
        <v>1.85838</v>
      </c>
      <c r="IF609">
        <v>1.85975</v>
      </c>
      <c r="IG609">
        <v>1.85989</v>
      </c>
      <c r="IH609">
        <v>1.85838</v>
      </c>
      <c r="II609">
        <v>1.85745</v>
      </c>
      <c r="IJ609">
        <v>1.85242</v>
      </c>
      <c r="IK609">
        <v>0</v>
      </c>
      <c r="IL609">
        <v>0</v>
      </c>
      <c r="IM609">
        <v>0</v>
      </c>
      <c r="IN609">
        <v>0</v>
      </c>
      <c r="IO609" t="s">
        <v>443</v>
      </c>
      <c r="IP609" t="s">
        <v>444</v>
      </c>
      <c r="IQ609" t="s">
        <v>445</v>
      </c>
      <c r="IR609" t="s">
        <v>445</v>
      </c>
      <c r="IS609" t="s">
        <v>445</v>
      </c>
      <c r="IT609" t="s">
        <v>445</v>
      </c>
      <c r="IU609">
        <v>0</v>
      </c>
      <c r="IV609">
        <v>100</v>
      </c>
      <c r="IW609">
        <v>100</v>
      </c>
      <c r="IX609">
        <v>-1.246</v>
      </c>
      <c r="IY609">
        <v>0.2769</v>
      </c>
      <c r="IZ609">
        <v>-1.101190050776656</v>
      </c>
      <c r="JA609">
        <v>-0.0009077452495023094</v>
      </c>
      <c r="JB609">
        <v>1.260287539409167E-06</v>
      </c>
      <c r="JC609">
        <v>-2.747980142854786E-10</v>
      </c>
      <c r="JD609">
        <v>0.01164710740424388</v>
      </c>
      <c r="JE609">
        <v>0.002354074995816399</v>
      </c>
      <c r="JF609">
        <v>0.0004967520844642659</v>
      </c>
      <c r="JG609">
        <v>-1.558376616488758E-06</v>
      </c>
      <c r="JH609">
        <v>1</v>
      </c>
      <c r="JI609">
        <v>1955</v>
      </c>
      <c r="JJ609">
        <v>1</v>
      </c>
      <c r="JK609">
        <v>26</v>
      </c>
      <c r="JL609">
        <v>194492.9</v>
      </c>
      <c r="JM609">
        <v>194493.1</v>
      </c>
      <c r="JN609">
        <v>0.629883</v>
      </c>
      <c r="JO609">
        <v>2.6416</v>
      </c>
      <c r="JP609">
        <v>1.49658</v>
      </c>
      <c r="JQ609">
        <v>2.34741</v>
      </c>
      <c r="JR609">
        <v>1.54907</v>
      </c>
      <c r="JS609">
        <v>2.46704</v>
      </c>
      <c r="JT609">
        <v>36.6943</v>
      </c>
      <c r="JU609">
        <v>24.1838</v>
      </c>
      <c r="JV609">
        <v>18</v>
      </c>
      <c r="JW609">
        <v>484.045</v>
      </c>
      <c r="JX609">
        <v>485.066</v>
      </c>
      <c r="JY609">
        <v>27.1052</v>
      </c>
      <c r="JZ609">
        <v>29.2689</v>
      </c>
      <c r="KA609">
        <v>29.9999</v>
      </c>
      <c r="KB609">
        <v>29.5462</v>
      </c>
      <c r="KC609">
        <v>29.5558</v>
      </c>
      <c r="KD609">
        <v>12.6982</v>
      </c>
      <c r="KE609">
        <v>18.4005</v>
      </c>
      <c r="KF609">
        <v>55.131</v>
      </c>
      <c r="KG609">
        <v>27.1047</v>
      </c>
      <c r="KH609">
        <v>179.415</v>
      </c>
      <c r="KI609">
        <v>19.7831</v>
      </c>
      <c r="KJ609">
        <v>101.81</v>
      </c>
      <c r="KK609">
        <v>91.3823</v>
      </c>
    </row>
    <row r="610" spans="1:297">
      <c r="A610">
        <v>592</v>
      </c>
      <c r="B610">
        <v>1758659184.6</v>
      </c>
      <c r="C610">
        <v>17551.59999990463</v>
      </c>
      <c r="D610" t="s">
        <v>1634</v>
      </c>
      <c r="E610" t="s">
        <v>1635</v>
      </c>
      <c r="F610">
        <v>5</v>
      </c>
      <c r="G610" t="s">
        <v>1413</v>
      </c>
      <c r="H610" t="s">
        <v>438</v>
      </c>
      <c r="I610">
        <v>1758659177.1</v>
      </c>
      <c r="J610">
        <f>(K610)/1000</f>
        <v>0</v>
      </c>
      <c r="K610">
        <f>IF(DP610, AN610, AH610)</f>
        <v>0</v>
      </c>
      <c r="L610">
        <f>IF(DP610, AI610, AG610)</f>
        <v>0</v>
      </c>
      <c r="M610">
        <f>DR610 - IF(AU610&gt;1, L610*DL610*100.0/(AW610), 0)</f>
        <v>0</v>
      </c>
      <c r="N610">
        <f>((T610-J610/2)*M610-L610)/(T610+J610/2)</f>
        <v>0</v>
      </c>
      <c r="O610">
        <f>N610*(DY610+DZ610)/1000.0</f>
        <v>0</v>
      </c>
      <c r="P610">
        <f>(DR610 - IF(AU610&gt;1, L610*DL610*100.0/(AW610), 0))*(DY610+DZ610)/1000.0</f>
        <v>0</v>
      </c>
      <c r="Q610">
        <f>2.0/((1/S610-1/R610)+SIGN(S610)*SQRT((1/S610-1/R610)*(1/S610-1/R610) + 4*DM610/((DM610+1)*(DM610+1))*(2*1/S610*1/R610-1/R610*1/R610)))</f>
        <v>0</v>
      </c>
      <c r="R610">
        <f>IF(LEFT(DN610,1)&lt;&gt;"0",IF(LEFT(DN610,1)="1",3.0,DO610),$D$5+$E$5*(EF610*DY610/($K$5*1000))+$F$5*(EF610*DY610/($K$5*1000))*MAX(MIN(DL610,$J$5),$I$5)*MAX(MIN(DL610,$J$5),$I$5)+$G$5*MAX(MIN(DL610,$J$5),$I$5)*(EF610*DY610/($K$5*1000))+$H$5*(EF610*DY610/($K$5*1000))*(EF610*DY610/($K$5*1000)))</f>
        <v>0</v>
      </c>
      <c r="S610">
        <f>J610*(1000-(1000*0.61365*exp(17.502*W610/(240.97+W610))/(DY610+DZ610)+DT610)/2)/(1000*0.61365*exp(17.502*W610/(240.97+W610))/(DY610+DZ610)-DT610)</f>
        <v>0</v>
      </c>
      <c r="T610">
        <f>1/((DM610+1)/(Q610/1.6)+1/(R610/1.37)) + DM610/((DM610+1)/(Q610/1.6) + DM610/(R610/1.37))</f>
        <v>0</v>
      </c>
      <c r="U610">
        <f>(DH610*DK610)</f>
        <v>0</v>
      </c>
      <c r="V610">
        <f>(EA610+(U610+2*0.95*5.67E-8*(((EA610+$B$9)+273)^4-(EA610+273)^4)-44100*J610)/(1.84*29.3*R610+8*0.95*5.67E-8*(EA610+273)^3))</f>
        <v>0</v>
      </c>
      <c r="W610">
        <f>($C$9*EB610+$D$9*EC610+$E$9*V610)</f>
        <v>0</v>
      </c>
      <c r="X610">
        <f>0.61365*exp(17.502*W610/(240.97+W610))</f>
        <v>0</v>
      </c>
      <c r="Y610">
        <f>(Z610/AA610*100)</f>
        <v>0</v>
      </c>
      <c r="Z610">
        <f>DT610*(DY610+DZ610)/1000</f>
        <v>0</v>
      </c>
      <c r="AA610">
        <f>0.61365*exp(17.502*EA610/(240.97+EA610))</f>
        <v>0</v>
      </c>
      <c r="AB610">
        <f>(X610-DT610*(DY610+DZ610)/1000)</f>
        <v>0</v>
      </c>
      <c r="AC610">
        <f>(-J610*44100)</f>
        <v>0</v>
      </c>
      <c r="AD610">
        <f>2*29.3*R610*0.92*(EA610-W610)</f>
        <v>0</v>
      </c>
      <c r="AE610">
        <f>2*0.95*5.67E-8*(((EA610+$B$9)+273)^4-(W610+273)^4)</f>
        <v>0</v>
      </c>
      <c r="AF610">
        <f>U610+AE610+AC610+AD610</f>
        <v>0</v>
      </c>
      <c r="AG610">
        <f>DX610*AU610*(DS610-DR610*(1000-AU610*DU610)/(1000-AU610*DT610))/(100*DL610)</f>
        <v>0</v>
      </c>
      <c r="AH610">
        <f>1000*DX610*AU610*(DT610-DU610)/(100*DL610*(1000-AU610*DT610))</f>
        <v>0</v>
      </c>
      <c r="AI610">
        <f>(AJ610 - AK610 - DY610*1E3/(8.314*(EA610+273.15)) * AM610/DX610 * AL610) * DX610/(100*DL610) * (1000 - DU610)/1000</f>
        <v>0</v>
      </c>
      <c r="AJ610">
        <v>205.9180324773523</v>
      </c>
      <c r="AK610">
        <v>216.9686303030303</v>
      </c>
      <c r="AL610">
        <v>-3.309319379180934</v>
      </c>
      <c r="AM610">
        <v>65.18477943434209</v>
      </c>
      <c r="AN610">
        <f>(AP610 - AO610 + DY610*1E3/(8.314*(EA610+273.15)) * AR610/DX610 * AQ610) * DX610/(100*DL610) * 1000/(1000 - AP610)</f>
        <v>0</v>
      </c>
      <c r="AO610">
        <v>19.79593722912966</v>
      </c>
      <c r="AP610">
        <v>21.79502606060605</v>
      </c>
      <c r="AQ610">
        <v>-7.071509565704238E-05</v>
      </c>
      <c r="AR610">
        <v>105.4763033524908</v>
      </c>
      <c r="AS610">
        <v>0</v>
      </c>
      <c r="AT610">
        <v>0</v>
      </c>
      <c r="AU610">
        <f>IF(AS610*$H$15&gt;=AW610,1.0,(AW610/(AW610-AS610*$H$15)))</f>
        <v>0</v>
      </c>
      <c r="AV610">
        <f>(AU610-1)*100</f>
        <v>0</v>
      </c>
      <c r="AW610">
        <f>MAX(0,($B$15+$C$15*EF610)/(1+$D$15*EF610)*DY610/(EA610+273)*$E$15)</f>
        <v>0</v>
      </c>
      <c r="AX610" t="s">
        <v>439</v>
      </c>
      <c r="AY610" t="s">
        <v>439</v>
      </c>
      <c r="AZ610">
        <v>0</v>
      </c>
      <c r="BA610">
        <v>0</v>
      </c>
      <c r="BB610">
        <f>1-AZ610/BA610</f>
        <v>0</v>
      </c>
      <c r="BC610">
        <v>0</v>
      </c>
      <c r="BD610" t="s">
        <v>439</v>
      </c>
      <c r="BE610" t="s">
        <v>439</v>
      </c>
      <c r="BF610">
        <v>0</v>
      </c>
      <c r="BG610">
        <v>0</v>
      </c>
      <c r="BH610">
        <f>1-BF610/BG610</f>
        <v>0</v>
      </c>
      <c r="BI610">
        <v>0.5</v>
      </c>
      <c r="BJ610">
        <f>DI610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439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DH610">
        <f>$B$13*EG610+$C$13*EH610+$F$13*ES610*(1-EV610)</f>
        <v>0</v>
      </c>
      <c r="DI610">
        <f>DH610*DJ610</f>
        <v>0</v>
      </c>
      <c r="DJ610">
        <f>($B$13*$D$11+$C$13*$D$11+$F$13*((FF610+EX610)/MAX(FF610+EX610+FG610, 0.1)*$I$11+FG610/MAX(FF610+EX610+FG610, 0.1)*$J$11))/($B$13+$C$13+$F$13)</f>
        <v>0</v>
      </c>
      <c r="DK610">
        <f>($B$13*$K$11+$C$13*$K$11+$F$13*((FF610+EX610)/MAX(FF610+EX610+FG610, 0.1)*$P$11+FG610/MAX(FF610+EX610+FG610, 0.1)*$Q$11))/($B$13+$C$13+$F$13)</f>
        <v>0</v>
      </c>
      <c r="DL610">
        <v>5.79</v>
      </c>
      <c r="DM610">
        <v>0.5</v>
      </c>
      <c r="DN610" t="s">
        <v>440</v>
      </c>
      <c r="DO610">
        <v>2</v>
      </c>
      <c r="DP610" t="b">
        <v>1</v>
      </c>
      <c r="DQ610">
        <v>1758659177.1</v>
      </c>
      <c r="DR610">
        <v>234.7711481481481</v>
      </c>
      <c r="DS610">
        <v>216.7936296296296</v>
      </c>
      <c r="DT610">
        <v>21.80366666666666</v>
      </c>
      <c r="DU610">
        <v>19.80452962962963</v>
      </c>
      <c r="DV610">
        <v>236.0198518518518</v>
      </c>
      <c r="DW610">
        <v>21.52669259259259</v>
      </c>
      <c r="DX610">
        <v>500.0118518518518</v>
      </c>
      <c r="DY610">
        <v>90.23045555555554</v>
      </c>
      <c r="DZ610">
        <v>0.06863611851851852</v>
      </c>
      <c r="EA610">
        <v>28.67467407407407</v>
      </c>
      <c r="EB610">
        <v>30.01061111111111</v>
      </c>
      <c r="EC610">
        <v>999.9000000000001</v>
      </c>
      <c r="ED610">
        <v>0</v>
      </c>
      <c r="EE610">
        <v>0</v>
      </c>
      <c r="EF610">
        <v>10008.86851851852</v>
      </c>
      <c r="EG610">
        <v>0</v>
      </c>
      <c r="EH610">
        <v>11.33470740740741</v>
      </c>
      <c r="EI610">
        <v>17.97752222222222</v>
      </c>
      <c r="EJ610">
        <v>240.0041481481481</v>
      </c>
      <c r="EK610">
        <v>221.1741111111111</v>
      </c>
      <c r="EL610">
        <v>1.999142222222222</v>
      </c>
      <c r="EM610">
        <v>216.7936296296296</v>
      </c>
      <c r="EN610">
        <v>19.80452962962963</v>
      </c>
      <c r="EO610">
        <v>1.967355555555555</v>
      </c>
      <c r="EP610">
        <v>1.786971851851852</v>
      </c>
      <c r="EQ610">
        <v>17.18402222222223</v>
      </c>
      <c r="ER610">
        <v>15.67328888888889</v>
      </c>
      <c r="ES610">
        <v>1999.994814814815</v>
      </c>
      <c r="ET610">
        <v>0.9799986666666668</v>
      </c>
      <c r="EU610">
        <v>0.02000152592592593</v>
      </c>
      <c r="EV610">
        <v>0</v>
      </c>
      <c r="EW610">
        <v>1006.011111111111</v>
      </c>
      <c r="EX610">
        <v>5.00078</v>
      </c>
      <c r="EY610">
        <v>19635.44444444445</v>
      </c>
      <c r="EZ610">
        <v>16379.57407407407</v>
      </c>
      <c r="FA610">
        <v>39.56222222222222</v>
      </c>
      <c r="FB610">
        <v>40.47892592592593</v>
      </c>
      <c r="FC610">
        <v>39.68966666666667</v>
      </c>
      <c r="FD610">
        <v>40.09696296296296</v>
      </c>
      <c r="FE610">
        <v>40.79607407407407</v>
      </c>
      <c r="FF610">
        <v>1955.094814814815</v>
      </c>
      <c r="FG610">
        <v>39.9</v>
      </c>
      <c r="FH610">
        <v>0</v>
      </c>
      <c r="FI610">
        <v>1758659182.8</v>
      </c>
      <c r="FJ610">
        <v>0</v>
      </c>
      <c r="FK610">
        <v>1005.97</v>
      </c>
      <c r="FL610">
        <v>4.884102563073226</v>
      </c>
      <c r="FM610">
        <v>106.0410257616524</v>
      </c>
      <c r="FN610">
        <v>19635.10384615385</v>
      </c>
      <c r="FO610">
        <v>15</v>
      </c>
      <c r="FP610">
        <v>0</v>
      </c>
      <c r="FQ610" t="s">
        <v>441</v>
      </c>
      <c r="FR610">
        <v>1746989605.5</v>
      </c>
      <c r="FS610">
        <v>1746989593.5</v>
      </c>
      <c r="FT610">
        <v>0</v>
      </c>
      <c r="FU610">
        <v>-0.274</v>
      </c>
      <c r="FV610">
        <v>-0.002</v>
      </c>
      <c r="FW610">
        <v>2.549</v>
      </c>
      <c r="FX610">
        <v>0.129</v>
      </c>
      <c r="FY610">
        <v>420</v>
      </c>
      <c r="FZ610">
        <v>17</v>
      </c>
      <c r="GA610">
        <v>0.02</v>
      </c>
      <c r="GB610">
        <v>0.04</v>
      </c>
      <c r="GC610">
        <v>17.6139</v>
      </c>
      <c r="GD610">
        <v>6.23625156794426</v>
      </c>
      <c r="GE610">
        <v>0.6162278601375925</v>
      </c>
      <c r="GF610">
        <v>0</v>
      </c>
      <c r="GG610">
        <v>1005.729705882353</v>
      </c>
      <c r="GH610">
        <v>4.706340723030695</v>
      </c>
      <c r="GI610">
        <v>0.5270421642587766</v>
      </c>
      <c r="GJ610">
        <v>0</v>
      </c>
      <c r="GK610">
        <v>1.996516341463415</v>
      </c>
      <c r="GL610">
        <v>0.04086376306620094</v>
      </c>
      <c r="GM610">
        <v>0.004159173672678292</v>
      </c>
      <c r="GN610">
        <v>1</v>
      </c>
      <c r="GO610">
        <v>1</v>
      </c>
      <c r="GP610">
        <v>3</v>
      </c>
      <c r="GQ610" t="s">
        <v>448</v>
      </c>
      <c r="GR610">
        <v>3.10258</v>
      </c>
      <c r="GS610">
        <v>2.72624</v>
      </c>
      <c r="GT610">
        <v>0.0503577</v>
      </c>
      <c r="GU610">
        <v>0.0462003</v>
      </c>
      <c r="GV610">
        <v>0.100369</v>
      </c>
      <c r="GW610">
        <v>0.0950439</v>
      </c>
      <c r="GX610">
        <v>24785</v>
      </c>
      <c r="GY610">
        <v>22629</v>
      </c>
      <c r="GZ610">
        <v>26664.3</v>
      </c>
      <c r="HA610">
        <v>23948.8</v>
      </c>
      <c r="HB610">
        <v>38383.4</v>
      </c>
      <c r="HC610">
        <v>32039.6</v>
      </c>
      <c r="HD610">
        <v>46565.7</v>
      </c>
      <c r="HE610">
        <v>37894.4</v>
      </c>
      <c r="HF610">
        <v>1.86693</v>
      </c>
      <c r="HG610">
        <v>1.84463</v>
      </c>
      <c r="HH610">
        <v>0.183851</v>
      </c>
      <c r="HI610">
        <v>0</v>
      </c>
      <c r="HJ610">
        <v>27.0198</v>
      </c>
      <c r="HK610">
        <v>999.9</v>
      </c>
      <c r="HL610">
        <v>45.1</v>
      </c>
      <c r="HM610">
        <v>32.2</v>
      </c>
      <c r="HN610">
        <v>24.1385</v>
      </c>
      <c r="HO610">
        <v>61.0223</v>
      </c>
      <c r="HP610">
        <v>22.4439</v>
      </c>
      <c r="HQ610">
        <v>1</v>
      </c>
      <c r="HR610">
        <v>0.155528</v>
      </c>
      <c r="HS610">
        <v>0.219913</v>
      </c>
      <c r="HT610">
        <v>20.2797</v>
      </c>
      <c r="HU610">
        <v>5.2104</v>
      </c>
      <c r="HV610">
        <v>11.9798</v>
      </c>
      <c r="HW610">
        <v>4.96335</v>
      </c>
      <c r="HX610">
        <v>3.27435</v>
      </c>
      <c r="HY610">
        <v>9999</v>
      </c>
      <c r="HZ610">
        <v>9999</v>
      </c>
      <c r="IA610">
        <v>9999</v>
      </c>
      <c r="IB610">
        <v>999.9</v>
      </c>
      <c r="IC610">
        <v>1.8639</v>
      </c>
      <c r="ID610">
        <v>1.86008</v>
      </c>
      <c r="IE610">
        <v>1.8584</v>
      </c>
      <c r="IF610">
        <v>1.85976</v>
      </c>
      <c r="IG610">
        <v>1.85989</v>
      </c>
      <c r="IH610">
        <v>1.85837</v>
      </c>
      <c r="II610">
        <v>1.85745</v>
      </c>
      <c r="IJ610">
        <v>1.85242</v>
      </c>
      <c r="IK610">
        <v>0</v>
      </c>
      <c r="IL610">
        <v>0</v>
      </c>
      <c r="IM610">
        <v>0</v>
      </c>
      <c r="IN610">
        <v>0</v>
      </c>
      <c r="IO610" t="s">
        <v>443</v>
      </c>
      <c r="IP610" t="s">
        <v>444</v>
      </c>
      <c r="IQ610" t="s">
        <v>445</v>
      </c>
      <c r="IR610" t="s">
        <v>445</v>
      </c>
      <c r="IS610" t="s">
        <v>445</v>
      </c>
      <c r="IT610" t="s">
        <v>445</v>
      </c>
      <c r="IU610">
        <v>0</v>
      </c>
      <c r="IV610">
        <v>100</v>
      </c>
      <c r="IW610">
        <v>100</v>
      </c>
      <c r="IX610">
        <v>-1.24</v>
      </c>
      <c r="IY610">
        <v>0.2768</v>
      </c>
      <c r="IZ610">
        <v>-1.101190050776656</v>
      </c>
      <c r="JA610">
        <v>-0.0009077452495023094</v>
      </c>
      <c r="JB610">
        <v>1.260287539409167E-06</v>
      </c>
      <c r="JC610">
        <v>-2.747980142854786E-10</v>
      </c>
      <c r="JD610">
        <v>0.01164710740424388</v>
      </c>
      <c r="JE610">
        <v>0.002354074995816399</v>
      </c>
      <c r="JF610">
        <v>0.0004967520844642659</v>
      </c>
      <c r="JG610">
        <v>-1.558376616488758E-06</v>
      </c>
      <c r="JH610">
        <v>1</v>
      </c>
      <c r="JI610">
        <v>1955</v>
      </c>
      <c r="JJ610">
        <v>1</v>
      </c>
      <c r="JK610">
        <v>26</v>
      </c>
      <c r="JL610">
        <v>194493</v>
      </c>
      <c r="JM610">
        <v>194493.2</v>
      </c>
      <c r="JN610">
        <v>0.588379</v>
      </c>
      <c r="JO610">
        <v>2.64893</v>
      </c>
      <c r="JP610">
        <v>1.49658</v>
      </c>
      <c r="JQ610">
        <v>2.34619</v>
      </c>
      <c r="JR610">
        <v>1.54907</v>
      </c>
      <c r="JS610">
        <v>2.38647</v>
      </c>
      <c r="JT610">
        <v>36.6943</v>
      </c>
      <c r="JU610">
        <v>24.1751</v>
      </c>
      <c r="JV610">
        <v>18</v>
      </c>
      <c r="JW610">
        <v>484.245</v>
      </c>
      <c r="JX610">
        <v>484.67</v>
      </c>
      <c r="JY610">
        <v>27.1</v>
      </c>
      <c r="JZ610">
        <v>29.2664</v>
      </c>
      <c r="KA610">
        <v>30</v>
      </c>
      <c r="KB610">
        <v>29.5437</v>
      </c>
      <c r="KC610">
        <v>29.5533</v>
      </c>
      <c r="KD610">
        <v>11.8685</v>
      </c>
      <c r="KE610">
        <v>18.4005</v>
      </c>
      <c r="KF610">
        <v>55.131</v>
      </c>
      <c r="KG610">
        <v>27.0884</v>
      </c>
      <c r="KH610">
        <v>166.041</v>
      </c>
      <c r="KI610">
        <v>19.783</v>
      </c>
      <c r="KJ610">
        <v>101.809</v>
      </c>
      <c r="KK610">
        <v>91.3826</v>
      </c>
    </row>
    <row r="611" spans="1:297">
      <c r="A611">
        <v>593</v>
      </c>
      <c r="B611">
        <v>1758659189.6</v>
      </c>
      <c r="C611">
        <v>17556.59999990463</v>
      </c>
      <c r="D611" t="s">
        <v>1636</v>
      </c>
      <c r="E611" t="s">
        <v>1637</v>
      </c>
      <c r="F611">
        <v>5</v>
      </c>
      <c r="G611" t="s">
        <v>1413</v>
      </c>
      <c r="H611" t="s">
        <v>438</v>
      </c>
      <c r="I611">
        <v>1758659181.814285</v>
      </c>
      <c r="J611">
        <f>(K611)/1000</f>
        <v>0</v>
      </c>
      <c r="K611">
        <f>IF(DP611, AN611, AH611)</f>
        <v>0</v>
      </c>
      <c r="L611">
        <f>IF(DP611, AI611, AG611)</f>
        <v>0</v>
      </c>
      <c r="M611">
        <f>DR611 - IF(AU611&gt;1, L611*DL611*100.0/(AW611), 0)</f>
        <v>0</v>
      </c>
      <c r="N611">
        <f>((T611-J611/2)*M611-L611)/(T611+J611/2)</f>
        <v>0</v>
      </c>
      <c r="O611">
        <f>N611*(DY611+DZ611)/1000.0</f>
        <v>0</v>
      </c>
      <c r="P611">
        <f>(DR611 - IF(AU611&gt;1, L611*DL611*100.0/(AW611), 0))*(DY611+DZ611)/1000.0</f>
        <v>0</v>
      </c>
      <c r="Q611">
        <f>2.0/((1/S611-1/R611)+SIGN(S611)*SQRT((1/S611-1/R611)*(1/S611-1/R611) + 4*DM611/((DM611+1)*(DM611+1))*(2*1/S611*1/R611-1/R611*1/R611)))</f>
        <v>0</v>
      </c>
      <c r="R611">
        <f>IF(LEFT(DN611,1)&lt;&gt;"0",IF(LEFT(DN611,1)="1",3.0,DO611),$D$5+$E$5*(EF611*DY611/($K$5*1000))+$F$5*(EF611*DY611/($K$5*1000))*MAX(MIN(DL611,$J$5),$I$5)*MAX(MIN(DL611,$J$5),$I$5)+$G$5*MAX(MIN(DL611,$J$5),$I$5)*(EF611*DY611/($K$5*1000))+$H$5*(EF611*DY611/($K$5*1000))*(EF611*DY611/($K$5*1000)))</f>
        <v>0</v>
      </c>
      <c r="S611">
        <f>J611*(1000-(1000*0.61365*exp(17.502*W611/(240.97+W611))/(DY611+DZ611)+DT611)/2)/(1000*0.61365*exp(17.502*W611/(240.97+W611))/(DY611+DZ611)-DT611)</f>
        <v>0</v>
      </c>
      <c r="T611">
        <f>1/((DM611+1)/(Q611/1.6)+1/(R611/1.37)) + DM611/((DM611+1)/(Q611/1.6) + DM611/(R611/1.37))</f>
        <v>0</v>
      </c>
      <c r="U611">
        <f>(DH611*DK611)</f>
        <v>0</v>
      </c>
      <c r="V611">
        <f>(EA611+(U611+2*0.95*5.67E-8*(((EA611+$B$9)+273)^4-(EA611+273)^4)-44100*J611)/(1.84*29.3*R611+8*0.95*5.67E-8*(EA611+273)^3))</f>
        <v>0</v>
      </c>
      <c r="W611">
        <f>($C$9*EB611+$D$9*EC611+$E$9*V611)</f>
        <v>0</v>
      </c>
      <c r="X611">
        <f>0.61365*exp(17.502*W611/(240.97+W611))</f>
        <v>0</v>
      </c>
      <c r="Y611">
        <f>(Z611/AA611*100)</f>
        <v>0</v>
      </c>
      <c r="Z611">
        <f>DT611*(DY611+DZ611)/1000</f>
        <v>0</v>
      </c>
      <c r="AA611">
        <f>0.61365*exp(17.502*EA611/(240.97+EA611))</f>
        <v>0</v>
      </c>
      <c r="AB611">
        <f>(X611-DT611*(DY611+DZ611)/1000)</f>
        <v>0</v>
      </c>
      <c r="AC611">
        <f>(-J611*44100)</f>
        <v>0</v>
      </c>
      <c r="AD611">
        <f>2*29.3*R611*0.92*(EA611-W611)</f>
        <v>0</v>
      </c>
      <c r="AE611">
        <f>2*0.95*5.67E-8*(((EA611+$B$9)+273)^4-(W611+273)^4)</f>
        <v>0</v>
      </c>
      <c r="AF611">
        <f>U611+AE611+AC611+AD611</f>
        <v>0</v>
      </c>
      <c r="AG611">
        <f>DX611*AU611*(DS611-DR611*(1000-AU611*DU611)/(1000-AU611*DT611))/(100*DL611)</f>
        <v>0</v>
      </c>
      <c r="AH611">
        <f>1000*DX611*AU611*(DT611-DU611)/(100*DL611*(1000-AU611*DT611))</f>
        <v>0</v>
      </c>
      <c r="AI611">
        <f>(AJ611 - AK611 - DY611*1E3/(8.314*(EA611+273.15)) * AM611/DX611 * AL611) * DX611/(100*DL611) * (1000 - DU611)/1000</f>
        <v>0</v>
      </c>
      <c r="AJ611">
        <v>188.9185318110955</v>
      </c>
      <c r="AK611">
        <v>200.4647878787879</v>
      </c>
      <c r="AL611">
        <v>-3.301042653583266</v>
      </c>
      <c r="AM611">
        <v>65.18477943434209</v>
      </c>
      <c r="AN611">
        <f>(AP611 - AO611 + DY611*1E3/(8.314*(EA611+273.15)) * AR611/DX611 * AQ611) * DX611/(100*DL611) * 1000/(1000 - AP611)</f>
        <v>0</v>
      </c>
      <c r="AO611">
        <v>19.78663951115148</v>
      </c>
      <c r="AP611">
        <v>21.78993515151515</v>
      </c>
      <c r="AQ611">
        <v>-4.865719081004722E-05</v>
      </c>
      <c r="AR611">
        <v>105.4763033524908</v>
      </c>
      <c r="AS611">
        <v>0</v>
      </c>
      <c r="AT611">
        <v>0</v>
      </c>
      <c r="AU611">
        <f>IF(AS611*$H$15&gt;=AW611,1.0,(AW611/(AW611-AS611*$H$15)))</f>
        <v>0</v>
      </c>
      <c r="AV611">
        <f>(AU611-1)*100</f>
        <v>0</v>
      </c>
      <c r="AW611">
        <f>MAX(0,($B$15+$C$15*EF611)/(1+$D$15*EF611)*DY611/(EA611+273)*$E$15)</f>
        <v>0</v>
      </c>
      <c r="AX611" t="s">
        <v>439</v>
      </c>
      <c r="AY611" t="s">
        <v>439</v>
      </c>
      <c r="AZ611">
        <v>0</v>
      </c>
      <c r="BA611">
        <v>0</v>
      </c>
      <c r="BB611">
        <f>1-AZ611/BA611</f>
        <v>0</v>
      </c>
      <c r="BC611">
        <v>0</v>
      </c>
      <c r="BD611" t="s">
        <v>439</v>
      </c>
      <c r="BE611" t="s">
        <v>439</v>
      </c>
      <c r="BF611">
        <v>0</v>
      </c>
      <c r="BG611">
        <v>0</v>
      </c>
      <c r="BH611">
        <f>1-BF611/BG611</f>
        <v>0</v>
      </c>
      <c r="BI611">
        <v>0.5</v>
      </c>
      <c r="BJ611">
        <f>DI611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439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DH611">
        <f>$B$13*EG611+$C$13*EH611+$F$13*ES611*(1-EV611)</f>
        <v>0</v>
      </c>
      <c r="DI611">
        <f>DH611*DJ611</f>
        <v>0</v>
      </c>
      <c r="DJ611">
        <f>($B$13*$D$11+$C$13*$D$11+$F$13*((FF611+EX611)/MAX(FF611+EX611+FG611, 0.1)*$I$11+FG611/MAX(FF611+EX611+FG611, 0.1)*$J$11))/($B$13+$C$13+$F$13)</f>
        <v>0</v>
      </c>
      <c r="DK611">
        <f>($B$13*$K$11+$C$13*$K$11+$F$13*((FF611+EX611)/MAX(FF611+EX611+FG611, 0.1)*$P$11+FG611/MAX(FF611+EX611+FG611, 0.1)*$Q$11))/($B$13+$C$13+$F$13)</f>
        <v>0</v>
      </c>
      <c r="DL611">
        <v>5.79</v>
      </c>
      <c r="DM611">
        <v>0.5</v>
      </c>
      <c r="DN611" t="s">
        <v>440</v>
      </c>
      <c r="DO611">
        <v>2</v>
      </c>
      <c r="DP611" t="b">
        <v>1</v>
      </c>
      <c r="DQ611">
        <v>1758659181.814285</v>
      </c>
      <c r="DR611">
        <v>219.6043571428572</v>
      </c>
      <c r="DS611">
        <v>201.1693214285715</v>
      </c>
      <c r="DT611">
        <v>21.798625</v>
      </c>
      <c r="DU611">
        <v>19.79686785714286</v>
      </c>
      <c r="DV611">
        <v>220.84725</v>
      </c>
      <c r="DW611">
        <v>21.52177142857143</v>
      </c>
      <c r="DX611">
        <v>500.0704642857142</v>
      </c>
      <c r="DY611">
        <v>90.23093214285713</v>
      </c>
      <c r="DZ611">
        <v>0.06847806071428571</v>
      </c>
      <c r="EA611">
        <v>28.676325</v>
      </c>
      <c r="EB611">
        <v>30.01580357142857</v>
      </c>
      <c r="EC611">
        <v>999.9000000000002</v>
      </c>
      <c r="ED611">
        <v>0</v>
      </c>
      <c r="EE611">
        <v>0</v>
      </c>
      <c r="EF611">
        <v>10006.87964285714</v>
      </c>
      <c r="EG611">
        <v>0</v>
      </c>
      <c r="EH611">
        <v>11.34403571428571</v>
      </c>
      <c r="EI611">
        <v>18.43494642857143</v>
      </c>
      <c r="EJ611">
        <v>224.4981428571429</v>
      </c>
      <c r="EK611">
        <v>205.2325357142857</v>
      </c>
      <c r="EL611">
        <v>2.001761785714286</v>
      </c>
      <c r="EM611">
        <v>201.1693214285715</v>
      </c>
      <c r="EN611">
        <v>19.79686785714286</v>
      </c>
      <c r="EO611">
        <v>1.966910714285714</v>
      </c>
      <c r="EP611">
        <v>1.786290357142857</v>
      </c>
      <c r="EQ611">
        <v>17.18045</v>
      </c>
      <c r="ER611">
        <v>15.66733571428571</v>
      </c>
      <c r="ES611">
        <v>2000.003214285714</v>
      </c>
      <c r="ET611">
        <v>0.9799988571428572</v>
      </c>
      <c r="EU611">
        <v>0.02000133571428572</v>
      </c>
      <c r="EV611">
        <v>0</v>
      </c>
      <c r="EW611">
        <v>1006.4625</v>
      </c>
      <c r="EX611">
        <v>5.00078</v>
      </c>
      <c r="EY611">
        <v>19644.38928571429</v>
      </c>
      <c r="EZ611">
        <v>16379.65</v>
      </c>
      <c r="FA611">
        <v>39.55782142857142</v>
      </c>
      <c r="FB611">
        <v>40.47742857142857</v>
      </c>
      <c r="FC611">
        <v>39.71849999999999</v>
      </c>
      <c r="FD611">
        <v>40.0845</v>
      </c>
      <c r="FE611">
        <v>40.73864285714285</v>
      </c>
      <c r="FF611">
        <v>1955.103214285714</v>
      </c>
      <c r="FG611">
        <v>39.9</v>
      </c>
      <c r="FH611">
        <v>0</v>
      </c>
      <c r="FI611">
        <v>1758659188.2</v>
      </c>
      <c r="FJ611">
        <v>0</v>
      </c>
      <c r="FK611">
        <v>1006.548</v>
      </c>
      <c r="FL611">
        <v>6.848461538403041</v>
      </c>
      <c r="FM611">
        <v>122.5076922849922</v>
      </c>
      <c r="FN611">
        <v>19645.768</v>
      </c>
      <c r="FO611">
        <v>15</v>
      </c>
      <c r="FP611">
        <v>0</v>
      </c>
      <c r="FQ611" t="s">
        <v>441</v>
      </c>
      <c r="FR611">
        <v>1746989605.5</v>
      </c>
      <c r="FS611">
        <v>1746989593.5</v>
      </c>
      <c r="FT611">
        <v>0</v>
      </c>
      <c r="FU611">
        <v>-0.274</v>
      </c>
      <c r="FV611">
        <v>-0.002</v>
      </c>
      <c r="FW611">
        <v>2.549</v>
      </c>
      <c r="FX611">
        <v>0.129</v>
      </c>
      <c r="FY611">
        <v>420</v>
      </c>
      <c r="FZ611">
        <v>17</v>
      </c>
      <c r="GA611">
        <v>0.02</v>
      </c>
      <c r="GB611">
        <v>0.04</v>
      </c>
      <c r="GC611">
        <v>18.19262</v>
      </c>
      <c r="GD611">
        <v>5.877791369605967</v>
      </c>
      <c r="GE611">
        <v>0.5673327155206191</v>
      </c>
      <c r="GF611">
        <v>0</v>
      </c>
      <c r="GG611">
        <v>1006.22205882353</v>
      </c>
      <c r="GH611">
        <v>5.663712758592985</v>
      </c>
      <c r="GI611">
        <v>0.592163428414449</v>
      </c>
      <c r="GJ611">
        <v>0</v>
      </c>
      <c r="GK611">
        <v>2.00046075</v>
      </c>
      <c r="GL611">
        <v>0.03194487804877866</v>
      </c>
      <c r="GM611">
        <v>0.003164723042779581</v>
      </c>
      <c r="GN611">
        <v>1</v>
      </c>
      <c r="GO611">
        <v>1</v>
      </c>
      <c r="GP611">
        <v>3</v>
      </c>
      <c r="GQ611" t="s">
        <v>448</v>
      </c>
      <c r="GR611">
        <v>3.10241</v>
      </c>
      <c r="GS611">
        <v>2.72606</v>
      </c>
      <c r="GT611">
        <v>0.047016</v>
      </c>
      <c r="GU611">
        <v>0.0426814</v>
      </c>
      <c r="GV611">
        <v>0.100353</v>
      </c>
      <c r="GW611">
        <v>0.0950242</v>
      </c>
      <c r="GX611">
        <v>24872.4</v>
      </c>
      <c r="GY611">
        <v>22712.6</v>
      </c>
      <c r="GZ611">
        <v>26664.5</v>
      </c>
      <c r="HA611">
        <v>23948.9</v>
      </c>
      <c r="HB611">
        <v>38383.9</v>
      </c>
      <c r="HC611">
        <v>32040.2</v>
      </c>
      <c r="HD611">
        <v>46566</v>
      </c>
      <c r="HE611">
        <v>37894.8</v>
      </c>
      <c r="HF611">
        <v>1.86633</v>
      </c>
      <c r="HG611">
        <v>1.84518</v>
      </c>
      <c r="HH611">
        <v>0.183482</v>
      </c>
      <c r="HI611">
        <v>0</v>
      </c>
      <c r="HJ611">
        <v>27.0225</v>
      </c>
      <c r="HK611">
        <v>999.9</v>
      </c>
      <c r="HL611">
        <v>45.1</v>
      </c>
      <c r="HM611">
        <v>32.2</v>
      </c>
      <c r="HN611">
        <v>24.1389</v>
      </c>
      <c r="HO611">
        <v>60.4323</v>
      </c>
      <c r="HP611">
        <v>22.3638</v>
      </c>
      <c r="HQ611">
        <v>1</v>
      </c>
      <c r="HR611">
        <v>0.155539</v>
      </c>
      <c r="HS611">
        <v>0.254352</v>
      </c>
      <c r="HT611">
        <v>20.2798</v>
      </c>
      <c r="HU611">
        <v>5.21025</v>
      </c>
      <c r="HV611">
        <v>11.98</v>
      </c>
      <c r="HW611">
        <v>4.9635</v>
      </c>
      <c r="HX611">
        <v>3.27438</v>
      </c>
      <c r="HY611">
        <v>9999</v>
      </c>
      <c r="HZ611">
        <v>9999</v>
      </c>
      <c r="IA611">
        <v>9999</v>
      </c>
      <c r="IB611">
        <v>999.9</v>
      </c>
      <c r="IC611">
        <v>1.86392</v>
      </c>
      <c r="ID611">
        <v>1.86011</v>
      </c>
      <c r="IE611">
        <v>1.8584</v>
      </c>
      <c r="IF611">
        <v>1.85975</v>
      </c>
      <c r="IG611">
        <v>1.85989</v>
      </c>
      <c r="IH611">
        <v>1.85838</v>
      </c>
      <c r="II611">
        <v>1.85746</v>
      </c>
      <c r="IJ611">
        <v>1.85242</v>
      </c>
      <c r="IK611">
        <v>0</v>
      </c>
      <c r="IL611">
        <v>0</v>
      </c>
      <c r="IM611">
        <v>0</v>
      </c>
      <c r="IN611">
        <v>0</v>
      </c>
      <c r="IO611" t="s">
        <v>443</v>
      </c>
      <c r="IP611" t="s">
        <v>444</v>
      </c>
      <c r="IQ611" t="s">
        <v>445</v>
      </c>
      <c r="IR611" t="s">
        <v>445</v>
      </c>
      <c r="IS611" t="s">
        <v>445</v>
      </c>
      <c r="IT611" t="s">
        <v>445</v>
      </c>
      <c r="IU611">
        <v>0</v>
      </c>
      <c r="IV611">
        <v>100</v>
      </c>
      <c r="IW611">
        <v>100</v>
      </c>
      <c r="IX611">
        <v>-1.233</v>
      </c>
      <c r="IY611">
        <v>0.2767</v>
      </c>
      <c r="IZ611">
        <v>-1.101190050776656</v>
      </c>
      <c r="JA611">
        <v>-0.0009077452495023094</v>
      </c>
      <c r="JB611">
        <v>1.260287539409167E-06</v>
      </c>
      <c r="JC611">
        <v>-2.747980142854786E-10</v>
      </c>
      <c r="JD611">
        <v>0.01164710740424388</v>
      </c>
      <c r="JE611">
        <v>0.002354074995816399</v>
      </c>
      <c r="JF611">
        <v>0.0004967520844642659</v>
      </c>
      <c r="JG611">
        <v>-1.558376616488758E-06</v>
      </c>
      <c r="JH611">
        <v>1</v>
      </c>
      <c r="JI611">
        <v>1955</v>
      </c>
      <c r="JJ611">
        <v>1</v>
      </c>
      <c r="JK611">
        <v>26</v>
      </c>
      <c r="JL611">
        <v>194493.1</v>
      </c>
      <c r="JM611">
        <v>194493.3</v>
      </c>
      <c r="JN611">
        <v>0.5505370000000001</v>
      </c>
      <c r="JO611">
        <v>2.65869</v>
      </c>
      <c r="JP611">
        <v>1.49658</v>
      </c>
      <c r="JQ611">
        <v>2.34741</v>
      </c>
      <c r="JR611">
        <v>1.54907</v>
      </c>
      <c r="JS611">
        <v>2.34131</v>
      </c>
      <c r="JT611">
        <v>36.6943</v>
      </c>
      <c r="JU611">
        <v>24.1751</v>
      </c>
      <c r="JV611">
        <v>18</v>
      </c>
      <c r="JW611">
        <v>483.88</v>
      </c>
      <c r="JX611">
        <v>485.009</v>
      </c>
      <c r="JY611">
        <v>27.0828</v>
      </c>
      <c r="JZ611">
        <v>29.2649</v>
      </c>
      <c r="KA611">
        <v>30</v>
      </c>
      <c r="KB611">
        <v>29.5418</v>
      </c>
      <c r="KC611">
        <v>29.5508</v>
      </c>
      <c r="KD611">
        <v>11.1025</v>
      </c>
      <c r="KE611">
        <v>18.4005</v>
      </c>
      <c r="KF611">
        <v>55.131</v>
      </c>
      <c r="KG611">
        <v>27.0718</v>
      </c>
      <c r="KH611">
        <v>146.007</v>
      </c>
      <c r="KI611">
        <v>19.785</v>
      </c>
      <c r="KJ611">
        <v>101.81</v>
      </c>
      <c r="KK611">
        <v>91.38330000000001</v>
      </c>
    </row>
    <row r="612" spans="1:297">
      <c r="A612">
        <v>594</v>
      </c>
      <c r="B612">
        <v>1758659194.6</v>
      </c>
      <c r="C612">
        <v>17561.59999990463</v>
      </c>
      <c r="D612" t="s">
        <v>1638</v>
      </c>
      <c r="E612" t="s">
        <v>1639</v>
      </c>
      <c r="F612">
        <v>5</v>
      </c>
      <c r="G612" t="s">
        <v>1413</v>
      </c>
      <c r="H612" t="s">
        <v>438</v>
      </c>
      <c r="I612">
        <v>1758659187.1</v>
      </c>
      <c r="J612">
        <f>(K612)/1000</f>
        <v>0</v>
      </c>
      <c r="K612">
        <f>IF(DP612, AN612, AH612)</f>
        <v>0</v>
      </c>
      <c r="L612">
        <f>IF(DP612, AI612, AG612)</f>
        <v>0</v>
      </c>
      <c r="M612">
        <f>DR612 - IF(AU612&gt;1, L612*DL612*100.0/(AW612), 0)</f>
        <v>0</v>
      </c>
      <c r="N612">
        <f>((T612-J612/2)*M612-L612)/(T612+J612/2)</f>
        <v>0</v>
      </c>
      <c r="O612">
        <f>N612*(DY612+DZ612)/1000.0</f>
        <v>0</v>
      </c>
      <c r="P612">
        <f>(DR612 - IF(AU612&gt;1, L612*DL612*100.0/(AW612), 0))*(DY612+DZ612)/1000.0</f>
        <v>0</v>
      </c>
      <c r="Q612">
        <f>2.0/((1/S612-1/R612)+SIGN(S612)*SQRT((1/S612-1/R612)*(1/S612-1/R612) + 4*DM612/((DM612+1)*(DM612+1))*(2*1/S612*1/R612-1/R612*1/R612)))</f>
        <v>0</v>
      </c>
      <c r="R612">
        <f>IF(LEFT(DN612,1)&lt;&gt;"0",IF(LEFT(DN612,1)="1",3.0,DO612),$D$5+$E$5*(EF612*DY612/($K$5*1000))+$F$5*(EF612*DY612/($K$5*1000))*MAX(MIN(DL612,$J$5),$I$5)*MAX(MIN(DL612,$J$5),$I$5)+$G$5*MAX(MIN(DL612,$J$5),$I$5)*(EF612*DY612/($K$5*1000))+$H$5*(EF612*DY612/($K$5*1000))*(EF612*DY612/($K$5*1000)))</f>
        <v>0</v>
      </c>
      <c r="S612">
        <f>J612*(1000-(1000*0.61365*exp(17.502*W612/(240.97+W612))/(DY612+DZ612)+DT612)/2)/(1000*0.61365*exp(17.502*W612/(240.97+W612))/(DY612+DZ612)-DT612)</f>
        <v>0</v>
      </c>
      <c r="T612">
        <f>1/((DM612+1)/(Q612/1.6)+1/(R612/1.37)) + DM612/((DM612+1)/(Q612/1.6) + DM612/(R612/1.37))</f>
        <v>0</v>
      </c>
      <c r="U612">
        <f>(DH612*DK612)</f>
        <v>0</v>
      </c>
      <c r="V612">
        <f>(EA612+(U612+2*0.95*5.67E-8*(((EA612+$B$9)+273)^4-(EA612+273)^4)-44100*J612)/(1.84*29.3*R612+8*0.95*5.67E-8*(EA612+273)^3))</f>
        <v>0</v>
      </c>
      <c r="W612">
        <f>($C$9*EB612+$D$9*EC612+$E$9*V612)</f>
        <v>0</v>
      </c>
      <c r="X612">
        <f>0.61365*exp(17.502*W612/(240.97+W612))</f>
        <v>0</v>
      </c>
      <c r="Y612">
        <f>(Z612/AA612*100)</f>
        <v>0</v>
      </c>
      <c r="Z612">
        <f>DT612*(DY612+DZ612)/1000</f>
        <v>0</v>
      </c>
      <c r="AA612">
        <f>0.61365*exp(17.502*EA612/(240.97+EA612))</f>
        <v>0</v>
      </c>
      <c r="AB612">
        <f>(X612-DT612*(DY612+DZ612)/1000)</f>
        <v>0</v>
      </c>
      <c r="AC612">
        <f>(-J612*44100)</f>
        <v>0</v>
      </c>
      <c r="AD612">
        <f>2*29.3*R612*0.92*(EA612-W612)</f>
        <v>0</v>
      </c>
      <c r="AE612">
        <f>2*0.95*5.67E-8*(((EA612+$B$9)+273)^4-(W612+273)^4)</f>
        <v>0</v>
      </c>
      <c r="AF612">
        <f>U612+AE612+AC612+AD612</f>
        <v>0</v>
      </c>
      <c r="AG612">
        <f>DX612*AU612*(DS612-DR612*(1000-AU612*DU612)/(1000-AU612*DT612))/(100*DL612)</f>
        <v>0</v>
      </c>
      <c r="AH612">
        <f>1000*DX612*AU612*(DT612-DU612)/(100*DL612*(1000-AU612*DT612))</f>
        <v>0</v>
      </c>
      <c r="AI612">
        <f>(AJ612 - AK612 - DY612*1E3/(8.314*(EA612+273.15)) * AM612/DX612 * AL612) * DX612/(100*DL612) * (1000 - DU612)/1000</f>
        <v>0</v>
      </c>
      <c r="AJ612">
        <v>172.071652676933</v>
      </c>
      <c r="AK612">
        <v>184.0682</v>
      </c>
      <c r="AL612">
        <v>-3.284472949748868</v>
      </c>
      <c r="AM612">
        <v>65.18477943434209</v>
      </c>
      <c r="AN612">
        <f>(AP612 - AO612 + DY612*1E3/(8.314*(EA612+273.15)) * AR612/DX612 * AQ612) * DX612/(100*DL612) * 1000/(1000 - AP612)</f>
        <v>0</v>
      </c>
      <c r="AO612">
        <v>19.78050344089225</v>
      </c>
      <c r="AP612">
        <v>21.78426181818181</v>
      </c>
      <c r="AQ612">
        <v>-3.622069383204847E-05</v>
      </c>
      <c r="AR612">
        <v>105.4763033524908</v>
      </c>
      <c r="AS612">
        <v>0</v>
      </c>
      <c r="AT612">
        <v>0</v>
      </c>
      <c r="AU612">
        <f>IF(AS612*$H$15&gt;=AW612,1.0,(AW612/(AW612-AS612*$H$15)))</f>
        <v>0</v>
      </c>
      <c r="AV612">
        <f>(AU612-1)*100</f>
        <v>0</v>
      </c>
      <c r="AW612">
        <f>MAX(0,($B$15+$C$15*EF612)/(1+$D$15*EF612)*DY612/(EA612+273)*$E$15)</f>
        <v>0</v>
      </c>
      <c r="AX612" t="s">
        <v>439</v>
      </c>
      <c r="AY612" t="s">
        <v>439</v>
      </c>
      <c r="AZ612">
        <v>0</v>
      </c>
      <c r="BA612">
        <v>0</v>
      </c>
      <c r="BB612">
        <f>1-AZ612/BA612</f>
        <v>0</v>
      </c>
      <c r="BC612">
        <v>0</v>
      </c>
      <c r="BD612" t="s">
        <v>439</v>
      </c>
      <c r="BE612" t="s">
        <v>439</v>
      </c>
      <c r="BF612">
        <v>0</v>
      </c>
      <c r="BG612">
        <v>0</v>
      </c>
      <c r="BH612">
        <f>1-BF612/BG612</f>
        <v>0</v>
      </c>
      <c r="BI612">
        <v>0.5</v>
      </c>
      <c r="BJ612">
        <f>DI612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439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DH612">
        <f>$B$13*EG612+$C$13*EH612+$F$13*ES612*(1-EV612)</f>
        <v>0</v>
      </c>
      <c r="DI612">
        <f>DH612*DJ612</f>
        <v>0</v>
      </c>
      <c r="DJ612">
        <f>($B$13*$D$11+$C$13*$D$11+$F$13*((FF612+EX612)/MAX(FF612+EX612+FG612, 0.1)*$I$11+FG612/MAX(FF612+EX612+FG612, 0.1)*$J$11))/($B$13+$C$13+$F$13)</f>
        <v>0</v>
      </c>
      <c r="DK612">
        <f>($B$13*$K$11+$C$13*$K$11+$F$13*((FF612+EX612)/MAX(FF612+EX612+FG612, 0.1)*$P$11+FG612/MAX(FF612+EX612+FG612, 0.1)*$Q$11))/($B$13+$C$13+$F$13)</f>
        <v>0</v>
      </c>
      <c r="DL612">
        <v>5.79</v>
      </c>
      <c r="DM612">
        <v>0.5</v>
      </c>
      <c r="DN612" t="s">
        <v>440</v>
      </c>
      <c r="DO612">
        <v>2</v>
      </c>
      <c r="DP612" t="b">
        <v>1</v>
      </c>
      <c r="DQ612">
        <v>1758659187.1</v>
      </c>
      <c r="DR612">
        <v>202.5814074074074</v>
      </c>
      <c r="DS612">
        <v>183.635074074074</v>
      </c>
      <c r="DT612">
        <v>21.79245925925926</v>
      </c>
      <c r="DU612">
        <v>19.78876666666666</v>
      </c>
      <c r="DV612">
        <v>203.8172962962963</v>
      </c>
      <c r="DW612">
        <v>21.51573333333333</v>
      </c>
      <c r="DX612">
        <v>500.109</v>
      </c>
      <c r="DY612">
        <v>90.23143703703703</v>
      </c>
      <c r="DZ612">
        <v>0.06794345185185185</v>
      </c>
      <c r="EA612">
        <v>28.67835185185185</v>
      </c>
      <c r="EB612">
        <v>30.01715555555556</v>
      </c>
      <c r="EC612">
        <v>999.9000000000001</v>
      </c>
      <c r="ED612">
        <v>0</v>
      </c>
      <c r="EE612">
        <v>0</v>
      </c>
      <c r="EF612">
        <v>10014.7037037037</v>
      </c>
      <c r="EG612">
        <v>0</v>
      </c>
      <c r="EH612">
        <v>11.35333333333333</v>
      </c>
      <c r="EI612">
        <v>18.94618148148148</v>
      </c>
      <c r="EJ612">
        <v>207.0944814814815</v>
      </c>
      <c r="EK612">
        <v>187.3425555555556</v>
      </c>
      <c r="EL612">
        <v>2.003690370370371</v>
      </c>
      <c r="EM612">
        <v>183.635074074074</v>
      </c>
      <c r="EN612">
        <v>19.78876666666666</v>
      </c>
      <c r="EO612">
        <v>1.966365185185185</v>
      </c>
      <c r="EP612">
        <v>1.78557</v>
      </c>
      <c r="EQ612">
        <v>17.17607407407407</v>
      </c>
      <c r="ER612">
        <v>15.66102962962963</v>
      </c>
      <c r="ES612">
        <v>2000.007407407407</v>
      </c>
      <c r="ET612">
        <v>0.9799991111111109</v>
      </c>
      <c r="EU612">
        <v>0.02000108148148148</v>
      </c>
      <c r="EV612">
        <v>0</v>
      </c>
      <c r="EW612">
        <v>1007.012962962963</v>
      </c>
      <c r="EX612">
        <v>5.00078</v>
      </c>
      <c r="EY612">
        <v>19655.02222222222</v>
      </c>
      <c r="EZ612">
        <v>16379.7</v>
      </c>
      <c r="FA612">
        <v>39.54844444444444</v>
      </c>
      <c r="FB612">
        <v>40.47892592592592</v>
      </c>
      <c r="FC612">
        <v>39.72659259259259</v>
      </c>
      <c r="FD612">
        <v>40.09696296296296</v>
      </c>
      <c r="FE612">
        <v>40.65718518518517</v>
      </c>
      <c r="FF612">
        <v>1955.107407407407</v>
      </c>
      <c r="FG612">
        <v>39.9</v>
      </c>
      <c r="FH612">
        <v>0</v>
      </c>
      <c r="FI612">
        <v>1758659193</v>
      </c>
      <c r="FJ612">
        <v>0</v>
      </c>
      <c r="FK612">
        <v>1007.0812</v>
      </c>
      <c r="FL612">
        <v>7.83384613380879</v>
      </c>
      <c r="FM612">
        <v>123.8538459886436</v>
      </c>
      <c r="FN612">
        <v>19655.536</v>
      </c>
      <c r="FO612">
        <v>15</v>
      </c>
      <c r="FP612">
        <v>0</v>
      </c>
      <c r="FQ612" t="s">
        <v>441</v>
      </c>
      <c r="FR612">
        <v>1746989605.5</v>
      </c>
      <c r="FS612">
        <v>1746989593.5</v>
      </c>
      <c r="FT612">
        <v>0</v>
      </c>
      <c r="FU612">
        <v>-0.274</v>
      </c>
      <c r="FV612">
        <v>-0.002</v>
      </c>
      <c r="FW612">
        <v>2.549</v>
      </c>
      <c r="FX612">
        <v>0.129</v>
      </c>
      <c r="FY612">
        <v>420</v>
      </c>
      <c r="FZ612">
        <v>17</v>
      </c>
      <c r="GA612">
        <v>0.02</v>
      </c>
      <c r="GB612">
        <v>0.04</v>
      </c>
      <c r="GC612">
        <v>18.57831</v>
      </c>
      <c r="GD612">
        <v>5.784443527204472</v>
      </c>
      <c r="GE612">
        <v>0.5587127440823236</v>
      </c>
      <c r="GF612">
        <v>0</v>
      </c>
      <c r="GG612">
        <v>1006.666176470588</v>
      </c>
      <c r="GH612">
        <v>7.003361344567722</v>
      </c>
      <c r="GI612">
        <v>0.7229881404359737</v>
      </c>
      <c r="GJ612">
        <v>0</v>
      </c>
      <c r="GK612">
        <v>2.00213325</v>
      </c>
      <c r="GL612">
        <v>0.02476356472795914</v>
      </c>
      <c r="GM612">
        <v>0.002574257550731885</v>
      </c>
      <c r="GN612">
        <v>1</v>
      </c>
      <c r="GO612">
        <v>1</v>
      </c>
      <c r="GP612">
        <v>3</v>
      </c>
      <c r="GQ612" t="s">
        <v>448</v>
      </c>
      <c r="GR612">
        <v>3.10222</v>
      </c>
      <c r="GS612">
        <v>2.72564</v>
      </c>
      <c r="GT612">
        <v>0.0436063</v>
      </c>
      <c r="GU612">
        <v>0.0390485</v>
      </c>
      <c r="GV612">
        <v>0.100335</v>
      </c>
      <c r="GW612">
        <v>0.09499829999999999</v>
      </c>
      <c r="GX612">
        <v>24961.3</v>
      </c>
      <c r="GY612">
        <v>22798.8</v>
      </c>
      <c r="GZ612">
        <v>26664.4</v>
      </c>
      <c r="HA612">
        <v>23948.9</v>
      </c>
      <c r="HB612">
        <v>38384.3</v>
      </c>
      <c r="HC612">
        <v>32040.7</v>
      </c>
      <c r="HD612">
        <v>46566</v>
      </c>
      <c r="HE612">
        <v>37894.6</v>
      </c>
      <c r="HF612">
        <v>1.86628</v>
      </c>
      <c r="HG612">
        <v>1.84525</v>
      </c>
      <c r="HH612">
        <v>0.183746</v>
      </c>
      <c r="HI612">
        <v>0</v>
      </c>
      <c r="HJ612">
        <v>27.0249</v>
      </c>
      <c r="HK612">
        <v>999.9</v>
      </c>
      <c r="HL612">
        <v>45.1</v>
      </c>
      <c r="HM612">
        <v>32.2</v>
      </c>
      <c r="HN612">
        <v>24.1391</v>
      </c>
      <c r="HO612">
        <v>60.6223</v>
      </c>
      <c r="HP612">
        <v>22.2436</v>
      </c>
      <c r="HQ612">
        <v>1</v>
      </c>
      <c r="HR612">
        <v>0.155503</v>
      </c>
      <c r="HS612">
        <v>0.27457</v>
      </c>
      <c r="HT612">
        <v>20.2797</v>
      </c>
      <c r="HU612">
        <v>5.21085</v>
      </c>
      <c r="HV612">
        <v>11.98</v>
      </c>
      <c r="HW612">
        <v>4.9634</v>
      </c>
      <c r="HX612">
        <v>3.27443</v>
      </c>
      <c r="HY612">
        <v>9999</v>
      </c>
      <c r="HZ612">
        <v>9999</v>
      </c>
      <c r="IA612">
        <v>9999</v>
      </c>
      <c r="IB612">
        <v>999.9</v>
      </c>
      <c r="IC612">
        <v>1.8639</v>
      </c>
      <c r="ID612">
        <v>1.86009</v>
      </c>
      <c r="IE612">
        <v>1.85842</v>
      </c>
      <c r="IF612">
        <v>1.85975</v>
      </c>
      <c r="IG612">
        <v>1.85989</v>
      </c>
      <c r="IH612">
        <v>1.85837</v>
      </c>
      <c r="II612">
        <v>1.85745</v>
      </c>
      <c r="IJ612">
        <v>1.85242</v>
      </c>
      <c r="IK612">
        <v>0</v>
      </c>
      <c r="IL612">
        <v>0</v>
      </c>
      <c r="IM612">
        <v>0</v>
      </c>
      <c r="IN612">
        <v>0</v>
      </c>
      <c r="IO612" t="s">
        <v>443</v>
      </c>
      <c r="IP612" t="s">
        <v>444</v>
      </c>
      <c r="IQ612" t="s">
        <v>445</v>
      </c>
      <c r="IR612" t="s">
        <v>445</v>
      </c>
      <c r="IS612" t="s">
        <v>445</v>
      </c>
      <c r="IT612" t="s">
        <v>445</v>
      </c>
      <c r="IU612">
        <v>0</v>
      </c>
      <c r="IV612">
        <v>100</v>
      </c>
      <c r="IW612">
        <v>100</v>
      </c>
      <c r="IX612">
        <v>-1.226</v>
      </c>
      <c r="IY612">
        <v>0.2766</v>
      </c>
      <c r="IZ612">
        <v>-1.101190050776656</v>
      </c>
      <c r="JA612">
        <v>-0.0009077452495023094</v>
      </c>
      <c r="JB612">
        <v>1.260287539409167E-06</v>
      </c>
      <c r="JC612">
        <v>-2.747980142854786E-10</v>
      </c>
      <c r="JD612">
        <v>0.01164710740424388</v>
      </c>
      <c r="JE612">
        <v>0.002354074995816399</v>
      </c>
      <c r="JF612">
        <v>0.0004967520844642659</v>
      </c>
      <c r="JG612">
        <v>-1.558376616488758E-06</v>
      </c>
      <c r="JH612">
        <v>1</v>
      </c>
      <c r="JI612">
        <v>1955</v>
      </c>
      <c r="JJ612">
        <v>1</v>
      </c>
      <c r="JK612">
        <v>26</v>
      </c>
      <c r="JL612">
        <v>194493.2</v>
      </c>
      <c r="JM612">
        <v>194493.4</v>
      </c>
      <c r="JN612">
        <v>0.507812</v>
      </c>
      <c r="JO612">
        <v>2.66846</v>
      </c>
      <c r="JP612">
        <v>1.49658</v>
      </c>
      <c r="JQ612">
        <v>2.34619</v>
      </c>
      <c r="JR612">
        <v>1.54907</v>
      </c>
      <c r="JS612">
        <v>2.42554</v>
      </c>
      <c r="JT612">
        <v>36.6943</v>
      </c>
      <c r="JU612">
        <v>24.1751</v>
      </c>
      <c r="JV612">
        <v>18</v>
      </c>
      <c r="JW612">
        <v>483.836</v>
      </c>
      <c r="JX612">
        <v>485.042</v>
      </c>
      <c r="JY612">
        <v>27.064</v>
      </c>
      <c r="JZ612">
        <v>29.2636</v>
      </c>
      <c r="KA612">
        <v>30</v>
      </c>
      <c r="KB612">
        <v>29.5399</v>
      </c>
      <c r="KC612">
        <v>29.5488</v>
      </c>
      <c r="KD612">
        <v>10.2594</v>
      </c>
      <c r="KE612">
        <v>18.4005</v>
      </c>
      <c r="KF612">
        <v>55.131</v>
      </c>
      <c r="KG612">
        <v>27.055</v>
      </c>
      <c r="KH612">
        <v>132.632</v>
      </c>
      <c r="KI612">
        <v>19.785</v>
      </c>
      <c r="KJ612">
        <v>101.81</v>
      </c>
      <c r="KK612">
        <v>91.3831</v>
      </c>
    </row>
    <row r="613" spans="1:297">
      <c r="A613">
        <v>595</v>
      </c>
      <c r="B613">
        <v>1758659199.6</v>
      </c>
      <c r="C613">
        <v>17566.59999990463</v>
      </c>
      <c r="D613" t="s">
        <v>1640</v>
      </c>
      <c r="E613" t="s">
        <v>1641</v>
      </c>
      <c r="F613">
        <v>5</v>
      </c>
      <c r="G613" t="s">
        <v>1413</v>
      </c>
      <c r="H613" t="s">
        <v>438</v>
      </c>
      <c r="I613">
        <v>1758659191.814285</v>
      </c>
      <c r="J613">
        <f>(K613)/1000</f>
        <v>0</v>
      </c>
      <c r="K613">
        <f>IF(DP613, AN613, AH613)</f>
        <v>0</v>
      </c>
      <c r="L613">
        <f>IF(DP613, AI613, AG613)</f>
        <v>0</v>
      </c>
      <c r="M613">
        <f>DR613 - IF(AU613&gt;1, L613*DL613*100.0/(AW613), 0)</f>
        <v>0</v>
      </c>
      <c r="N613">
        <f>((T613-J613/2)*M613-L613)/(T613+J613/2)</f>
        <v>0</v>
      </c>
      <c r="O613">
        <f>N613*(DY613+DZ613)/1000.0</f>
        <v>0</v>
      </c>
      <c r="P613">
        <f>(DR613 - IF(AU613&gt;1, L613*DL613*100.0/(AW613), 0))*(DY613+DZ613)/1000.0</f>
        <v>0</v>
      </c>
      <c r="Q613">
        <f>2.0/((1/S613-1/R613)+SIGN(S613)*SQRT((1/S613-1/R613)*(1/S613-1/R613) + 4*DM613/((DM613+1)*(DM613+1))*(2*1/S613*1/R613-1/R613*1/R613)))</f>
        <v>0</v>
      </c>
      <c r="R613">
        <f>IF(LEFT(DN613,1)&lt;&gt;"0",IF(LEFT(DN613,1)="1",3.0,DO613),$D$5+$E$5*(EF613*DY613/($K$5*1000))+$F$5*(EF613*DY613/($K$5*1000))*MAX(MIN(DL613,$J$5),$I$5)*MAX(MIN(DL613,$J$5),$I$5)+$G$5*MAX(MIN(DL613,$J$5),$I$5)*(EF613*DY613/($K$5*1000))+$H$5*(EF613*DY613/($K$5*1000))*(EF613*DY613/($K$5*1000)))</f>
        <v>0</v>
      </c>
      <c r="S613">
        <f>J613*(1000-(1000*0.61365*exp(17.502*W613/(240.97+W613))/(DY613+DZ613)+DT613)/2)/(1000*0.61365*exp(17.502*W613/(240.97+W613))/(DY613+DZ613)-DT613)</f>
        <v>0</v>
      </c>
      <c r="T613">
        <f>1/((DM613+1)/(Q613/1.6)+1/(R613/1.37)) + DM613/((DM613+1)/(Q613/1.6) + DM613/(R613/1.37))</f>
        <v>0</v>
      </c>
      <c r="U613">
        <f>(DH613*DK613)</f>
        <v>0</v>
      </c>
      <c r="V613">
        <f>(EA613+(U613+2*0.95*5.67E-8*(((EA613+$B$9)+273)^4-(EA613+273)^4)-44100*J613)/(1.84*29.3*R613+8*0.95*5.67E-8*(EA613+273)^3))</f>
        <v>0</v>
      </c>
      <c r="W613">
        <f>($C$9*EB613+$D$9*EC613+$E$9*V613)</f>
        <v>0</v>
      </c>
      <c r="X613">
        <f>0.61365*exp(17.502*W613/(240.97+W613))</f>
        <v>0</v>
      </c>
      <c r="Y613">
        <f>(Z613/AA613*100)</f>
        <v>0</v>
      </c>
      <c r="Z613">
        <f>DT613*(DY613+DZ613)/1000</f>
        <v>0</v>
      </c>
      <c r="AA613">
        <f>0.61365*exp(17.502*EA613/(240.97+EA613))</f>
        <v>0</v>
      </c>
      <c r="AB613">
        <f>(X613-DT613*(DY613+DZ613)/1000)</f>
        <v>0</v>
      </c>
      <c r="AC613">
        <f>(-J613*44100)</f>
        <v>0</v>
      </c>
      <c r="AD613">
        <f>2*29.3*R613*0.92*(EA613-W613)</f>
        <v>0</v>
      </c>
      <c r="AE613">
        <f>2*0.95*5.67E-8*(((EA613+$B$9)+273)^4-(W613+273)^4)</f>
        <v>0</v>
      </c>
      <c r="AF613">
        <f>U613+AE613+AC613+AD613</f>
        <v>0</v>
      </c>
      <c r="AG613">
        <f>DX613*AU613*(DS613-DR613*(1000-AU613*DU613)/(1000-AU613*DT613))/(100*DL613)</f>
        <v>0</v>
      </c>
      <c r="AH613">
        <f>1000*DX613*AU613*(DT613-DU613)/(100*DL613*(1000-AU613*DT613))</f>
        <v>0</v>
      </c>
      <c r="AI613">
        <f>(AJ613 - AK613 - DY613*1E3/(8.314*(EA613+273.15)) * AM613/DX613 * AL613) * DX613/(100*DL613) * (1000 - DU613)/1000</f>
        <v>0</v>
      </c>
      <c r="AJ613">
        <v>155.1622107304583</v>
      </c>
      <c r="AK613">
        <v>167.7024424242424</v>
      </c>
      <c r="AL613">
        <v>-3.266588538185167</v>
      </c>
      <c r="AM613">
        <v>65.18477943434209</v>
      </c>
      <c r="AN613">
        <f>(AP613 - AO613 + DY613*1E3/(8.314*(EA613+273.15)) * AR613/DX613 * AQ613) * DX613/(100*DL613) * 1000/(1000 - AP613)</f>
        <v>0</v>
      </c>
      <c r="AO613">
        <v>19.77542865787645</v>
      </c>
      <c r="AP613">
        <v>21.77954606060606</v>
      </c>
      <c r="AQ613">
        <v>-4.222873853889555E-05</v>
      </c>
      <c r="AR613">
        <v>105.4763033524908</v>
      </c>
      <c r="AS613">
        <v>0</v>
      </c>
      <c r="AT613">
        <v>0</v>
      </c>
      <c r="AU613">
        <f>IF(AS613*$H$15&gt;=AW613,1.0,(AW613/(AW613-AS613*$H$15)))</f>
        <v>0</v>
      </c>
      <c r="AV613">
        <f>(AU613-1)*100</f>
        <v>0</v>
      </c>
      <c r="AW613">
        <f>MAX(0,($B$15+$C$15*EF613)/(1+$D$15*EF613)*DY613/(EA613+273)*$E$15)</f>
        <v>0</v>
      </c>
      <c r="AX613" t="s">
        <v>439</v>
      </c>
      <c r="AY613" t="s">
        <v>439</v>
      </c>
      <c r="AZ613">
        <v>0</v>
      </c>
      <c r="BA613">
        <v>0</v>
      </c>
      <c r="BB613">
        <f>1-AZ613/BA613</f>
        <v>0</v>
      </c>
      <c r="BC613">
        <v>0</v>
      </c>
      <c r="BD613" t="s">
        <v>439</v>
      </c>
      <c r="BE613" t="s">
        <v>439</v>
      </c>
      <c r="BF613">
        <v>0</v>
      </c>
      <c r="BG613">
        <v>0</v>
      </c>
      <c r="BH613">
        <f>1-BF613/BG613</f>
        <v>0</v>
      </c>
      <c r="BI613">
        <v>0.5</v>
      </c>
      <c r="BJ613">
        <f>DI613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439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DH613">
        <f>$B$13*EG613+$C$13*EH613+$F$13*ES613*(1-EV613)</f>
        <v>0</v>
      </c>
      <c r="DI613">
        <f>DH613*DJ613</f>
        <v>0</v>
      </c>
      <c r="DJ613">
        <f>($B$13*$D$11+$C$13*$D$11+$F$13*((FF613+EX613)/MAX(FF613+EX613+FG613, 0.1)*$I$11+FG613/MAX(FF613+EX613+FG613, 0.1)*$J$11))/($B$13+$C$13+$F$13)</f>
        <v>0</v>
      </c>
      <c r="DK613">
        <f>($B$13*$K$11+$C$13*$K$11+$F$13*((FF613+EX613)/MAX(FF613+EX613+FG613, 0.1)*$P$11+FG613/MAX(FF613+EX613+FG613, 0.1)*$Q$11))/($B$13+$C$13+$F$13)</f>
        <v>0</v>
      </c>
      <c r="DL613">
        <v>5.79</v>
      </c>
      <c r="DM613">
        <v>0.5</v>
      </c>
      <c r="DN613" t="s">
        <v>440</v>
      </c>
      <c r="DO613">
        <v>2</v>
      </c>
      <c r="DP613" t="b">
        <v>1</v>
      </c>
      <c r="DQ613">
        <v>1758659191.814285</v>
      </c>
      <c r="DR613">
        <v>187.4105357142857</v>
      </c>
      <c r="DS613">
        <v>168.0051428571429</v>
      </c>
      <c r="DT613">
        <v>21.78735</v>
      </c>
      <c r="DU613">
        <v>19.782</v>
      </c>
      <c r="DV613">
        <v>188.6396428571429</v>
      </c>
      <c r="DW613">
        <v>21.51074642857143</v>
      </c>
      <c r="DX613">
        <v>500.0428571428571</v>
      </c>
      <c r="DY613">
        <v>90.23123214285714</v>
      </c>
      <c r="DZ613">
        <v>0.06783576428571429</v>
      </c>
      <c r="EA613">
        <v>28.67885714285714</v>
      </c>
      <c r="EB613">
        <v>30.02181428571429</v>
      </c>
      <c r="EC613">
        <v>999.9000000000002</v>
      </c>
      <c r="ED613">
        <v>0</v>
      </c>
      <c r="EE613">
        <v>0</v>
      </c>
      <c r="EF613">
        <v>10006.51964285714</v>
      </c>
      <c r="EG613">
        <v>0</v>
      </c>
      <c r="EH613">
        <v>11.3535</v>
      </c>
      <c r="EI613">
        <v>19.40526071428571</v>
      </c>
      <c r="EJ613">
        <v>191.5846428571428</v>
      </c>
      <c r="EK613">
        <v>171.3958214285715</v>
      </c>
      <c r="EL613">
        <v>2.005360714285714</v>
      </c>
      <c r="EM613">
        <v>168.0051428571429</v>
      </c>
      <c r="EN613">
        <v>19.782</v>
      </c>
      <c r="EO613">
        <v>1.9659</v>
      </c>
      <c r="EP613">
        <v>1.784954642857143</v>
      </c>
      <c r="EQ613">
        <v>17.17233928571429</v>
      </c>
      <c r="ER613">
        <v>15.65565</v>
      </c>
      <c r="ES613">
        <v>2000.000714285714</v>
      </c>
      <c r="ET613">
        <v>0.9799990714285712</v>
      </c>
      <c r="EU613">
        <v>0.02000111785714286</v>
      </c>
      <c r="EV613">
        <v>0</v>
      </c>
      <c r="EW613">
        <v>1007.607142857143</v>
      </c>
      <c r="EX613">
        <v>5.00078</v>
      </c>
      <c r="EY613">
        <v>19665.3</v>
      </c>
      <c r="EZ613">
        <v>16379.64642857143</v>
      </c>
      <c r="FA613">
        <v>39.55114285714285</v>
      </c>
      <c r="FB613">
        <v>40.47292857142856</v>
      </c>
      <c r="FC613">
        <v>39.73632142857142</v>
      </c>
      <c r="FD613">
        <v>40.1025</v>
      </c>
      <c r="FE613">
        <v>40.61585714285714</v>
      </c>
      <c r="FF613">
        <v>1955.100714285714</v>
      </c>
      <c r="FG613">
        <v>39.9</v>
      </c>
      <c r="FH613">
        <v>0</v>
      </c>
      <c r="FI613">
        <v>1758659198.4</v>
      </c>
      <c r="FJ613">
        <v>0</v>
      </c>
      <c r="FK613">
        <v>1007.728846153846</v>
      </c>
      <c r="FL613">
        <v>7.424615375227262</v>
      </c>
      <c r="FM613">
        <v>136.068376076949</v>
      </c>
      <c r="FN613">
        <v>19666.76153846154</v>
      </c>
      <c r="FO613">
        <v>15</v>
      </c>
      <c r="FP613">
        <v>0</v>
      </c>
      <c r="FQ613" t="s">
        <v>441</v>
      </c>
      <c r="FR613">
        <v>1746989605.5</v>
      </c>
      <c r="FS613">
        <v>1746989593.5</v>
      </c>
      <c r="FT613">
        <v>0</v>
      </c>
      <c r="FU613">
        <v>-0.274</v>
      </c>
      <c r="FV613">
        <v>-0.002</v>
      </c>
      <c r="FW613">
        <v>2.549</v>
      </c>
      <c r="FX613">
        <v>0.129</v>
      </c>
      <c r="FY613">
        <v>420</v>
      </c>
      <c r="FZ613">
        <v>17</v>
      </c>
      <c r="GA613">
        <v>0.02</v>
      </c>
      <c r="GB613">
        <v>0.04</v>
      </c>
      <c r="GC613">
        <v>19.09939756097561</v>
      </c>
      <c r="GD613">
        <v>5.699431358884979</v>
      </c>
      <c r="GE613">
        <v>0.5638412769599327</v>
      </c>
      <c r="GF613">
        <v>0</v>
      </c>
      <c r="GG613">
        <v>1007.270588235294</v>
      </c>
      <c r="GH613">
        <v>7.367150497844757</v>
      </c>
      <c r="GI613">
        <v>0.7597520538906084</v>
      </c>
      <c r="GJ613">
        <v>0</v>
      </c>
      <c r="GK613">
        <v>2.004050731707317</v>
      </c>
      <c r="GL613">
        <v>0.01950355400697141</v>
      </c>
      <c r="GM613">
        <v>0.002178304767411226</v>
      </c>
      <c r="GN613">
        <v>1</v>
      </c>
      <c r="GO613">
        <v>1</v>
      </c>
      <c r="GP613">
        <v>3</v>
      </c>
      <c r="GQ613" t="s">
        <v>448</v>
      </c>
      <c r="GR613">
        <v>3.10209</v>
      </c>
      <c r="GS613">
        <v>2.72632</v>
      </c>
      <c r="GT613">
        <v>0.0401299</v>
      </c>
      <c r="GU613">
        <v>0.0353325</v>
      </c>
      <c r="GV613">
        <v>0.100322</v>
      </c>
      <c r="GW613">
        <v>0.09497899999999999</v>
      </c>
      <c r="GX613">
        <v>25052.3</v>
      </c>
      <c r="GY613">
        <v>22886.8</v>
      </c>
      <c r="GZ613">
        <v>26664.7</v>
      </c>
      <c r="HA613">
        <v>23948.8</v>
      </c>
      <c r="HB613">
        <v>38384.5</v>
      </c>
      <c r="HC613">
        <v>32040.9</v>
      </c>
      <c r="HD613">
        <v>46566.1</v>
      </c>
      <c r="HE613">
        <v>37894.5</v>
      </c>
      <c r="HF613">
        <v>1.86598</v>
      </c>
      <c r="HG613">
        <v>1.84535</v>
      </c>
      <c r="HH613">
        <v>0.184294</v>
      </c>
      <c r="HI613">
        <v>0</v>
      </c>
      <c r="HJ613">
        <v>27.0271</v>
      </c>
      <c r="HK613">
        <v>999.9</v>
      </c>
      <c r="HL613">
        <v>45.1</v>
      </c>
      <c r="HM613">
        <v>32.2</v>
      </c>
      <c r="HN613">
        <v>24.1373</v>
      </c>
      <c r="HO613">
        <v>60.8723</v>
      </c>
      <c r="HP613">
        <v>22.3918</v>
      </c>
      <c r="HQ613">
        <v>1</v>
      </c>
      <c r="HR613">
        <v>0.155424</v>
      </c>
      <c r="HS613">
        <v>0.314589</v>
      </c>
      <c r="HT613">
        <v>20.2795</v>
      </c>
      <c r="HU613">
        <v>5.21085</v>
      </c>
      <c r="HV613">
        <v>11.98</v>
      </c>
      <c r="HW613">
        <v>4.96375</v>
      </c>
      <c r="HX613">
        <v>3.2745</v>
      </c>
      <c r="HY613">
        <v>9999</v>
      </c>
      <c r="HZ613">
        <v>9999</v>
      </c>
      <c r="IA613">
        <v>9999</v>
      </c>
      <c r="IB613">
        <v>999.9</v>
      </c>
      <c r="IC613">
        <v>1.8639</v>
      </c>
      <c r="ID613">
        <v>1.86011</v>
      </c>
      <c r="IE613">
        <v>1.85844</v>
      </c>
      <c r="IF613">
        <v>1.85977</v>
      </c>
      <c r="IG613">
        <v>1.85989</v>
      </c>
      <c r="IH613">
        <v>1.85838</v>
      </c>
      <c r="II613">
        <v>1.85746</v>
      </c>
      <c r="IJ613">
        <v>1.85242</v>
      </c>
      <c r="IK613">
        <v>0</v>
      </c>
      <c r="IL613">
        <v>0</v>
      </c>
      <c r="IM613">
        <v>0</v>
      </c>
      <c r="IN613">
        <v>0</v>
      </c>
      <c r="IO613" t="s">
        <v>443</v>
      </c>
      <c r="IP613" t="s">
        <v>444</v>
      </c>
      <c r="IQ613" t="s">
        <v>445</v>
      </c>
      <c r="IR613" t="s">
        <v>445</v>
      </c>
      <c r="IS613" t="s">
        <v>445</v>
      </c>
      <c r="IT613" t="s">
        <v>445</v>
      </c>
      <c r="IU613">
        <v>0</v>
      </c>
      <c r="IV613">
        <v>100</v>
      </c>
      <c r="IW613">
        <v>100</v>
      </c>
      <c r="IX613">
        <v>-1.217</v>
      </c>
      <c r="IY613">
        <v>0.2764</v>
      </c>
      <c r="IZ613">
        <v>-1.101190050776656</v>
      </c>
      <c r="JA613">
        <v>-0.0009077452495023094</v>
      </c>
      <c r="JB613">
        <v>1.260287539409167E-06</v>
      </c>
      <c r="JC613">
        <v>-2.747980142854786E-10</v>
      </c>
      <c r="JD613">
        <v>0.01164710740424388</v>
      </c>
      <c r="JE613">
        <v>0.002354074995816399</v>
      </c>
      <c r="JF613">
        <v>0.0004967520844642659</v>
      </c>
      <c r="JG613">
        <v>-1.558376616488758E-06</v>
      </c>
      <c r="JH613">
        <v>1</v>
      </c>
      <c r="JI613">
        <v>1955</v>
      </c>
      <c r="JJ613">
        <v>1</v>
      </c>
      <c r="JK613">
        <v>26</v>
      </c>
      <c r="JL613">
        <v>194493.2</v>
      </c>
      <c r="JM613">
        <v>194493.4</v>
      </c>
      <c r="JN613">
        <v>0.46875</v>
      </c>
      <c r="JO613">
        <v>2.66846</v>
      </c>
      <c r="JP613">
        <v>1.49658</v>
      </c>
      <c r="JQ613">
        <v>2.34741</v>
      </c>
      <c r="JR613">
        <v>1.54907</v>
      </c>
      <c r="JS613">
        <v>2.46582</v>
      </c>
      <c r="JT613">
        <v>36.6943</v>
      </c>
      <c r="JU613">
        <v>24.1751</v>
      </c>
      <c r="JV613">
        <v>18</v>
      </c>
      <c r="JW613">
        <v>483.642</v>
      </c>
      <c r="JX613">
        <v>485.088</v>
      </c>
      <c r="JY613">
        <v>27.0437</v>
      </c>
      <c r="JZ613">
        <v>29.2614</v>
      </c>
      <c r="KA613">
        <v>30.0002</v>
      </c>
      <c r="KB613">
        <v>29.5374</v>
      </c>
      <c r="KC613">
        <v>29.5465</v>
      </c>
      <c r="KD613">
        <v>9.48733</v>
      </c>
      <c r="KE613">
        <v>18.4005</v>
      </c>
      <c r="KF613">
        <v>55.131</v>
      </c>
      <c r="KG613">
        <v>27.0333</v>
      </c>
      <c r="KH613">
        <v>112.595</v>
      </c>
      <c r="KI613">
        <v>19.785</v>
      </c>
      <c r="KJ613">
        <v>101.81</v>
      </c>
      <c r="KK613">
        <v>91.38290000000001</v>
      </c>
    </row>
    <row r="614" spans="1:297">
      <c r="A614">
        <v>596</v>
      </c>
      <c r="B614">
        <v>1758659204.6</v>
      </c>
      <c r="C614">
        <v>17571.59999990463</v>
      </c>
      <c r="D614" t="s">
        <v>1642</v>
      </c>
      <c r="E614" t="s">
        <v>1643</v>
      </c>
      <c r="F614">
        <v>5</v>
      </c>
      <c r="G614" t="s">
        <v>1413</v>
      </c>
      <c r="H614" t="s">
        <v>438</v>
      </c>
      <c r="I614">
        <v>1758659197.1</v>
      </c>
      <c r="J614">
        <f>(K614)/1000</f>
        <v>0</v>
      </c>
      <c r="K614">
        <f>IF(DP614, AN614, AH614)</f>
        <v>0</v>
      </c>
      <c r="L614">
        <f>IF(DP614, AI614, AG614)</f>
        <v>0</v>
      </c>
      <c r="M614">
        <f>DR614 - IF(AU614&gt;1, L614*DL614*100.0/(AW614), 0)</f>
        <v>0</v>
      </c>
      <c r="N614">
        <f>((T614-J614/2)*M614-L614)/(T614+J614/2)</f>
        <v>0</v>
      </c>
      <c r="O614">
        <f>N614*(DY614+DZ614)/1000.0</f>
        <v>0</v>
      </c>
      <c r="P614">
        <f>(DR614 - IF(AU614&gt;1, L614*DL614*100.0/(AW614), 0))*(DY614+DZ614)/1000.0</f>
        <v>0</v>
      </c>
      <c r="Q614">
        <f>2.0/((1/S614-1/R614)+SIGN(S614)*SQRT((1/S614-1/R614)*(1/S614-1/R614) + 4*DM614/((DM614+1)*(DM614+1))*(2*1/S614*1/R614-1/R614*1/R614)))</f>
        <v>0</v>
      </c>
      <c r="R614">
        <f>IF(LEFT(DN614,1)&lt;&gt;"0",IF(LEFT(DN614,1)="1",3.0,DO614),$D$5+$E$5*(EF614*DY614/($K$5*1000))+$F$5*(EF614*DY614/($K$5*1000))*MAX(MIN(DL614,$J$5),$I$5)*MAX(MIN(DL614,$J$5),$I$5)+$G$5*MAX(MIN(DL614,$J$5),$I$5)*(EF614*DY614/($K$5*1000))+$H$5*(EF614*DY614/($K$5*1000))*(EF614*DY614/($K$5*1000)))</f>
        <v>0</v>
      </c>
      <c r="S614">
        <f>J614*(1000-(1000*0.61365*exp(17.502*W614/(240.97+W614))/(DY614+DZ614)+DT614)/2)/(1000*0.61365*exp(17.502*W614/(240.97+W614))/(DY614+DZ614)-DT614)</f>
        <v>0</v>
      </c>
      <c r="T614">
        <f>1/((DM614+1)/(Q614/1.6)+1/(R614/1.37)) + DM614/((DM614+1)/(Q614/1.6) + DM614/(R614/1.37))</f>
        <v>0</v>
      </c>
      <c r="U614">
        <f>(DH614*DK614)</f>
        <v>0</v>
      </c>
      <c r="V614">
        <f>(EA614+(U614+2*0.95*5.67E-8*(((EA614+$B$9)+273)^4-(EA614+273)^4)-44100*J614)/(1.84*29.3*R614+8*0.95*5.67E-8*(EA614+273)^3))</f>
        <v>0</v>
      </c>
      <c r="W614">
        <f>($C$9*EB614+$D$9*EC614+$E$9*V614)</f>
        <v>0</v>
      </c>
      <c r="X614">
        <f>0.61365*exp(17.502*W614/(240.97+W614))</f>
        <v>0</v>
      </c>
      <c r="Y614">
        <f>(Z614/AA614*100)</f>
        <v>0</v>
      </c>
      <c r="Z614">
        <f>DT614*(DY614+DZ614)/1000</f>
        <v>0</v>
      </c>
      <c r="AA614">
        <f>0.61365*exp(17.502*EA614/(240.97+EA614))</f>
        <v>0</v>
      </c>
      <c r="AB614">
        <f>(X614-DT614*(DY614+DZ614)/1000)</f>
        <v>0</v>
      </c>
      <c r="AC614">
        <f>(-J614*44100)</f>
        <v>0</v>
      </c>
      <c r="AD614">
        <f>2*29.3*R614*0.92*(EA614-W614)</f>
        <v>0</v>
      </c>
      <c r="AE614">
        <f>2*0.95*5.67E-8*(((EA614+$B$9)+273)^4-(W614+273)^4)</f>
        <v>0</v>
      </c>
      <c r="AF614">
        <f>U614+AE614+AC614+AD614</f>
        <v>0</v>
      </c>
      <c r="AG614">
        <f>DX614*AU614*(DS614-DR614*(1000-AU614*DU614)/(1000-AU614*DT614))/(100*DL614)</f>
        <v>0</v>
      </c>
      <c r="AH614">
        <f>1000*DX614*AU614*(DT614-DU614)/(100*DL614*(1000-AU614*DT614))</f>
        <v>0</v>
      </c>
      <c r="AI614">
        <f>(AJ614 - AK614 - DY614*1E3/(8.314*(EA614+273.15)) * AM614/DX614 * AL614) * DX614/(100*DL614) * (1000 - DU614)/1000</f>
        <v>0</v>
      </c>
      <c r="AJ614">
        <v>138.2858631041227</v>
      </c>
      <c r="AK614">
        <v>151.2237333333333</v>
      </c>
      <c r="AL614">
        <v>-3.294314290029194</v>
      </c>
      <c r="AM614">
        <v>65.18477943434209</v>
      </c>
      <c r="AN614">
        <f>(AP614 - AO614 + DY614*1E3/(8.314*(EA614+273.15)) * AR614/DX614 * AQ614) * DX614/(100*DL614) * 1000/(1000 - AP614)</f>
        <v>0</v>
      </c>
      <c r="AO614">
        <v>19.76444628314939</v>
      </c>
      <c r="AP614">
        <v>21.77427393939394</v>
      </c>
      <c r="AQ614">
        <v>-3.977962676424761E-05</v>
      </c>
      <c r="AR614">
        <v>105.4763033524908</v>
      </c>
      <c r="AS614">
        <v>0</v>
      </c>
      <c r="AT614">
        <v>0</v>
      </c>
      <c r="AU614">
        <f>IF(AS614*$H$15&gt;=AW614,1.0,(AW614/(AW614-AS614*$H$15)))</f>
        <v>0</v>
      </c>
      <c r="AV614">
        <f>(AU614-1)*100</f>
        <v>0</v>
      </c>
      <c r="AW614">
        <f>MAX(0,($B$15+$C$15*EF614)/(1+$D$15*EF614)*DY614/(EA614+273)*$E$15)</f>
        <v>0</v>
      </c>
      <c r="AX614" t="s">
        <v>439</v>
      </c>
      <c r="AY614" t="s">
        <v>439</v>
      </c>
      <c r="AZ614">
        <v>0</v>
      </c>
      <c r="BA614">
        <v>0</v>
      </c>
      <c r="BB614">
        <f>1-AZ614/BA614</f>
        <v>0</v>
      </c>
      <c r="BC614">
        <v>0</v>
      </c>
      <c r="BD614" t="s">
        <v>439</v>
      </c>
      <c r="BE614" t="s">
        <v>439</v>
      </c>
      <c r="BF614">
        <v>0</v>
      </c>
      <c r="BG614">
        <v>0</v>
      </c>
      <c r="BH614">
        <f>1-BF614/BG614</f>
        <v>0</v>
      </c>
      <c r="BI614">
        <v>0.5</v>
      </c>
      <c r="BJ614">
        <f>DI614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439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DH614">
        <f>$B$13*EG614+$C$13*EH614+$F$13*ES614*(1-EV614)</f>
        <v>0</v>
      </c>
      <c r="DI614">
        <f>DH614*DJ614</f>
        <v>0</v>
      </c>
      <c r="DJ614">
        <f>($B$13*$D$11+$C$13*$D$11+$F$13*((FF614+EX614)/MAX(FF614+EX614+FG614, 0.1)*$I$11+FG614/MAX(FF614+EX614+FG614, 0.1)*$J$11))/($B$13+$C$13+$F$13)</f>
        <v>0</v>
      </c>
      <c r="DK614">
        <f>($B$13*$K$11+$C$13*$K$11+$F$13*((FF614+EX614)/MAX(FF614+EX614+FG614, 0.1)*$P$11+FG614/MAX(FF614+EX614+FG614, 0.1)*$Q$11))/($B$13+$C$13+$F$13)</f>
        <v>0</v>
      </c>
      <c r="DL614">
        <v>5.79</v>
      </c>
      <c r="DM614">
        <v>0.5</v>
      </c>
      <c r="DN614" t="s">
        <v>440</v>
      </c>
      <c r="DO614">
        <v>2</v>
      </c>
      <c r="DP614" t="b">
        <v>1</v>
      </c>
      <c r="DQ614">
        <v>1758659197.1</v>
      </c>
      <c r="DR614">
        <v>170.4314814814815</v>
      </c>
      <c r="DS614">
        <v>150.5017777777778</v>
      </c>
      <c r="DT614">
        <v>21.78187037037037</v>
      </c>
      <c r="DU614">
        <v>19.77446666666667</v>
      </c>
      <c r="DV614">
        <v>171.6524444444445</v>
      </c>
      <c r="DW614">
        <v>21.50538148148148</v>
      </c>
      <c r="DX614">
        <v>499.9718888888889</v>
      </c>
      <c r="DY614">
        <v>90.23082222222223</v>
      </c>
      <c r="DZ614">
        <v>0.06790342592592594</v>
      </c>
      <c r="EA614">
        <v>28.67774074074074</v>
      </c>
      <c r="EB614">
        <v>30.02588888888889</v>
      </c>
      <c r="EC614">
        <v>999.9000000000001</v>
      </c>
      <c r="ED614">
        <v>0</v>
      </c>
      <c r="EE614">
        <v>0</v>
      </c>
      <c r="EF614">
        <v>10001.7337037037</v>
      </c>
      <c r="EG614">
        <v>0</v>
      </c>
      <c r="EH614">
        <v>11.3535</v>
      </c>
      <c r="EI614">
        <v>19.92961851851852</v>
      </c>
      <c r="EJ614">
        <v>174.2264444444444</v>
      </c>
      <c r="EK614">
        <v>153.538</v>
      </c>
      <c r="EL614">
        <v>2.007422222222222</v>
      </c>
      <c r="EM614">
        <v>150.5017777777778</v>
      </c>
      <c r="EN614">
        <v>19.77446666666667</v>
      </c>
      <c r="EO614">
        <v>1.965398148148148</v>
      </c>
      <c r="EP614">
        <v>1.784266296296296</v>
      </c>
      <c r="EQ614">
        <v>17.16829259259259</v>
      </c>
      <c r="ER614">
        <v>15.64962962962963</v>
      </c>
      <c r="ES614">
        <v>1999.985925925926</v>
      </c>
      <c r="ET614">
        <v>0.9799988888888888</v>
      </c>
      <c r="EU614">
        <v>0.02000129259259259</v>
      </c>
      <c r="EV614">
        <v>0</v>
      </c>
      <c r="EW614">
        <v>1008.269259259259</v>
      </c>
      <c r="EX614">
        <v>5.00078</v>
      </c>
      <c r="EY614">
        <v>19677.67407407407</v>
      </c>
      <c r="EZ614">
        <v>16379.52592592592</v>
      </c>
      <c r="FA614">
        <v>39.55988888888889</v>
      </c>
      <c r="FB614">
        <v>40.48581481481482</v>
      </c>
      <c r="FC614">
        <v>39.70574074074074</v>
      </c>
      <c r="FD614">
        <v>40.11096296296297</v>
      </c>
      <c r="FE614">
        <v>40.58081481481481</v>
      </c>
      <c r="FF614">
        <v>1955.085925925926</v>
      </c>
      <c r="FG614">
        <v>39.9</v>
      </c>
      <c r="FH614">
        <v>0</v>
      </c>
      <c r="FI614">
        <v>1758659203.2</v>
      </c>
      <c r="FJ614">
        <v>0</v>
      </c>
      <c r="FK614">
        <v>1008.363846153846</v>
      </c>
      <c r="FL614">
        <v>7.828376067961564</v>
      </c>
      <c r="FM614">
        <v>149.6000001464332</v>
      </c>
      <c r="FN614">
        <v>19677.95384615385</v>
      </c>
      <c r="FO614">
        <v>15</v>
      </c>
      <c r="FP614">
        <v>0</v>
      </c>
      <c r="FQ614" t="s">
        <v>441</v>
      </c>
      <c r="FR614">
        <v>1746989605.5</v>
      </c>
      <c r="FS614">
        <v>1746989593.5</v>
      </c>
      <c r="FT614">
        <v>0</v>
      </c>
      <c r="FU614">
        <v>-0.274</v>
      </c>
      <c r="FV614">
        <v>-0.002</v>
      </c>
      <c r="FW614">
        <v>2.549</v>
      </c>
      <c r="FX614">
        <v>0.129</v>
      </c>
      <c r="FY614">
        <v>420</v>
      </c>
      <c r="FZ614">
        <v>17</v>
      </c>
      <c r="GA614">
        <v>0.02</v>
      </c>
      <c r="GB614">
        <v>0.04</v>
      </c>
      <c r="GC614">
        <v>19.5829</v>
      </c>
      <c r="GD614">
        <v>5.944643205574912</v>
      </c>
      <c r="GE614">
        <v>0.5877929725137799</v>
      </c>
      <c r="GF614">
        <v>0</v>
      </c>
      <c r="GG614">
        <v>1007.89</v>
      </c>
      <c r="GH614">
        <v>7.738426276496658</v>
      </c>
      <c r="GI614">
        <v>0.7955131529211796</v>
      </c>
      <c r="GJ614">
        <v>0</v>
      </c>
      <c r="GK614">
        <v>2.006366585365854</v>
      </c>
      <c r="GL614">
        <v>0.02202752613240919</v>
      </c>
      <c r="GM614">
        <v>0.002540244476189296</v>
      </c>
      <c r="GN614">
        <v>1</v>
      </c>
      <c r="GO614">
        <v>1</v>
      </c>
      <c r="GP614">
        <v>3</v>
      </c>
      <c r="GQ614" t="s">
        <v>448</v>
      </c>
      <c r="GR614">
        <v>3.10215</v>
      </c>
      <c r="GS614">
        <v>2.72658</v>
      </c>
      <c r="GT614">
        <v>0.0365469</v>
      </c>
      <c r="GU614">
        <v>0.0315213</v>
      </c>
      <c r="GV614">
        <v>0.100306</v>
      </c>
      <c r="GW614">
        <v>0.0949496</v>
      </c>
      <c r="GX614">
        <v>25145.7</v>
      </c>
      <c r="GY614">
        <v>22977</v>
      </c>
      <c r="GZ614">
        <v>26664.6</v>
      </c>
      <c r="HA614">
        <v>23948.5</v>
      </c>
      <c r="HB614">
        <v>38384.9</v>
      </c>
      <c r="HC614">
        <v>32041</v>
      </c>
      <c r="HD614">
        <v>46566.3</v>
      </c>
      <c r="HE614">
        <v>37893.9</v>
      </c>
      <c r="HF614">
        <v>1.8663</v>
      </c>
      <c r="HG614">
        <v>1.84518</v>
      </c>
      <c r="HH614">
        <v>0.183173</v>
      </c>
      <c r="HI614">
        <v>0</v>
      </c>
      <c r="HJ614">
        <v>27.0294</v>
      </c>
      <c r="HK614">
        <v>999.9</v>
      </c>
      <c r="HL614">
        <v>45.1</v>
      </c>
      <c r="HM614">
        <v>32.2</v>
      </c>
      <c r="HN614">
        <v>24.1387</v>
      </c>
      <c r="HO614">
        <v>60.5523</v>
      </c>
      <c r="HP614">
        <v>22.484</v>
      </c>
      <c r="HQ614">
        <v>1</v>
      </c>
      <c r="HR614">
        <v>0.155531</v>
      </c>
      <c r="HS614">
        <v>0.371119</v>
      </c>
      <c r="HT614">
        <v>20.2795</v>
      </c>
      <c r="HU614">
        <v>5.21085</v>
      </c>
      <c r="HV614">
        <v>11.98</v>
      </c>
      <c r="HW614">
        <v>4.9637</v>
      </c>
      <c r="HX614">
        <v>3.2745</v>
      </c>
      <c r="HY614">
        <v>9999</v>
      </c>
      <c r="HZ614">
        <v>9999</v>
      </c>
      <c r="IA614">
        <v>9999</v>
      </c>
      <c r="IB614">
        <v>999.9</v>
      </c>
      <c r="IC614">
        <v>1.8639</v>
      </c>
      <c r="ID614">
        <v>1.86013</v>
      </c>
      <c r="IE614">
        <v>1.85843</v>
      </c>
      <c r="IF614">
        <v>1.85977</v>
      </c>
      <c r="IG614">
        <v>1.85989</v>
      </c>
      <c r="IH614">
        <v>1.85843</v>
      </c>
      <c r="II614">
        <v>1.85746</v>
      </c>
      <c r="IJ614">
        <v>1.85241</v>
      </c>
      <c r="IK614">
        <v>0</v>
      </c>
      <c r="IL614">
        <v>0</v>
      </c>
      <c r="IM614">
        <v>0</v>
      </c>
      <c r="IN614">
        <v>0</v>
      </c>
      <c r="IO614" t="s">
        <v>443</v>
      </c>
      <c r="IP614" t="s">
        <v>444</v>
      </c>
      <c r="IQ614" t="s">
        <v>445</v>
      </c>
      <c r="IR614" t="s">
        <v>445</v>
      </c>
      <c r="IS614" t="s">
        <v>445</v>
      </c>
      <c r="IT614" t="s">
        <v>445</v>
      </c>
      <c r="IU614">
        <v>0</v>
      </c>
      <c r="IV614">
        <v>100</v>
      </c>
      <c r="IW614">
        <v>100</v>
      </c>
      <c r="IX614">
        <v>-1.208</v>
      </c>
      <c r="IY614">
        <v>0.2764</v>
      </c>
      <c r="IZ614">
        <v>-1.101190050776656</v>
      </c>
      <c r="JA614">
        <v>-0.0009077452495023094</v>
      </c>
      <c r="JB614">
        <v>1.260287539409167E-06</v>
      </c>
      <c r="JC614">
        <v>-2.747980142854786E-10</v>
      </c>
      <c r="JD614">
        <v>0.01164710740424388</v>
      </c>
      <c r="JE614">
        <v>0.002354074995816399</v>
      </c>
      <c r="JF614">
        <v>0.0004967520844642659</v>
      </c>
      <c r="JG614">
        <v>-1.558376616488758E-06</v>
      </c>
      <c r="JH614">
        <v>1</v>
      </c>
      <c r="JI614">
        <v>1955</v>
      </c>
      <c r="JJ614">
        <v>1</v>
      </c>
      <c r="JK614">
        <v>26</v>
      </c>
      <c r="JL614">
        <v>194493.3</v>
      </c>
      <c r="JM614">
        <v>194493.5</v>
      </c>
      <c r="JN614">
        <v>0.427246</v>
      </c>
      <c r="JO614">
        <v>2.66968</v>
      </c>
      <c r="JP614">
        <v>1.49658</v>
      </c>
      <c r="JQ614">
        <v>2.34619</v>
      </c>
      <c r="JR614">
        <v>1.54907</v>
      </c>
      <c r="JS614">
        <v>2.46094</v>
      </c>
      <c r="JT614">
        <v>36.6943</v>
      </c>
      <c r="JU614">
        <v>24.1751</v>
      </c>
      <c r="JV614">
        <v>18</v>
      </c>
      <c r="JW614">
        <v>483.818</v>
      </c>
      <c r="JX614">
        <v>484.952</v>
      </c>
      <c r="JY614">
        <v>27.0185</v>
      </c>
      <c r="JZ614">
        <v>29.2599</v>
      </c>
      <c r="KA614">
        <v>30</v>
      </c>
      <c r="KB614">
        <v>29.5354</v>
      </c>
      <c r="KC614">
        <v>29.5439</v>
      </c>
      <c r="KD614">
        <v>8.63233</v>
      </c>
      <c r="KE614">
        <v>18.4005</v>
      </c>
      <c r="KF614">
        <v>55.131</v>
      </c>
      <c r="KG614">
        <v>27.0016</v>
      </c>
      <c r="KH614">
        <v>99.22150000000001</v>
      </c>
      <c r="KI614">
        <v>19.785</v>
      </c>
      <c r="KJ614">
        <v>101.81</v>
      </c>
      <c r="KK614">
        <v>91.38160000000001</v>
      </c>
    </row>
    <row r="615" spans="1:297">
      <c r="A615">
        <v>597</v>
      </c>
      <c r="B615">
        <v>1758659209.6</v>
      </c>
      <c r="C615">
        <v>17576.59999990463</v>
      </c>
      <c r="D615" t="s">
        <v>1644</v>
      </c>
      <c r="E615" t="s">
        <v>1645</v>
      </c>
      <c r="F615">
        <v>5</v>
      </c>
      <c r="G615" t="s">
        <v>1413</v>
      </c>
      <c r="H615" t="s">
        <v>438</v>
      </c>
      <c r="I615">
        <v>1758659201.814285</v>
      </c>
      <c r="J615">
        <f>(K615)/1000</f>
        <v>0</v>
      </c>
      <c r="K615">
        <f>IF(DP615, AN615, AH615)</f>
        <v>0</v>
      </c>
      <c r="L615">
        <f>IF(DP615, AI615, AG615)</f>
        <v>0</v>
      </c>
      <c r="M615">
        <f>DR615 - IF(AU615&gt;1, L615*DL615*100.0/(AW615), 0)</f>
        <v>0</v>
      </c>
      <c r="N615">
        <f>((T615-J615/2)*M615-L615)/(T615+J615/2)</f>
        <v>0</v>
      </c>
      <c r="O615">
        <f>N615*(DY615+DZ615)/1000.0</f>
        <v>0</v>
      </c>
      <c r="P615">
        <f>(DR615 - IF(AU615&gt;1, L615*DL615*100.0/(AW615), 0))*(DY615+DZ615)/1000.0</f>
        <v>0</v>
      </c>
      <c r="Q615">
        <f>2.0/((1/S615-1/R615)+SIGN(S615)*SQRT((1/S615-1/R615)*(1/S615-1/R615) + 4*DM615/((DM615+1)*(DM615+1))*(2*1/S615*1/R615-1/R615*1/R615)))</f>
        <v>0</v>
      </c>
      <c r="R615">
        <f>IF(LEFT(DN615,1)&lt;&gt;"0",IF(LEFT(DN615,1)="1",3.0,DO615),$D$5+$E$5*(EF615*DY615/($K$5*1000))+$F$5*(EF615*DY615/($K$5*1000))*MAX(MIN(DL615,$J$5),$I$5)*MAX(MIN(DL615,$J$5),$I$5)+$G$5*MAX(MIN(DL615,$J$5),$I$5)*(EF615*DY615/($K$5*1000))+$H$5*(EF615*DY615/($K$5*1000))*(EF615*DY615/($K$5*1000)))</f>
        <v>0</v>
      </c>
      <c r="S615">
        <f>J615*(1000-(1000*0.61365*exp(17.502*W615/(240.97+W615))/(DY615+DZ615)+DT615)/2)/(1000*0.61365*exp(17.502*W615/(240.97+W615))/(DY615+DZ615)-DT615)</f>
        <v>0</v>
      </c>
      <c r="T615">
        <f>1/((DM615+1)/(Q615/1.6)+1/(R615/1.37)) + DM615/((DM615+1)/(Q615/1.6) + DM615/(R615/1.37))</f>
        <v>0</v>
      </c>
      <c r="U615">
        <f>(DH615*DK615)</f>
        <v>0</v>
      </c>
      <c r="V615">
        <f>(EA615+(U615+2*0.95*5.67E-8*(((EA615+$B$9)+273)^4-(EA615+273)^4)-44100*J615)/(1.84*29.3*R615+8*0.95*5.67E-8*(EA615+273)^3))</f>
        <v>0</v>
      </c>
      <c r="W615">
        <f>($C$9*EB615+$D$9*EC615+$E$9*V615)</f>
        <v>0</v>
      </c>
      <c r="X615">
        <f>0.61365*exp(17.502*W615/(240.97+W615))</f>
        <v>0</v>
      </c>
      <c r="Y615">
        <f>(Z615/AA615*100)</f>
        <v>0</v>
      </c>
      <c r="Z615">
        <f>DT615*(DY615+DZ615)/1000</f>
        <v>0</v>
      </c>
      <c r="AA615">
        <f>0.61365*exp(17.502*EA615/(240.97+EA615))</f>
        <v>0</v>
      </c>
      <c r="AB615">
        <f>(X615-DT615*(DY615+DZ615)/1000)</f>
        <v>0</v>
      </c>
      <c r="AC615">
        <f>(-J615*44100)</f>
        <v>0</v>
      </c>
      <c r="AD615">
        <f>2*29.3*R615*0.92*(EA615-W615)</f>
        <v>0</v>
      </c>
      <c r="AE615">
        <f>2*0.95*5.67E-8*(((EA615+$B$9)+273)^4-(W615+273)^4)</f>
        <v>0</v>
      </c>
      <c r="AF615">
        <f>U615+AE615+AC615+AD615</f>
        <v>0</v>
      </c>
      <c r="AG615">
        <f>DX615*AU615*(DS615-DR615*(1000-AU615*DU615)/(1000-AU615*DT615))/(100*DL615)</f>
        <v>0</v>
      </c>
      <c r="AH615">
        <f>1000*DX615*AU615*(DT615-DU615)/(100*DL615*(1000-AU615*DT615))</f>
        <v>0</v>
      </c>
      <c r="AI615">
        <f>(AJ615 - AK615 - DY615*1E3/(8.314*(EA615+273.15)) * AM615/DX615 * AL615) * DX615/(100*DL615) * (1000 - DU615)/1000</f>
        <v>0</v>
      </c>
      <c r="AJ615">
        <v>121.3036153148003</v>
      </c>
      <c r="AK615">
        <v>134.8028848484848</v>
      </c>
      <c r="AL615">
        <v>-3.290563928033221</v>
      </c>
      <c r="AM615">
        <v>65.18477943434209</v>
      </c>
      <c r="AN615">
        <f>(AP615 - AO615 + DY615*1E3/(8.314*(EA615+273.15)) * AR615/DX615 * AQ615) * DX615/(100*DL615) * 1000/(1000 - AP615)</f>
        <v>0</v>
      </c>
      <c r="AO615">
        <v>19.76184035502861</v>
      </c>
      <c r="AP615">
        <v>21.76845575757575</v>
      </c>
      <c r="AQ615">
        <v>-4.333870107832946E-05</v>
      </c>
      <c r="AR615">
        <v>105.4763033524908</v>
      </c>
      <c r="AS615">
        <v>0</v>
      </c>
      <c r="AT615">
        <v>0</v>
      </c>
      <c r="AU615">
        <f>IF(AS615*$H$15&gt;=AW615,1.0,(AW615/(AW615-AS615*$H$15)))</f>
        <v>0</v>
      </c>
      <c r="AV615">
        <f>(AU615-1)*100</f>
        <v>0</v>
      </c>
      <c r="AW615">
        <f>MAX(0,($B$15+$C$15*EF615)/(1+$D$15*EF615)*DY615/(EA615+273)*$E$15)</f>
        <v>0</v>
      </c>
      <c r="AX615" t="s">
        <v>439</v>
      </c>
      <c r="AY615" t="s">
        <v>439</v>
      </c>
      <c r="AZ615">
        <v>0</v>
      </c>
      <c r="BA615">
        <v>0</v>
      </c>
      <c r="BB615">
        <f>1-AZ615/BA615</f>
        <v>0</v>
      </c>
      <c r="BC615">
        <v>0</v>
      </c>
      <c r="BD615" t="s">
        <v>439</v>
      </c>
      <c r="BE615" t="s">
        <v>439</v>
      </c>
      <c r="BF615">
        <v>0</v>
      </c>
      <c r="BG615">
        <v>0</v>
      </c>
      <c r="BH615">
        <f>1-BF615/BG615</f>
        <v>0</v>
      </c>
      <c r="BI615">
        <v>0.5</v>
      </c>
      <c r="BJ615">
        <f>DI615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439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DH615">
        <f>$B$13*EG615+$C$13*EH615+$F$13*ES615*(1-EV615)</f>
        <v>0</v>
      </c>
      <c r="DI615">
        <f>DH615*DJ615</f>
        <v>0</v>
      </c>
      <c r="DJ615">
        <f>($B$13*$D$11+$C$13*$D$11+$F$13*((FF615+EX615)/MAX(FF615+EX615+FG615, 0.1)*$I$11+FG615/MAX(FF615+EX615+FG615, 0.1)*$J$11))/($B$13+$C$13+$F$13)</f>
        <v>0</v>
      </c>
      <c r="DK615">
        <f>($B$13*$K$11+$C$13*$K$11+$F$13*((FF615+EX615)/MAX(FF615+EX615+FG615, 0.1)*$P$11+FG615/MAX(FF615+EX615+FG615, 0.1)*$Q$11))/($B$13+$C$13+$F$13)</f>
        <v>0</v>
      </c>
      <c r="DL615">
        <v>5.79</v>
      </c>
      <c r="DM615">
        <v>0.5</v>
      </c>
      <c r="DN615" t="s">
        <v>440</v>
      </c>
      <c r="DO615">
        <v>2</v>
      </c>
      <c r="DP615" t="b">
        <v>1</v>
      </c>
      <c r="DQ615">
        <v>1758659201.814285</v>
      </c>
      <c r="DR615">
        <v>155.2896071428571</v>
      </c>
      <c r="DS615">
        <v>134.8651785714286</v>
      </c>
      <c r="DT615">
        <v>21.77721785714286</v>
      </c>
      <c r="DU615">
        <v>19.76839642857143</v>
      </c>
      <c r="DV615">
        <v>156.5027857142857</v>
      </c>
      <c r="DW615">
        <v>21.500825</v>
      </c>
      <c r="DX615">
        <v>499.9963571428572</v>
      </c>
      <c r="DY615">
        <v>90.23077499999999</v>
      </c>
      <c r="DZ615">
        <v>0.06807446428571427</v>
      </c>
      <c r="EA615">
        <v>28.67458928571429</v>
      </c>
      <c r="EB615">
        <v>30.02291428571428</v>
      </c>
      <c r="EC615">
        <v>999.9000000000002</v>
      </c>
      <c r="ED615">
        <v>0</v>
      </c>
      <c r="EE615">
        <v>0</v>
      </c>
      <c r="EF615">
        <v>9999.46107142857</v>
      </c>
      <c r="EG615">
        <v>0</v>
      </c>
      <c r="EH615">
        <v>11.3535</v>
      </c>
      <c r="EI615">
        <v>20.42443928571429</v>
      </c>
      <c r="EJ615">
        <v>158.7467142857143</v>
      </c>
      <c r="EK615">
        <v>137.5850357142857</v>
      </c>
      <c r="EL615">
        <v>2.008833214285714</v>
      </c>
      <c r="EM615">
        <v>134.8651785714286</v>
      </c>
      <c r="EN615">
        <v>19.76839642857143</v>
      </c>
      <c r="EO615">
        <v>1.964976785714286</v>
      </c>
      <c r="EP615">
        <v>1.7837175</v>
      </c>
      <c r="EQ615">
        <v>17.16490714285714</v>
      </c>
      <c r="ER615">
        <v>15.64483571428571</v>
      </c>
      <c r="ES615">
        <v>2000.009642857143</v>
      </c>
      <c r="ET615">
        <v>0.9799989642857142</v>
      </c>
      <c r="EU615">
        <v>0.02000122142857142</v>
      </c>
      <c r="EV615">
        <v>0</v>
      </c>
      <c r="EW615">
        <v>1009.004642857143</v>
      </c>
      <c r="EX615">
        <v>5.00078</v>
      </c>
      <c r="EY615">
        <v>19690.10357142857</v>
      </c>
      <c r="EZ615">
        <v>16379.71785714286</v>
      </c>
      <c r="FA615">
        <v>39.56435714285713</v>
      </c>
      <c r="FB615">
        <v>40.47964285714285</v>
      </c>
      <c r="FC615">
        <v>39.72285714285714</v>
      </c>
      <c r="FD615">
        <v>40.11814285714285</v>
      </c>
      <c r="FE615">
        <v>40.58242857142857</v>
      </c>
      <c r="FF615">
        <v>1955.109642857142</v>
      </c>
      <c r="FG615">
        <v>39.9</v>
      </c>
      <c r="FH615">
        <v>0</v>
      </c>
      <c r="FI615">
        <v>1758659208</v>
      </c>
      <c r="FJ615">
        <v>0</v>
      </c>
      <c r="FK615">
        <v>1009.084230769231</v>
      </c>
      <c r="FL615">
        <v>9.740512799431798</v>
      </c>
      <c r="FM615">
        <v>161.6923075084629</v>
      </c>
      <c r="FN615">
        <v>19690.54230769231</v>
      </c>
      <c r="FO615">
        <v>15</v>
      </c>
      <c r="FP615">
        <v>0</v>
      </c>
      <c r="FQ615" t="s">
        <v>441</v>
      </c>
      <c r="FR615">
        <v>1746989605.5</v>
      </c>
      <c r="FS615">
        <v>1746989593.5</v>
      </c>
      <c r="FT615">
        <v>0</v>
      </c>
      <c r="FU615">
        <v>-0.274</v>
      </c>
      <c r="FV615">
        <v>-0.002</v>
      </c>
      <c r="FW615">
        <v>2.549</v>
      </c>
      <c r="FX615">
        <v>0.129</v>
      </c>
      <c r="FY615">
        <v>420</v>
      </c>
      <c r="FZ615">
        <v>17</v>
      </c>
      <c r="GA615">
        <v>0.02</v>
      </c>
      <c r="GB615">
        <v>0.04</v>
      </c>
      <c r="GC615">
        <v>20.16802</v>
      </c>
      <c r="GD615">
        <v>6.276601125703499</v>
      </c>
      <c r="GE615">
        <v>0.6045348816238808</v>
      </c>
      <c r="GF615">
        <v>0</v>
      </c>
      <c r="GG615">
        <v>1008.642647058824</v>
      </c>
      <c r="GH615">
        <v>8.519633297005958</v>
      </c>
      <c r="GI615">
        <v>0.8841257191130888</v>
      </c>
      <c r="GJ615">
        <v>0</v>
      </c>
      <c r="GK615">
        <v>2.00785275</v>
      </c>
      <c r="GL615">
        <v>0.02108791744840153</v>
      </c>
      <c r="GM615">
        <v>0.0025231696212304</v>
      </c>
      <c r="GN615">
        <v>1</v>
      </c>
      <c r="GO615">
        <v>1</v>
      </c>
      <c r="GP615">
        <v>3</v>
      </c>
      <c r="GQ615" t="s">
        <v>448</v>
      </c>
      <c r="GR615">
        <v>3.10221</v>
      </c>
      <c r="GS615">
        <v>2.726</v>
      </c>
      <c r="GT615">
        <v>0.0328872</v>
      </c>
      <c r="GU615">
        <v>0.0276272</v>
      </c>
      <c r="GV615">
        <v>0.100288</v>
      </c>
      <c r="GW615">
        <v>0.09493939999999999</v>
      </c>
      <c r="GX615">
        <v>25241.1</v>
      </c>
      <c r="GY615">
        <v>23069.5</v>
      </c>
      <c r="GZ615">
        <v>26664.5</v>
      </c>
      <c r="HA615">
        <v>23948.7</v>
      </c>
      <c r="HB615">
        <v>38385.1</v>
      </c>
      <c r="HC615">
        <v>32041.3</v>
      </c>
      <c r="HD615">
        <v>46566.1</v>
      </c>
      <c r="HE615">
        <v>37894.4</v>
      </c>
      <c r="HF615">
        <v>1.86628</v>
      </c>
      <c r="HG615">
        <v>1.84515</v>
      </c>
      <c r="HH615">
        <v>0.182781</v>
      </c>
      <c r="HI615">
        <v>0</v>
      </c>
      <c r="HJ615">
        <v>27.0294</v>
      </c>
      <c r="HK615">
        <v>999.9</v>
      </c>
      <c r="HL615">
        <v>45.1</v>
      </c>
      <c r="HM615">
        <v>32.2</v>
      </c>
      <c r="HN615">
        <v>24.1401</v>
      </c>
      <c r="HO615">
        <v>60.7123</v>
      </c>
      <c r="HP615">
        <v>22.508</v>
      </c>
      <c r="HQ615">
        <v>1</v>
      </c>
      <c r="HR615">
        <v>0.155534</v>
      </c>
      <c r="HS615">
        <v>0.376536</v>
      </c>
      <c r="HT615">
        <v>20.2795</v>
      </c>
      <c r="HU615">
        <v>5.21025</v>
      </c>
      <c r="HV615">
        <v>11.98</v>
      </c>
      <c r="HW615">
        <v>4.9637</v>
      </c>
      <c r="HX615">
        <v>3.2745</v>
      </c>
      <c r="HY615">
        <v>9999</v>
      </c>
      <c r="HZ615">
        <v>9999</v>
      </c>
      <c r="IA615">
        <v>9999</v>
      </c>
      <c r="IB615">
        <v>999.9</v>
      </c>
      <c r="IC615">
        <v>1.86389</v>
      </c>
      <c r="ID615">
        <v>1.86011</v>
      </c>
      <c r="IE615">
        <v>1.85842</v>
      </c>
      <c r="IF615">
        <v>1.85977</v>
      </c>
      <c r="IG615">
        <v>1.85989</v>
      </c>
      <c r="IH615">
        <v>1.85839</v>
      </c>
      <c r="II615">
        <v>1.85746</v>
      </c>
      <c r="IJ615">
        <v>1.85241</v>
      </c>
      <c r="IK615">
        <v>0</v>
      </c>
      <c r="IL615">
        <v>0</v>
      </c>
      <c r="IM615">
        <v>0</v>
      </c>
      <c r="IN615">
        <v>0</v>
      </c>
      <c r="IO615" t="s">
        <v>443</v>
      </c>
      <c r="IP615" t="s">
        <v>444</v>
      </c>
      <c r="IQ615" t="s">
        <v>445</v>
      </c>
      <c r="IR615" t="s">
        <v>445</v>
      </c>
      <c r="IS615" t="s">
        <v>445</v>
      </c>
      <c r="IT615" t="s">
        <v>445</v>
      </c>
      <c r="IU615">
        <v>0</v>
      </c>
      <c r="IV615">
        <v>100</v>
      </c>
      <c r="IW615">
        <v>100</v>
      </c>
      <c r="IX615">
        <v>-1.2</v>
      </c>
      <c r="IY615">
        <v>0.2762</v>
      </c>
      <c r="IZ615">
        <v>-1.101190050776656</v>
      </c>
      <c r="JA615">
        <v>-0.0009077452495023094</v>
      </c>
      <c r="JB615">
        <v>1.260287539409167E-06</v>
      </c>
      <c r="JC615">
        <v>-2.747980142854786E-10</v>
      </c>
      <c r="JD615">
        <v>0.01164710740424388</v>
      </c>
      <c r="JE615">
        <v>0.002354074995816399</v>
      </c>
      <c r="JF615">
        <v>0.0004967520844642659</v>
      </c>
      <c r="JG615">
        <v>-1.558376616488758E-06</v>
      </c>
      <c r="JH615">
        <v>1</v>
      </c>
      <c r="JI615">
        <v>1955</v>
      </c>
      <c r="JJ615">
        <v>1</v>
      </c>
      <c r="JK615">
        <v>26</v>
      </c>
      <c r="JL615">
        <v>194493.4</v>
      </c>
      <c r="JM615">
        <v>194493.6</v>
      </c>
      <c r="JN615">
        <v>0.388184</v>
      </c>
      <c r="JO615">
        <v>2.67456</v>
      </c>
      <c r="JP615">
        <v>1.49658</v>
      </c>
      <c r="JQ615">
        <v>2.34619</v>
      </c>
      <c r="JR615">
        <v>1.54907</v>
      </c>
      <c r="JS615">
        <v>2.4707</v>
      </c>
      <c r="JT615">
        <v>36.6943</v>
      </c>
      <c r="JU615">
        <v>24.1838</v>
      </c>
      <c r="JV615">
        <v>18</v>
      </c>
      <c r="JW615">
        <v>483.786</v>
      </c>
      <c r="JX615">
        <v>484.922</v>
      </c>
      <c r="JY615">
        <v>26.9886</v>
      </c>
      <c r="JZ615">
        <v>29.2589</v>
      </c>
      <c r="KA615">
        <v>30</v>
      </c>
      <c r="KB615">
        <v>29.5332</v>
      </c>
      <c r="KC615">
        <v>29.542</v>
      </c>
      <c r="KD615">
        <v>7.84883</v>
      </c>
      <c r="KE615">
        <v>18.4005</v>
      </c>
      <c r="KF615">
        <v>55.131</v>
      </c>
      <c r="KG615">
        <v>26.9791</v>
      </c>
      <c r="KH615">
        <v>79.18770000000001</v>
      </c>
      <c r="KI615">
        <v>19.785</v>
      </c>
      <c r="KJ615">
        <v>101.81</v>
      </c>
      <c r="KK615">
        <v>91.3824</v>
      </c>
    </row>
    <row r="616" spans="1:297">
      <c r="A616">
        <v>598</v>
      </c>
      <c r="B616">
        <v>1758659214.6</v>
      </c>
      <c r="C616">
        <v>17581.59999990463</v>
      </c>
      <c r="D616" t="s">
        <v>1646</v>
      </c>
      <c r="E616" t="s">
        <v>1647</v>
      </c>
      <c r="F616">
        <v>5</v>
      </c>
      <c r="G616" t="s">
        <v>1413</v>
      </c>
      <c r="H616" t="s">
        <v>438</v>
      </c>
      <c r="I616">
        <v>1758659207.1</v>
      </c>
      <c r="J616">
        <f>(K616)/1000</f>
        <v>0</v>
      </c>
      <c r="K616">
        <f>IF(DP616, AN616, AH616)</f>
        <v>0</v>
      </c>
      <c r="L616">
        <f>IF(DP616, AI616, AG616)</f>
        <v>0</v>
      </c>
      <c r="M616">
        <f>DR616 - IF(AU616&gt;1, L616*DL616*100.0/(AW616), 0)</f>
        <v>0</v>
      </c>
      <c r="N616">
        <f>((T616-J616/2)*M616-L616)/(T616+J616/2)</f>
        <v>0</v>
      </c>
      <c r="O616">
        <f>N616*(DY616+DZ616)/1000.0</f>
        <v>0</v>
      </c>
      <c r="P616">
        <f>(DR616 - IF(AU616&gt;1, L616*DL616*100.0/(AW616), 0))*(DY616+DZ616)/1000.0</f>
        <v>0</v>
      </c>
      <c r="Q616">
        <f>2.0/((1/S616-1/R616)+SIGN(S616)*SQRT((1/S616-1/R616)*(1/S616-1/R616) + 4*DM616/((DM616+1)*(DM616+1))*(2*1/S616*1/R616-1/R616*1/R616)))</f>
        <v>0</v>
      </c>
      <c r="R616">
        <f>IF(LEFT(DN616,1)&lt;&gt;"0",IF(LEFT(DN616,1)="1",3.0,DO616),$D$5+$E$5*(EF616*DY616/($K$5*1000))+$F$5*(EF616*DY616/($K$5*1000))*MAX(MIN(DL616,$J$5),$I$5)*MAX(MIN(DL616,$J$5),$I$5)+$G$5*MAX(MIN(DL616,$J$5),$I$5)*(EF616*DY616/($K$5*1000))+$H$5*(EF616*DY616/($K$5*1000))*(EF616*DY616/($K$5*1000)))</f>
        <v>0</v>
      </c>
      <c r="S616">
        <f>J616*(1000-(1000*0.61365*exp(17.502*W616/(240.97+W616))/(DY616+DZ616)+DT616)/2)/(1000*0.61365*exp(17.502*W616/(240.97+W616))/(DY616+DZ616)-DT616)</f>
        <v>0</v>
      </c>
      <c r="T616">
        <f>1/((DM616+1)/(Q616/1.6)+1/(R616/1.37)) + DM616/((DM616+1)/(Q616/1.6) + DM616/(R616/1.37))</f>
        <v>0</v>
      </c>
      <c r="U616">
        <f>(DH616*DK616)</f>
        <v>0</v>
      </c>
      <c r="V616">
        <f>(EA616+(U616+2*0.95*5.67E-8*(((EA616+$B$9)+273)^4-(EA616+273)^4)-44100*J616)/(1.84*29.3*R616+8*0.95*5.67E-8*(EA616+273)^3))</f>
        <v>0</v>
      </c>
      <c r="W616">
        <f>($C$9*EB616+$D$9*EC616+$E$9*V616)</f>
        <v>0</v>
      </c>
      <c r="X616">
        <f>0.61365*exp(17.502*W616/(240.97+W616))</f>
        <v>0</v>
      </c>
      <c r="Y616">
        <f>(Z616/AA616*100)</f>
        <v>0</v>
      </c>
      <c r="Z616">
        <f>DT616*(DY616+DZ616)/1000</f>
        <v>0</v>
      </c>
      <c r="AA616">
        <f>0.61365*exp(17.502*EA616/(240.97+EA616))</f>
        <v>0</v>
      </c>
      <c r="AB616">
        <f>(X616-DT616*(DY616+DZ616)/1000)</f>
        <v>0</v>
      </c>
      <c r="AC616">
        <f>(-J616*44100)</f>
        <v>0</v>
      </c>
      <c r="AD616">
        <f>2*29.3*R616*0.92*(EA616-W616)</f>
        <v>0</v>
      </c>
      <c r="AE616">
        <f>2*0.95*5.67E-8*(((EA616+$B$9)+273)^4-(W616+273)^4)</f>
        <v>0</v>
      </c>
      <c r="AF616">
        <f>U616+AE616+AC616+AD616</f>
        <v>0</v>
      </c>
      <c r="AG616">
        <f>DX616*AU616*(DS616-DR616*(1000-AU616*DU616)/(1000-AU616*DT616))/(100*DL616)</f>
        <v>0</v>
      </c>
      <c r="AH616">
        <f>1000*DX616*AU616*(DT616-DU616)/(100*DL616*(1000-AU616*DT616))</f>
        <v>0</v>
      </c>
      <c r="AI616">
        <f>(AJ616 - AK616 - DY616*1E3/(8.314*(EA616+273.15)) * AM616/DX616 * AL616) * DX616/(100*DL616) * (1000 - DU616)/1000</f>
        <v>0</v>
      </c>
      <c r="AJ616">
        <v>104.400994434679</v>
      </c>
      <c r="AK616">
        <v>118.3843515151515</v>
      </c>
      <c r="AL616">
        <v>-3.281526975565985</v>
      </c>
      <c r="AM616">
        <v>65.18477943434209</v>
      </c>
      <c r="AN616">
        <f>(AP616 - AO616 + DY616*1E3/(8.314*(EA616+273.15)) * AR616/DX616 * AQ616) * DX616/(100*DL616) * 1000/(1000 - AP616)</f>
        <v>0</v>
      </c>
      <c r="AO616">
        <v>19.7537134920925</v>
      </c>
      <c r="AP616">
        <v>21.76479454545454</v>
      </c>
      <c r="AQ616">
        <v>-2.087459547476522E-05</v>
      </c>
      <c r="AR616">
        <v>105.4763033524908</v>
      </c>
      <c r="AS616">
        <v>0</v>
      </c>
      <c r="AT616">
        <v>0</v>
      </c>
      <c r="AU616">
        <f>IF(AS616*$H$15&gt;=AW616,1.0,(AW616/(AW616-AS616*$H$15)))</f>
        <v>0</v>
      </c>
      <c r="AV616">
        <f>(AU616-1)*100</f>
        <v>0</v>
      </c>
      <c r="AW616">
        <f>MAX(0,($B$15+$C$15*EF616)/(1+$D$15*EF616)*DY616/(EA616+273)*$E$15)</f>
        <v>0</v>
      </c>
      <c r="AX616" t="s">
        <v>439</v>
      </c>
      <c r="AY616" t="s">
        <v>439</v>
      </c>
      <c r="AZ616">
        <v>0</v>
      </c>
      <c r="BA616">
        <v>0</v>
      </c>
      <c r="BB616">
        <f>1-AZ616/BA616</f>
        <v>0</v>
      </c>
      <c r="BC616">
        <v>0</v>
      </c>
      <c r="BD616" t="s">
        <v>439</v>
      </c>
      <c r="BE616" t="s">
        <v>439</v>
      </c>
      <c r="BF616">
        <v>0</v>
      </c>
      <c r="BG616">
        <v>0</v>
      </c>
      <c r="BH616">
        <f>1-BF616/BG616</f>
        <v>0</v>
      </c>
      <c r="BI616">
        <v>0.5</v>
      </c>
      <c r="BJ616">
        <f>DI616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439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DH616">
        <f>$B$13*EG616+$C$13*EH616+$F$13*ES616*(1-EV616)</f>
        <v>0</v>
      </c>
      <c r="DI616">
        <f>DH616*DJ616</f>
        <v>0</v>
      </c>
      <c r="DJ616">
        <f>($B$13*$D$11+$C$13*$D$11+$F$13*((FF616+EX616)/MAX(FF616+EX616+FG616, 0.1)*$I$11+FG616/MAX(FF616+EX616+FG616, 0.1)*$J$11))/($B$13+$C$13+$F$13)</f>
        <v>0</v>
      </c>
      <c r="DK616">
        <f>($B$13*$K$11+$C$13*$K$11+$F$13*((FF616+EX616)/MAX(FF616+EX616+FG616, 0.1)*$P$11+FG616/MAX(FF616+EX616+FG616, 0.1)*$Q$11))/($B$13+$C$13+$F$13)</f>
        <v>0</v>
      </c>
      <c r="DL616">
        <v>5.79</v>
      </c>
      <c r="DM616">
        <v>0.5</v>
      </c>
      <c r="DN616" t="s">
        <v>440</v>
      </c>
      <c r="DO616">
        <v>2</v>
      </c>
      <c r="DP616" t="b">
        <v>1</v>
      </c>
      <c r="DQ616">
        <v>1758659207.1</v>
      </c>
      <c r="DR616">
        <v>138.3038148148148</v>
      </c>
      <c r="DS616">
        <v>117.3218407407407</v>
      </c>
      <c r="DT616">
        <v>21.77169259259259</v>
      </c>
      <c r="DU616">
        <v>19.76115925925926</v>
      </c>
      <c r="DV616">
        <v>139.5076296296296</v>
      </c>
      <c r="DW616">
        <v>21.4954</v>
      </c>
      <c r="DX616">
        <v>500.0242962962963</v>
      </c>
      <c r="DY616">
        <v>90.23154444444444</v>
      </c>
      <c r="DZ616">
        <v>0.06808129259259259</v>
      </c>
      <c r="EA616">
        <v>28.67181851851852</v>
      </c>
      <c r="EB616">
        <v>30.01748148148149</v>
      </c>
      <c r="EC616">
        <v>999.9000000000001</v>
      </c>
      <c r="ED616">
        <v>0</v>
      </c>
      <c r="EE616">
        <v>0</v>
      </c>
      <c r="EF616">
        <v>10007.98111111111</v>
      </c>
      <c r="EG616">
        <v>0</v>
      </c>
      <c r="EH616">
        <v>11.3535</v>
      </c>
      <c r="EI616">
        <v>20.98201111111111</v>
      </c>
      <c r="EJ616">
        <v>141.382</v>
      </c>
      <c r="EK616">
        <v>119.6870481481482</v>
      </c>
      <c r="EL616">
        <v>2.010531481481482</v>
      </c>
      <c r="EM616">
        <v>117.3218407407407</v>
      </c>
      <c r="EN616">
        <v>19.76115925925926</v>
      </c>
      <c r="EO616">
        <v>1.964494444444444</v>
      </c>
      <c r="EP616">
        <v>1.783080370370371</v>
      </c>
      <c r="EQ616">
        <v>17.16102592592593</v>
      </c>
      <c r="ER616">
        <v>15.63925555555556</v>
      </c>
      <c r="ES616">
        <v>2000.027407407408</v>
      </c>
      <c r="ET616">
        <v>0.9799989999999998</v>
      </c>
      <c r="EU616">
        <v>0.02000118888888889</v>
      </c>
      <c r="EV616">
        <v>0</v>
      </c>
      <c r="EW616">
        <v>1009.792962962963</v>
      </c>
      <c r="EX616">
        <v>5.00078</v>
      </c>
      <c r="EY616">
        <v>19704.84444444445</v>
      </c>
      <c r="EZ616">
        <v>16379.86296296296</v>
      </c>
      <c r="FA616">
        <v>39.56440740740741</v>
      </c>
      <c r="FB616">
        <v>40.49048148148148</v>
      </c>
      <c r="FC616">
        <v>39.70574074074074</v>
      </c>
      <c r="FD616">
        <v>40.11551851851851</v>
      </c>
      <c r="FE616">
        <v>40.56459259259259</v>
      </c>
      <c r="FF616">
        <v>1955.127407407407</v>
      </c>
      <c r="FG616">
        <v>39.9</v>
      </c>
      <c r="FH616">
        <v>0</v>
      </c>
      <c r="FI616">
        <v>1758659212.8</v>
      </c>
      <c r="FJ616">
        <v>0</v>
      </c>
      <c r="FK616">
        <v>1009.785769230769</v>
      </c>
      <c r="FL616">
        <v>8.580854692490789</v>
      </c>
      <c r="FM616">
        <v>167.7880344109829</v>
      </c>
      <c r="FN616">
        <v>19703.68461538462</v>
      </c>
      <c r="FO616">
        <v>15</v>
      </c>
      <c r="FP616">
        <v>0</v>
      </c>
      <c r="FQ616" t="s">
        <v>441</v>
      </c>
      <c r="FR616">
        <v>1746989605.5</v>
      </c>
      <c r="FS616">
        <v>1746989593.5</v>
      </c>
      <c r="FT616">
        <v>0</v>
      </c>
      <c r="FU616">
        <v>-0.274</v>
      </c>
      <c r="FV616">
        <v>-0.002</v>
      </c>
      <c r="FW616">
        <v>2.549</v>
      </c>
      <c r="FX616">
        <v>0.129</v>
      </c>
      <c r="FY616">
        <v>420</v>
      </c>
      <c r="FZ616">
        <v>17</v>
      </c>
      <c r="GA616">
        <v>0.02</v>
      </c>
      <c r="GB616">
        <v>0.04</v>
      </c>
      <c r="GC616">
        <v>20.61401219512195</v>
      </c>
      <c r="GD616">
        <v>6.324173519163747</v>
      </c>
      <c r="GE616">
        <v>0.6244752674104685</v>
      </c>
      <c r="GF616">
        <v>0</v>
      </c>
      <c r="GG616">
        <v>1009.326764705882</v>
      </c>
      <c r="GH616">
        <v>9.260656983620491</v>
      </c>
      <c r="GI616">
        <v>0.9614196628767723</v>
      </c>
      <c r="GJ616">
        <v>0</v>
      </c>
      <c r="GK616">
        <v>2.009149512195122</v>
      </c>
      <c r="GL616">
        <v>0.0153355400696845</v>
      </c>
      <c r="GM616">
        <v>0.002165080915763297</v>
      </c>
      <c r="GN616">
        <v>1</v>
      </c>
      <c r="GO616">
        <v>1</v>
      </c>
      <c r="GP616">
        <v>3</v>
      </c>
      <c r="GQ616" t="s">
        <v>448</v>
      </c>
      <c r="GR616">
        <v>3.10243</v>
      </c>
      <c r="GS616">
        <v>2.72583</v>
      </c>
      <c r="GT616">
        <v>0.0291408</v>
      </c>
      <c r="GU616">
        <v>0.0236014</v>
      </c>
      <c r="GV616">
        <v>0.100278</v>
      </c>
      <c r="GW616">
        <v>0.0949139</v>
      </c>
      <c r="GX616">
        <v>25339.1</v>
      </c>
      <c r="GY616">
        <v>23164.9</v>
      </c>
      <c r="GZ616">
        <v>26664.8</v>
      </c>
      <c r="HA616">
        <v>23948.6</v>
      </c>
      <c r="HB616">
        <v>38385.2</v>
      </c>
      <c r="HC616">
        <v>32041.8</v>
      </c>
      <c r="HD616">
        <v>46566.4</v>
      </c>
      <c r="HE616">
        <v>37894.3</v>
      </c>
      <c r="HF616">
        <v>1.86658</v>
      </c>
      <c r="HG616">
        <v>1.84483</v>
      </c>
      <c r="HH616">
        <v>0.183202</v>
      </c>
      <c r="HI616">
        <v>0</v>
      </c>
      <c r="HJ616">
        <v>27.0281</v>
      </c>
      <c r="HK616">
        <v>999.9</v>
      </c>
      <c r="HL616">
        <v>45.1</v>
      </c>
      <c r="HM616">
        <v>32.2</v>
      </c>
      <c r="HN616">
        <v>24.1403</v>
      </c>
      <c r="HO616">
        <v>60.5123</v>
      </c>
      <c r="HP616">
        <v>22.4559</v>
      </c>
      <c r="HQ616">
        <v>1</v>
      </c>
      <c r="HR616">
        <v>0.15545</v>
      </c>
      <c r="HS616">
        <v>0.340561</v>
      </c>
      <c r="HT616">
        <v>20.2795</v>
      </c>
      <c r="HU616">
        <v>5.21025</v>
      </c>
      <c r="HV616">
        <v>11.98</v>
      </c>
      <c r="HW616">
        <v>4.9636</v>
      </c>
      <c r="HX616">
        <v>3.27435</v>
      </c>
      <c r="HY616">
        <v>9999</v>
      </c>
      <c r="HZ616">
        <v>9999</v>
      </c>
      <c r="IA616">
        <v>9999</v>
      </c>
      <c r="IB616">
        <v>999.9</v>
      </c>
      <c r="IC616">
        <v>1.86392</v>
      </c>
      <c r="ID616">
        <v>1.86012</v>
      </c>
      <c r="IE616">
        <v>1.8584</v>
      </c>
      <c r="IF616">
        <v>1.85975</v>
      </c>
      <c r="IG616">
        <v>1.85989</v>
      </c>
      <c r="IH616">
        <v>1.85838</v>
      </c>
      <c r="II616">
        <v>1.85746</v>
      </c>
      <c r="IJ616">
        <v>1.85242</v>
      </c>
      <c r="IK616">
        <v>0</v>
      </c>
      <c r="IL616">
        <v>0</v>
      </c>
      <c r="IM616">
        <v>0</v>
      </c>
      <c r="IN616">
        <v>0</v>
      </c>
      <c r="IO616" t="s">
        <v>443</v>
      </c>
      <c r="IP616" t="s">
        <v>444</v>
      </c>
      <c r="IQ616" t="s">
        <v>445</v>
      </c>
      <c r="IR616" t="s">
        <v>445</v>
      </c>
      <c r="IS616" t="s">
        <v>445</v>
      </c>
      <c r="IT616" t="s">
        <v>445</v>
      </c>
      <c r="IU616">
        <v>0</v>
      </c>
      <c r="IV616">
        <v>100</v>
      </c>
      <c r="IW616">
        <v>100</v>
      </c>
      <c r="IX616">
        <v>-1.19</v>
      </c>
      <c r="IY616">
        <v>0.2761</v>
      </c>
      <c r="IZ616">
        <v>-1.101190050776656</v>
      </c>
      <c r="JA616">
        <v>-0.0009077452495023094</v>
      </c>
      <c r="JB616">
        <v>1.260287539409167E-06</v>
      </c>
      <c r="JC616">
        <v>-2.747980142854786E-10</v>
      </c>
      <c r="JD616">
        <v>0.01164710740424388</v>
      </c>
      <c r="JE616">
        <v>0.002354074995816399</v>
      </c>
      <c r="JF616">
        <v>0.0004967520844642659</v>
      </c>
      <c r="JG616">
        <v>-1.558376616488758E-06</v>
      </c>
      <c r="JH616">
        <v>1</v>
      </c>
      <c r="JI616">
        <v>1955</v>
      </c>
      <c r="JJ616">
        <v>1</v>
      </c>
      <c r="JK616">
        <v>26</v>
      </c>
      <c r="JL616">
        <v>194493.5</v>
      </c>
      <c r="JM616">
        <v>194493.7</v>
      </c>
      <c r="JN616">
        <v>0.344238</v>
      </c>
      <c r="JO616">
        <v>2.68555</v>
      </c>
      <c r="JP616">
        <v>1.49658</v>
      </c>
      <c r="JQ616">
        <v>2.34619</v>
      </c>
      <c r="JR616">
        <v>1.54907</v>
      </c>
      <c r="JS616">
        <v>2.42432</v>
      </c>
      <c r="JT616">
        <v>36.6943</v>
      </c>
      <c r="JU616">
        <v>24.1751</v>
      </c>
      <c r="JV616">
        <v>18</v>
      </c>
      <c r="JW616">
        <v>483.943</v>
      </c>
      <c r="JX616">
        <v>484.688</v>
      </c>
      <c r="JY616">
        <v>26.9686</v>
      </c>
      <c r="JZ616">
        <v>29.2563</v>
      </c>
      <c r="KA616">
        <v>30.0002</v>
      </c>
      <c r="KB616">
        <v>29.5307</v>
      </c>
      <c r="KC616">
        <v>29.5394</v>
      </c>
      <c r="KD616">
        <v>6.99204</v>
      </c>
      <c r="KE616">
        <v>18.4005</v>
      </c>
      <c r="KF616">
        <v>55.131</v>
      </c>
      <c r="KG616">
        <v>26.9691</v>
      </c>
      <c r="KH616">
        <v>65.8146</v>
      </c>
      <c r="KI616">
        <v>19.785</v>
      </c>
      <c r="KJ616">
        <v>101.811</v>
      </c>
      <c r="KK616">
        <v>91.3822</v>
      </c>
    </row>
    <row r="617" spans="1:297">
      <c r="A617">
        <v>599</v>
      </c>
      <c r="B617">
        <v>1758659219.6</v>
      </c>
      <c r="C617">
        <v>17586.59999990463</v>
      </c>
      <c r="D617" t="s">
        <v>1648</v>
      </c>
      <c r="E617" t="s">
        <v>1649</v>
      </c>
      <c r="F617">
        <v>5</v>
      </c>
      <c r="G617" t="s">
        <v>1413</v>
      </c>
      <c r="H617" t="s">
        <v>438</v>
      </c>
      <c r="I617">
        <v>1758659211.814285</v>
      </c>
      <c r="J617">
        <f>(K617)/1000</f>
        <v>0</v>
      </c>
      <c r="K617">
        <f>IF(DP617, AN617, AH617)</f>
        <v>0</v>
      </c>
      <c r="L617">
        <f>IF(DP617, AI617, AG617)</f>
        <v>0</v>
      </c>
      <c r="M617">
        <f>DR617 - IF(AU617&gt;1, L617*DL617*100.0/(AW617), 0)</f>
        <v>0</v>
      </c>
      <c r="N617">
        <f>((T617-J617/2)*M617-L617)/(T617+J617/2)</f>
        <v>0</v>
      </c>
      <c r="O617">
        <f>N617*(DY617+DZ617)/1000.0</f>
        <v>0</v>
      </c>
      <c r="P617">
        <f>(DR617 - IF(AU617&gt;1, L617*DL617*100.0/(AW617), 0))*(DY617+DZ617)/1000.0</f>
        <v>0</v>
      </c>
      <c r="Q617">
        <f>2.0/((1/S617-1/R617)+SIGN(S617)*SQRT((1/S617-1/R617)*(1/S617-1/R617) + 4*DM617/((DM617+1)*(DM617+1))*(2*1/S617*1/R617-1/R617*1/R617)))</f>
        <v>0</v>
      </c>
      <c r="R617">
        <f>IF(LEFT(DN617,1)&lt;&gt;"0",IF(LEFT(DN617,1)="1",3.0,DO617),$D$5+$E$5*(EF617*DY617/($K$5*1000))+$F$5*(EF617*DY617/($K$5*1000))*MAX(MIN(DL617,$J$5),$I$5)*MAX(MIN(DL617,$J$5),$I$5)+$G$5*MAX(MIN(DL617,$J$5),$I$5)*(EF617*DY617/($K$5*1000))+$H$5*(EF617*DY617/($K$5*1000))*(EF617*DY617/($K$5*1000)))</f>
        <v>0</v>
      </c>
      <c r="S617">
        <f>J617*(1000-(1000*0.61365*exp(17.502*W617/(240.97+W617))/(DY617+DZ617)+DT617)/2)/(1000*0.61365*exp(17.502*W617/(240.97+W617))/(DY617+DZ617)-DT617)</f>
        <v>0</v>
      </c>
      <c r="T617">
        <f>1/((DM617+1)/(Q617/1.6)+1/(R617/1.37)) + DM617/((DM617+1)/(Q617/1.6) + DM617/(R617/1.37))</f>
        <v>0</v>
      </c>
      <c r="U617">
        <f>(DH617*DK617)</f>
        <v>0</v>
      </c>
      <c r="V617">
        <f>(EA617+(U617+2*0.95*5.67E-8*(((EA617+$B$9)+273)^4-(EA617+273)^4)-44100*J617)/(1.84*29.3*R617+8*0.95*5.67E-8*(EA617+273)^3))</f>
        <v>0</v>
      </c>
      <c r="W617">
        <f>($C$9*EB617+$D$9*EC617+$E$9*V617)</f>
        <v>0</v>
      </c>
      <c r="X617">
        <f>0.61365*exp(17.502*W617/(240.97+W617))</f>
        <v>0</v>
      </c>
      <c r="Y617">
        <f>(Z617/AA617*100)</f>
        <v>0</v>
      </c>
      <c r="Z617">
        <f>DT617*(DY617+DZ617)/1000</f>
        <v>0</v>
      </c>
      <c r="AA617">
        <f>0.61365*exp(17.502*EA617/(240.97+EA617))</f>
        <v>0</v>
      </c>
      <c r="AB617">
        <f>(X617-DT617*(DY617+DZ617)/1000)</f>
        <v>0</v>
      </c>
      <c r="AC617">
        <f>(-J617*44100)</f>
        <v>0</v>
      </c>
      <c r="AD617">
        <f>2*29.3*R617*0.92*(EA617-W617)</f>
        <v>0</v>
      </c>
      <c r="AE617">
        <f>2*0.95*5.67E-8*(((EA617+$B$9)+273)^4-(W617+273)^4)</f>
        <v>0</v>
      </c>
      <c r="AF617">
        <f>U617+AE617+AC617+AD617</f>
        <v>0</v>
      </c>
      <c r="AG617">
        <f>DX617*AU617*(DS617-DR617*(1000-AU617*DU617)/(1000-AU617*DT617))/(100*DL617)</f>
        <v>0</v>
      </c>
      <c r="AH617">
        <f>1000*DX617*AU617*(DT617-DU617)/(100*DL617*(1000-AU617*DT617))</f>
        <v>0</v>
      </c>
      <c r="AI617">
        <f>(AJ617 - AK617 - DY617*1E3/(8.314*(EA617+273.15)) * AM617/DX617 * AL617) * DX617/(100*DL617) * (1000 - DU617)/1000</f>
        <v>0</v>
      </c>
      <c r="AJ617">
        <v>87.3563981027109</v>
      </c>
      <c r="AK617">
        <v>101.8240060606061</v>
      </c>
      <c r="AL617">
        <v>-3.309556868927234</v>
      </c>
      <c r="AM617">
        <v>65.18477943434209</v>
      </c>
      <c r="AN617">
        <f>(AP617 - AO617 + DY617*1E3/(8.314*(EA617+273.15)) * AR617/DX617 * AQ617) * DX617/(100*DL617) * 1000/(1000 - AP617)</f>
        <v>0</v>
      </c>
      <c r="AO617">
        <v>19.74849244637601</v>
      </c>
      <c r="AP617">
        <v>21.75977636363636</v>
      </c>
      <c r="AQ617">
        <v>-2.465217011678766E-05</v>
      </c>
      <c r="AR617">
        <v>105.4763033524908</v>
      </c>
      <c r="AS617">
        <v>0</v>
      </c>
      <c r="AT617">
        <v>0</v>
      </c>
      <c r="AU617">
        <f>IF(AS617*$H$15&gt;=AW617,1.0,(AW617/(AW617-AS617*$H$15)))</f>
        <v>0</v>
      </c>
      <c r="AV617">
        <f>(AU617-1)*100</f>
        <v>0</v>
      </c>
      <c r="AW617">
        <f>MAX(0,($B$15+$C$15*EF617)/(1+$D$15*EF617)*DY617/(EA617+273)*$E$15)</f>
        <v>0</v>
      </c>
      <c r="AX617" t="s">
        <v>439</v>
      </c>
      <c r="AY617" t="s">
        <v>439</v>
      </c>
      <c r="AZ617">
        <v>0</v>
      </c>
      <c r="BA617">
        <v>0</v>
      </c>
      <c r="BB617">
        <f>1-AZ617/BA617</f>
        <v>0</v>
      </c>
      <c r="BC617">
        <v>0</v>
      </c>
      <c r="BD617" t="s">
        <v>439</v>
      </c>
      <c r="BE617" t="s">
        <v>439</v>
      </c>
      <c r="BF617">
        <v>0</v>
      </c>
      <c r="BG617">
        <v>0</v>
      </c>
      <c r="BH617">
        <f>1-BF617/BG617</f>
        <v>0</v>
      </c>
      <c r="BI617">
        <v>0.5</v>
      </c>
      <c r="BJ617">
        <f>DI617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439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DH617">
        <f>$B$13*EG617+$C$13*EH617+$F$13*ES617*(1-EV617)</f>
        <v>0</v>
      </c>
      <c r="DI617">
        <f>DH617*DJ617</f>
        <v>0</v>
      </c>
      <c r="DJ617">
        <f>($B$13*$D$11+$C$13*$D$11+$F$13*((FF617+EX617)/MAX(FF617+EX617+FG617, 0.1)*$I$11+FG617/MAX(FF617+EX617+FG617, 0.1)*$J$11))/($B$13+$C$13+$F$13)</f>
        <v>0</v>
      </c>
      <c r="DK617">
        <f>($B$13*$K$11+$C$13*$K$11+$F$13*((FF617+EX617)/MAX(FF617+EX617+FG617, 0.1)*$P$11+FG617/MAX(FF617+EX617+FG617, 0.1)*$Q$11))/($B$13+$C$13+$F$13)</f>
        <v>0</v>
      </c>
      <c r="DL617">
        <v>5.79</v>
      </c>
      <c r="DM617">
        <v>0.5</v>
      </c>
      <c r="DN617" t="s">
        <v>440</v>
      </c>
      <c r="DO617">
        <v>2</v>
      </c>
      <c r="DP617" t="b">
        <v>1</v>
      </c>
      <c r="DQ617">
        <v>1758659211.814285</v>
      </c>
      <c r="DR617">
        <v>123.1259571428571</v>
      </c>
      <c r="DS617">
        <v>101.6367892857143</v>
      </c>
      <c r="DT617">
        <v>21.76691428571428</v>
      </c>
      <c r="DU617">
        <v>19.75581785714285</v>
      </c>
      <c r="DV617">
        <v>124.3208571428572</v>
      </c>
      <c r="DW617">
        <v>21.49071428571428</v>
      </c>
      <c r="DX617">
        <v>500.0298571428572</v>
      </c>
      <c r="DY617">
        <v>90.23205714285714</v>
      </c>
      <c r="DZ617">
        <v>0.06797751428571429</v>
      </c>
      <c r="EA617">
        <v>28.66999642857143</v>
      </c>
      <c r="EB617">
        <v>30.01453214285715</v>
      </c>
      <c r="EC617">
        <v>999.9000000000002</v>
      </c>
      <c r="ED617">
        <v>0</v>
      </c>
      <c r="EE617">
        <v>0</v>
      </c>
      <c r="EF617">
        <v>10005.93178571429</v>
      </c>
      <c r="EG617">
        <v>0</v>
      </c>
      <c r="EH617">
        <v>11.3535</v>
      </c>
      <c r="EI617">
        <v>21.48921428571429</v>
      </c>
      <c r="EJ617">
        <v>125.8656428571428</v>
      </c>
      <c r="EK617">
        <v>103.6852607142857</v>
      </c>
      <c r="EL617">
        <v>2.011086785714286</v>
      </c>
      <c r="EM617">
        <v>101.6367892857143</v>
      </c>
      <c r="EN617">
        <v>19.75581785714285</v>
      </c>
      <c r="EO617">
        <v>1.964073214285714</v>
      </c>
      <c r="EP617">
        <v>1.782609285714286</v>
      </c>
      <c r="EQ617">
        <v>17.15765</v>
      </c>
      <c r="ER617">
        <v>15.63511785714286</v>
      </c>
      <c r="ES617">
        <v>2000.023928571428</v>
      </c>
      <c r="ET617">
        <v>0.9799988571428569</v>
      </c>
      <c r="EU617">
        <v>0.02000133571428571</v>
      </c>
      <c r="EV617">
        <v>0</v>
      </c>
      <c r="EW617">
        <v>1010.536071428571</v>
      </c>
      <c r="EX617">
        <v>5.00078</v>
      </c>
      <c r="EY617">
        <v>19718.575</v>
      </c>
      <c r="EZ617">
        <v>16379.825</v>
      </c>
      <c r="FA617">
        <v>39.55549999999999</v>
      </c>
      <c r="FB617">
        <v>40.48639285714285</v>
      </c>
      <c r="FC617">
        <v>39.72071428571428</v>
      </c>
      <c r="FD617">
        <v>40.10689285714285</v>
      </c>
      <c r="FE617">
        <v>40.58235714285713</v>
      </c>
      <c r="FF617">
        <v>1955.123928571429</v>
      </c>
      <c r="FG617">
        <v>39.9</v>
      </c>
      <c r="FH617">
        <v>0</v>
      </c>
      <c r="FI617">
        <v>1758659218.2</v>
      </c>
      <c r="FJ617">
        <v>0</v>
      </c>
      <c r="FK617">
        <v>1010.6484</v>
      </c>
      <c r="FL617">
        <v>7.794615368050777</v>
      </c>
      <c r="FM617">
        <v>177.1615385336934</v>
      </c>
      <c r="FN617">
        <v>19720.388</v>
      </c>
      <c r="FO617">
        <v>15</v>
      </c>
      <c r="FP617">
        <v>0</v>
      </c>
      <c r="FQ617" t="s">
        <v>441</v>
      </c>
      <c r="FR617">
        <v>1746989605.5</v>
      </c>
      <c r="FS617">
        <v>1746989593.5</v>
      </c>
      <c r="FT617">
        <v>0</v>
      </c>
      <c r="FU617">
        <v>-0.274</v>
      </c>
      <c r="FV617">
        <v>-0.002</v>
      </c>
      <c r="FW617">
        <v>2.549</v>
      </c>
      <c r="FX617">
        <v>0.129</v>
      </c>
      <c r="FY617">
        <v>420</v>
      </c>
      <c r="FZ617">
        <v>17</v>
      </c>
      <c r="GA617">
        <v>0.02</v>
      </c>
      <c r="GB617">
        <v>0.04</v>
      </c>
      <c r="GC617">
        <v>21.22277</v>
      </c>
      <c r="GD617">
        <v>6.430592870544038</v>
      </c>
      <c r="GE617">
        <v>0.6202714797570498</v>
      </c>
      <c r="GF617">
        <v>0</v>
      </c>
      <c r="GG617">
        <v>1010.143529411765</v>
      </c>
      <c r="GH617">
        <v>8.7083269647497</v>
      </c>
      <c r="GI617">
        <v>0.9109170632904882</v>
      </c>
      <c r="GJ617">
        <v>0</v>
      </c>
      <c r="GK617">
        <v>2.01095275</v>
      </c>
      <c r="GL617">
        <v>0.009542701688555441</v>
      </c>
      <c r="GM617">
        <v>0.001593009710422361</v>
      </c>
      <c r="GN617">
        <v>1</v>
      </c>
      <c r="GO617">
        <v>1</v>
      </c>
      <c r="GP617">
        <v>3</v>
      </c>
      <c r="GQ617" t="s">
        <v>448</v>
      </c>
      <c r="GR617">
        <v>3.10222</v>
      </c>
      <c r="GS617">
        <v>2.72609</v>
      </c>
      <c r="GT617">
        <v>0.0252849</v>
      </c>
      <c r="GU617">
        <v>0.0195335</v>
      </c>
      <c r="GV617">
        <v>0.100261</v>
      </c>
      <c r="GW617">
        <v>0.0948962</v>
      </c>
      <c r="GX617">
        <v>25439.8</v>
      </c>
      <c r="GY617">
        <v>23261.3</v>
      </c>
      <c r="GZ617">
        <v>26664.8</v>
      </c>
      <c r="HA617">
        <v>23948.5</v>
      </c>
      <c r="HB617">
        <v>38385.4</v>
      </c>
      <c r="HC617">
        <v>32042.2</v>
      </c>
      <c r="HD617">
        <v>46566.2</v>
      </c>
      <c r="HE617">
        <v>37894.6</v>
      </c>
      <c r="HF617">
        <v>1.86635</v>
      </c>
      <c r="HG617">
        <v>1.84508</v>
      </c>
      <c r="HH617">
        <v>0.183277</v>
      </c>
      <c r="HI617">
        <v>0</v>
      </c>
      <c r="HJ617">
        <v>27.0278</v>
      </c>
      <c r="HK617">
        <v>999.9</v>
      </c>
      <c r="HL617">
        <v>45</v>
      </c>
      <c r="HM617">
        <v>32.2</v>
      </c>
      <c r="HN617">
        <v>24.0862</v>
      </c>
      <c r="HO617">
        <v>60.5223</v>
      </c>
      <c r="HP617">
        <v>22.476</v>
      </c>
      <c r="HQ617">
        <v>1</v>
      </c>
      <c r="HR617">
        <v>0.155079</v>
      </c>
      <c r="HS617">
        <v>0.3471</v>
      </c>
      <c r="HT617">
        <v>20.2795</v>
      </c>
      <c r="HU617">
        <v>5.2104</v>
      </c>
      <c r="HV617">
        <v>11.9798</v>
      </c>
      <c r="HW617">
        <v>4.96355</v>
      </c>
      <c r="HX617">
        <v>3.2744</v>
      </c>
      <c r="HY617">
        <v>9999</v>
      </c>
      <c r="HZ617">
        <v>9999</v>
      </c>
      <c r="IA617">
        <v>9999</v>
      </c>
      <c r="IB617">
        <v>999.9</v>
      </c>
      <c r="IC617">
        <v>1.8639</v>
      </c>
      <c r="ID617">
        <v>1.86012</v>
      </c>
      <c r="IE617">
        <v>1.85843</v>
      </c>
      <c r="IF617">
        <v>1.85975</v>
      </c>
      <c r="IG617">
        <v>1.85989</v>
      </c>
      <c r="IH617">
        <v>1.85837</v>
      </c>
      <c r="II617">
        <v>1.85745</v>
      </c>
      <c r="IJ617">
        <v>1.85242</v>
      </c>
      <c r="IK617">
        <v>0</v>
      </c>
      <c r="IL617">
        <v>0</v>
      </c>
      <c r="IM617">
        <v>0</v>
      </c>
      <c r="IN617">
        <v>0</v>
      </c>
      <c r="IO617" t="s">
        <v>443</v>
      </c>
      <c r="IP617" t="s">
        <v>444</v>
      </c>
      <c r="IQ617" t="s">
        <v>445</v>
      </c>
      <c r="IR617" t="s">
        <v>445</v>
      </c>
      <c r="IS617" t="s">
        <v>445</v>
      </c>
      <c r="IT617" t="s">
        <v>445</v>
      </c>
      <c r="IU617">
        <v>0</v>
      </c>
      <c r="IV617">
        <v>100</v>
      </c>
      <c r="IW617">
        <v>100</v>
      </c>
      <c r="IX617">
        <v>-1.179</v>
      </c>
      <c r="IY617">
        <v>0.2761</v>
      </c>
      <c r="IZ617">
        <v>-1.101190050776656</v>
      </c>
      <c r="JA617">
        <v>-0.0009077452495023094</v>
      </c>
      <c r="JB617">
        <v>1.260287539409167E-06</v>
      </c>
      <c r="JC617">
        <v>-2.747980142854786E-10</v>
      </c>
      <c r="JD617">
        <v>0.01164710740424388</v>
      </c>
      <c r="JE617">
        <v>0.002354074995816399</v>
      </c>
      <c r="JF617">
        <v>0.0004967520844642659</v>
      </c>
      <c r="JG617">
        <v>-1.558376616488758E-06</v>
      </c>
      <c r="JH617">
        <v>1</v>
      </c>
      <c r="JI617">
        <v>1955</v>
      </c>
      <c r="JJ617">
        <v>1</v>
      </c>
      <c r="JK617">
        <v>26</v>
      </c>
      <c r="JL617">
        <v>194493.6</v>
      </c>
      <c r="JM617">
        <v>194493.8</v>
      </c>
      <c r="JN617">
        <v>0.305176</v>
      </c>
      <c r="JO617">
        <v>2.69897</v>
      </c>
      <c r="JP617">
        <v>1.49658</v>
      </c>
      <c r="JQ617">
        <v>2.34619</v>
      </c>
      <c r="JR617">
        <v>1.54907</v>
      </c>
      <c r="JS617">
        <v>2.33887</v>
      </c>
      <c r="JT617">
        <v>36.6943</v>
      </c>
      <c r="JU617">
        <v>24.1751</v>
      </c>
      <c r="JV617">
        <v>18</v>
      </c>
      <c r="JW617">
        <v>483.795</v>
      </c>
      <c r="JX617">
        <v>484.836</v>
      </c>
      <c r="JY617">
        <v>26.9573</v>
      </c>
      <c r="JZ617">
        <v>29.2548</v>
      </c>
      <c r="KA617">
        <v>29.9999</v>
      </c>
      <c r="KB617">
        <v>29.5285</v>
      </c>
      <c r="KC617">
        <v>29.5375</v>
      </c>
      <c r="KD617">
        <v>6.20615</v>
      </c>
      <c r="KE617">
        <v>18.4005</v>
      </c>
      <c r="KF617">
        <v>55.131</v>
      </c>
      <c r="KG617">
        <v>26.9543</v>
      </c>
      <c r="KH617">
        <v>45.7795</v>
      </c>
      <c r="KI617">
        <v>19.785</v>
      </c>
      <c r="KJ617">
        <v>101.811</v>
      </c>
      <c r="KK617">
        <v>91.3824</v>
      </c>
    </row>
    <row r="618" spans="1:297">
      <c r="A618">
        <v>600</v>
      </c>
      <c r="B618">
        <v>1758659224.6</v>
      </c>
      <c r="C618">
        <v>17591.59999990463</v>
      </c>
      <c r="D618" t="s">
        <v>1650</v>
      </c>
      <c r="E618" t="s">
        <v>1651</v>
      </c>
      <c r="F618">
        <v>5</v>
      </c>
      <c r="G618" t="s">
        <v>1413</v>
      </c>
      <c r="H618" t="s">
        <v>438</v>
      </c>
      <c r="I618">
        <v>1758659217.1</v>
      </c>
      <c r="J618">
        <f>(K618)/1000</f>
        <v>0</v>
      </c>
      <c r="K618">
        <f>IF(DP618, AN618, AH618)</f>
        <v>0</v>
      </c>
      <c r="L618">
        <f>IF(DP618, AI618, AG618)</f>
        <v>0</v>
      </c>
      <c r="M618">
        <f>DR618 - IF(AU618&gt;1, L618*DL618*100.0/(AW618), 0)</f>
        <v>0</v>
      </c>
      <c r="N618">
        <f>((T618-J618/2)*M618-L618)/(T618+J618/2)</f>
        <v>0</v>
      </c>
      <c r="O618">
        <f>N618*(DY618+DZ618)/1000.0</f>
        <v>0</v>
      </c>
      <c r="P618">
        <f>(DR618 - IF(AU618&gt;1, L618*DL618*100.0/(AW618), 0))*(DY618+DZ618)/1000.0</f>
        <v>0</v>
      </c>
      <c r="Q618">
        <f>2.0/((1/S618-1/R618)+SIGN(S618)*SQRT((1/S618-1/R618)*(1/S618-1/R618) + 4*DM618/((DM618+1)*(DM618+1))*(2*1/S618*1/R618-1/R618*1/R618)))</f>
        <v>0</v>
      </c>
      <c r="R618">
        <f>IF(LEFT(DN618,1)&lt;&gt;"0",IF(LEFT(DN618,1)="1",3.0,DO618),$D$5+$E$5*(EF618*DY618/($K$5*1000))+$F$5*(EF618*DY618/($K$5*1000))*MAX(MIN(DL618,$J$5),$I$5)*MAX(MIN(DL618,$J$5),$I$5)+$G$5*MAX(MIN(DL618,$J$5),$I$5)*(EF618*DY618/($K$5*1000))+$H$5*(EF618*DY618/($K$5*1000))*(EF618*DY618/($K$5*1000)))</f>
        <v>0</v>
      </c>
      <c r="S618">
        <f>J618*(1000-(1000*0.61365*exp(17.502*W618/(240.97+W618))/(DY618+DZ618)+DT618)/2)/(1000*0.61365*exp(17.502*W618/(240.97+W618))/(DY618+DZ618)-DT618)</f>
        <v>0</v>
      </c>
      <c r="T618">
        <f>1/((DM618+1)/(Q618/1.6)+1/(R618/1.37)) + DM618/((DM618+1)/(Q618/1.6) + DM618/(R618/1.37))</f>
        <v>0</v>
      </c>
      <c r="U618">
        <f>(DH618*DK618)</f>
        <v>0</v>
      </c>
      <c r="V618">
        <f>(EA618+(U618+2*0.95*5.67E-8*(((EA618+$B$9)+273)^4-(EA618+273)^4)-44100*J618)/(1.84*29.3*R618+8*0.95*5.67E-8*(EA618+273)^3))</f>
        <v>0</v>
      </c>
      <c r="W618">
        <f>($C$9*EB618+$D$9*EC618+$E$9*V618)</f>
        <v>0</v>
      </c>
      <c r="X618">
        <f>0.61365*exp(17.502*W618/(240.97+W618))</f>
        <v>0</v>
      </c>
      <c r="Y618">
        <f>(Z618/AA618*100)</f>
        <v>0</v>
      </c>
      <c r="Z618">
        <f>DT618*(DY618+DZ618)/1000</f>
        <v>0</v>
      </c>
      <c r="AA618">
        <f>0.61365*exp(17.502*EA618/(240.97+EA618))</f>
        <v>0</v>
      </c>
      <c r="AB618">
        <f>(X618-DT618*(DY618+DZ618)/1000)</f>
        <v>0</v>
      </c>
      <c r="AC618">
        <f>(-J618*44100)</f>
        <v>0</v>
      </c>
      <c r="AD618">
        <f>2*29.3*R618*0.92*(EA618-W618)</f>
        <v>0</v>
      </c>
      <c r="AE618">
        <f>2*0.95*5.67E-8*(((EA618+$B$9)+273)^4-(W618+273)^4)</f>
        <v>0</v>
      </c>
      <c r="AF618">
        <f>U618+AE618+AC618+AD618</f>
        <v>0</v>
      </c>
      <c r="AG618">
        <f>DX618*AU618*(DS618-DR618*(1000-AU618*DU618)/(1000-AU618*DT618))/(100*DL618)</f>
        <v>0</v>
      </c>
      <c r="AH618">
        <f>1000*DX618*AU618*(DT618-DU618)/(100*DL618*(1000-AU618*DT618))</f>
        <v>0</v>
      </c>
      <c r="AI618">
        <f>(AJ618 - AK618 - DY618*1E3/(8.314*(EA618+273.15)) * AM618/DX618 * AL618) * DX618/(100*DL618) * (1000 - DU618)/1000</f>
        <v>0</v>
      </c>
      <c r="AJ618">
        <v>70.31869907767003</v>
      </c>
      <c r="AK618">
        <v>85.32859575757571</v>
      </c>
      <c r="AL618">
        <v>-3.304881319323093</v>
      </c>
      <c r="AM618">
        <v>65.18477943434209</v>
      </c>
      <c r="AN618">
        <f>(AP618 - AO618 + DY618*1E3/(8.314*(EA618+273.15)) * AR618/DX618 * AQ618) * DX618/(100*DL618) * 1000/(1000 - AP618)</f>
        <v>0</v>
      </c>
      <c r="AO618">
        <v>19.74130667557314</v>
      </c>
      <c r="AP618">
        <v>21.75540666666667</v>
      </c>
      <c r="AQ618">
        <v>-2.069367749201343E-05</v>
      </c>
      <c r="AR618">
        <v>105.4763033524908</v>
      </c>
      <c r="AS618">
        <v>0</v>
      </c>
      <c r="AT618">
        <v>0</v>
      </c>
      <c r="AU618">
        <f>IF(AS618*$H$15&gt;=AW618,1.0,(AW618/(AW618-AS618*$H$15)))</f>
        <v>0</v>
      </c>
      <c r="AV618">
        <f>(AU618-1)*100</f>
        <v>0</v>
      </c>
      <c r="AW618">
        <f>MAX(0,($B$15+$C$15*EF618)/(1+$D$15*EF618)*DY618/(EA618+273)*$E$15)</f>
        <v>0</v>
      </c>
      <c r="AX618" t="s">
        <v>439</v>
      </c>
      <c r="AY618" t="s">
        <v>439</v>
      </c>
      <c r="AZ618">
        <v>0</v>
      </c>
      <c r="BA618">
        <v>0</v>
      </c>
      <c r="BB618">
        <f>1-AZ618/BA618</f>
        <v>0</v>
      </c>
      <c r="BC618">
        <v>0</v>
      </c>
      <c r="BD618" t="s">
        <v>439</v>
      </c>
      <c r="BE618" t="s">
        <v>439</v>
      </c>
      <c r="BF618">
        <v>0</v>
      </c>
      <c r="BG618">
        <v>0</v>
      </c>
      <c r="BH618">
        <f>1-BF618/BG618</f>
        <v>0</v>
      </c>
      <c r="BI618">
        <v>0.5</v>
      </c>
      <c r="BJ618">
        <f>DI618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439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DH618">
        <f>$B$13*EG618+$C$13*EH618+$F$13*ES618*(1-EV618)</f>
        <v>0</v>
      </c>
      <c r="DI618">
        <f>DH618*DJ618</f>
        <v>0</v>
      </c>
      <c r="DJ618">
        <f>($B$13*$D$11+$C$13*$D$11+$F$13*((FF618+EX618)/MAX(FF618+EX618+FG618, 0.1)*$I$11+FG618/MAX(FF618+EX618+FG618, 0.1)*$J$11))/($B$13+$C$13+$F$13)</f>
        <v>0</v>
      </c>
      <c r="DK618">
        <f>($B$13*$K$11+$C$13*$K$11+$F$13*((FF618+EX618)/MAX(FF618+EX618+FG618, 0.1)*$P$11+FG618/MAX(FF618+EX618+FG618, 0.1)*$Q$11))/($B$13+$C$13+$F$13)</f>
        <v>0</v>
      </c>
      <c r="DL618">
        <v>5.79</v>
      </c>
      <c r="DM618">
        <v>0.5</v>
      </c>
      <c r="DN618" t="s">
        <v>440</v>
      </c>
      <c r="DO618">
        <v>2</v>
      </c>
      <c r="DP618" t="b">
        <v>1</v>
      </c>
      <c r="DQ618">
        <v>1758659217.1</v>
      </c>
      <c r="DR618">
        <v>106.0819222222222</v>
      </c>
      <c r="DS618">
        <v>84.02102962962964</v>
      </c>
      <c r="DT618">
        <v>21.76183333333333</v>
      </c>
      <c r="DU618">
        <v>19.74896296296296</v>
      </c>
      <c r="DV618">
        <v>107.2661037037037</v>
      </c>
      <c r="DW618">
        <v>21.48574444444444</v>
      </c>
      <c r="DX618">
        <v>500.005</v>
      </c>
      <c r="DY618">
        <v>90.23268888888887</v>
      </c>
      <c r="DZ618">
        <v>0.06789454074074074</v>
      </c>
      <c r="EA618">
        <v>28.66835555555556</v>
      </c>
      <c r="EB618">
        <v>30.0158</v>
      </c>
      <c r="EC618">
        <v>999.9000000000001</v>
      </c>
      <c r="ED618">
        <v>0</v>
      </c>
      <c r="EE618">
        <v>0</v>
      </c>
      <c r="EF618">
        <v>10002.79666666667</v>
      </c>
      <c r="EG618">
        <v>0</v>
      </c>
      <c r="EH618">
        <v>11.3535</v>
      </c>
      <c r="EI618">
        <v>22.06084814814815</v>
      </c>
      <c r="EJ618">
        <v>108.4417592592593</v>
      </c>
      <c r="EK618">
        <v>85.71392592592592</v>
      </c>
      <c r="EL618">
        <v>2.012860370370371</v>
      </c>
      <c r="EM618">
        <v>84.02102962962964</v>
      </c>
      <c r="EN618">
        <v>19.74896296296296</v>
      </c>
      <c r="EO618">
        <v>1.963628148148148</v>
      </c>
      <c r="EP618">
        <v>1.782003703703704</v>
      </c>
      <c r="EQ618">
        <v>17.15407037037037</v>
      </c>
      <c r="ER618">
        <v>15.62981111111111</v>
      </c>
      <c r="ES618">
        <v>1999.989259259259</v>
      </c>
      <c r="ET618">
        <v>0.9799984444444443</v>
      </c>
      <c r="EU618">
        <v>0.02000174814814815</v>
      </c>
      <c r="EV618">
        <v>0</v>
      </c>
      <c r="EW618">
        <v>1011.379259259259</v>
      </c>
      <c r="EX618">
        <v>5.00078</v>
      </c>
      <c r="EY618">
        <v>19734.15925925926</v>
      </c>
      <c r="EZ618">
        <v>16379.52962962963</v>
      </c>
      <c r="FA618">
        <v>39.55292592592592</v>
      </c>
      <c r="FB618">
        <v>40.49051851851851</v>
      </c>
      <c r="FC618">
        <v>39.71277777777777</v>
      </c>
      <c r="FD618">
        <v>40.08762962962962</v>
      </c>
      <c r="FE618">
        <v>40.59692592592592</v>
      </c>
      <c r="FF618">
        <v>1955.089259259259</v>
      </c>
      <c r="FG618">
        <v>39.9</v>
      </c>
      <c r="FH618">
        <v>0</v>
      </c>
      <c r="FI618">
        <v>1758659223</v>
      </c>
      <c r="FJ618">
        <v>0</v>
      </c>
      <c r="FK618">
        <v>1011.3868</v>
      </c>
      <c r="FL618">
        <v>10.06923074046728</v>
      </c>
      <c r="FM618">
        <v>185.3692305131269</v>
      </c>
      <c r="FN618">
        <v>19734.724</v>
      </c>
      <c r="FO618">
        <v>15</v>
      </c>
      <c r="FP618">
        <v>0</v>
      </c>
      <c r="FQ618" t="s">
        <v>441</v>
      </c>
      <c r="FR618">
        <v>1746989605.5</v>
      </c>
      <c r="FS618">
        <v>1746989593.5</v>
      </c>
      <c r="FT618">
        <v>0</v>
      </c>
      <c r="FU618">
        <v>-0.274</v>
      </c>
      <c r="FV618">
        <v>-0.002</v>
      </c>
      <c r="FW618">
        <v>2.549</v>
      </c>
      <c r="FX618">
        <v>0.129</v>
      </c>
      <c r="FY618">
        <v>420</v>
      </c>
      <c r="FZ618">
        <v>17</v>
      </c>
      <c r="GA618">
        <v>0.02</v>
      </c>
      <c r="GB618">
        <v>0.04</v>
      </c>
      <c r="GC618">
        <v>21.65458</v>
      </c>
      <c r="GD618">
        <v>6.441816135084427</v>
      </c>
      <c r="GE618">
        <v>0.6214302898153583</v>
      </c>
      <c r="GF618">
        <v>0</v>
      </c>
      <c r="GG618">
        <v>1010.801470588235</v>
      </c>
      <c r="GH618">
        <v>9.131703584413877</v>
      </c>
      <c r="GI618">
        <v>0.9550427534407309</v>
      </c>
      <c r="GJ618">
        <v>0</v>
      </c>
      <c r="GK618">
        <v>2.0116685</v>
      </c>
      <c r="GL618">
        <v>0.01635106941838671</v>
      </c>
      <c r="GM618">
        <v>0.001903514578352373</v>
      </c>
      <c r="GN618">
        <v>1</v>
      </c>
      <c r="GO618">
        <v>1</v>
      </c>
      <c r="GP618">
        <v>3</v>
      </c>
      <c r="GQ618" t="s">
        <v>448</v>
      </c>
      <c r="GR618">
        <v>3.10235</v>
      </c>
      <c r="GS618">
        <v>2.7257</v>
      </c>
      <c r="GT618">
        <v>0.0213522</v>
      </c>
      <c r="GU618">
        <v>0.0153188</v>
      </c>
      <c r="GV618">
        <v>0.100247</v>
      </c>
      <c r="GW618">
        <v>0.0948693</v>
      </c>
      <c r="GX618">
        <v>25542.2</v>
      </c>
      <c r="GY618">
        <v>23361</v>
      </c>
      <c r="GZ618">
        <v>26664.7</v>
      </c>
      <c r="HA618">
        <v>23948.2</v>
      </c>
      <c r="HB618">
        <v>38385.4</v>
      </c>
      <c r="HC618">
        <v>32042.5</v>
      </c>
      <c r="HD618">
        <v>46566.1</v>
      </c>
      <c r="HE618">
        <v>37894.2</v>
      </c>
      <c r="HF618">
        <v>1.86618</v>
      </c>
      <c r="HG618">
        <v>1.8449</v>
      </c>
      <c r="HH618">
        <v>0.182815</v>
      </c>
      <c r="HI618">
        <v>0</v>
      </c>
      <c r="HJ618">
        <v>27.0294</v>
      </c>
      <c r="HK618">
        <v>999.9</v>
      </c>
      <c r="HL618">
        <v>45</v>
      </c>
      <c r="HM618">
        <v>32.2</v>
      </c>
      <c r="HN618">
        <v>24.0861</v>
      </c>
      <c r="HO618">
        <v>60.4123</v>
      </c>
      <c r="HP618">
        <v>22.2196</v>
      </c>
      <c r="HQ618">
        <v>1</v>
      </c>
      <c r="HR618">
        <v>0.15503</v>
      </c>
      <c r="HS618">
        <v>0.37152</v>
      </c>
      <c r="HT618">
        <v>20.2794</v>
      </c>
      <c r="HU618">
        <v>5.211</v>
      </c>
      <c r="HV618">
        <v>11.98</v>
      </c>
      <c r="HW618">
        <v>4.96355</v>
      </c>
      <c r="HX618">
        <v>3.27438</v>
      </c>
      <c r="HY618">
        <v>9999</v>
      </c>
      <c r="HZ618">
        <v>9999</v>
      </c>
      <c r="IA618">
        <v>9999</v>
      </c>
      <c r="IB618">
        <v>999.9</v>
      </c>
      <c r="IC618">
        <v>1.8639</v>
      </c>
      <c r="ID618">
        <v>1.86008</v>
      </c>
      <c r="IE618">
        <v>1.85842</v>
      </c>
      <c r="IF618">
        <v>1.85974</v>
      </c>
      <c r="IG618">
        <v>1.85989</v>
      </c>
      <c r="IH618">
        <v>1.85838</v>
      </c>
      <c r="II618">
        <v>1.85745</v>
      </c>
      <c r="IJ618">
        <v>1.85242</v>
      </c>
      <c r="IK618">
        <v>0</v>
      </c>
      <c r="IL618">
        <v>0</v>
      </c>
      <c r="IM618">
        <v>0</v>
      </c>
      <c r="IN618">
        <v>0</v>
      </c>
      <c r="IO618" t="s">
        <v>443</v>
      </c>
      <c r="IP618" t="s">
        <v>444</v>
      </c>
      <c r="IQ618" t="s">
        <v>445</v>
      </c>
      <c r="IR618" t="s">
        <v>445</v>
      </c>
      <c r="IS618" t="s">
        <v>445</v>
      </c>
      <c r="IT618" t="s">
        <v>445</v>
      </c>
      <c r="IU618">
        <v>0</v>
      </c>
      <c r="IV618">
        <v>100</v>
      </c>
      <c r="IW618">
        <v>100</v>
      </c>
      <c r="IX618">
        <v>-1.168</v>
      </c>
      <c r="IY618">
        <v>0.2759</v>
      </c>
      <c r="IZ618">
        <v>-1.101190050776656</v>
      </c>
      <c r="JA618">
        <v>-0.0009077452495023094</v>
      </c>
      <c r="JB618">
        <v>1.260287539409167E-06</v>
      </c>
      <c r="JC618">
        <v>-2.747980142854786E-10</v>
      </c>
      <c r="JD618">
        <v>0.01164710740424388</v>
      </c>
      <c r="JE618">
        <v>0.002354074995816399</v>
      </c>
      <c r="JF618">
        <v>0.0004967520844642659</v>
      </c>
      <c r="JG618">
        <v>-1.558376616488758E-06</v>
      </c>
      <c r="JH618">
        <v>1</v>
      </c>
      <c r="JI618">
        <v>1955</v>
      </c>
      <c r="JJ618">
        <v>1</v>
      </c>
      <c r="JK618">
        <v>26</v>
      </c>
      <c r="JL618">
        <v>194493.7</v>
      </c>
      <c r="JM618">
        <v>194493.9</v>
      </c>
      <c r="JN618">
        <v>0.262451</v>
      </c>
      <c r="JO618">
        <v>2.70752</v>
      </c>
      <c r="JP618">
        <v>1.49658</v>
      </c>
      <c r="JQ618">
        <v>2.34619</v>
      </c>
      <c r="JR618">
        <v>1.54907</v>
      </c>
      <c r="JS618">
        <v>2.41211</v>
      </c>
      <c r="JT618">
        <v>36.6943</v>
      </c>
      <c r="JU618">
        <v>24.1751</v>
      </c>
      <c r="JV618">
        <v>18</v>
      </c>
      <c r="JW618">
        <v>483.678</v>
      </c>
      <c r="JX618">
        <v>484.701</v>
      </c>
      <c r="JY618">
        <v>26.942</v>
      </c>
      <c r="JZ618">
        <v>29.2538</v>
      </c>
      <c r="KA618">
        <v>30</v>
      </c>
      <c r="KB618">
        <v>29.5266</v>
      </c>
      <c r="KC618">
        <v>29.535</v>
      </c>
      <c r="KD618">
        <v>5.34735</v>
      </c>
      <c r="KE618">
        <v>18.4005</v>
      </c>
      <c r="KF618">
        <v>55.131</v>
      </c>
      <c r="KG618">
        <v>26.9346</v>
      </c>
      <c r="KH618">
        <v>32.4137</v>
      </c>
      <c r="KI618">
        <v>19.785</v>
      </c>
      <c r="KJ618">
        <v>101.81</v>
      </c>
      <c r="KK618">
        <v>91.3815</v>
      </c>
    </row>
    <row r="619" spans="1:297">
      <c r="A619">
        <v>601</v>
      </c>
      <c r="B619">
        <v>1758659321.6</v>
      </c>
      <c r="C619">
        <v>17688.59999990463</v>
      </c>
      <c r="D619" t="s">
        <v>1652</v>
      </c>
      <c r="E619" t="s">
        <v>1653</v>
      </c>
      <c r="F619">
        <v>5</v>
      </c>
      <c r="G619" t="s">
        <v>1413</v>
      </c>
      <c r="H619" t="s">
        <v>438</v>
      </c>
      <c r="I619">
        <v>1758659313.599999</v>
      </c>
      <c r="J619">
        <f>(K619)/1000</f>
        <v>0</v>
      </c>
      <c r="K619">
        <f>IF(DP619, AN619, AH619)</f>
        <v>0</v>
      </c>
      <c r="L619">
        <f>IF(DP619, AI619, AG619)</f>
        <v>0</v>
      </c>
      <c r="M619">
        <f>DR619 - IF(AU619&gt;1, L619*DL619*100.0/(AW619), 0)</f>
        <v>0</v>
      </c>
      <c r="N619">
        <f>((T619-J619/2)*M619-L619)/(T619+J619/2)</f>
        <v>0</v>
      </c>
      <c r="O619">
        <f>N619*(DY619+DZ619)/1000.0</f>
        <v>0</v>
      </c>
      <c r="P619">
        <f>(DR619 - IF(AU619&gt;1, L619*DL619*100.0/(AW619), 0))*(DY619+DZ619)/1000.0</f>
        <v>0</v>
      </c>
      <c r="Q619">
        <f>2.0/((1/S619-1/R619)+SIGN(S619)*SQRT((1/S619-1/R619)*(1/S619-1/R619) + 4*DM619/((DM619+1)*(DM619+1))*(2*1/S619*1/R619-1/R619*1/R619)))</f>
        <v>0</v>
      </c>
      <c r="R619">
        <f>IF(LEFT(DN619,1)&lt;&gt;"0",IF(LEFT(DN619,1)="1",3.0,DO619),$D$5+$E$5*(EF619*DY619/($K$5*1000))+$F$5*(EF619*DY619/($K$5*1000))*MAX(MIN(DL619,$J$5),$I$5)*MAX(MIN(DL619,$J$5),$I$5)+$G$5*MAX(MIN(DL619,$J$5),$I$5)*(EF619*DY619/($K$5*1000))+$H$5*(EF619*DY619/($K$5*1000))*(EF619*DY619/($K$5*1000)))</f>
        <v>0</v>
      </c>
      <c r="S619">
        <f>J619*(1000-(1000*0.61365*exp(17.502*W619/(240.97+W619))/(DY619+DZ619)+DT619)/2)/(1000*0.61365*exp(17.502*W619/(240.97+W619))/(DY619+DZ619)-DT619)</f>
        <v>0</v>
      </c>
      <c r="T619">
        <f>1/((DM619+1)/(Q619/1.6)+1/(R619/1.37)) + DM619/((DM619+1)/(Q619/1.6) + DM619/(R619/1.37))</f>
        <v>0</v>
      </c>
      <c r="U619">
        <f>(DH619*DK619)</f>
        <v>0</v>
      </c>
      <c r="V619">
        <f>(EA619+(U619+2*0.95*5.67E-8*(((EA619+$B$9)+273)^4-(EA619+273)^4)-44100*J619)/(1.84*29.3*R619+8*0.95*5.67E-8*(EA619+273)^3))</f>
        <v>0</v>
      </c>
      <c r="W619">
        <f>($C$9*EB619+$D$9*EC619+$E$9*V619)</f>
        <v>0</v>
      </c>
      <c r="X619">
        <f>0.61365*exp(17.502*W619/(240.97+W619))</f>
        <v>0</v>
      </c>
      <c r="Y619">
        <f>(Z619/AA619*100)</f>
        <v>0</v>
      </c>
      <c r="Z619">
        <f>DT619*(DY619+DZ619)/1000</f>
        <v>0</v>
      </c>
      <c r="AA619">
        <f>0.61365*exp(17.502*EA619/(240.97+EA619))</f>
        <v>0</v>
      </c>
      <c r="AB619">
        <f>(X619-DT619*(DY619+DZ619)/1000)</f>
        <v>0</v>
      </c>
      <c r="AC619">
        <f>(-J619*44100)</f>
        <v>0</v>
      </c>
      <c r="AD619">
        <f>2*29.3*R619*0.92*(EA619-W619)</f>
        <v>0</v>
      </c>
      <c r="AE619">
        <f>2*0.95*5.67E-8*(((EA619+$B$9)+273)^4-(W619+273)^4)</f>
        <v>0</v>
      </c>
      <c r="AF619">
        <f>U619+AE619+AC619+AD619</f>
        <v>0</v>
      </c>
      <c r="AG619">
        <f>DX619*AU619*(DS619-DR619*(1000-AU619*DU619)/(1000-AU619*DT619))/(100*DL619)</f>
        <v>0</v>
      </c>
      <c r="AH619">
        <f>1000*DX619*AU619*(DT619-DU619)/(100*DL619*(1000-AU619*DT619))</f>
        <v>0</v>
      </c>
      <c r="AI619">
        <f>(AJ619 - AK619 - DY619*1E3/(8.314*(EA619+273.15)) * AM619/DX619 * AL619) * DX619/(100*DL619) * (1000 - DU619)/1000</f>
        <v>0</v>
      </c>
      <c r="AJ619">
        <v>428.5035513759577</v>
      </c>
      <c r="AK619">
        <v>417.9413333333331</v>
      </c>
      <c r="AL619">
        <v>-0.008037336267562232</v>
      </c>
      <c r="AM619">
        <v>65.18477943434209</v>
      </c>
      <c r="AN619">
        <f>(AP619 - AO619 + DY619*1E3/(8.314*(EA619+273.15)) * AR619/DX619 * AQ619) * DX619/(100*DL619) * 1000/(1000 - AP619)</f>
        <v>0</v>
      </c>
      <c r="AO619">
        <v>19.70353133924101</v>
      </c>
      <c r="AP619">
        <v>21.84784606060606</v>
      </c>
      <c r="AQ619">
        <v>8.39391602463908E-06</v>
      </c>
      <c r="AR619">
        <v>105.4763033524908</v>
      </c>
      <c r="AS619">
        <v>0</v>
      </c>
      <c r="AT619">
        <v>0</v>
      </c>
      <c r="AU619">
        <f>IF(AS619*$H$15&gt;=AW619,1.0,(AW619/(AW619-AS619*$H$15)))</f>
        <v>0</v>
      </c>
      <c r="AV619">
        <f>(AU619-1)*100</f>
        <v>0</v>
      </c>
      <c r="AW619">
        <f>MAX(0,($B$15+$C$15*EF619)/(1+$D$15*EF619)*DY619/(EA619+273)*$E$15)</f>
        <v>0</v>
      </c>
      <c r="AX619" t="s">
        <v>439</v>
      </c>
      <c r="AY619" t="s">
        <v>439</v>
      </c>
      <c r="AZ619">
        <v>0</v>
      </c>
      <c r="BA619">
        <v>0</v>
      </c>
      <c r="BB619">
        <f>1-AZ619/BA619</f>
        <v>0</v>
      </c>
      <c r="BC619">
        <v>0</v>
      </c>
      <c r="BD619" t="s">
        <v>439</v>
      </c>
      <c r="BE619" t="s">
        <v>439</v>
      </c>
      <c r="BF619">
        <v>0</v>
      </c>
      <c r="BG619">
        <v>0</v>
      </c>
      <c r="BH619">
        <f>1-BF619/BG619</f>
        <v>0</v>
      </c>
      <c r="BI619">
        <v>0.5</v>
      </c>
      <c r="BJ619">
        <f>DI619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439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DH619">
        <f>$B$13*EG619+$C$13*EH619+$F$13*ES619*(1-EV619)</f>
        <v>0</v>
      </c>
      <c r="DI619">
        <f>DH619*DJ619</f>
        <v>0</v>
      </c>
      <c r="DJ619">
        <f>($B$13*$D$11+$C$13*$D$11+$F$13*((FF619+EX619)/MAX(FF619+EX619+FG619, 0.1)*$I$11+FG619/MAX(FF619+EX619+FG619, 0.1)*$J$11))/($B$13+$C$13+$F$13)</f>
        <v>0</v>
      </c>
      <c r="DK619">
        <f>($B$13*$K$11+$C$13*$K$11+$F$13*((FF619+EX619)/MAX(FF619+EX619+FG619, 0.1)*$P$11+FG619/MAX(FF619+EX619+FG619, 0.1)*$Q$11))/($B$13+$C$13+$F$13)</f>
        <v>0</v>
      </c>
      <c r="DL619">
        <v>5.79</v>
      </c>
      <c r="DM619">
        <v>0.5</v>
      </c>
      <c r="DN619" t="s">
        <v>440</v>
      </c>
      <c r="DO619">
        <v>2</v>
      </c>
      <c r="DP619" t="b">
        <v>1</v>
      </c>
      <c r="DQ619">
        <v>1758659313.599999</v>
      </c>
      <c r="DR619">
        <v>408.8816129032257</v>
      </c>
      <c r="DS619">
        <v>420.0745161290322</v>
      </c>
      <c r="DT619">
        <v>21.8407935483871</v>
      </c>
      <c r="DU619">
        <v>19.70871935483871</v>
      </c>
      <c r="DV619">
        <v>410.1621612903226</v>
      </c>
      <c r="DW619">
        <v>21.56303870967742</v>
      </c>
      <c r="DX619">
        <v>500.0093225806452</v>
      </c>
      <c r="DY619">
        <v>90.22968387096773</v>
      </c>
      <c r="DZ619">
        <v>0.06908741612903226</v>
      </c>
      <c r="EA619">
        <v>28.67681935483871</v>
      </c>
      <c r="EB619">
        <v>29.99132258064516</v>
      </c>
      <c r="EC619">
        <v>999.9000000000003</v>
      </c>
      <c r="ED619">
        <v>0</v>
      </c>
      <c r="EE619">
        <v>0</v>
      </c>
      <c r="EF619">
        <v>10004.45709677419</v>
      </c>
      <c r="EG619">
        <v>0</v>
      </c>
      <c r="EH619">
        <v>11.3535</v>
      </c>
      <c r="EI619">
        <v>-11.19281612903226</v>
      </c>
      <c r="EJ619">
        <v>418.0113548387096</v>
      </c>
      <c r="EK619">
        <v>428.5200645161291</v>
      </c>
      <c r="EL619">
        <v>2.132076451612903</v>
      </c>
      <c r="EM619">
        <v>420.0745161290322</v>
      </c>
      <c r="EN619">
        <v>19.70871935483871</v>
      </c>
      <c r="EO619">
        <v>1.970687741935484</v>
      </c>
      <c r="EP619">
        <v>1.77831129032258</v>
      </c>
      <c r="EQ619">
        <v>17.21077741935484</v>
      </c>
      <c r="ER619">
        <v>15.59743225806452</v>
      </c>
      <c r="ES619">
        <v>1999.996451612903</v>
      </c>
      <c r="ET619">
        <v>0.9799983870967741</v>
      </c>
      <c r="EU619">
        <v>0.02000180967741935</v>
      </c>
      <c r="EV619">
        <v>0</v>
      </c>
      <c r="EW619">
        <v>997.7155161290322</v>
      </c>
      <c r="EX619">
        <v>5.000779999999999</v>
      </c>
      <c r="EY619">
        <v>19480.13225806452</v>
      </c>
      <c r="EZ619">
        <v>16379.58709677419</v>
      </c>
      <c r="FA619">
        <v>39.46141935483869</v>
      </c>
      <c r="FB619">
        <v>40.44106451612902</v>
      </c>
      <c r="FC619">
        <v>39.80412903225805</v>
      </c>
      <c r="FD619">
        <v>40.02387096774192</v>
      </c>
      <c r="FE619">
        <v>40.53612903225806</v>
      </c>
      <c r="FF619">
        <v>1955.096451612903</v>
      </c>
      <c r="FG619">
        <v>39.90000000000001</v>
      </c>
      <c r="FH619">
        <v>0</v>
      </c>
      <c r="FI619">
        <v>1758659320.2</v>
      </c>
      <c r="FJ619">
        <v>0</v>
      </c>
      <c r="FK619">
        <v>997.7055200000001</v>
      </c>
      <c r="FL619">
        <v>-0.271538452244271</v>
      </c>
      <c r="FM619">
        <v>27.0923076104342</v>
      </c>
      <c r="FN619">
        <v>19480.64</v>
      </c>
      <c r="FO619">
        <v>15</v>
      </c>
      <c r="FP619">
        <v>0</v>
      </c>
      <c r="FQ619" t="s">
        <v>441</v>
      </c>
      <c r="FR619">
        <v>1746989605.5</v>
      </c>
      <c r="FS619">
        <v>1746989593.5</v>
      </c>
      <c r="FT619">
        <v>0</v>
      </c>
      <c r="FU619">
        <v>-0.274</v>
      </c>
      <c r="FV619">
        <v>-0.002</v>
      </c>
      <c r="FW619">
        <v>2.549</v>
      </c>
      <c r="FX619">
        <v>0.129</v>
      </c>
      <c r="FY619">
        <v>420</v>
      </c>
      <c r="FZ619">
        <v>17</v>
      </c>
      <c r="GA619">
        <v>0.02</v>
      </c>
      <c r="GB619">
        <v>0.04</v>
      </c>
      <c r="GC619">
        <v>-11.168265</v>
      </c>
      <c r="GD619">
        <v>-0.3634491557223251</v>
      </c>
      <c r="GE619">
        <v>0.0676748607312937</v>
      </c>
      <c r="GF619">
        <v>1</v>
      </c>
      <c r="GG619">
        <v>997.5774705882354</v>
      </c>
      <c r="GH619">
        <v>1.479541637492213</v>
      </c>
      <c r="GI619">
        <v>0.32239501120922</v>
      </c>
      <c r="GJ619">
        <v>0</v>
      </c>
      <c r="GK619">
        <v>2.1268505</v>
      </c>
      <c r="GL619">
        <v>0.105066866791741</v>
      </c>
      <c r="GM619">
        <v>0.01025326288310214</v>
      </c>
      <c r="GN619">
        <v>0</v>
      </c>
      <c r="GO619">
        <v>1</v>
      </c>
      <c r="GP619">
        <v>3</v>
      </c>
      <c r="GQ619" t="s">
        <v>448</v>
      </c>
      <c r="GR619">
        <v>3.10218</v>
      </c>
      <c r="GS619">
        <v>2.72685</v>
      </c>
      <c r="GT619">
        <v>0.08607380000000001</v>
      </c>
      <c r="GU619">
        <v>0.08769109999999999</v>
      </c>
      <c r="GV619">
        <v>0.100558</v>
      </c>
      <c r="GW619">
        <v>0.0947558</v>
      </c>
      <c r="GX619">
        <v>23855.3</v>
      </c>
      <c r="GY619">
        <v>21646.8</v>
      </c>
      <c r="GZ619">
        <v>26666.6</v>
      </c>
      <c r="HA619">
        <v>23950.7</v>
      </c>
      <c r="HB619">
        <v>38382.7</v>
      </c>
      <c r="HC619">
        <v>32056.3</v>
      </c>
      <c r="HD619">
        <v>46569.5</v>
      </c>
      <c r="HE619">
        <v>37897.1</v>
      </c>
      <c r="HF619">
        <v>1.86688</v>
      </c>
      <c r="HG619">
        <v>1.84665</v>
      </c>
      <c r="HH619">
        <v>0.183187</v>
      </c>
      <c r="HI619">
        <v>0</v>
      </c>
      <c r="HJ619">
        <v>27.0248</v>
      </c>
      <c r="HK619">
        <v>999.9</v>
      </c>
      <c r="HL619">
        <v>44.9</v>
      </c>
      <c r="HM619">
        <v>32.2</v>
      </c>
      <c r="HN619">
        <v>24.0333</v>
      </c>
      <c r="HO619">
        <v>60.8523</v>
      </c>
      <c r="HP619">
        <v>22.3197</v>
      </c>
      <c r="HQ619">
        <v>1</v>
      </c>
      <c r="HR619">
        <v>0.150678</v>
      </c>
      <c r="HS619">
        <v>0.113873</v>
      </c>
      <c r="HT619">
        <v>20.2799</v>
      </c>
      <c r="HU619">
        <v>5.21325</v>
      </c>
      <c r="HV619">
        <v>11.98</v>
      </c>
      <c r="HW619">
        <v>4.96365</v>
      </c>
      <c r="HX619">
        <v>3.27468</v>
      </c>
      <c r="HY619">
        <v>9999</v>
      </c>
      <c r="HZ619">
        <v>9999</v>
      </c>
      <c r="IA619">
        <v>9999</v>
      </c>
      <c r="IB619">
        <v>999.9</v>
      </c>
      <c r="IC619">
        <v>1.86392</v>
      </c>
      <c r="ID619">
        <v>1.86008</v>
      </c>
      <c r="IE619">
        <v>1.8584</v>
      </c>
      <c r="IF619">
        <v>1.85974</v>
      </c>
      <c r="IG619">
        <v>1.85989</v>
      </c>
      <c r="IH619">
        <v>1.85837</v>
      </c>
      <c r="II619">
        <v>1.85745</v>
      </c>
      <c r="IJ619">
        <v>1.85241</v>
      </c>
      <c r="IK619">
        <v>0</v>
      </c>
      <c r="IL619">
        <v>0</v>
      </c>
      <c r="IM619">
        <v>0</v>
      </c>
      <c r="IN619">
        <v>0</v>
      </c>
      <c r="IO619" t="s">
        <v>443</v>
      </c>
      <c r="IP619" t="s">
        <v>444</v>
      </c>
      <c r="IQ619" t="s">
        <v>445</v>
      </c>
      <c r="IR619" t="s">
        <v>445</v>
      </c>
      <c r="IS619" t="s">
        <v>445</v>
      </c>
      <c r="IT619" t="s">
        <v>445</v>
      </c>
      <c r="IU619">
        <v>0</v>
      </c>
      <c r="IV619">
        <v>100</v>
      </c>
      <c r="IW619">
        <v>100</v>
      </c>
      <c r="IX619">
        <v>-1.28</v>
      </c>
      <c r="IY619">
        <v>0.2779</v>
      </c>
      <c r="IZ619">
        <v>-1.101190050776656</v>
      </c>
      <c r="JA619">
        <v>-0.0009077452495023094</v>
      </c>
      <c r="JB619">
        <v>1.260287539409167E-06</v>
      </c>
      <c r="JC619">
        <v>-2.747980142854786E-10</v>
      </c>
      <c r="JD619">
        <v>0.01164710740424388</v>
      </c>
      <c r="JE619">
        <v>0.002354074995816399</v>
      </c>
      <c r="JF619">
        <v>0.0004967520844642659</v>
      </c>
      <c r="JG619">
        <v>-1.558376616488758E-06</v>
      </c>
      <c r="JH619">
        <v>1</v>
      </c>
      <c r="JI619">
        <v>1955</v>
      </c>
      <c r="JJ619">
        <v>1</v>
      </c>
      <c r="JK619">
        <v>26</v>
      </c>
      <c r="JL619">
        <v>194495.3</v>
      </c>
      <c r="JM619">
        <v>194495.5</v>
      </c>
      <c r="JN619">
        <v>1.14258</v>
      </c>
      <c r="JO619">
        <v>2.65503</v>
      </c>
      <c r="JP619">
        <v>1.49658</v>
      </c>
      <c r="JQ619">
        <v>2.34619</v>
      </c>
      <c r="JR619">
        <v>1.54907</v>
      </c>
      <c r="JS619">
        <v>2.37061</v>
      </c>
      <c r="JT619">
        <v>36.6469</v>
      </c>
      <c r="JU619">
        <v>24.1751</v>
      </c>
      <c r="JV619">
        <v>18</v>
      </c>
      <c r="JW619">
        <v>483.759</v>
      </c>
      <c r="JX619">
        <v>485.482</v>
      </c>
      <c r="JY619">
        <v>27.2192</v>
      </c>
      <c r="JZ619">
        <v>29.2153</v>
      </c>
      <c r="KA619">
        <v>29.9998</v>
      </c>
      <c r="KB619">
        <v>29.4826</v>
      </c>
      <c r="KC619">
        <v>29.4903</v>
      </c>
      <c r="KD619">
        <v>23.0465</v>
      </c>
      <c r="KE619">
        <v>18.4005</v>
      </c>
      <c r="KF619">
        <v>54.7605</v>
      </c>
      <c r="KG619">
        <v>27.1114</v>
      </c>
      <c r="KH619">
        <v>426.723</v>
      </c>
      <c r="KI619">
        <v>19.6284</v>
      </c>
      <c r="KJ619">
        <v>101.817</v>
      </c>
      <c r="KK619">
        <v>91.3895</v>
      </c>
    </row>
    <row r="620" spans="1:297">
      <c r="A620">
        <v>602</v>
      </c>
      <c r="B620">
        <v>1758659326.6</v>
      </c>
      <c r="C620">
        <v>17693.59999990463</v>
      </c>
      <c r="D620" t="s">
        <v>1654</v>
      </c>
      <c r="E620" t="s">
        <v>1655</v>
      </c>
      <c r="F620">
        <v>5</v>
      </c>
      <c r="G620" t="s">
        <v>1413</v>
      </c>
      <c r="H620" t="s">
        <v>438</v>
      </c>
      <c r="I620">
        <v>1758659318.755172</v>
      </c>
      <c r="J620">
        <f>(K620)/1000</f>
        <v>0</v>
      </c>
      <c r="K620">
        <f>IF(DP620, AN620, AH620)</f>
        <v>0</v>
      </c>
      <c r="L620">
        <f>IF(DP620, AI620, AG620)</f>
        <v>0</v>
      </c>
      <c r="M620">
        <f>DR620 - IF(AU620&gt;1, L620*DL620*100.0/(AW620), 0)</f>
        <v>0</v>
      </c>
      <c r="N620">
        <f>((T620-J620/2)*M620-L620)/(T620+J620/2)</f>
        <v>0</v>
      </c>
      <c r="O620">
        <f>N620*(DY620+DZ620)/1000.0</f>
        <v>0</v>
      </c>
      <c r="P620">
        <f>(DR620 - IF(AU620&gt;1, L620*DL620*100.0/(AW620), 0))*(DY620+DZ620)/1000.0</f>
        <v>0</v>
      </c>
      <c r="Q620">
        <f>2.0/((1/S620-1/R620)+SIGN(S620)*SQRT((1/S620-1/R620)*(1/S620-1/R620) + 4*DM620/((DM620+1)*(DM620+1))*(2*1/S620*1/R620-1/R620*1/R620)))</f>
        <v>0</v>
      </c>
      <c r="R620">
        <f>IF(LEFT(DN620,1)&lt;&gt;"0",IF(LEFT(DN620,1)="1",3.0,DO620),$D$5+$E$5*(EF620*DY620/($K$5*1000))+$F$5*(EF620*DY620/($K$5*1000))*MAX(MIN(DL620,$J$5),$I$5)*MAX(MIN(DL620,$J$5),$I$5)+$G$5*MAX(MIN(DL620,$J$5),$I$5)*(EF620*DY620/($K$5*1000))+$H$5*(EF620*DY620/($K$5*1000))*(EF620*DY620/($K$5*1000)))</f>
        <v>0</v>
      </c>
      <c r="S620">
        <f>J620*(1000-(1000*0.61365*exp(17.502*W620/(240.97+W620))/(DY620+DZ620)+DT620)/2)/(1000*0.61365*exp(17.502*W620/(240.97+W620))/(DY620+DZ620)-DT620)</f>
        <v>0</v>
      </c>
      <c r="T620">
        <f>1/((DM620+1)/(Q620/1.6)+1/(R620/1.37)) + DM620/((DM620+1)/(Q620/1.6) + DM620/(R620/1.37))</f>
        <v>0</v>
      </c>
      <c r="U620">
        <f>(DH620*DK620)</f>
        <v>0</v>
      </c>
      <c r="V620">
        <f>(EA620+(U620+2*0.95*5.67E-8*(((EA620+$B$9)+273)^4-(EA620+273)^4)-44100*J620)/(1.84*29.3*R620+8*0.95*5.67E-8*(EA620+273)^3))</f>
        <v>0</v>
      </c>
      <c r="W620">
        <f>($C$9*EB620+$D$9*EC620+$E$9*V620)</f>
        <v>0</v>
      </c>
      <c r="X620">
        <f>0.61365*exp(17.502*W620/(240.97+W620))</f>
        <v>0</v>
      </c>
      <c r="Y620">
        <f>(Z620/AA620*100)</f>
        <v>0</v>
      </c>
      <c r="Z620">
        <f>DT620*(DY620+DZ620)/1000</f>
        <v>0</v>
      </c>
      <c r="AA620">
        <f>0.61365*exp(17.502*EA620/(240.97+EA620))</f>
        <v>0</v>
      </c>
      <c r="AB620">
        <f>(X620-DT620*(DY620+DZ620)/1000)</f>
        <v>0</v>
      </c>
      <c r="AC620">
        <f>(-J620*44100)</f>
        <v>0</v>
      </c>
      <c r="AD620">
        <f>2*29.3*R620*0.92*(EA620-W620)</f>
        <v>0</v>
      </c>
      <c r="AE620">
        <f>2*0.95*5.67E-8*(((EA620+$B$9)+273)^4-(W620+273)^4)</f>
        <v>0</v>
      </c>
      <c r="AF620">
        <f>U620+AE620+AC620+AD620</f>
        <v>0</v>
      </c>
      <c r="AG620">
        <f>DX620*AU620*(DS620-DR620*(1000-AU620*DU620)/(1000-AU620*DT620))/(100*DL620)</f>
        <v>0</v>
      </c>
      <c r="AH620">
        <f>1000*DX620*AU620*(DT620-DU620)/(100*DL620*(1000-AU620*DT620))</f>
        <v>0</v>
      </c>
      <c r="AI620">
        <f>(AJ620 - AK620 - DY620*1E3/(8.314*(EA620+273.15)) * AM620/DX620 * AL620) * DX620/(100*DL620) * (1000 - DU620)/1000</f>
        <v>0</v>
      </c>
      <c r="AJ620">
        <v>428.6383990010055</v>
      </c>
      <c r="AK620">
        <v>417.9529636363634</v>
      </c>
      <c r="AL620">
        <v>0.001185354889976999</v>
      </c>
      <c r="AM620">
        <v>65.18477943434209</v>
      </c>
      <c r="AN620">
        <f>(AP620 - AO620 + DY620*1E3/(8.314*(EA620+273.15)) * AR620/DX620 * AQ620) * DX620/(100*DL620) * 1000/(1000 - AP620)</f>
        <v>0</v>
      </c>
      <c r="AO620">
        <v>19.70078152114053</v>
      </c>
      <c r="AP620">
        <v>21.85548666666665</v>
      </c>
      <c r="AQ620">
        <v>2.708312971524829E-05</v>
      </c>
      <c r="AR620">
        <v>105.4763033524908</v>
      </c>
      <c r="AS620">
        <v>0</v>
      </c>
      <c r="AT620">
        <v>0</v>
      </c>
      <c r="AU620">
        <f>IF(AS620*$H$15&gt;=AW620,1.0,(AW620/(AW620-AS620*$H$15)))</f>
        <v>0</v>
      </c>
      <c r="AV620">
        <f>(AU620-1)*100</f>
        <v>0</v>
      </c>
      <c r="AW620">
        <f>MAX(0,($B$15+$C$15*EF620)/(1+$D$15*EF620)*DY620/(EA620+273)*$E$15)</f>
        <v>0</v>
      </c>
      <c r="AX620" t="s">
        <v>439</v>
      </c>
      <c r="AY620" t="s">
        <v>439</v>
      </c>
      <c r="AZ620">
        <v>0</v>
      </c>
      <c r="BA620">
        <v>0</v>
      </c>
      <c r="BB620">
        <f>1-AZ620/BA620</f>
        <v>0</v>
      </c>
      <c r="BC620">
        <v>0</v>
      </c>
      <c r="BD620" t="s">
        <v>439</v>
      </c>
      <c r="BE620" t="s">
        <v>439</v>
      </c>
      <c r="BF620">
        <v>0</v>
      </c>
      <c r="BG620">
        <v>0</v>
      </c>
      <c r="BH620">
        <f>1-BF620/BG620</f>
        <v>0</v>
      </c>
      <c r="BI620">
        <v>0.5</v>
      </c>
      <c r="BJ620">
        <f>DI620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439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DH620">
        <f>$B$13*EG620+$C$13*EH620+$F$13*ES620*(1-EV620)</f>
        <v>0</v>
      </c>
      <c r="DI620">
        <f>DH620*DJ620</f>
        <v>0</v>
      </c>
      <c r="DJ620">
        <f>($B$13*$D$11+$C$13*$D$11+$F$13*((FF620+EX620)/MAX(FF620+EX620+FG620, 0.1)*$I$11+FG620/MAX(FF620+EX620+FG620, 0.1)*$J$11))/($B$13+$C$13+$F$13)</f>
        <v>0</v>
      </c>
      <c r="DK620">
        <f>($B$13*$K$11+$C$13*$K$11+$F$13*((FF620+EX620)/MAX(FF620+EX620+FG620, 0.1)*$P$11+FG620/MAX(FF620+EX620+FG620, 0.1)*$Q$11))/($B$13+$C$13+$F$13)</f>
        <v>0</v>
      </c>
      <c r="DL620">
        <v>5.79</v>
      </c>
      <c r="DM620">
        <v>0.5</v>
      </c>
      <c r="DN620" t="s">
        <v>440</v>
      </c>
      <c r="DO620">
        <v>2</v>
      </c>
      <c r="DP620" t="b">
        <v>1</v>
      </c>
      <c r="DQ620">
        <v>1758659318.755172</v>
      </c>
      <c r="DR620">
        <v>408.8412068965517</v>
      </c>
      <c r="DS620">
        <v>420.2828965517242</v>
      </c>
      <c r="DT620">
        <v>21.84665862068966</v>
      </c>
      <c r="DU620">
        <v>19.7047275862069</v>
      </c>
      <c r="DV620">
        <v>410.1216551724138</v>
      </c>
      <c r="DW620">
        <v>21.56878275862069</v>
      </c>
      <c r="DX620">
        <v>500.0081379310345</v>
      </c>
      <c r="DY620">
        <v>90.22972758620689</v>
      </c>
      <c r="DZ620">
        <v>0.06882142413793103</v>
      </c>
      <c r="EA620">
        <v>28.68075862068966</v>
      </c>
      <c r="EB620">
        <v>29.99981724137931</v>
      </c>
      <c r="EC620">
        <v>999.9000000000002</v>
      </c>
      <c r="ED620">
        <v>0</v>
      </c>
      <c r="EE620">
        <v>0</v>
      </c>
      <c r="EF620">
        <v>10007.96344827586</v>
      </c>
      <c r="EG620">
        <v>0</v>
      </c>
      <c r="EH620">
        <v>11.3535</v>
      </c>
      <c r="EI620">
        <v>-11.44171724137931</v>
      </c>
      <c r="EJ620">
        <v>417.9724827586207</v>
      </c>
      <c r="EK620">
        <v>428.7309655172414</v>
      </c>
      <c r="EL620">
        <v>2.141926896551724</v>
      </c>
      <c r="EM620">
        <v>420.2828965517242</v>
      </c>
      <c r="EN620">
        <v>19.7047275862069</v>
      </c>
      <c r="EO620">
        <v>1.971218275862069</v>
      </c>
      <c r="EP620">
        <v>1.777952413793104</v>
      </c>
      <c r="EQ620">
        <v>17.21503103448276</v>
      </c>
      <c r="ER620">
        <v>15.59428965517241</v>
      </c>
      <c r="ES620">
        <v>1999.985862068965</v>
      </c>
      <c r="ET620">
        <v>0.9799983103448274</v>
      </c>
      <c r="EU620">
        <v>0.02000188620689655</v>
      </c>
      <c r="EV620">
        <v>0</v>
      </c>
      <c r="EW620">
        <v>997.7067241379309</v>
      </c>
      <c r="EX620">
        <v>5.00078</v>
      </c>
      <c r="EY620">
        <v>19481.86206896551</v>
      </c>
      <c r="EZ620">
        <v>16379.49655172414</v>
      </c>
      <c r="FA620">
        <v>39.47175862068966</v>
      </c>
      <c r="FB620">
        <v>40.4413448275862</v>
      </c>
      <c r="FC620">
        <v>39.78855172413792</v>
      </c>
      <c r="FD620">
        <v>40.04496551724137</v>
      </c>
      <c r="FE620">
        <v>40.54293103448276</v>
      </c>
      <c r="FF620">
        <v>1955.085862068966</v>
      </c>
      <c r="FG620">
        <v>39.90000000000001</v>
      </c>
      <c r="FH620">
        <v>0</v>
      </c>
      <c r="FI620">
        <v>1758659325</v>
      </c>
      <c r="FJ620">
        <v>0</v>
      </c>
      <c r="FK620">
        <v>997.73712</v>
      </c>
      <c r="FL620">
        <v>0.6995384821932378</v>
      </c>
      <c r="FM620">
        <v>18.34615370254669</v>
      </c>
      <c r="FN620">
        <v>19482.172</v>
      </c>
      <c r="FO620">
        <v>15</v>
      </c>
      <c r="FP620">
        <v>0</v>
      </c>
      <c r="FQ620" t="s">
        <v>441</v>
      </c>
      <c r="FR620">
        <v>1746989605.5</v>
      </c>
      <c r="FS620">
        <v>1746989593.5</v>
      </c>
      <c r="FT620">
        <v>0</v>
      </c>
      <c r="FU620">
        <v>-0.274</v>
      </c>
      <c r="FV620">
        <v>-0.002</v>
      </c>
      <c r="FW620">
        <v>2.549</v>
      </c>
      <c r="FX620">
        <v>0.129</v>
      </c>
      <c r="FY620">
        <v>420</v>
      </c>
      <c r="FZ620">
        <v>17</v>
      </c>
      <c r="GA620">
        <v>0.02</v>
      </c>
      <c r="GB620">
        <v>0.04</v>
      </c>
      <c r="GC620">
        <v>-11.366985</v>
      </c>
      <c r="GD620">
        <v>-2.925397373358323</v>
      </c>
      <c r="GE620">
        <v>0.4675304447573442</v>
      </c>
      <c r="GF620">
        <v>0</v>
      </c>
      <c r="GG620">
        <v>997.7366764705882</v>
      </c>
      <c r="GH620">
        <v>0.1181207098967539</v>
      </c>
      <c r="GI620">
        <v>0.2402976977917423</v>
      </c>
      <c r="GJ620">
        <v>1</v>
      </c>
      <c r="GK620">
        <v>2.1371805</v>
      </c>
      <c r="GL620">
        <v>0.1160913320825475</v>
      </c>
      <c r="GM620">
        <v>0.01124802248175207</v>
      </c>
      <c r="GN620">
        <v>0</v>
      </c>
      <c r="GO620">
        <v>1</v>
      </c>
      <c r="GP620">
        <v>3</v>
      </c>
      <c r="GQ620" t="s">
        <v>448</v>
      </c>
      <c r="GR620">
        <v>3.10224</v>
      </c>
      <c r="GS620">
        <v>2.72674</v>
      </c>
      <c r="GT620">
        <v>0.08609509999999999</v>
      </c>
      <c r="GU620">
        <v>0.08816789999999999</v>
      </c>
      <c r="GV620">
        <v>0.100579</v>
      </c>
      <c r="GW620">
        <v>0.0947351</v>
      </c>
      <c r="GX620">
        <v>23854.8</v>
      </c>
      <c r="GY620">
        <v>21635.6</v>
      </c>
      <c r="GZ620">
        <v>26666.7</v>
      </c>
      <c r="HA620">
        <v>23950.9</v>
      </c>
      <c r="HB620">
        <v>38382</v>
      </c>
      <c r="HC620">
        <v>32057.2</v>
      </c>
      <c r="HD620">
        <v>46569.7</v>
      </c>
      <c r="HE620">
        <v>37897.3</v>
      </c>
      <c r="HF620">
        <v>1.867</v>
      </c>
      <c r="HG620">
        <v>1.84658</v>
      </c>
      <c r="HH620">
        <v>0.182621</v>
      </c>
      <c r="HI620">
        <v>0</v>
      </c>
      <c r="HJ620">
        <v>27.0271</v>
      </c>
      <c r="HK620">
        <v>999.9</v>
      </c>
      <c r="HL620">
        <v>44.9</v>
      </c>
      <c r="HM620">
        <v>32.2</v>
      </c>
      <c r="HN620">
        <v>24.0314</v>
      </c>
      <c r="HO620">
        <v>60.6823</v>
      </c>
      <c r="HP620">
        <v>22.3878</v>
      </c>
      <c r="HQ620">
        <v>1</v>
      </c>
      <c r="HR620">
        <v>0.151367</v>
      </c>
      <c r="HS620">
        <v>0.411705</v>
      </c>
      <c r="HT620">
        <v>20.2788</v>
      </c>
      <c r="HU620">
        <v>5.2113</v>
      </c>
      <c r="HV620">
        <v>11.98</v>
      </c>
      <c r="HW620">
        <v>4.9634</v>
      </c>
      <c r="HX620">
        <v>3.2743</v>
      </c>
      <c r="HY620">
        <v>9999</v>
      </c>
      <c r="HZ620">
        <v>9999</v>
      </c>
      <c r="IA620">
        <v>9999</v>
      </c>
      <c r="IB620">
        <v>999.9</v>
      </c>
      <c r="IC620">
        <v>1.86392</v>
      </c>
      <c r="ID620">
        <v>1.86011</v>
      </c>
      <c r="IE620">
        <v>1.85838</v>
      </c>
      <c r="IF620">
        <v>1.85975</v>
      </c>
      <c r="IG620">
        <v>1.85989</v>
      </c>
      <c r="IH620">
        <v>1.85837</v>
      </c>
      <c r="II620">
        <v>1.85745</v>
      </c>
      <c r="IJ620">
        <v>1.85242</v>
      </c>
      <c r="IK620">
        <v>0</v>
      </c>
      <c r="IL620">
        <v>0</v>
      </c>
      <c r="IM620">
        <v>0</v>
      </c>
      <c r="IN620">
        <v>0</v>
      </c>
      <c r="IO620" t="s">
        <v>443</v>
      </c>
      <c r="IP620" t="s">
        <v>444</v>
      </c>
      <c r="IQ620" t="s">
        <v>445</v>
      </c>
      <c r="IR620" t="s">
        <v>445</v>
      </c>
      <c r="IS620" t="s">
        <v>445</v>
      </c>
      <c r="IT620" t="s">
        <v>445</v>
      </c>
      <c r="IU620">
        <v>0</v>
      </c>
      <c r="IV620">
        <v>100</v>
      </c>
      <c r="IW620">
        <v>100</v>
      </c>
      <c r="IX620">
        <v>-1.281</v>
      </c>
      <c r="IY620">
        <v>0.278</v>
      </c>
      <c r="IZ620">
        <v>-1.101190050776656</v>
      </c>
      <c r="JA620">
        <v>-0.0009077452495023094</v>
      </c>
      <c r="JB620">
        <v>1.260287539409167E-06</v>
      </c>
      <c r="JC620">
        <v>-2.747980142854786E-10</v>
      </c>
      <c r="JD620">
        <v>0.01164710740424388</v>
      </c>
      <c r="JE620">
        <v>0.002354074995816399</v>
      </c>
      <c r="JF620">
        <v>0.0004967520844642659</v>
      </c>
      <c r="JG620">
        <v>-1.558376616488758E-06</v>
      </c>
      <c r="JH620">
        <v>1</v>
      </c>
      <c r="JI620">
        <v>1955</v>
      </c>
      <c r="JJ620">
        <v>1</v>
      </c>
      <c r="JK620">
        <v>26</v>
      </c>
      <c r="JL620">
        <v>194495.4</v>
      </c>
      <c r="JM620">
        <v>194495.6</v>
      </c>
      <c r="JN620">
        <v>1.17188</v>
      </c>
      <c r="JO620">
        <v>2.6416</v>
      </c>
      <c r="JP620">
        <v>1.49658</v>
      </c>
      <c r="JQ620">
        <v>2.34619</v>
      </c>
      <c r="JR620">
        <v>1.54907</v>
      </c>
      <c r="JS620">
        <v>2.46582</v>
      </c>
      <c r="JT620">
        <v>36.6469</v>
      </c>
      <c r="JU620">
        <v>24.1751</v>
      </c>
      <c r="JV620">
        <v>18</v>
      </c>
      <c r="JW620">
        <v>483.817</v>
      </c>
      <c r="JX620">
        <v>485.413</v>
      </c>
      <c r="JY620">
        <v>27.1417</v>
      </c>
      <c r="JZ620">
        <v>29.2134</v>
      </c>
      <c r="KA620">
        <v>30.0004</v>
      </c>
      <c r="KB620">
        <v>29.4805</v>
      </c>
      <c r="KC620">
        <v>29.4878</v>
      </c>
      <c r="KD620">
        <v>23.5504</v>
      </c>
      <c r="KE620">
        <v>18.4005</v>
      </c>
      <c r="KF620">
        <v>54.7605</v>
      </c>
      <c r="KG620">
        <v>27.0985</v>
      </c>
      <c r="KH620">
        <v>440.086</v>
      </c>
      <c r="KI620">
        <v>19.6012</v>
      </c>
      <c r="KJ620">
        <v>101.818</v>
      </c>
      <c r="KK620">
        <v>91.39</v>
      </c>
    </row>
    <row r="621" spans="1:297">
      <c r="A621">
        <v>603</v>
      </c>
      <c r="B621">
        <v>1758659331.6</v>
      </c>
      <c r="C621">
        <v>17698.59999990463</v>
      </c>
      <c r="D621" t="s">
        <v>1656</v>
      </c>
      <c r="E621" t="s">
        <v>1657</v>
      </c>
      <c r="F621">
        <v>5</v>
      </c>
      <c r="G621" t="s">
        <v>1413</v>
      </c>
      <c r="H621" t="s">
        <v>438</v>
      </c>
      <c r="I621">
        <v>1758659323.832142</v>
      </c>
      <c r="J621">
        <f>(K621)/1000</f>
        <v>0</v>
      </c>
      <c r="K621">
        <f>IF(DP621, AN621, AH621)</f>
        <v>0</v>
      </c>
      <c r="L621">
        <f>IF(DP621, AI621, AG621)</f>
        <v>0</v>
      </c>
      <c r="M621">
        <f>DR621 - IF(AU621&gt;1, L621*DL621*100.0/(AW621), 0)</f>
        <v>0</v>
      </c>
      <c r="N621">
        <f>((T621-J621/2)*M621-L621)/(T621+J621/2)</f>
        <v>0</v>
      </c>
      <c r="O621">
        <f>N621*(DY621+DZ621)/1000.0</f>
        <v>0</v>
      </c>
      <c r="P621">
        <f>(DR621 - IF(AU621&gt;1, L621*DL621*100.0/(AW621), 0))*(DY621+DZ621)/1000.0</f>
        <v>0</v>
      </c>
      <c r="Q621">
        <f>2.0/((1/S621-1/R621)+SIGN(S621)*SQRT((1/S621-1/R621)*(1/S621-1/R621) + 4*DM621/((DM621+1)*(DM621+1))*(2*1/S621*1/R621-1/R621*1/R621)))</f>
        <v>0</v>
      </c>
      <c r="R621">
        <f>IF(LEFT(DN621,1)&lt;&gt;"0",IF(LEFT(DN621,1)="1",3.0,DO621),$D$5+$E$5*(EF621*DY621/($K$5*1000))+$F$5*(EF621*DY621/($K$5*1000))*MAX(MIN(DL621,$J$5),$I$5)*MAX(MIN(DL621,$J$5),$I$5)+$G$5*MAX(MIN(DL621,$J$5),$I$5)*(EF621*DY621/($K$5*1000))+$H$5*(EF621*DY621/($K$5*1000))*(EF621*DY621/($K$5*1000)))</f>
        <v>0</v>
      </c>
      <c r="S621">
        <f>J621*(1000-(1000*0.61365*exp(17.502*W621/(240.97+W621))/(DY621+DZ621)+DT621)/2)/(1000*0.61365*exp(17.502*W621/(240.97+W621))/(DY621+DZ621)-DT621)</f>
        <v>0</v>
      </c>
      <c r="T621">
        <f>1/((DM621+1)/(Q621/1.6)+1/(R621/1.37)) + DM621/((DM621+1)/(Q621/1.6) + DM621/(R621/1.37))</f>
        <v>0</v>
      </c>
      <c r="U621">
        <f>(DH621*DK621)</f>
        <v>0</v>
      </c>
      <c r="V621">
        <f>(EA621+(U621+2*0.95*5.67E-8*(((EA621+$B$9)+273)^4-(EA621+273)^4)-44100*J621)/(1.84*29.3*R621+8*0.95*5.67E-8*(EA621+273)^3))</f>
        <v>0</v>
      </c>
      <c r="W621">
        <f>($C$9*EB621+$D$9*EC621+$E$9*V621)</f>
        <v>0</v>
      </c>
      <c r="X621">
        <f>0.61365*exp(17.502*W621/(240.97+W621))</f>
        <v>0</v>
      </c>
      <c r="Y621">
        <f>(Z621/AA621*100)</f>
        <v>0</v>
      </c>
      <c r="Z621">
        <f>DT621*(DY621+DZ621)/1000</f>
        <v>0</v>
      </c>
      <c r="AA621">
        <f>0.61365*exp(17.502*EA621/(240.97+EA621))</f>
        <v>0</v>
      </c>
      <c r="AB621">
        <f>(X621-DT621*(DY621+DZ621)/1000)</f>
        <v>0</v>
      </c>
      <c r="AC621">
        <f>(-J621*44100)</f>
        <v>0</v>
      </c>
      <c r="AD621">
        <f>2*29.3*R621*0.92*(EA621-W621)</f>
        <v>0</v>
      </c>
      <c r="AE621">
        <f>2*0.95*5.67E-8*(((EA621+$B$9)+273)^4-(W621+273)^4)</f>
        <v>0</v>
      </c>
      <c r="AF621">
        <f>U621+AE621+AC621+AD621</f>
        <v>0</v>
      </c>
      <c r="AG621">
        <f>DX621*AU621*(DS621-DR621*(1000-AU621*DU621)/(1000-AU621*DT621))/(100*DL621)</f>
        <v>0</v>
      </c>
      <c r="AH621">
        <f>1000*DX621*AU621*(DT621-DU621)/(100*DL621*(1000-AU621*DT621))</f>
        <v>0</v>
      </c>
      <c r="AI621">
        <f>(AJ621 - AK621 - DY621*1E3/(8.314*(EA621+273.15)) * AM621/DX621 * AL621) * DX621/(100*DL621) * (1000 - DU621)/1000</f>
        <v>0</v>
      </c>
      <c r="AJ621">
        <v>436.134285833988</v>
      </c>
      <c r="AK621">
        <v>421.3748484848481</v>
      </c>
      <c r="AL621">
        <v>0.8372114305775818</v>
      </c>
      <c r="AM621">
        <v>65.18477943434209</v>
      </c>
      <c r="AN621">
        <f>(AP621 - AO621 + DY621*1E3/(8.314*(EA621+273.15)) * AR621/DX621 * AQ621) * DX621/(100*DL621) * 1000/(1000 - AP621)</f>
        <v>0</v>
      </c>
      <c r="AO621">
        <v>19.69360693525298</v>
      </c>
      <c r="AP621">
        <v>21.86007272727272</v>
      </c>
      <c r="AQ621">
        <v>2.31042990375529E-05</v>
      </c>
      <c r="AR621">
        <v>105.4763033524908</v>
      </c>
      <c r="AS621">
        <v>0</v>
      </c>
      <c r="AT621">
        <v>0</v>
      </c>
      <c r="AU621">
        <f>IF(AS621*$H$15&gt;=AW621,1.0,(AW621/(AW621-AS621*$H$15)))</f>
        <v>0</v>
      </c>
      <c r="AV621">
        <f>(AU621-1)*100</f>
        <v>0</v>
      </c>
      <c r="AW621">
        <f>MAX(0,($B$15+$C$15*EF621)/(1+$D$15*EF621)*DY621/(EA621+273)*$E$15)</f>
        <v>0</v>
      </c>
      <c r="AX621" t="s">
        <v>439</v>
      </c>
      <c r="AY621" t="s">
        <v>439</v>
      </c>
      <c r="AZ621">
        <v>0</v>
      </c>
      <c r="BA621">
        <v>0</v>
      </c>
      <c r="BB621">
        <f>1-AZ621/BA621</f>
        <v>0</v>
      </c>
      <c r="BC621">
        <v>0</v>
      </c>
      <c r="BD621" t="s">
        <v>439</v>
      </c>
      <c r="BE621" t="s">
        <v>439</v>
      </c>
      <c r="BF621">
        <v>0</v>
      </c>
      <c r="BG621">
        <v>0</v>
      </c>
      <c r="BH621">
        <f>1-BF621/BG621</f>
        <v>0</v>
      </c>
      <c r="BI621">
        <v>0.5</v>
      </c>
      <c r="BJ621">
        <f>DI621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439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DH621">
        <f>$B$13*EG621+$C$13*EH621+$F$13*ES621*(1-EV621)</f>
        <v>0</v>
      </c>
      <c r="DI621">
        <f>DH621*DJ621</f>
        <v>0</v>
      </c>
      <c r="DJ621">
        <f>($B$13*$D$11+$C$13*$D$11+$F$13*((FF621+EX621)/MAX(FF621+EX621+FG621, 0.1)*$I$11+FG621/MAX(FF621+EX621+FG621, 0.1)*$J$11))/($B$13+$C$13+$F$13)</f>
        <v>0</v>
      </c>
      <c r="DK621">
        <f>($B$13*$K$11+$C$13*$K$11+$F$13*((FF621+EX621)/MAX(FF621+EX621+FG621, 0.1)*$P$11+FG621/MAX(FF621+EX621+FG621, 0.1)*$Q$11))/($B$13+$C$13+$F$13)</f>
        <v>0</v>
      </c>
      <c r="DL621">
        <v>5.79</v>
      </c>
      <c r="DM621">
        <v>0.5</v>
      </c>
      <c r="DN621" t="s">
        <v>440</v>
      </c>
      <c r="DO621">
        <v>2</v>
      </c>
      <c r="DP621" t="b">
        <v>1</v>
      </c>
      <c r="DQ621">
        <v>1758659323.832142</v>
      </c>
      <c r="DR621">
        <v>409.2946785714286</v>
      </c>
      <c r="DS621">
        <v>423.11925</v>
      </c>
      <c r="DT621">
        <v>21.85247857142857</v>
      </c>
      <c r="DU621">
        <v>19.69983214285714</v>
      </c>
      <c r="DV621">
        <v>410.5750357142857</v>
      </c>
      <c r="DW621">
        <v>21.574475</v>
      </c>
      <c r="DX621">
        <v>500.023</v>
      </c>
      <c r="DY621">
        <v>90.23027142857144</v>
      </c>
      <c r="DZ621">
        <v>0.06842898928571428</v>
      </c>
      <c r="EA621">
        <v>28.68523571428572</v>
      </c>
      <c r="EB621">
        <v>30.00490357142857</v>
      </c>
      <c r="EC621">
        <v>999.9000000000002</v>
      </c>
      <c r="ED621">
        <v>0</v>
      </c>
      <c r="EE621">
        <v>0</v>
      </c>
      <c r="EF621">
        <v>10012.09321428571</v>
      </c>
      <c r="EG621">
        <v>0</v>
      </c>
      <c r="EH621">
        <v>11.3535</v>
      </c>
      <c r="EI621">
        <v>-13.82466428571428</v>
      </c>
      <c r="EJ621">
        <v>418.4385</v>
      </c>
      <c r="EK621">
        <v>431.6221785714287</v>
      </c>
      <c r="EL621">
        <v>2.152641071428572</v>
      </c>
      <c r="EM621">
        <v>423.11925</v>
      </c>
      <c r="EN621">
        <v>19.69983214285714</v>
      </c>
      <c r="EO621">
        <v>1.971755357142857</v>
      </c>
      <c r="EP621">
        <v>1.777521428571429</v>
      </c>
      <c r="EQ621">
        <v>17.21933571428571</v>
      </c>
      <c r="ER621">
        <v>15.59050714285714</v>
      </c>
      <c r="ES621">
        <v>1999.993928571428</v>
      </c>
      <c r="ET621">
        <v>0.9799984285714286</v>
      </c>
      <c r="EU621">
        <v>0.02000177142857143</v>
      </c>
      <c r="EV621">
        <v>0</v>
      </c>
      <c r="EW621">
        <v>997.7216428571429</v>
      </c>
      <c r="EX621">
        <v>5.00078</v>
      </c>
      <c r="EY621">
        <v>19482.05000000001</v>
      </c>
      <c r="EZ621">
        <v>16379.575</v>
      </c>
      <c r="FA621">
        <v>39.44614285714285</v>
      </c>
      <c r="FB621">
        <v>40.43699999999999</v>
      </c>
      <c r="FC621">
        <v>39.78542857142856</v>
      </c>
      <c r="FD621">
        <v>40.03985714285714</v>
      </c>
      <c r="FE621">
        <v>40.5332857142857</v>
      </c>
      <c r="FF621">
        <v>1955.093928571428</v>
      </c>
      <c r="FG621">
        <v>39.9</v>
      </c>
      <c r="FH621">
        <v>0</v>
      </c>
      <c r="FI621">
        <v>1758659329.8</v>
      </c>
      <c r="FJ621">
        <v>0</v>
      </c>
      <c r="FK621">
        <v>997.7610000000001</v>
      </c>
      <c r="FL621">
        <v>0.466538479073524</v>
      </c>
      <c r="FM621">
        <v>-8.369230856561758</v>
      </c>
      <c r="FN621">
        <v>19482.204</v>
      </c>
      <c r="FO621">
        <v>15</v>
      </c>
      <c r="FP621">
        <v>0</v>
      </c>
      <c r="FQ621" t="s">
        <v>441</v>
      </c>
      <c r="FR621">
        <v>1746989605.5</v>
      </c>
      <c r="FS621">
        <v>1746989593.5</v>
      </c>
      <c r="FT621">
        <v>0</v>
      </c>
      <c r="FU621">
        <v>-0.274</v>
      </c>
      <c r="FV621">
        <v>-0.002</v>
      </c>
      <c r="FW621">
        <v>2.549</v>
      </c>
      <c r="FX621">
        <v>0.129</v>
      </c>
      <c r="FY621">
        <v>420</v>
      </c>
      <c r="FZ621">
        <v>17</v>
      </c>
      <c r="GA621">
        <v>0.02</v>
      </c>
      <c r="GB621">
        <v>0.04</v>
      </c>
      <c r="GC621">
        <v>-12.8083</v>
      </c>
      <c r="GD621">
        <v>-22.07112543554007</v>
      </c>
      <c r="GE621">
        <v>2.860099937534164</v>
      </c>
      <c r="GF621">
        <v>0</v>
      </c>
      <c r="GG621">
        <v>997.7417352941176</v>
      </c>
      <c r="GH621">
        <v>0.316348366412312</v>
      </c>
      <c r="GI621">
        <v>0.2390232955449066</v>
      </c>
      <c r="GJ621">
        <v>1</v>
      </c>
      <c r="GK621">
        <v>2.145661463414634</v>
      </c>
      <c r="GL621">
        <v>0.1227453658536575</v>
      </c>
      <c r="GM621">
        <v>0.01217638068717081</v>
      </c>
      <c r="GN621">
        <v>0</v>
      </c>
      <c r="GO621">
        <v>1</v>
      </c>
      <c r="GP621">
        <v>3</v>
      </c>
      <c r="GQ621" t="s">
        <v>448</v>
      </c>
      <c r="GR621">
        <v>3.10206</v>
      </c>
      <c r="GS621">
        <v>2.7258</v>
      </c>
      <c r="GT621">
        <v>0.0867159</v>
      </c>
      <c r="GU621">
        <v>0.09011420000000001</v>
      </c>
      <c r="GV621">
        <v>0.100595</v>
      </c>
      <c r="GW621">
        <v>0.09468409999999999</v>
      </c>
      <c r="GX621">
        <v>23838.9</v>
      </c>
      <c r="GY621">
        <v>21589.2</v>
      </c>
      <c r="GZ621">
        <v>26666.9</v>
      </c>
      <c r="HA621">
        <v>23950.6</v>
      </c>
      <c r="HB621">
        <v>38381.7</v>
      </c>
      <c r="HC621">
        <v>32059.2</v>
      </c>
      <c r="HD621">
        <v>46570.1</v>
      </c>
      <c r="HE621">
        <v>37897.2</v>
      </c>
      <c r="HF621">
        <v>1.8665</v>
      </c>
      <c r="HG621">
        <v>1.84695</v>
      </c>
      <c r="HH621">
        <v>0.18245</v>
      </c>
      <c r="HI621">
        <v>0</v>
      </c>
      <c r="HJ621">
        <v>27.0278</v>
      </c>
      <c r="HK621">
        <v>999.9</v>
      </c>
      <c r="HL621">
        <v>44.9</v>
      </c>
      <c r="HM621">
        <v>32.2</v>
      </c>
      <c r="HN621">
        <v>24.031</v>
      </c>
      <c r="HO621">
        <v>60.9923</v>
      </c>
      <c r="HP621">
        <v>22.5681</v>
      </c>
      <c r="HQ621">
        <v>1</v>
      </c>
      <c r="HR621">
        <v>0.151331</v>
      </c>
      <c r="HS621">
        <v>0.306283</v>
      </c>
      <c r="HT621">
        <v>20.2786</v>
      </c>
      <c r="HU621">
        <v>5.20756</v>
      </c>
      <c r="HV621">
        <v>11.98</v>
      </c>
      <c r="HW621">
        <v>4.9628</v>
      </c>
      <c r="HX621">
        <v>3.2738</v>
      </c>
      <c r="HY621">
        <v>9999</v>
      </c>
      <c r="HZ621">
        <v>9999</v>
      </c>
      <c r="IA621">
        <v>9999</v>
      </c>
      <c r="IB621">
        <v>999.9</v>
      </c>
      <c r="IC621">
        <v>1.86392</v>
      </c>
      <c r="ID621">
        <v>1.86008</v>
      </c>
      <c r="IE621">
        <v>1.85838</v>
      </c>
      <c r="IF621">
        <v>1.85976</v>
      </c>
      <c r="IG621">
        <v>1.85989</v>
      </c>
      <c r="IH621">
        <v>1.85837</v>
      </c>
      <c r="II621">
        <v>1.85745</v>
      </c>
      <c r="IJ621">
        <v>1.85241</v>
      </c>
      <c r="IK621">
        <v>0</v>
      </c>
      <c r="IL621">
        <v>0</v>
      </c>
      <c r="IM621">
        <v>0</v>
      </c>
      <c r="IN621">
        <v>0</v>
      </c>
      <c r="IO621" t="s">
        <v>443</v>
      </c>
      <c r="IP621" t="s">
        <v>444</v>
      </c>
      <c r="IQ621" t="s">
        <v>445</v>
      </c>
      <c r="IR621" t="s">
        <v>445</v>
      </c>
      <c r="IS621" t="s">
        <v>445</v>
      </c>
      <c r="IT621" t="s">
        <v>445</v>
      </c>
      <c r="IU621">
        <v>0</v>
      </c>
      <c r="IV621">
        <v>100</v>
      </c>
      <c r="IW621">
        <v>100</v>
      </c>
      <c r="IX621">
        <v>-1.281</v>
      </c>
      <c r="IY621">
        <v>0.2782</v>
      </c>
      <c r="IZ621">
        <v>-1.101190050776656</v>
      </c>
      <c r="JA621">
        <v>-0.0009077452495023094</v>
      </c>
      <c r="JB621">
        <v>1.260287539409167E-06</v>
      </c>
      <c r="JC621">
        <v>-2.747980142854786E-10</v>
      </c>
      <c r="JD621">
        <v>0.01164710740424388</v>
      </c>
      <c r="JE621">
        <v>0.002354074995816399</v>
      </c>
      <c r="JF621">
        <v>0.0004967520844642659</v>
      </c>
      <c r="JG621">
        <v>-1.558376616488758E-06</v>
      </c>
      <c r="JH621">
        <v>1</v>
      </c>
      <c r="JI621">
        <v>1955</v>
      </c>
      <c r="JJ621">
        <v>1</v>
      </c>
      <c r="JK621">
        <v>26</v>
      </c>
      <c r="JL621">
        <v>194495.4</v>
      </c>
      <c r="JM621">
        <v>194495.6</v>
      </c>
      <c r="JN621">
        <v>1.20117</v>
      </c>
      <c r="JO621">
        <v>2.64038</v>
      </c>
      <c r="JP621">
        <v>1.49658</v>
      </c>
      <c r="JQ621">
        <v>2.34619</v>
      </c>
      <c r="JR621">
        <v>1.54907</v>
      </c>
      <c r="JS621">
        <v>2.46704</v>
      </c>
      <c r="JT621">
        <v>36.6233</v>
      </c>
      <c r="JU621">
        <v>24.1838</v>
      </c>
      <c r="JV621">
        <v>18</v>
      </c>
      <c r="JW621">
        <v>483.505</v>
      </c>
      <c r="JX621">
        <v>485.643</v>
      </c>
      <c r="JY621">
        <v>27.096</v>
      </c>
      <c r="JZ621">
        <v>29.2109</v>
      </c>
      <c r="KA621">
        <v>30</v>
      </c>
      <c r="KB621">
        <v>29.478</v>
      </c>
      <c r="KC621">
        <v>29.4859</v>
      </c>
      <c r="KD621">
        <v>24.2631</v>
      </c>
      <c r="KE621">
        <v>18.6847</v>
      </c>
      <c r="KF621">
        <v>54.7605</v>
      </c>
      <c r="KG621">
        <v>27.0962</v>
      </c>
      <c r="KH621">
        <v>460.257</v>
      </c>
      <c r="KI621">
        <v>19.6419</v>
      </c>
      <c r="KJ621">
        <v>101.819</v>
      </c>
      <c r="KK621">
        <v>91.38939999999999</v>
      </c>
    </row>
    <row r="622" spans="1:297">
      <c r="A622">
        <v>604</v>
      </c>
      <c r="B622">
        <v>1758659336.6</v>
      </c>
      <c r="C622">
        <v>17703.59999990463</v>
      </c>
      <c r="D622" t="s">
        <v>1658</v>
      </c>
      <c r="E622" t="s">
        <v>1659</v>
      </c>
      <c r="F622">
        <v>5</v>
      </c>
      <c r="G622" t="s">
        <v>1413</v>
      </c>
      <c r="H622" t="s">
        <v>438</v>
      </c>
      <c r="I622">
        <v>1758659329.1</v>
      </c>
      <c r="J622">
        <f>(K622)/1000</f>
        <v>0</v>
      </c>
      <c r="K622">
        <f>IF(DP622, AN622, AH622)</f>
        <v>0</v>
      </c>
      <c r="L622">
        <f>IF(DP622, AI622, AG622)</f>
        <v>0</v>
      </c>
      <c r="M622">
        <f>DR622 - IF(AU622&gt;1, L622*DL622*100.0/(AW622), 0)</f>
        <v>0</v>
      </c>
      <c r="N622">
        <f>((T622-J622/2)*M622-L622)/(T622+J622/2)</f>
        <v>0</v>
      </c>
      <c r="O622">
        <f>N622*(DY622+DZ622)/1000.0</f>
        <v>0</v>
      </c>
      <c r="P622">
        <f>(DR622 - IF(AU622&gt;1, L622*DL622*100.0/(AW622), 0))*(DY622+DZ622)/1000.0</f>
        <v>0</v>
      </c>
      <c r="Q622">
        <f>2.0/((1/S622-1/R622)+SIGN(S622)*SQRT((1/S622-1/R622)*(1/S622-1/R622) + 4*DM622/((DM622+1)*(DM622+1))*(2*1/S622*1/R622-1/R622*1/R622)))</f>
        <v>0</v>
      </c>
      <c r="R622">
        <f>IF(LEFT(DN622,1)&lt;&gt;"0",IF(LEFT(DN622,1)="1",3.0,DO622),$D$5+$E$5*(EF622*DY622/($K$5*1000))+$F$5*(EF622*DY622/($K$5*1000))*MAX(MIN(DL622,$J$5),$I$5)*MAX(MIN(DL622,$J$5),$I$5)+$G$5*MAX(MIN(DL622,$J$5),$I$5)*(EF622*DY622/($K$5*1000))+$H$5*(EF622*DY622/($K$5*1000))*(EF622*DY622/($K$5*1000)))</f>
        <v>0</v>
      </c>
      <c r="S622">
        <f>J622*(1000-(1000*0.61365*exp(17.502*W622/(240.97+W622))/(DY622+DZ622)+DT622)/2)/(1000*0.61365*exp(17.502*W622/(240.97+W622))/(DY622+DZ622)-DT622)</f>
        <v>0</v>
      </c>
      <c r="T622">
        <f>1/((DM622+1)/(Q622/1.6)+1/(R622/1.37)) + DM622/((DM622+1)/(Q622/1.6) + DM622/(R622/1.37))</f>
        <v>0</v>
      </c>
      <c r="U622">
        <f>(DH622*DK622)</f>
        <v>0</v>
      </c>
      <c r="V622">
        <f>(EA622+(U622+2*0.95*5.67E-8*(((EA622+$B$9)+273)^4-(EA622+273)^4)-44100*J622)/(1.84*29.3*R622+8*0.95*5.67E-8*(EA622+273)^3))</f>
        <v>0</v>
      </c>
      <c r="W622">
        <f>($C$9*EB622+$D$9*EC622+$E$9*V622)</f>
        <v>0</v>
      </c>
      <c r="X622">
        <f>0.61365*exp(17.502*W622/(240.97+W622))</f>
        <v>0</v>
      </c>
      <c r="Y622">
        <f>(Z622/AA622*100)</f>
        <v>0</v>
      </c>
      <c r="Z622">
        <f>DT622*(DY622+DZ622)/1000</f>
        <v>0</v>
      </c>
      <c r="AA622">
        <f>0.61365*exp(17.502*EA622/(240.97+EA622))</f>
        <v>0</v>
      </c>
      <c r="AB622">
        <f>(X622-DT622*(DY622+DZ622)/1000)</f>
        <v>0</v>
      </c>
      <c r="AC622">
        <f>(-J622*44100)</f>
        <v>0</v>
      </c>
      <c r="AD622">
        <f>2*29.3*R622*0.92*(EA622-W622)</f>
        <v>0</v>
      </c>
      <c r="AE622">
        <f>2*0.95*5.67E-8*(((EA622+$B$9)+273)^4-(W622+273)^4)</f>
        <v>0</v>
      </c>
      <c r="AF622">
        <f>U622+AE622+AC622+AD622</f>
        <v>0</v>
      </c>
      <c r="AG622">
        <f>DX622*AU622*(DS622-DR622*(1000-AU622*DU622)/(1000-AU622*DT622))/(100*DL622)</f>
        <v>0</v>
      </c>
      <c r="AH622">
        <f>1000*DX622*AU622*(DT622-DU622)/(100*DL622*(1000-AU622*DT622))</f>
        <v>0</v>
      </c>
      <c r="AI622">
        <f>(AJ622 - AK622 - DY622*1E3/(8.314*(EA622+273.15)) * AM622/DX622 * AL622) * DX622/(100*DL622) * (1000 - DU622)/1000</f>
        <v>0</v>
      </c>
      <c r="AJ622">
        <v>450.7009587782516</v>
      </c>
      <c r="AK622">
        <v>430.4716484848484</v>
      </c>
      <c r="AL622">
        <v>1.94483813046932</v>
      </c>
      <c r="AM622">
        <v>65.18477943434209</v>
      </c>
      <c r="AN622">
        <f>(AP622 - AO622 + DY622*1E3/(8.314*(EA622+273.15)) * AR622/DX622 * AQ622) * DX622/(100*DL622) * 1000/(1000 - AP622)</f>
        <v>0</v>
      </c>
      <c r="AO622">
        <v>19.66248481220108</v>
      </c>
      <c r="AP622">
        <v>21.85323212121212</v>
      </c>
      <c r="AQ622">
        <v>-3.985262026276181E-05</v>
      </c>
      <c r="AR622">
        <v>105.4763033524908</v>
      </c>
      <c r="AS622">
        <v>0</v>
      </c>
      <c r="AT622">
        <v>0</v>
      </c>
      <c r="AU622">
        <f>IF(AS622*$H$15&gt;=AW622,1.0,(AW622/(AW622-AS622*$H$15)))</f>
        <v>0</v>
      </c>
      <c r="AV622">
        <f>(AU622-1)*100</f>
        <v>0</v>
      </c>
      <c r="AW622">
        <f>MAX(0,($B$15+$C$15*EF622)/(1+$D$15*EF622)*DY622/(EA622+273)*$E$15)</f>
        <v>0</v>
      </c>
      <c r="AX622" t="s">
        <v>439</v>
      </c>
      <c r="AY622" t="s">
        <v>439</v>
      </c>
      <c r="AZ622">
        <v>0</v>
      </c>
      <c r="BA622">
        <v>0</v>
      </c>
      <c r="BB622">
        <f>1-AZ622/BA622</f>
        <v>0</v>
      </c>
      <c r="BC622">
        <v>0</v>
      </c>
      <c r="BD622" t="s">
        <v>439</v>
      </c>
      <c r="BE622" t="s">
        <v>439</v>
      </c>
      <c r="BF622">
        <v>0</v>
      </c>
      <c r="BG622">
        <v>0</v>
      </c>
      <c r="BH622">
        <f>1-BF622/BG622</f>
        <v>0</v>
      </c>
      <c r="BI622">
        <v>0.5</v>
      </c>
      <c r="BJ622">
        <f>DI622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439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DH622">
        <f>$B$13*EG622+$C$13*EH622+$F$13*ES622*(1-EV622)</f>
        <v>0</v>
      </c>
      <c r="DI622">
        <f>DH622*DJ622</f>
        <v>0</v>
      </c>
      <c r="DJ622">
        <f>($B$13*$D$11+$C$13*$D$11+$F$13*((FF622+EX622)/MAX(FF622+EX622+FG622, 0.1)*$I$11+FG622/MAX(FF622+EX622+FG622, 0.1)*$J$11))/($B$13+$C$13+$F$13)</f>
        <v>0</v>
      </c>
      <c r="DK622">
        <f>($B$13*$K$11+$C$13*$K$11+$F$13*((FF622+EX622)/MAX(FF622+EX622+FG622, 0.1)*$P$11+FG622/MAX(FF622+EX622+FG622, 0.1)*$Q$11))/($B$13+$C$13+$F$13)</f>
        <v>0</v>
      </c>
      <c r="DL622">
        <v>5.79</v>
      </c>
      <c r="DM622">
        <v>0.5</v>
      </c>
      <c r="DN622" t="s">
        <v>440</v>
      </c>
      <c r="DO622">
        <v>2</v>
      </c>
      <c r="DP622" t="b">
        <v>1</v>
      </c>
      <c r="DQ622">
        <v>1758659329.1</v>
      </c>
      <c r="DR622">
        <v>412.067037037037</v>
      </c>
      <c r="DS622">
        <v>431.0261851851853</v>
      </c>
      <c r="DT622">
        <v>21.85605925925926</v>
      </c>
      <c r="DU622">
        <v>19.68731111111111</v>
      </c>
      <c r="DV622">
        <v>413.3474814814815</v>
      </c>
      <c r="DW622">
        <v>21.57797407407408</v>
      </c>
      <c r="DX622">
        <v>500.010037037037</v>
      </c>
      <c r="DY622">
        <v>90.22967407407407</v>
      </c>
      <c r="DZ622">
        <v>0.06810526296296297</v>
      </c>
      <c r="EA622">
        <v>28.68751851851852</v>
      </c>
      <c r="EB622">
        <v>30.00675925925926</v>
      </c>
      <c r="EC622">
        <v>999.9000000000001</v>
      </c>
      <c r="ED622">
        <v>0</v>
      </c>
      <c r="EE622">
        <v>0</v>
      </c>
      <c r="EF622">
        <v>10020.89962962963</v>
      </c>
      <c r="EG622">
        <v>0</v>
      </c>
      <c r="EH622">
        <v>11.3535</v>
      </c>
      <c r="EI622">
        <v>-18.95926296296296</v>
      </c>
      <c r="EJ622">
        <v>421.2744074074074</v>
      </c>
      <c r="EK622">
        <v>439.6823333333333</v>
      </c>
      <c r="EL622">
        <v>2.16874037037037</v>
      </c>
      <c r="EM622">
        <v>431.0261851851853</v>
      </c>
      <c r="EN622">
        <v>19.68731111111111</v>
      </c>
      <c r="EO622">
        <v>1.972064814814815</v>
      </c>
      <c r="EP622">
        <v>1.776378888888889</v>
      </c>
      <c r="EQ622">
        <v>17.22181851851852</v>
      </c>
      <c r="ER622">
        <v>15.58047777777778</v>
      </c>
      <c r="ES622">
        <v>1999.992222222223</v>
      </c>
      <c r="ET622">
        <v>0.9799984444444446</v>
      </c>
      <c r="EU622">
        <v>0.02000175555555556</v>
      </c>
      <c r="EV622">
        <v>0</v>
      </c>
      <c r="EW622">
        <v>997.5777407407406</v>
      </c>
      <c r="EX622">
        <v>5.00078</v>
      </c>
      <c r="EY622">
        <v>19478.61851851852</v>
      </c>
      <c r="EZ622">
        <v>16379.56666666667</v>
      </c>
      <c r="FA622">
        <v>39.44418518518518</v>
      </c>
      <c r="FB622">
        <v>40.43699999999999</v>
      </c>
      <c r="FC622">
        <v>39.78922222222222</v>
      </c>
      <c r="FD622">
        <v>40.04133333333333</v>
      </c>
      <c r="FE622">
        <v>40.50211111111111</v>
      </c>
      <c r="FF622">
        <v>1955.092222222222</v>
      </c>
      <c r="FG622">
        <v>39.9</v>
      </c>
      <c r="FH622">
        <v>0</v>
      </c>
      <c r="FI622">
        <v>1758659335.2</v>
      </c>
      <c r="FJ622">
        <v>0</v>
      </c>
      <c r="FK622">
        <v>997.6068076923077</v>
      </c>
      <c r="FL622">
        <v>-3.460888880243125</v>
      </c>
      <c r="FM622">
        <v>-66.00000006236561</v>
      </c>
      <c r="FN622">
        <v>19478.38076923077</v>
      </c>
      <c r="FO622">
        <v>15</v>
      </c>
      <c r="FP622">
        <v>0</v>
      </c>
      <c r="FQ622" t="s">
        <v>441</v>
      </c>
      <c r="FR622">
        <v>1746989605.5</v>
      </c>
      <c r="FS622">
        <v>1746989593.5</v>
      </c>
      <c r="FT622">
        <v>0</v>
      </c>
      <c r="FU622">
        <v>-0.274</v>
      </c>
      <c r="FV622">
        <v>-0.002</v>
      </c>
      <c r="FW622">
        <v>2.549</v>
      </c>
      <c r="FX622">
        <v>0.129</v>
      </c>
      <c r="FY622">
        <v>420</v>
      </c>
      <c r="FZ622">
        <v>17</v>
      </c>
      <c r="GA622">
        <v>0.02</v>
      </c>
      <c r="GB622">
        <v>0.04</v>
      </c>
      <c r="GC622">
        <v>-16.24259512195122</v>
      </c>
      <c r="GD622">
        <v>-55.30624599303133</v>
      </c>
      <c r="GE622">
        <v>5.902921878765251</v>
      </c>
      <c r="GF622">
        <v>0</v>
      </c>
      <c r="GG622">
        <v>997.6395588235292</v>
      </c>
      <c r="GH622">
        <v>-1.110450716892524</v>
      </c>
      <c r="GI622">
        <v>0.3116501801300402</v>
      </c>
      <c r="GJ622">
        <v>0</v>
      </c>
      <c r="GK622">
        <v>2.159708536585366</v>
      </c>
      <c r="GL622">
        <v>0.1717622299651575</v>
      </c>
      <c r="GM622">
        <v>0.0176534105819666</v>
      </c>
      <c r="GN622">
        <v>0</v>
      </c>
      <c r="GO622">
        <v>0</v>
      </c>
      <c r="GP622">
        <v>3</v>
      </c>
      <c r="GQ622" t="s">
        <v>459</v>
      </c>
      <c r="GR622">
        <v>3.10238</v>
      </c>
      <c r="GS622">
        <v>2.72637</v>
      </c>
      <c r="GT622">
        <v>0.0881903</v>
      </c>
      <c r="GU622">
        <v>0.09256730000000001</v>
      </c>
      <c r="GV622">
        <v>0.100571</v>
      </c>
      <c r="GW622">
        <v>0.0946072</v>
      </c>
      <c r="GX622">
        <v>23800.3</v>
      </c>
      <c r="GY622">
        <v>21531.2</v>
      </c>
      <c r="GZ622">
        <v>26666.8</v>
      </c>
      <c r="HA622">
        <v>23950.7</v>
      </c>
      <c r="HB622">
        <v>38383</v>
      </c>
      <c r="HC622">
        <v>32062.2</v>
      </c>
      <c r="HD622">
        <v>46570.2</v>
      </c>
      <c r="HE622">
        <v>37897.3</v>
      </c>
      <c r="HF622">
        <v>1.86707</v>
      </c>
      <c r="HG622">
        <v>1.84665</v>
      </c>
      <c r="HH622">
        <v>0.182413</v>
      </c>
      <c r="HI622">
        <v>0</v>
      </c>
      <c r="HJ622">
        <v>27.0294</v>
      </c>
      <c r="HK622">
        <v>999.9</v>
      </c>
      <c r="HL622">
        <v>44.8</v>
      </c>
      <c r="HM622">
        <v>32.2</v>
      </c>
      <c r="HN622">
        <v>23.9784</v>
      </c>
      <c r="HO622">
        <v>60.5823</v>
      </c>
      <c r="HP622">
        <v>22.516</v>
      </c>
      <c r="HQ622">
        <v>1</v>
      </c>
      <c r="HR622">
        <v>0.150711</v>
      </c>
      <c r="HS622">
        <v>0.229265</v>
      </c>
      <c r="HT622">
        <v>20.2796</v>
      </c>
      <c r="HU622">
        <v>5.21175</v>
      </c>
      <c r="HV622">
        <v>11.9798</v>
      </c>
      <c r="HW622">
        <v>4.96345</v>
      </c>
      <c r="HX622">
        <v>3.27425</v>
      </c>
      <c r="HY622">
        <v>9999</v>
      </c>
      <c r="HZ622">
        <v>9999</v>
      </c>
      <c r="IA622">
        <v>9999</v>
      </c>
      <c r="IB622">
        <v>999.9</v>
      </c>
      <c r="IC622">
        <v>1.86392</v>
      </c>
      <c r="ID622">
        <v>1.8601</v>
      </c>
      <c r="IE622">
        <v>1.85841</v>
      </c>
      <c r="IF622">
        <v>1.85974</v>
      </c>
      <c r="IG622">
        <v>1.85989</v>
      </c>
      <c r="IH622">
        <v>1.85837</v>
      </c>
      <c r="II622">
        <v>1.85745</v>
      </c>
      <c r="IJ622">
        <v>1.85241</v>
      </c>
      <c r="IK622">
        <v>0</v>
      </c>
      <c r="IL622">
        <v>0</v>
      </c>
      <c r="IM622">
        <v>0</v>
      </c>
      <c r="IN622">
        <v>0</v>
      </c>
      <c r="IO622" t="s">
        <v>443</v>
      </c>
      <c r="IP622" t="s">
        <v>444</v>
      </c>
      <c r="IQ622" t="s">
        <v>445</v>
      </c>
      <c r="IR622" t="s">
        <v>445</v>
      </c>
      <c r="IS622" t="s">
        <v>445</v>
      </c>
      <c r="IT622" t="s">
        <v>445</v>
      </c>
      <c r="IU622">
        <v>0</v>
      </c>
      <c r="IV622">
        <v>100</v>
      </c>
      <c r="IW622">
        <v>100</v>
      </c>
      <c r="IX622">
        <v>-1.281</v>
      </c>
      <c r="IY622">
        <v>0.278</v>
      </c>
      <c r="IZ622">
        <v>-1.101190050776656</v>
      </c>
      <c r="JA622">
        <v>-0.0009077452495023094</v>
      </c>
      <c r="JB622">
        <v>1.260287539409167E-06</v>
      </c>
      <c r="JC622">
        <v>-2.747980142854786E-10</v>
      </c>
      <c r="JD622">
        <v>0.01164710740424388</v>
      </c>
      <c r="JE622">
        <v>0.002354074995816399</v>
      </c>
      <c r="JF622">
        <v>0.0004967520844642659</v>
      </c>
      <c r="JG622">
        <v>-1.558376616488758E-06</v>
      </c>
      <c r="JH622">
        <v>1</v>
      </c>
      <c r="JI622">
        <v>1955</v>
      </c>
      <c r="JJ622">
        <v>1</v>
      </c>
      <c r="JK622">
        <v>26</v>
      </c>
      <c r="JL622">
        <v>194495.5</v>
      </c>
      <c r="JM622">
        <v>194495.7</v>
      </c>
      <c r="JN622">
        <v>1.24146</v>
      </c>
      <c r="JO622">
        <v>2.64038</v>
      </c>
      <c r="JP622">
        <v>1.49658</v>
      </c>
      <c r="JQ622">
        <v>2.34741</v>
      </c>
      <c r="JR622">
        <v>1.54907</v>
      </c>
      <c r="JS622">
        <v>2.45361</v>
      </c>
      <c r="JT622">
        <v>36.6233</v>
      </c>
      <c r="JU622">
        <v>24.1838</v>
      </c>
      <c r="JV622">
        <v>18</v>
      </c>
      <c r="JW622">
        <v>483.823</v>
      </c>
      <c r="JX622">
        <v>485.426</v>
      </c>
      <c r="JY622">
        <v>27.0848</v>
      </c>
      <c r="JZ622">
        <v>29.2086</v>
      </c>
      <c r="KA622">
        <v>29.9999</v>
      </c>
      <c r="KB622">
        <v>29.4754</v>
      </c>
      <c r="KC622">
        <v>29.4834</v>
      </c>
      <c r="KD622">
        <v>24.9435</v>
      </c>
      <c r="KE622">
        <v>18.6847</v>
      </c>
      <c r="KF622">
        <v>54.7605</v>
      </c>
      <c r="KG622">
        <v>27.0909</v>
      </c>
      <c r="KH622">
        <v>473.623</v>
      </c>
      <c r="KI622">
        <v>19.6419</v>
      </c>
      <c r="KJ622">
        <v>101.819</v>
      </c>
      <c r="KK622">
        <v>91.3897</v>
      </c>
    </row>
    <row r="623" spans="1:297">
      <c r="A623">
        <v>605</v>
      </c>
      <c r="B623">
        <v>1758659341.6</v>
      </c>
      <c r="C623">
        <v>17708.59999990463</v>
      </c>
      <c r="D623" t="s">
        <v>1660</v>
      </c>
      <c r="E623" t="s">
        <v>1661</v>
      </c>
      <c r="F623">
        <v>5</v>
      </c>
      <c r="G623" t="s">
        <v>1413</v>
      </c>
      <c r="H623" t="s">
        <v>438</v>
      </c>
      <c r="I623">
        <v>1758659333.814285</v>
      </c>
      <c r="J623">
        <f>(K623)/1000</f>
        <v>0</v>
      </c>
      <c r="K623">
        <f>IF(DP623, AN623, AH623)</f>
        <v>0</v>
      </c>
      <c r="L623">
        <f>IF(DP623, AI623, AG623)</f>
        <v>0</v>
      </c>
      <c r="M623">
        <f>DR623 - IF(AU623&gt;1, L623*DL623*100.0/(AW623), 0)</f>
        <v>0</v>
      </c>
      <c r="N623">
        <f>((T623-J623/2)*M623-L623)/(T623+J623/2)</f>
        <v>0</v>
      </c>
      <c r="O623">
        <f>N623*(DY623+DZ623)/1000.0</f>
        <v>0</v>
      </c>
      <c r="P623">
        <f>(DR623 - IF(AU623&gt;1, L623*DL623*100.0/(AW623), 0))*(DY623+DZ623)/1000.0</f>
        <v>0</v>
      </c>
      <c r="Q623">
        <f>2.0/((1/S623-1/R623)+SIGN(S623)*SQRT((1/S623-1/R623)*(1/S623-1/R623) + 4*DM623/((DM623+1)*(DM623+1))*(2*1/S623*1/R623-1/R623*1/R623)))</f>
        <v>0</v>
      </c>
      <c r="R623">
        <f>IF(LEFT(DN623,1)&lt;&gt;"0",IF(LEFT(DN623,1)="1",3.0,DO623),$D$5+$E$5*(EF623*DY623/($K$5*1000))+$F$5*(EF623*DY623/($K$5*1000))*MAX(MIN(DL623,$J$5),$I$5)*MAX(MIN(DL623,$J$5),$I$5)+$G$5*MAX(MIN(DL623,$J$5),$I$5)*(EF623*DY623/($K$5*1000))+$H$5*(EF623*DY623/($K$5*1000))*(EF623*DY623/($K$5*1000)))</f>
        <v>0</v>
      </c>
      <c r="S623">
        <f>J623*(1000-(1000*0.61365*exp(17.502*W623/(240.97+W623))/(DY623+DZ623)+DT623)/2)/(1000*0.61365*exp(17.502*W623/(240.97+W623))/(DY623+DZ623)-DT623)</f>
        <v>0</v>
      </c>
      <c r="T623">
        <f>1/((DM623+1)/(Q623/1.6)+1/(R623/1.37)) + DM623/((DM623+1)/(Q623/1.6) + DM623/(R623/1.37))</f>
        <v>0</v>
      </c>
      <c r="U623">
        <f>(DH623*DK623)</f>
        <v>0</v>
      </c>
      <c r="V623">
        <f>(EA623+(U623+2*0.95*5.67E-8*(((EA623+$B$9)+273)^4-(EA623+273)^4)-44100*J623)/(1.84*29.3*R623+8*0.95*5.67E-8*(EA623+273)^3))</f>
        <v>0</v>
      </c>
      <c r="W623">
        <f>($C$9*EB623+$D$9*EC623+$E$9*V623)</f>
        <v>0</v>
      </c>
      <c r="X623">
        <f>0.61365*exp(17.502*W623/(240.97+W623))</f>
        <v>0</v>
      </c>
      <c r="Y623">
        <f>(Z623/AA623*100)</f>
        <v>0</v>
      </c>
      <c r="Z623">
        <f>DT623*(DY623+DZ623)/1000</f>
        <v>0</v>
      </c>
      <c r="AA623">
        <f>0.61365*exp(17.502*EA623/(240.97+EA623))</f>
        <v>0</v>
      </c>
      <c r="AB623">
        <f>(X623-DT623*(DY623+DZ623)/1000)</f>
        <v>0</v>
      </c>
      <c r="AC623">
        <f>(-J623*44100)</f>
        <v>0</v>
      </c>
      <c r="AD623">
        <f>2*29.3*R623*0.92*(EA623-W623)</f>
        <v>0</v>
      </c>
      <c r="AE623">
        <f>2*0.95*5.67E-8*(((EA623+$B$9)+273)^4-(W623+273)^4)</f>
        <v>0</v>
      </c>
      <c r="AF623">
        <f>U623+AE623+AC623+AD623</f>
        <v>0</v>
      </c>
      <c r="AG623">
        <f>DX623*AU623*(DS623-DR623*(1000-AU623*DU623)/(1000-AU623*DT623))/(100*DL623)</f>
        <v>0</v>
      </c>
      <c r="AH623">
        <f>1000*DX623*AU623*(DT623-DU623)/(100*DL623*(1000-AU623*DT623))</f>
        <v>0</v>
      </c>
      <c r="AI623">
        <f>(AJ623 - AK623 - DY623*1E3/(8.314*(EA623+273.15)) * AM623/DX623 * AL623) * DX623/(100*DL623) * (1000 - DU623)/1000</f>
        <v>0</v>
      </c>
      <c r="AJ623">
        <v>467.3022873756814</v>
      </c>
      <c r="AK623">
        <v>443.3851515151514</v>
      </c>
      <c r="AL623">
        <v>2.660621550124236</v>
      </c>
      <c r="AM623">
        <v>65.18477943434209</v>
      </c>
      <c r="AN623">
        <f>(AP623 - AO623 + DY623*1E3/(8.314*(EA623+273.15)) * AR623/DX623 * AQ623) * DX623/(100*DL623) * 1000/(1000 - AP623)</f>
        <v>0</v>
      </c>
      <c r="AO623">
        <v>19.65737527977049</v>
      </c>
      <c r="AP623">
        <v>21.84773575757575</v>
      </c>
      <c r="AQ623">
        <v>-2.143364020455156E-05</v>
      </c>
      <c r="AR623">
        <v>105.4763033524908</v>
      </c>
      <c r="AS623">
        <v>0</v>
      </c>
      <c r="AT623">
        <v>0</v>
      </c>
      <c r="AU623">
        <f>IF(AS623*$H$15&gt;=AW623,1.0,(AW623/(AW623-AS623*$H$15)))</f>
        <v>0</v>
      </c>
      <c r="AV623">
        <f>(AU623-1)*100</f>
        <v>0</v>
      </c>
      <c r="AW623">
        <f>MAX(0,($B$15+$C$15*EF623)/(1+$D$15*EF623)*DY623/(EA623+273)*$E$15)</f>
        <v>0</v>
      </c>
      <c r="AX623" t="s">
        <v>439</v>
      </c>
      <c r="AY623" t="s">
        <v>439</v>
      </c>
      <c r="AZ623">
        <v>0</v>
      </c>
      <c r="BA623">
        <v>0</v>
      </c>
      <c r="BB623">
        <f>1-AZ623/BA623</f>
        <v>0</v>
      </c>
      <c r="BC623">
        <v>0</v>
      </c>
      <c r="BD623" t="s">
        <v>439</v>
      </c>
      <c r="BE623" t="s">
        <v>439</v>
      </c>
      <c r="BF623">
        <v>0</v>
      </c>
      <c r="BG623">
        <v>0</v>
      </c>
      <c r="BH623">
        <f>1-BF623/BG623</f>
        <v>0</v>
      </c>
      <c r="BI623">
        <v>0.5</v>
      </c>
      <c r="BJ623">
        <f>DI623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439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DH623">
        <f>$B$13*EG623+$C$13*EH623+$F$13*ES623*(1-EV623)</f>
        <v>0</v>
      </c>
      <c r="DI623">
        <f>DH623*DJ623</f>
        <v>0</v>
      </c>
      <c r="DJ623">
        <f>($B$13*$D$11+$C$13*$D$11+$F$13*((FF623+EX623)/MAX(FF623+EX623+FG623, 0.1)*$I$11+FG623/MAX(FF623+EX623+FG623, 0.1)*$J$11))/($B$13+$C$13+$F$13)</f>
        <v>0</v>
      </c>
      <c r="DK623">
        <f>($B$13*$K$11+$C$13*$K$11+$F$13*((FF623+EX623)/MAX(FF623+EX623+FG623, 0.1)*$P$11+FG623/MAX(FF623+EX623+FG623, 0.1)*$Q$11))/($B$13+$C$13+$F$13)</f>
        <v>0</v>
      </c>
      <c r="DL623">
        <v>5.79</v>
      </c>
      <c r="DM623">
        <v>0.5</v>
      </c>
      <c r="DN623" t="s">
        <v>440</v>
      </c>
      <c r="DO623">
        <v>2</v>
      </c>
      <c r="DP623" t="b">
        <v>1</v>
      </c>
      <c r="DQ623">
        <v>1758659333.814285</v>
      </c>
      <c r="DR623">
        <v>418.2576071428571</v>
      </c>
      <c r="DS623">
        <v>443.2478928571428</v>
      </c>
      <c r="DT623">
        <v>21.85501071428571</v>
      </c>
      <c r="DU623">
        <v>19.67385714285714</v>
      </c>
      <c r="DV623">
        <v>419.5380357142857</v>
      </c>
      <c r="DW623">
        <v>21.57695357142857</v>
      </c>
      <c r="DX623">
        <v>500.0067857142859</v>
      </c>
      <c r="DY623">
        <v>90.22936071428572</v>
      </c>
      <c r="DZ623">
        <v>0.06801468214285714</v>
      </c>
      <c r="EA623">
        <v>28.68636785714286</v>
      </c>
      <c r="EB623">
        <v>30.00256428571428</v>
      </c>
      <c r="EC623">
        <v>999.9000000000002</v>
      </c>
      <c r="ED623">
        <v>0</v>
      </c>
      <c r="EE623">
        <v>0</v>
      </c>
      <c r="EF623">
        <v>10019.04035714286</v>
      </c>
      <c r="EG623">
        <v>0</v>
      </c>
      <c r="EH623">
        <v>11.3535</v>
      </c>
      <c r="EI623">
        <v>-24.99037142857143</v>
      </c>
      <c r="EJ623">
        <v>427.60275</v>
      </c>
      <c r="EK623">
        <v>452.143107142857</v>
      </c>
      <c r="EL623">
        <v>2.1811475</v>
      </c>
      <c r="EM623">
        <v>443.2478928571428</v>
      </c>
      <c r="EN623">
        <v>19.67385714285714</v>
      </c>
      <c r="EO623">
        <v>1.971963214285715</v>
      </c>
      <c r="EP623">
        <v>1.775158928571428</v>
      </c>
      <c r="EQ623">
        <v>17.22100714285714</v>
      </c>
      <c r="ER623">
        <v>15.56975714285714</v>
      </c>
      <c r="ES623">
        <v>2000.0225</v>
      </c>
      <c r="ET623">
        <v>0.9799987500000001</v>
      </c>
      <c r="EU623">
        <v>0.02000145</v>
      </c>
      <c r="EV623">
        <v>0</v>
      </c>
      <c r="EW623">
        <v>997.2641071428571</v>
      </c>
      <c r="EX623">
        <v>5.00078</v>
      </c>
      <c r="EY623">
        <v>19471.74642857143</v>
      </c>
      <c r="EZ623">
        <v>16379.81785714286</v>
      </c>
      <c r="FA623">
        <v>39.42828571428571</v>
      </c>
      <c r="FB623">
        <v>40.43699999999999</v>
      </c>
      <c r="FC623">
        <v>39.79225</v>
      </c>
      <c r="FD623">
        <v>40.02424999999999</v>
      </c>
      <c r="FE623">
        <v>40.50210714285714</v>
      </c>
      <c r="FF623">
        <v>1955.1225</v>
      </c>
      <c r="FG623">
        <v>39.9</v>
      </c>
      <c r="FH623">
        <v>0</v>
      </c>
      <c r="FI623">
        <v>1758659340</v>
      </c>
      <c r="FJ623">
        <v>0</v>
      </c>
      <c r="FK623">
        <v>997.2432307692308</v>
      </c>
      <c r="FL623">
        <v>-6.031316227213917</v>
      </c>
      <c r="FM623">
        <v>-119.155555379523</v>
      </c>
      <c r="FN623">
        <v>19471.33461538461</v>
      </c>
      <c r="FO623">
        <v>15</v>
      </c>
      <c r="FP623">
        <v>0</v>
      </c>
      <c r="FQ623" t="s">
        <v>441</v>
      </c>
      <c r="FR623">
        <v>1746989605.5</v>
      </c>
      <c r="FS623">
        <v>1746989593.5</v>
      </c>
      <c r="FT623">
        <v>0</v>
      </c>
      <c r="FU623">
        <v>-0.274</v>
      </c>
      <c r="FV623">
        <v>-0.002</v>
      </c>
      <c r="FW623">
        <v>2.549</v>
      </c>
      <c r="FX623">
        <v>0.129</v>
      </c>
      <c r="FY623">
        <v>420</v>
      </c>
      <c r="FZ623">
        <v>17</v>
      </c>
      <c r="GA623">
        <v>0.02</v>
      </c>
      <c r="GB623">
        <v>0.04</v>
      </c>
      <c r="GC623">
        <v>-21.7855</v>
      </c>
      <c r="GD623">
        <v>-77.77707692307692</v>
      </c>
      <c r="GE623">
        <v>7.548192770392129</v>
      </c>
      <c r="GF623">
        <v>0</v>
      </c>
      <c r="GG623">
        <v>997.4121470588237</v>
      </c>
      <c r="GH623">
        <v>-4.220152778083604</v>
      </c>
      <c r="GI623">
        <v>0.497223356861881</v>
      </c>
      <c r="GJ623">
        <v>0</v>
      </c>
      <c r="GK623">
        <v>2.173929</v>
      </c>
      <c r="GL623">
        <v>0.1738149343339517</v>
      </c>
      <c r="GM623">
        <v>0.01755008829037618</v>
      </c>
      <c r="GN623">
        <v>0</v>
      </c>
      <c r="GO623">
        <v>0</v>
      </c>
      <c r="GP623">
        <v>3</v>
      </c>
      <c r="GQ623" t="s">
        <v>459</v>
      </c>
      <c r="GR623">
        <v>3.10206</v>
      </c>
      <c r="GS623">
        <v>2.72662</v>
      </c>
      <c r="GT623">
        <v>0.09020739999999999</v>
      </c>
      <c r="GU623">
        <v>0.0950613</v>
      </c>
      <c r="GV623">
        <v>0.100558</v>
      </c>
      <c r="GW623">
        <v>0.094599</v>
      </c>
      <c r="GX623">
        <v>23747.8</v>
      </c>
      <c r="GY623">
        <v>21471.8</v>
      </c>
      <c r="GZ623">
        <v>26666.9</v>
      </c>
      <c r="HA623">
        <v>23950.6</v>
      </c>
      <c r="HB623">
        <v>38383.8</v>
      </c>
      <c r="HC623">
        <v>32062.8</v>
      </c>
      <c r="HD623">
        <v>46570.2</v>
      </c>
      <c r="HE623">
        <v>37897.4</v>
      </c>
      <c r="HF623">
        <v>1.8667</v>
      </c>
      <c r="HG623">
        <v>1.84725</v>
      </c>
      <c r="HH623">
        <v>0.181891</v>
      </c>
      <c r="HI623">
        <v>0</v>
      </c>
      <c r="HJ623">
        <v>27.0294</v>
      </c>
      <c r="HK623">
        <v>999.9</v>
      </c>
      <c r="HL623">
        <v>44.8</v>
      </c>
      <c r="HM623">
        <v>32.2</v>
      </c>
      <c r="HN623">
        <v>23.9788</v>
      </c>
      <c r="HO623">
        <v>60.7423</v>
      </c>
      <c r="HP623">
        <v>22.508</v>
      </c>
      <c r="HQ623">
        <v>1</v>
      </c>
      <c r="HR623">
        <v>0.15061</v>
      </c>
      <c r="HS623">
        <v>0.201767</v>
      </c>
      <c r="HT623">
        <v>20.2797</v>
      </c>
      <c r="HU623">
        <v>5.21175</v>
      </c>
      <c r="HV623">
        <v>11.9798</v>
      </c>
      <c r="HW623">
        <v>4.96345</v>
      </c>
      <c r="HX623">
        <v>3.27428</v>
      </c>
      <c r="HY623">
        <v>9999</v>
      </c>
      <c r="HZ623">
        <v>9999</v>
      </c>
      <c r="IA623">
        <v>9999</v>
      </c>
      <c r="IB623">
        <v>999.9</v>
      </c>
      <c r="IC623">
        <v>1.86393</v>
      </c>
      <c r="ID623">
        <v>1.86007</v>
      </c>
      <c r="IE623">
        <v>1.85838</v>
      </c>
      <c r="IF623">
        <v>1.85974</v>
      </c>
      <c r="IG623">
        <v>1.85989</v>
      </c>
      <c r="IH623">
        <v>1.85837</v>
      </c>
      <c r="II623">
        <v>1.85745</v>
      </c>
      <c r="IJ623">
        <v>1.85241</v>
      </c>
      <c r="IK623">
        <v>0</v>
      </c>
      <c r="IL623">
        <v>0</v>
      </c>
      <c r="IM623">
        <v>0</v>
      </c>
      <c r="IN623">
        <v>0</v>
      </c>
      <c r="IO623" t="s">
        <v>443</v>
      </c>
      <c r="IP623" t="s">
        <v>444</v>
      </c>
      <c r="IQ623" t="s">
        <v>445</v>
      </c>
      <c r="IR623" t="s">
        <v>445</v>
      </c>
      <c r="IS623" t="s">
        <v>445</v>
      </c>
      <c r="IT623" t="s">
        <v>445</v>
      </c>
      <c r="IU623">
        <v>0</v>
      </c>
      <c r="IV623">
        <v>100</v>
      </c>
      <c r="IW623">
        <v>100</v>
      </c>
      <c r="IX623">
        <v>-1.28</v>
      </c>
      <c r="IY623">
        <v>0.2779</v>
      </c>
      <c r="IZ623">
        <v>-1.101190050776656</v>
      </c>
      <c r="JA623">
        <v>-0.0009077452495023094</v>
      </c>
      <c r="JB623">
        <v>1.260287539409167E-06</v>
      </c>
      <c r="JC623">
        <v>-2.747980142854786E-10</v>
      </c>
      <c r="JD623">
        <v>0.01164710740424388</v>
      </c>
      <c r="JE623">
        <v>0.002354074995816399</v>
      </c>
      <c r="JF623">
        <v>0.0004967520844642659</v>
      </c>
      <c r="JG623">
        <v>-1.558376616488758E-06</v>
      </c>
      <c r="JH623">
        <v>1</v>
      </c>
      <c r="JI623">
        <v>1955</v>
      </c>
      <c r="JJ623">
        <v>1</v>
      </c>
      <c r="JK623">
        <v>26</v>
      </c>
      <c r="JL623">
        <v>194495.6</v>
      </c>
      <c r="JM623">
        <v>194495.8</v>
      </c>
      <c r="JN623">
        <v>1.27197</v>
      </c>
      <c r="JO623">
        <v>2.63672</v>
      </c>
      <c r="JP623">
        <v>1.49658</v>
      </c>
      <c r="JQ623">
        <v>2.34619</v>
      </c>
      <c r="JR623">
        <v>1.54907</v>
      </c>
      <c r="JS623">
        <v>2.40601</v>
      </c>
      <c r="JT623">
        <v>36.6233</v>
      </c>
      <c r="JU623">
        <v>24.1751</v>
      </c>
      <c r="JV623">
        <v>18</v>
      </c>
      <c r="JW623">
        <v>483.589</v>
      </c>
      <c r="JX623">
        <v>485.799</v>
      </c>
      <c r="JY623">
        <v>27.0828</v>
      </c>
      <c r="JZ623">
        <v>29.2061</v>
      </c>
      <c r="KA623">
        <v>29.9999</v>
      </c>
      <c r="KB623">
        <v>29.4735</v>
      </c>
      <c r="KC623">
        <v>29.4811</v>
      </c>
      <c r="KD623">
        <v>25.6961</v>
      </c>
      <c r="KE623">
        <v>18.6847</v>
      </c>
      <c r="KF623">
        <v>54.7605</v>
      </c>
      <c r="KG623">
        <v>27.0905</v>
      </c>
      <c r="KH623">
        <v>493.672</v>
      </c>
      <c r="KI623">
        <v>19.6419</v>
      </c>
      <c r="KJ623">
        <v>101.819</v>
      </c>
      <c r="KK623">
        <v>91.3897</v>
      </c>
    </row>
    <row r="624" spans="1:297">
      <c r="A624">
        <v>606</v>
      </c>
      <c r="B624">
        <v>1758659346.6</v>
      </c>
      <c r="C624">
        <v>17713.59999990463</v>
      </c>
      <c r="D624" t="s">
        <v>1662</v>
      </c>
      <c r="E624" t="s">
        <v>1663</v>
      </c>
      <c r="F624">
        <v>5</v>
      </c>
      <c r="G624" t="s">
        <v>1413</v>
      </c>
      <c r="H624" t="s">
        <v>438</v>
      </c>
      <c r="I624">
        <v>1758659339.1</v>
      </c>
      <c r="J624">
        <f>(K624)/1000</f>
        <v>0</v>
      </c>
      <c r="K624">
        <f>IF(DP624, AN624, AH624)</f>
        <v>0</v>
      </c>
      <c r="L624">
        <f>IF(DP624, AI624, AG624)</f>
        <v>0</v>
      </c>
      <c r="M624">
        <f>DR624 - IF(AU624&gt;1, L624*DL624*100.0/(AW624), 0)</f>
        <v>0</v>
      </c>
      <c r="N624">
        <f>((T624-J624/2)*M624-L624)/(T624+J624/2)</f>
        <v>0</v>
      </c>
      <c r="O624">
        <f>N624*(DY624+DZ624)/1000.0</f>
        <v>0</v>
      </c>
      <c r="P624">
        <f>(DR624 - IF(AU624&gt;1, L624*DL624*100.0/(AW624), 0))*(DY624+DZ624)/1000.0</f>
        <v>0</v>
      </c>
      <c r="Q624">
        <f>2.0/((1/S624-1/R624)+SIGN(S624)*SQRT((1/S624-1/R624)*(1/S624-1/R624) + 4*DM624/((DM624+1)*(DM624+1))*(2*1/S624*1/R624-1/R624*1/R624)))</f>
        <v>0</v>
      </c>
      <c r="R624">
        <f>IF(LEFT(DN624,1)&lt;&gt;"0",IF(LEFT(DN624,1)="1",3.0,DO624),$D$5+$E$5*(EF624*DY624/($K$5*1000))+$F$5*(EF624*DY624/($K$5*1000))*MAX(MIN(DL624,$J$5),$I$5)*MAX(MIN(DL624,$J$5),$I$5)+$G$5*MAX(MIN(DL624,$J$5),$I$5)*(EF624*DY624/($K$5*1000))+$H$5*(EF624*DY624/($K$5*1000))*(EF624*DY624/($K$5*1000)))</f>
        <v>0</v>
      </c>
      <c r="S624">
        <f>J624*(1000-(1000*0.61365*exp(17.502*W624/(240.97+W624))/(DY624+DZ624)+DT624)/2)/(1000*0.61365*exp(17.502*W624/(240.97+W624))/(DY624+DZ624)-DT624)</f>
        <v>0</v>
      </c>
      <c r="T624">
        <f>1/((DM624+1)/(Q624/1.6)+1/(R624/1.37)) + DM624/((DM624+1)/(Q624/1.6) + DM624/(R624/1.37))</f>
        <v>0</v>
      </c>
      <c r="U624">
        <f>(DH624*DK624)</f>
        <v>0</v>
      </c>
      <c r="V624">
        <f>(EA624+(U624+2*0.95*5.67E-8*(((EA624+$B$9)+273)^4-(EA624+273)^4)-44100*J624)/(1.84*29.3*R624+8*0.95*5.67E-8*(EA624+273)^3))</f>
        <v>0</v>
      </c>
      <c r="W624">
        <f>($C$9*EB624+$D$9*EC624+$E$9*V624)</f>
        <v>0</v>
      </c>
      <c r="X624">
        <f>0.61365*exp(17.502*W624/(240.97+W624))</f>
        <v>0</v>
      </c>
      <c r="Y624">
        <f>(Z624/AA624*100)</f>
        <v>0</v>
      </c>
      <c r="Z624">
        <f>DT624*(DY624+DZ624)/1000</f>
        <v>0</v>
      </c>
      <c r="AA624">
        <f>0.61365*exp(17.502*EA624/(240.97+EA624))</f>
        <v>0</v>
      </c>
      <c r="AB624">
        <f>(X624-DT624*(DY624+DZ624)/1000)</f>
        <v>0</v>
      </c>
      <c r="AC624">
        <f>(-J624*44100)</f>
        <v>0</v>
      </c>
      <c r="AD624">
        <f>2*29.3*R624*0.92*(EA624-W624)</f>
        <v>0</v>
      </c>
      <c r="AE624">
        <f>2*0.95*5.67E-8*(((EA624+$B$9)+273)^4-(W624+273)^4)</f>
        <v>0</v>
      </c>
      <c r="AF624">
        <f>U624+AE624+AC624+AD624</f>
        <v>0</v>
      </c>
      <c r="AG624">
        <f>DX624*AU624*(DS624-DR624*(1000-AU624*DU624)/(1000-AU624*DT624))/(100*DL624)</f>
        <v>0</v>
      </c>
      <c r="AH624">
        <f>1000*DX624*AU624*(DT624-DU624)/(100*DL624*(1000-AU624*DT624))</f>
        <v>0</v>
      </c>
      <c r="AI624">
        <f>(AJ624 - AK624 - DY624*1E3/(8.314*(EA624+273.15)) * AM624/DX624 * AL624) * DX624/(100*DL624) * (1000 - DU624)/1000</f>
        <v>0</v>
      </c>
      <c r="AJ624">
        <v>484.2497537815858</v>
      </c>
      <c r="AK624">
        <v>458.2078484848483</v>
      </c>
      <c r="AL624">
        <v>3.003945048582124</v>
      </c>
      <c r="AM624">
        <v>65.18477943434209</v>
      </c>
      <c r="AN624">
        <f>(AP624 - AO624 + DY624*1E3/(8.314*(EA624+273.15)) * AR624/DX624 * AQ624) * DX624/(100*DL624) * 1000/(1000 - AP624)</f>
        <v>0</v>
      </c>
      <c r="AO624">
        <v>19.65636273938064</v>
      </c>
      <c r="AP624">
        <v>21.85021272727272</v>
      </c>
      <c r="AQ624">
        <v>1.096035131784828E-05</v>
      </c>
      <c r="AR624">
        <v>105.4763033524908</v>
      </c>
      <c r="AS624">
        <v>0</v>
      </c>
      <c r="AT624">
        <v>0</v>
      </c>
      <c r="AU624">
        <f>IF(AS624*$H$15&gt;=AW624,1.0,(AW624/(AW624-AS624*$H$15)))</f>
        <v>0</v>
      </c>
      <c r="AV624">
        <f>(AU624-1)*100</f>
        <v>0</v>
      </c>
      <c r="AW624">
        <f>MAX(0,($B$15+$C$15*EF624)/(1+$D$15*EF624)*DY624/(EA624+273)*$E$15)</f>
        <v>0</v>
      </c>
      <c r="AX624" t="s">
        <v>439</v>
      </c>
      <c r="AY624" t="s">
        <v>439</v>
      </c>
      <c r="AZ624">
        <v>0</v>
      </c>
      <c r="BA624">
        <v>0</v>
      </c>
      <c r="BB624">
        <f>1-AZ624/BA624</f>
        <v>0</v>
      </c>
      <c r="BC624">
        <v>0</v>
      </c>
      <c r="BD624" t="s">
        <v>439</v>
      </c>
      <c r="BE624" t="s">
        <v>439</v>
      </c>
      <c r="BF624">
        <v>0</v>
      </c>
      <c r="BG624">
        <v>0</v>
      </c>
      <c r="BH624">
        <f>1-BF624/BG624</f>
        <v>0</v>
      </c>
      <c r="BI624">
        <v>0.5</v>
      </c>
      <c r="BJ624">
        <f>DI624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439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DH624">
        <f>$B$13*EG624+$C$13*EH624+$F$13*ES624*(1-EV624)</f>
        <v>0</v>
      </c>
      <c r="DI624">
        <f>DH624*DJ624</f>
        <v>0</v>
      </c>
      <c r="DJ624">
        <f>($B$13*$D$11+$C$13*$D$11+$F$13*((FF624+EX624)/MAX(FF624+EX624+FG624, 0.1)*$I$11+FG624/MAX(FF624+EX624+FG624, 0.1)*$J$11))/($B$13+$C$13+$F$13)</f>
        <v>0</v>
      </c>
      <c r="DK624">
        <f>($B$13*$K$11+$C$13*$K$11+$F$13*((FF624+EX624)/MAX(FF624+EX624+FG624, 0.1)*$P$11+FG624/MAX(FF624+EX624+FG624, 0.1)*$Q$11))/($B$13+$C$13+$F$13)</f>
        <v>0</v>
      </c>
      <c r="DL624">
        <v>5.79</v>
      </c>
      <c r="DM624">
        <v>0.5</v>
      </c>
      <c r="DN624" t="s">
        <v>440</v>
      </c>
      <c r="DO624">
        <v>2</v>
      </c>
      <c r="DP624" t="b">
        <v>1</v>
      </c>
      <c r="DQ624">
        <v>1758659339.1</v>
      </c>
      <c r="DR624">
        <v>429.2620740740741</v>
      </c>
      <c r="DS624">
        <v>459.8433333333334</v>
      </c>
      <c r="DT624">
        <v>21.85202962962963</v>
      </c>
      <c r="DU624">
        <v>19.6605</v>
      </c>
      <c r="DV624">
        <v>430.5422962962963</v>
      </c>
      <c r="DW624">
        <v>21.57402962962963</v>
      </c>
      <c r="DX624">
        <v>500.0105925925927</v>
      </c>
      <c r="DY624">
        <v>90.22984814814816</v>
      </c>
      <c r="DZ624">
        <v>0.06801931111111112</v>
      </c>
      <c r="EA624">
        <v>28.68371851851852</v>
      </c>
      <c r="EB624">
        <v>30.0013037037037</v>
      </c>
      <c r="EC624">
        <v>999.9000000000001</v>
      </c>
      <c r="ED624">
        <v>0</v>
      </c>
      <c r="EE624">
        <v>0</v>
      </c>
      <c r="EF624">
        <v>10026.7837037037</v>
      </c>
      <c r="EG624">
        <v>0</v>
      </c>
      <c r="EH624">
        <v>11.3535</v>
      </c>
      <c r="EI624">
        <v>-30.58128518518518</v>
      </c>
      <c r="EJ624">
        <v>438.8518148148148</v>
      </c>
      <c r="EK624">
        <v>469.0652962962963</v>
      </c>
      <c r="EL624">
        <v>2.191523333333333</v>
      </c>
      <c r="EM624">
        <v>459.8433333333334</v>
      </c>
      <c r="EN624">
        <v>19.6605</v>
      </c>
      <c r="EO624">
        <v>1.971704074074074</v>
      </c>
      <c r="EP624">
        <v>1.773963703703704</v>
      </c>
      <c r="EQ624">
        <v>17.21892962962963</v>
      </c>
      <c r="ER624">
        <v>15.55924074074074</v>
      </c>
      <c r="ES624">
        <v>2000.015925925926</v>
      </c>
      <c r="ET624">
        <v>0.9799986666666667</v>
      </c>
      <c r="EU624">
        <v>0.02000153333333334</v>
      </c>
      <c r="EV624">
        <v>0</v>
      </c>
      <c r="EW624">
        <v>996.7000000000002</v>
      </c>
      <c r="EX624">
        <v>5.00078</v>
      </c>
      <c r="EY624">
        <v>19460.98518518519</v>
      </c>
      <c r="EZ624">
        <v>16379.76296296296</v>
      </c>
      <c r="FA624">
        <v>39.44192592592591</v>
      </c>
      <c r="FB624">
        <v>40.4324074074074</v>
      </c>
      <c r="FC624">
        <v>39.80299999999999</v>
      </c>
      <c r="FD624">
        <v>40.02048148148148</v>
      </c>
      <c r="FE624">
        <v>40.52537037037037</v>
      </c>
      <c r="FF624">
        <v>1955.115925925926</v>
      </c>
      <c r="FG624">
        <v>39.9</v>
      </c>
      <c r="FH624">
        <v>0</v>
      </c>
      <c r="FI624">
        <v>1758659344.8</v>
      </c>
      <c r="FJ624">
        <v>0</v>
      </c>
      <c r="FK624">
        <v>996.7524615384616</v>
      </c>
      <c r="FL624">
        <v>-6.530735036191225</v>
      </c>
      <c r="FM624">
        <v>-130.0034188534722</v>
      </c>
      <c r="FN624">
        <v>19461.39230769231</v>
      </c>
      <c r="FO624">
        <v>15</v>
      </c>
      <c r="FP624">
        <v>0</v>
      </c>
      <c r="FQ624" t="s">
        <v>441</v>
      </c>
      <c r="FR624">
        <v>1746989605.5</v>
      </c>
      <c r="FS624">
        <v>1746989593.5</v>
      </c>
      <c r="FT624">
        <v>0</v>
      </c>
      <c r="FU624">
        <v>-0.274</v>
      </c>
      <c r="FV624">
        <v>-0.002</v>
      </c>
      <c r="FW624">
        <v>2.549</v>
      </c>
      <c r="FX624">
        <v>0.129</v>
      </c>
      <c r="FY624">
        <v>420</v>
      </c>
      <c r="FZ624">
        <v>17</v>
      </c>
      <c r="GA624">
        <v>0.02</v>
      </c>
      <c r="GB624">
        <v>0.04</v>
      </c>
      <c r="GC624">
        <v>-26.43421707317074</v>
      </c>
      <c r="GD624">
        <v>-66.87730034843207</v>
      </c>
      <c r="GE624">
        <v>6.760135797521232</v>
      </c>
      <c r="GF624">
        <v>0</v>
      </c>
      <c r="GG624">
        <v>997.0673823529413</v>
      </c>
      <c r="GH624">
        <v>-6.095141326793475</v>
      </c>
      <c r="GI624">
        <v>0.6291187587647981</v>
      </c>
      <c r="GJ624">
        <v>0</v>
      </c>
      <c r="GK624">
        <v>2.182626097560976</v>
      </c>
      <c r="GL624">
        <v>0.1175778397212604</v>
      </c>
      <c r="GM624">
        <v>0.01360220890921741</v>
      </c>
      <c r="GN624">
        <v>0</v>
      </c>
      <c r="GO624">
        <v>0</v>
      </c>
      <c r="GP624">
        <v>3</v>
      </c>
      <c r="GQ624" t="s">
        <v>459</v>
      </c>
      <c r="GR624">
        <v>3.10248</v>
      </c>
      <c r="GS624">
        <v>2.72584</v>
      </c>
      <c r="GT624">
        <v>0.09246070000000001</v>
      </c>
      <c r="GU624">
        <v>0.0975544</v>
      </c>
      <c r="GV624">
        <v>0.100569</v>
      </c>
      <c r="GW624">
        <v>0.0945956</v>
      </c>
      <c r="GX624">
        <v>23689.1</v>
      </c>
      <c r="GY624">
        <v>21412.8</v>
      </c>
      <c r="GZ624">
        <v>26667.1</v>
      </c>
      <c r="HA624">
        <v>23950.7</v>
      </c>
      <c r="HB624">
        <v>38383.9</v>
      </c>
      <c r="HC624">
        <v>32063.2</v>
      </c>
      <c r="HD624">
        <v>46570.6</v>
      </c>
      <c r="HE624">
        <v>37897.4</v>
      </c>
      <c r="HF624">
        <v>1.86727</v>
      </c>
      <c r="HG624">
        <v>1.84662</v>
      </c>
      <c r="HH624">
        <v>0.181846</v>
      </c>
      <c r="HI624">
        <v>0</v>
      </c>
      <c r="HJ624">
        <v>27.0293</v>
      </c>
      <c r="HK624">
        <v>999.9</v>
      </c>
      <c r="HL624">
        <v>44.8</v>
      </c>
      <c r="HM624">
        <v>32.2</v>
      </c>
      <c r="HN624">
        <v>23.9762</v>
      </c>
      <c r="HO624">
        <v>60.7823</v>
      </c>
      <c r="HP624">
        <v>22.2356</v>
      </c>
      <c r="HQ624">
        <v>1</v>
      </c>
      <c r="HR624">
        <v>0.150196</v>
      </c>
      <c r="HS624">
        <v>0.178263</v>
      </c>
      <c r="HT624">
        <v>20.2798</v>
      </c>
      <c r="HU624">
        <v>5.21175</v>
      </c>
      <c r="HV624">
        <v>11.98</v>
      </c>
      <c r="HW624">
        <v>4.9635</v>
      </c>
      <c r="HX624">
        <v>3.27433</v>
      </c>
      <c r="HY624">
        <v>9999</v>
      </c>
      <c r="HZ624">
        <v>9999</v>
      </c>
      <c r="IA624">
        <v>9999</v>
      </c>
      <c r="IB624">
        <v>999.9</v>
      </c>
      <c r="IC624">
        <v>1.86392</v>
      </c>
      <c r="ID624">
        <v>1.86009</v>
      </c>
      <c r="IE624">
        <v>1.85838</v>
      </c>
      <c r="IF624">
        <v>1.85976</v>
      </c>
      <c r="IG624">
        <v>1.85989</v>
      </c>
      <c r="IH624">
        <v>1.85837</v>
      </c>
      <c r="II624">
        <v>1.85745</v>
      </c>
      <c r="IJ624">
        <v>1.85241</v>
      </c>
      <c r="IK624">
        <v>0</v>
      </c>
      <c r="IL624">
        <v>0</v>
      </c>
      <c r="IM624">
        <v>0</v>
      </c>
      <c r="IN624">
        <v>0</v>
      </c>
      <c r="IO624" t="s">
        <v>443</v>
      </c>
      <c r="IP624" t="s">
        <v>444</v>
      </c>
      <c r="IQ624" t="s">
        <v>445</v>
      </c>
      <c r="IR624" t="s">
        <v>445</v>
      </c>
      <c r="IS624" t="s">
        <v>445</v>
      </c>
      <c r="IT624" t="s">
        <v>445</v>
      </c>
      <c r="IU624">
        <v>0</v>
      </c>
      <c r="IV624">
        <v>100</v>
      </c>
      <c r="IW624">
        <v>100</v>
      </c>
      <c r="IX624">
        <v>-1.28</v>
      </c>
      <c r="IY624">
        <v>0.278</v>
      </c>
      <c r="IZ624">
        <v>-1.101190050776656</v>
      </c>
      <c r="JA624">
        <v>-0.0009077452495023094</v>
      </c>
      <c r="JB624">
        <v>1.260287539409167E-06</v>
      </c>
      <c r="JC624">
        <v>-2.747980142854786E-10</v>
      </c>
      <c r="JD624">
        <v>0.01164710740424388</v>
      </c>
      <c r="JE624">
        <v>0.002354074995816399</v>
      </c>
      <c r="JF624">
        <v>0.0004967520844642659</v>
      </c>
      <c r="JG624">
        <v>-1.558376616488758E-06</v>
      </c>
      <c r="JH624">
        <v>1</v>
      </c>
      <c r="JI624">
        <v>1955</v>
      </c>
      <c r="JJ624">
        <v>1</v>
      </c>
      <c r="JK624">
        <v>26</v>
      </c>
      <c r="JL624">
        <v>194495.7</v>
      </c>
      <c r="JM624">
        <v>194495.9</v>
      </c>
      <c r="JN624">
        <v>1.31348</v>
      </c>
      <c r="JO624">
        <v>2.6416</v>
      </c>
      <c r="JP624">
        <v>1.49658</v>
      </c>
      <c r="JQ624">
        <v>2.34619</v>
      </c>
      <c r="JR624">
        <v>1.54785</v>
      </c>
      <c r="JS624">
        <v>2.35474</v>
      </c>
      <c r="JT624">
        <v>36.6233</v>
      </c>
      <c r="JU624">
        <v>24.1751</v>
      </c>
      <c r="JV624">
        <v>18</v>
      </c>
      <c r="JW624">
        <v>483.911</v>
      </c>
      <c r="JX624">
        <v>485.374</v>
      </c>
      <c r="JY624">
        <v>27.0851</v>
      </c>
      <c r="JZ624">
        <v>29.2036</v>
      </c>
      <c r="KA624">
        <v>29.9997</v>
      </c>
      <c r="KB624">
        <v>29.4716</v>
      </c>
      <c r="KC624">
        <v>29.4791</v>
      </c>
      <c r="KD624">
        <v>26.3825</v>
      </c>
      <c r="KE624">
        <v>18.6847</v>
      </c>
      <c r="KF624">
        <v>54.7605</v>
      </c>
      <c r="KG624">
        <v>27.0981</v>
      </c>
      <c r="KH624">
        <v>507.041</v>
      </c>
      <c r="KI624">
        <v>19.6419</v>
      </c>
      <c r="KJ624">
        <v>101.82</v>
      </c>
      <c r="KK624">
        <v>91.3899</v>
      </c>
    </row>
    <row r="625" spans="1:297">
      <c r="A625">
        <v>607</v>
      </c>
      <c r="B625">
        <v>1758659351.6</v>
      </c>
      <c r="C625">
        <v>17718.59999990463</v>
      </c>
      <c r="D625" t="s">
        <v>1664</v>
      </c>
      <c r="E625" t="s">
        <v>1665</v>
      </c>
      <c r="F625">
        <v>5</v>
      </c>
      <c r="G625" t="s">
        <v>1413</v>
      </c>
      <c r="H625" t="s">
        <v>438</v>
      </c>
      <c r="I625">
        <v>1758659343.814285</v>
      </c>
      <c r="J625">
        <f>(K625)/1000</f>
        <v>0</v>
      </c>
      <c r="K625">
        <f>IF(DP625, AN625, AH625)</f>
        <v>0</v>
      </c>
      <c r="L625">
        <f>IF(DP625, AI625, AG625)</f>
        <v>0</v>
      </c>
      <c r="M625">
        <f>DR625 - IF(AU625&gt;1, L625*DL625*100.0/(AW625), 0)</f>
        <v>0</v>
      </c>
      <c r="N625">
        <f>((T625-J625/2)*M625-L625)/(T625+J625/2)</f>
        <v>0</v>
      </c>
      <c r="O625">
        <f>N625*(DY625+DZ625)/1000.0</f>
        <v>0</v>
      </c>
      <c r="P625">
        <f>(DR625 - IF(AU625&gt;1, L625*DL625*100.0/(AW625), 0))*(DY625+DZ625)/1000.0</f>
        <v>0</v>
      </c>
      <c r="Q625">
        <f>2.0/((1/S625-1/R625)+SIGN(S625)*SQRT((1/S625-1/R625)*(1/S625-1/R625) + 4*DM625/((DM625+1)*(DM625+1))*(2*1/S625*1/R625-1/R625*1/R625)))</f>
        <v>0</v>
      </c>
      <c r="R625">
        <f>IF(LEFT(DN625,1)&lt;&gt;"0",IF(LEFT(DN625,1)="1",3.0,DO625),$D$5+$E$5*(EF625*DY625/($K$5*1000))+$F$5*(EF625*DY625/($K$5*1000))*MAX(MIN(DL625,$J$5),$I$5)*MAX(MIN(DL625,$J$5),$I$5)+$G$5*MAX(MIN(DL625,$J$5),$I$5)*(EF625*DY625/($K$5*1000))+$H$5*(EF625*DY625/($K$5*1000))*(EF625*DY625/($K$5*1000)))</f>
        <v>0</v>
      </c>
      <c r="S625">
        <f>J625*(1000-(1000*0.61365*exp(17.502*W625/(240.97+W625))/(DY625+DZ625)+DT625)/2)/(1000*0.61365*exp(17.502*W625/(240.97+W625))/(DY625+DZ625)-DT625)</f>
        <v>0</v>
      </c>
      <c r="T625">
        <f>1/((DM625+1)/(Q625/1.6)+1/(R625/1.37)) + DM625/((DM625+1)/(Q625/1.6) + DM625/(R625/1.37))</f>
        <v>0</v>
      </c>
      <c r="U625">
        <f>(DH625*DK625)</f>
        <v>0</v>
      </c>
      <c r="V625">
        <f>(EA625+(U625+2*0.95*5.67E-8*(((EA625+$B$9)+273)^4-(EA625+273)^4)-44100*J625)/(1.84*29.3*R625+8*0.95*5.67E-8*(EA625+273)^3))</f>
        <v>0</v>
      </c>
      <c r="W625">
        <f>($C$9*EB625+$D$9*EC625+$E$9*V625)</f>
        <v>0</v>
      </c>
      <c r="X625">
        <f>0.61365*exp(17.502*W625/(240.97+W625))</f>
        <v>0</v>
      </c>
      <c r="Y625">
        <f>(Z625/AA625*100)</f>
        <v>0</v>
      </c>
      <c r="Z625">
        <f>DT625*(DY625+DZ625)/1000</f>
        <v>0</v>
      </c>
      <c r="AA625">
        <f>0.61365*exp(17.502*EA625/(240.97+EA625))</f>
        <v>0</v>
      </c>
      <c r="AB625">
        <f>(X625-DT625*(DY625+DZ625)/1000)</f>
        <v>0</v>
      </c>
      <c r="AC625">
        <f>(-J625*44100)</f>
        <v>0</v>
      </c>
      <c r="AD625">
        <f>2*29.3*R625*0.92*(EA625-W625)</f>
        <v>0</v>
      </c>
      <c r="AE625">
        <f>2*0.95*5.67E-8*(((EA625+$B$9)+273)^4-(W625+273)^4)</f>
        <v>0</v>
      </c>
      <c r="AF625">
        <f>U625+AE625+AC625+AD625</f>
        <v>0</v>
      </c>
      <c r="AG625">
        <f>DX625*AU625*(DS625-DR625*(1000-AU625*DU625)/(1000-AU625*DT625))/(100*DL625)</f>
        <v>0</v>
      </c>
      <c r="AH625">
        <f>1000*DX625*AU625*(DT625-DU625)/(100*DL625*(1000-AU625*DT625))</f>
        <v>0</v>
      </c>
      <c r="AI625">
        <f>(AJ625 - AK625 - DY625*1E3/(8.314*(EA625+273.15)) * AM625/DX625 * AL625) * DX625/(100*DL625) * (1000 - DU625)/1000</f>
        <v>0</v>
      </c>
      <c r="AJ625">
        <v>501.4019338765092</v>
      </c>
      <c r="AK625">
        <v>474.098806060606</v>
      </c>
      <c r="AL625">
        <v>3.195626550108198</v>
      </c>
      <c r="AM625">
        <v>65.18477943434209</v>
      </c>
      <c r="AN625">
        <f>(AP625 - AO625 + DY625*1E3/(8.314*(EA625+273.15)) * AR625/DX625 * AQ625) * DX625/(100*DL625) * 1000/(1000 - AP625)</f>
        <v>0</v>
      </c>
      <c r="AO625">
        <v>19.65513380633775</v>
      </c>
      <c r="AP625">
        <v>21.8550096969697</v>
      </c>
      <c r="AQ625">
        <v>1.452611104593224E-05</v>
      </c>
      <c r="AR625">
        <v>105.4763033524908</v>
      </c>
      <c r="AS625">
        <v>0</v>
      </c>
      <c r="AT625">
        <v>0</v>
      </c>
      <c r="AU625">
        <f>IF(AS625*$H$15&gt;=AW625,1.0,(AW625/(AW625-AS625*$H$15)))</f>
        <v>0</v>
      </c>
      <c r="AV625">
        <f>(AU625-1)*100</f>
        <v>0</v>
      </c>
      <c r="AW625">
        <f>MAX(0,($B$15+$C$15*EF625)/(1+$D$15*EF625)*DY625/(EA625+273)*$E$15)</f>
        <v>0</v>
      </c>
      <c r="AX625" t="s">
        <v>439</v>
      </c>
      <c r="AY625" t="s">
        <v>439</v>
      </c>
      <c r="AZ625">
        <v>0</v>
      </c>
      <c r="BA625">
        <v>0</v>
      </c>
      <c r="BB625">
        <f>1-AZ625/BA625</f>
        <v>0</v>
      </c>
      <c r="BC625">
        <v>0</v>
      </c>
      <c r="BD625" t="s">
        <v>439</v>
      </c>
      <c r="BE625" t="s">
        <v>439</v>
      </c>
      <c r="BF625">
        <v>0</v>
      </c>
      <c r="BG625">
        <v>0</v>
      </c>
      <c r="BH625">
        <f>1-BF625/BG625</f>
        <v>0</v>
      </c>
      <c r="BI625">
        <v>0.5</v>
      </c>
      <c r="BJ625">
        <f>DI625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439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DH625">
        <f>$B$13*EG625+$C$13*EH625+$F$13*ES625*(1-EV625)</f>
        <v>0</v>
      </c>
      <c r="DI625">
        <f>DH625*DJ625</f>
        <v>0</v>
      </c>
      <c r="DJ625">
        <f>($B$13*$D$11+$C$13*$D$11+$F$13*((FF625+EX625)/MAX(FF625+EX625+FG625, 0.1)*$I$11+FG625/MAX(FF625+EX625+FG625, 0.1)*$J$11))/($B$13+$C$13+$F$13)</f>
        <v>0</v>
      </c>
      <c r="DK625">
        <f>($B$13*$K$11+$C$13*$K$11+$F$13*((FF625+EX625)/MAX(FF625+EX625+FG625, 0.1)*$P$11+FG625/MAX(FF625+EX625+FG625, 0.1)*$Q$11))/($B$13+$C$13+$F$13)</f>
        <v>0</v>
      </c>
      <c r="DL625">
        <v>5.79</v>
      </c>
      <c r="DM625">
        <v>0.5</v>
      </c>
      <c r="DN625" t="s">
        <v>440</v>
      </c>
      <c r="DO625">
        <v>2</v>
      </c>
      <c r="DP625" t="b">
        <v>1</v>
      </c>
      <c r="DQ625">
        <v>1758659343.814285</v>
      </c>
      <c r="DR625">
        <v>441.9436785714285</v>
      </c>
      <c r="DS625">
        <v>475.4756428571428</v>
      </c>
      <c r="DT625">
        <v>21.85088214285714</v>
      </c>
      <c r="DU625">
        <v>19.65666785714286</v>
      </c>
      <c r="DV625">
        <v>443.2232857142857</v>
      </c>
      <c r="DW625">
        <v>21.5729</v>
      </c>
      <c r="DX625">
        <v>500.0189999999999</v>
      </c>
      <c r="DY625">
        <v>90.23057142857144</v>
      </c>
      <c r="DZ625">
        <v>0.06792722142857142</v>
      </c>
      <c r="EA625">
        <v>28.68252142857142</v>
      </c>
      <c r="EB625">
        <v>29.99786428571428</v>
      </c>
      <c r="EC625">
        <v>999.9000000000002</v>
      </c>
      <c r="ED625">
        <v>0</v>
      </c>
      <c r="EE625">
        <v>0</v>
      </c>
      <c r="EF625">
        <v>10015.38535714286</v>
      </c>
      <c r="EG625">
        <v>0</v>
      </c>
      <c r="EH625">
        <v>11.3535</v>
      </c>
      <c r="EI625">
        <v>-33.53211071428571</v>
      </c>
      <c r="EJ625">
        <v>451.8161428571429</v>
      </c>
      <c r="EK625">
        <v>485.0091785714286</v>
      </c>
      <c r="EL625">
        <v>2.194202142857143</v>
      </c>
      <c r="EM625">
        <v>475.4756428571428</v>
      </c>
      <c r="EN625">
        <v>19.65666785714286</v>
      </c>
      <c r="EO625">
        <v>1.971616071428571</v>
      </c>
      <c r="EP625">
        <v>1.7736325</v>
      </c>
      <c r="EQ625">
        <v>17.21822142857143</v>
      </c>
      <c r="ER625">
        <v>15.556325</v>
      </c>
      <c r="ES625">
        <v>2000.005357142857</v>
      </c>
      <c r="ET625">
        <v>0.9799985357142856</v>
      </c>
      <c r="EU625">
        <v>0.02000166428571428</v>
      </c>
      <c r="EV625">
        <v>0</v>
      </c>
      <c r="EW625">
        <v>996.2211428571427</v>
      </c>
      <c r="EX625">
        <v>5.00078</v>
      </c>
      <c r="EY625">
        <v>19451.46071428571</v>
      </c>
      <c r="EZ625">
        <v>16379.67142857143</v>
      </c>
      <c r="FA625">
        <v>39.43946428571428</v>
      </c>
      <c r="FB625">
        <v>40.43257142857142</v>
      </c>
      <c r="FC625">
        <v>39.80107142857143</v>
      </c>
      <c r="FD625">
        <v>40.01974999999999</v>
      </c>
      <c r="FE625">
        <v>40.54232142857142</v>
      </c>
      <c r="FF625">
        <v>1955.105357142857</v>
      </c>
      <c r="FG625">
        <v>39.9</v>
      </c>
      <c r="FH625">
        <v>0</v>
      </c>
      <c r="FI625">
        <v>1758659350.2</v>
      </c>
      <c r="FJ625">
        <v>0</v>
      </c>
      <c r="FK625">
        <v>996.1201600000001</v>
      </c>
      <c r="FL625">
        <v>-6.560307690700173</v>
      </c>
      <c r="FM625">
        <v>-107.4153846013705</v>
      </c>
      <c r="FN625">
        <v>19450.012</v>
      </c>
      <c r="FO625">
        <v>15</v>
      </c>
      <c r="FP625">
        <v>0</v>
      </c>
      <c r="FQ625" t="s">
        <v>441</v>
      </c>
      <c r="FR625">
        <v>1746989605.5</v>
      </c>
      <c r="FS625">
        <v>1746989593.5</v>
      </c>
      <c r="FT625">
        <v>0</v>
      </c>
      <c r="FU625">
        <v>-0.274</v>
      </c>
      <c r="FV625">
        <v>-0.002</v>
      </c>
      <c r="FW625">
        <v>2.549</v>
      </c>
      <c r="FX625">
        <v>0.129</v>
      </c>
      <c r="FY625">
        <v>420</v>
      </c>
      <c r="FZ625">
        <v>17</v>
      </c>
      <c r="GA625">
        <v>0.02</v>
      </c>
      <c r="GB625">
        <v>0.04</v>
      </c>
      <c r="GC625">
        <v>-31.6814475</v>
      </c>
      <c r="GD625">
        <v>-38.41128517823631</v>
      </c>
      <c r="GE625">
        <v>3.846604358521129</v>
      </c>
      <c r="GF625">
        <v>0</v>
      </c>
      <c r="GG625">
        <v>996.4950588235295</v>
      </c>
      <c r="GH625">
        <v>-6.471168829918219</v>
      </c>
      <c r="GI625">
        <v>0.6609239940806824</v>
      </c>
      <c r="GJ625">
        <v>0</v>
      </c>
      <c r="GK625">
        <v>2.19283525</v>
      </c>
      <c r="GL625">
        <v>0.03579590994370525</v>
      </c>
      <c r="GM625">
        <v>0.004336519334385606</v>
      </c>
      <c r="GN625">
        <v>1</v>
      </c>
      <c r="GO625">
        <v>1</v>
      </c>
      <c r="GP625">
        <v>3</v>
      </c>
      <c r="GQ625" t="s">
        <v>448</v>
      </c>
      <c r="GR625">
        <v>3.10195</v>
      </c>
      <c r="GS625">
        <v>2.7263</v>
      </c>
      <c r="GT625">
        <v>0.09482549999999999</v>
      </c>
      <c r="GU625">
        <v>0.100016</v>
      </c>
      <c r="GV625">
        <v>0.100585</v>
      </c>
      <c r="GW625">
        <v>0.0945955</v>
      </c>
      <c r="GX625">
        <v>23627.6</v>
      </c>
      <c r="GY625">
        <v>21354.8</v>
      </c>
      <c r="GZ625">
        <v>26667.3</v>
      </c>
      <c r="HA625">
        <v>23951.1</v>
      </c>
      <c r="HB625">
        <v>38383.8</v>
      </c>
      <c r="HC625">
        <v>32064.1</v>
      </c>
      <c r="HD625">
        <v>46570.9</v>
      </c>
      <c r="HE625">
        <v>37898.1</v>
      </c>
      <c r="HF625">
        <v>1.86695</v>
      </c>
      <c r="HG625">
        <v>1.8474</v>
      </c>
      <c r="HH625">
        <v>0.181682</v>
      </c>
      <c r="HI625">
        <v>0</v>
      </c>
      <c r="HJ625">
        <v>27.0271</v>
      </c>
      <c r="HK625">
        <v>999.9</v>
      </c>
      <c r="HL625">
        <v>44.8</v>
      </c>
      <c r="HM625">
        <v>32.2</v>
      </c>
      <c r="HN625">
        <v>23.9776</v>
      </c>
      <c r="HO625">
        <v>61.0923</v>
      </c>
      <c r="HP625">
        <v>22.3758</v>
      </c>
      <c r="HQ625">
        <v>1</v>
      </c>
      <c r="HR625">
        <v>0.149952</v>
      </c>
      <c r="HS625">
        <v>0.152053</v>
      </c>
      <c r="HT625">
        <v>20.2799</v>
      </c>
      <c r="HU625">
        <v>5.21085</v>
      </c>
      <c r="HV625">
        <v>11.9797</v>
      </c>
      <c r="HW625">
        <v>4.96355</v>
      </c>
      <c r="HX625">
        <v>3.27433</v>
      </c>
      <c r="HY625">
        <v>9999</v>
      </c>
      <c r="HZ625">
        <v>9999</v>
      </c>
      <c r="IA625">
        <v>9999</v>
      </c>
      <c r="IB625">
        <v>999.9</v>
      </c>
      <c r="IC625">
        <v>1.86393</v>
      </c>
      <c r="ID625">
        <v>1.86008</v>
      </c>
      <c r="IE625">
        <v>1.85838</v>
      </c>
      <c r="IF625">
        <v>1.85975</v>
      </c>
      <c r="IG625">
        <v>1.85989</v>
      </c>
      <c r="IH625">
        <v>1.85837</v>
      </c>
      <c r="II625">
        <v>1.85745</v>
      </c>
      <c r="IJ625">
        <v>1.85242</v>
      </c>
      <c r="IK625">
        <v>0</v>
      </c>
      <c r="IL625">
        <v>0</v>
      </c>
      <c r="IM625">
        <v>0</v>
      </c>
      <c r="IN625">
        <v>0</v>
      </c>
      <c r="IO625" t="s">
        <v>443</v>
      </c>
      <c r="IP625" t="s">
        <v>444</v>
      </c>
      <c r="IQ625" t="s">
        <v>445</v>
      </c>
      <c r="IR625" t="s">
        <v>445</v>
      </c>
      <c r="IS625" t="s">
        <v>445</v>
      </c>
      <c r="IT625" t="s">
        <v>445</v>
      </c>
      <c r="IU625">
        <v>0</v>
      </c>
      <c r="IV625">
        <v>100</v>
      </c>
      <c r="IW625">
        <v>100</v>
      </c>
      <c r="IX625">
        <v>-1.279</v>
      </c>
      <c r="IY625">
        <v>0.2781</v>
      </c>
      <c r="IZ625">
        <v>-1.101190050776656</v>
      </c>
      <c r="JA625">
        <v>-0.0009077452495023094</v>
      </c>
      <c r="JB625">
        <v>1.260287539409167E-06</v>
      </c>
      <c r="JC625">
        <v>-2.747980142854786E-10</v>
      </c>
      <c r="JD625">
        <v>0.01164710740424388</v>
      </c>
      <c r="JE625">
        <v>0.002354074995816399</v>
      </c>
      <c r="JF625">
        <v>0.0004967520844642659</v>
      </c>
      <c r="JG625">
        <v>-1.558376616488758E-06</v>
      </c>
      <c r="JH625">
        <v>1</v>
      </c>
      <c r="JI625">
        <v>1955</v>
      </c>
      <c r="JJ625">
        <v>1</v>
      </c>
      <c r="JK625">
        <v>26</v>
      </c>
      <c r="JL625">
        <v>194495.8</v>
      </c>
      <c r="JM625">
        <v>194496</v>
      </c>
      <c r="JN625">
        <v>1.34399</v>
      </c>
      <c r="JO625">
        <v>2.6416</v>
      </c>
      <c r="JP625">
        <v>1.49658</v>
      </c>
      <c r="JQ625">
        <v>2.34619</v>
      </c>
      <c r="JR625">
        <v>1.54907</v>
      </c>
      <c r="JS625">
        <v>2.41211</v>
      </c>
      <c r="JT625">
        <v>36.6233</v>
      </c>
      <c r="JU625">
        <v>24.1751</v>
      </c>
      <c r="JV625">
        <v>18</v>
      </c>
      <c r="JW625">
        <v>483.707</v>
      </c>
      <c r="JX625">
        <v>485.865</v>
      </c>
      <c r="JY625">
        <v>27.0936</v>
      </c>
      <c r="JZ625">
        <v>29.2021</v>
      </c>
      <c r="KA625">
        <v>29.9999</v>
      </c>
      <c r="KB625">
        <v>29.4697</v>
      </c>
      <c r="KC625">
        <v>29.4772</v>
      </c>
      <c r="KD625">
        <v>27.1257</v>
      </c>
      <c r="KE625">
        <v>18.6847</v>
      </c>
      <c r="KF625">
        <v>54.7605</v>
      </c>
      <c r="KG625">
        <v>27.102</v>
      </c>
      <c r="KH625">
        <v>527.08</v>
      </c>
      <c r="KI625">
        <v>19.6419</v>
      </c>
      <c r="KJ625">
        <v>101.82</v>
      </c>
      <c r="KK625">
        <v>91.39149999999999</v>
      </c>
    </row>
    <row r="626" spans="1:297">
      <c r="A626">
        <v>608</v>
      </c>
      <c r="B626">
        <v>1758659356.6</v>
      </c>
      <c r="C626">
        <v>17723.59999990463</v>
      </c>
      <c r="D626" t="s">
        <v>1666</v>
      </c>
      <c r="E626" t="s">
        <v>1667</v>
      </c>
      <c r="F626">
        <v>5</v>
      </c>
      <c r="G626" t="s">
        <v>1413</v>
      </c>
      <c r="H626" t="s">
        <v>438</v>
      </c>
      <c r="I626">
        <v>1758659349.1</v>
      </c>
      <c r="J626">
        <f>(K626)/1000</f>
        <v>0</v>
      </c>
      <c r="K626">
        <f>IF(DP626, AN626, AH626)</f>
        <v>0</v>
      </c>
      <c r="L626">
        <f>IF(DP626, AI626, AG626)</f>
        <v>0</v>
      </c>
      <c r="M626">
        <f>DR626 - IF(AU626&gt;1, L626*DL626*100.0/(AW626), 0)</f>
        <v>0</v>
      </c>
      <c r="N626">
        <f>((T626-J626/2)*M626-L626)/(T626+J626/2)</f>
        <v>0</v>
      </c>
      <c r="O626">
        <f>N626*(DY626+DZ626)/1000.0</f>
        <v>0</v>
      </c>
      <c r="P626">
        <f>(DR626 - IF(AU626&gt;1, L626*DL626*100.0/(AW626), 0))*(DY626+DZ626)/1000.0</f>
        <v>0</v>
      </c>
      <c r="Q626">
        <f>2.0/((1/S626-1/R626)+SIGN(S626)*SQRT((1/S626-1/R626)*(1/S626-1/R626) + 4*DM626/((DM626+1)*(DM626+1))*(2*1/S626*1/R626-1/R626*1/R626)))</f>
        <v>0</v>
      </c>
      <c r="R626">
        <f>IF(LEFT(DN626,1)&lt;&gt;"0",IF(LEFT(DN626,1)="1",3.0,DO626),$D$5+$E$5*(EF626*DY626/($K$5*1000))+$F$5*(EF626*DY626/($K$5*1000))*MAX(MIN(DL626,$J$5),$I$5)*MAX(MIN(DL626,$J$5),$I$5)+$G$5*MAX(MIN(DL626,$J$5),$I$5)*(EF626*DY626/($K$5*1000))+$H$5*(EF626*DY626/($K$5*1000))*(EF626*DY626/($K$5*1000)))</f>
        <v>0</v>
      </c>
      <c r="S626">
        <f>J626*(1000-(1000*0.61365*exp(17.502*W626/(240.97+W626))/(DY626+DZ626)+DT626)/2)/(1000*0.61365*exp(17.502*W626/(240.97+W626))/(DY626+DZ626)-DT626)</f>
        <v>0</v>
      </c>
      <c r="T626">
        <f>1/((DM626+1)/(Q626/1.6)+1/(R626/1.37)) + DM626/((DM626+1)/(Q626/1.6) + DM626/(R626/1.37))</f>
        <v>0</v>
      </c>
      <c r="U626">
        <f>(DH626*DK626)</f>
        <v>0</v>
      </c>
      <c r="V626">
        <f>(EA626+(U626+2*0.95*5.67E-8*(((EA626+$B$9)+273)^4-(EA626+273)^4)-44100*J626)/(1.84*29.3*R626+8*0.95*5.67E-8*(EA626+273)^3))</f>
        <v>0</v>
      </c>
      <c r="W626">
        <f>($C$9*EB626+$D$9*EC626+$E$9*V626)</f>
        <v>0</v>
      </c>
      <c r="X626">
        <f>0.61365*exp(17.502*W626/(240.97+W626))</f>
        <v>0</v>
      </c>
      <c r="Y626">
        <f>(Z626/AA626*100)</f>
        <v>0</v>
      </c>
      <c r="Z626">
        <f>DT626*(DY626+DZ626)/1000</f>
        <v>0</v>
      </c>
      <c r="AA626">
        <f>0.61365*exp(17.502*EA626/(240.97+EA626))</f>
        <v>0</v>
      </c>
      <c r="AB626">
        <f>(X626-DT626*(DY626+DZ626)/1000)</f>
        <v>0</v>
      </c>
      <c r="AC626">
        <f>(-J626*44100)</f>
        <v>0</v>
      </c>
      <c r="AD626">
        <f>2*29.3*R626*0.92*(EA626-W626)</f>
        <v>0</v>
      </c>
      <c r="AE626">
        <f>2*0.95*5.67E-8*(((EA626+$B$9)+273)^4-(W626+273)^4)</f>
        <v>0</v>
      </c>
      <c r="AF626">
        <f>U626+AE626+AC626+AD626</f>
        <v>0</v>
      </c>
      <c r="AG626">
        <f>DX626*AU626*(DS626-DR626*(1000-AU626*DU626)/(1000-AU626*DT626))/(100*DL626)</f>
        <v>0</v>
      </c>
      <c r="AH626">
        <f>1000*DX626*AU626*(DT626-DU626)/(100*DL626*(1000-AU626*DT626))</f>
        <v>0</v>
      </c>
      <c r="AI626">
        <f>(AJ626 - AK626 - DY626*1E3/(8.314*(EA626+273.15)) * AM626/DX626 * AL626) * DX626/(100*DL626) * (1000 - DU626)/1000</f>
        <v>0</v>
      </c>
      <c r="AJ626">
        <v>518.4917420412762</v>
      </c>
      <c r="AK626">
        <v>490.4105030303028</v>
      </c>
      <c r="AL626">
        <v>3.271113275053952</v>
      </c>
      <c r="AM626">
        <v>65.18477943434209</v>
      </c>
      <c r="AN626">
        <f>(AP626 - AO626 + DY626*1E3/(8.314*(EA626+273.15)) * AR626/DX626 * AQ626) * DX626/(100*DL626) * 1000/(1000 - AP626)</f>
        <v>0</v>
      </c>
      <c r="AO626">
        <v>19.65298659131697</v>
      </c>
      <c r="AP626">
        <v>21.86108424242424</v>
      </c>
      <c r="AQ626">
        <v>1.80320422450348E-05</v>
      </c>
      <c r="AR626">
        <v>105.4763033524908</v>
      </c>
      <c r="AS626">
        <v>0</v>
      </c>
      <c r="AT626">
        <v>0</v>
      </c>
      <c r="AU626">
        <f>IF(AS626*$H$15&gt;=AW626,1.0,(AW626/(AW626-AS626*$H$15)))</f>
        <v>0</v>
      </c>
      <c r="AV626">
        <f>(AU626-1)*100</f>
        <v>0</v>
      </c>
      <c r="AW626">
        <f>MAX(0,($B$15+$C$15*EF626)/(1+$D$15*EF626)*DY626/(EA626+273)*$E$15)</f>
        <v>0</v>
      </c>
      <c r="AX626" t="s">
        <v>439</v>
      </c>
      <c r="AY626" t="s">
        <v>439</v>
      </c>
      <c r="AZ626">
        <v>0</v>
      </c>
      <c r="BA626">
        <v>0</v>
      </c>
      <c r="BB626">
        <f>1-AZ626/BA626</f>
        <v>0</v>
      </c>
      <c r="BC626">
        <v>0</v>
      </c>
      <c r="BD626" t="s">
        <v>439</v>
      </c>
      <c r="BE626" t="s">
        <v>439</v>
      </c>
      <c r="BF626">
        <v>0</v>
      </c>
      <c r="BG626">
        <v>0</v>
      </c>
      <c r="BH626">
        <f>1-BF626/BG626</f>
        <v>0</v>
      </c>
      <c r="BI626">
        <v>0.5</v>
      </c>
      <c r="BJ626">
        <f>DI626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439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DH626">
        <f>$B$13*EG626+$C$13*EH626+$F$13*ES626*(1-EV626)</f>
        <v>0</v>
      </c>
      <c r="DI626">
        <f>DH626*DJ626</f>
        <v>0</v>
      </c>
      <c r="DJ626">
        <f>($B$13*$D$11+$C$13*$D$11+$F$13*((FF626+EX626)/MAX(FF626+EX626+FG626, 0.1)*$I$11+FG626/MAX(FF626+EX626+FG626, 0.1)*$J$11))/($B$13+$C$13+$F$13)</f>
        <v>0</v>
      </c>
      <c r="DK626">
        <f>($B$13*$K$11+$C$13*$K$11+$F$13*((FF626+EX626)/MAX(FF626+EX626+FG626, 0.1)*$P$11+FG626/MAX(FF626+EX626+FG626, 0.1)*$Q$11))/($B$13+$C$13+$F$13)</f>
        <v>0</v>
      </c>
      <c r="DL626">
        <v>5.79</v>
      </c>
      <c r="DM626">
        <v>0.5</v>
      </c>
      <c r="DN626" t="s">
        <v>440</v>
      </c>
      <c r="DO626">
        <v>2</v>
      </c>
      <c r="DP626" t="b">
        <v>1</v>
      </c>
      <c r="DQ626">
        <v>1758659349.1</v>
      </c>
      <c r="DR626">
        <v>457.6723703703704</v>
      </c>
      <c r="DS626">
        <v>493.1651851851852</v>
      </c>
      <c r="DT626">
        <v>21.85379259259259</v>
      </c>
      <c r="DU626">
        <v>19.65505925925926</v>
      </c>
      <c r="DV626">
        <v>458.951</v>
      </c>
      <c r="DW626">
        <v>21.57574444444445</v>
      </c>
      <c r="DX626">
        <v>500.0031851851851</v>
      </c>
      <c r="DY626">
        <v>90.23105185185186</v>
      </c>
      <c r="DZ626">
        <v>0.06806822222222221</v>
      </c>
      <c r="EA626">
        <v>28.68202962962964</v>
      </c>
      <c r="EB626">
        <v>29.99336296296296</v>
      </c>
      <c r="EC626">
        <v>999.9000000000001</v>
      </c>
      <c r="ED626">
        <v>0</v>
      </c>
      <c r="EE626">
        <v>0</v>
      </c>
      <c r="EF626">
        <v>10003.45962962963</v>
      </c>
      <c r="EG626">
        <v>0</v>
      </c>
      <c r="EH626">
        <v>11.3535</v>
      </c>
      <c r="EI626">
        <v>-35.49298518518518</v>
      </c>
      <c r="EJ626">
        <v>467.8975925925926</v>
      </c>
      <c r="EK626">
        <v>503.0526296296297</v>
      </c>
      <c r="EL626">
        <v>2.198728888888889</v>
      </c>
      <c r="EM626">
        <v>493.1651851851852</v>
      </c>
      <c r="EN626">
        <v>19.65505925925926</v>
      </c>
      <c r="EO626">
        <v>1.971888888888889</v>
      </c>
      <c r="EP626">
        <v>1.773496296296296</v>
      </c>
      <c r="EQ626">
        <v>17.22040370370371</v>
      </c>
      <c r="ER626">
        <v>15.55511481481482</v>
      </c>
      <c r="ES626">
        <v>1999.981111111111</v>
      </c>
      <c r="ET626">
        <v>0.9799982222222221</v>
      </c>
      <c r="EU626">
        <v>0.02000197777777778</v>
      </c>
      <c r="EV626">
        <v>0</v>
      </c>
      <c r="EW626">
        <v>995.7978888888888</v>
      </c>
      <c r="EX626">
        <v>5.00078</v>
      </c>
      <c r="EY626">
        <v>19442.81481481481</v>
      </c>
      <c r="EZ626">
        <v>16379.46666666667</v>
      </c>
      <c r="FA626">
        <v>39.44648148148148</v>
      </c>
      <c r="FB626">
        <v>40.43011111111111</v>
      </c>
      <c r="FC626">
        <v>39.79140740740741</v>
      </c>
      <c r="FD626">
        <v>40.01814814814814</v>
      </c>
      <c r="FE626">
        <v>40.54848148148148</v>
      </c>
      <c r="FF626">
        <v>1955.081111111111</v>
      </c>
      <c r="FG626">
        <v>39.9</v>
      </c>
      <c r="FH626">
        <v>0</v>
      </c>
      <c r="FI626">
        <v>1758659355</v>
      </c>
      <c r="FJ626">
        <v>0</v>
      </c>
      <c r="FK626">
        <v>995.75068</v>
      </c>
      <c r="FL626">
        <v>-4.10915384370878</v>
      </c>
      <c r="FM626">
        <v>-74.18461524351669</v>
      </c>
      <c r="FN626">
        <v>19442.572</v>
      </c>
      <c r="FO626">
        <v>15</v>
      </c>
      <c r="FP626">
        <v>0</v>
      </c>
      <c r="FQ626" t="s">
        <v>441</v>
      </c>
      <c r="FR626">
        <v>1746989605.5</v>
      </c>
      <c r="FS626">
        <v>1746989593.5</v>
      </c>
      <c r="FT626">
        <v>0</v>
      </c>
      <c r="FU626">
        <v>-0.274</v>
      </c>
      <c r="FV626">
        <v>-0.002</v>
      </c>
      <c r="FW626">
        <v>2.549</v>
      </c>
      <c r="FX626">
        <v>0.129</v>
      </c>
      <c r="FY626">
        <v>420</v>
      </c>
      <c r="FZ626">
        <v>17</v>
      </c>
      <c r="GA626">
        <v>0.02</v>
      </c>
      <c r="GB626">
        <v>0.04</v>
      </c>
      <c r="GC626">
        <v>-33.92223</v>
      </c>
      <c r="GD626">
        <v>-24.37286679174485</v>
      </c>
      <c r="GE626">
        <v>2.430053627000853</v>
      </c>
      <c r="GF626">
        <v>0</v>
      </c>
      <c r="GG626">
        <v>996.1053823529413</v>
      </c>
      <c r="GH626">
        <v>-5.626753249502252</v>
      </c>
      <c r="GI626">
        <v>0.5949028103869017</v>
      </c>
      <c r="GJ626">
        <v>0</v>
      </c>
      <c r="GK626">
        <v>2.1961125</v>
      </c>
      <c r="GL626">
        <v>0.0462650656660374</v>
      </c>
      <c r="GM626">
        <v>0.00491632370272748</v>
      </c>
      <c r="GN626">
        <v>1</v>
      </c>
      <c r="GO626">
        <v>1</v>
      </c>
      <c r="GP626">
        <v>3</v>
      </c>
      <c r="GQ626" t="s">
        <v>448</v>
      </c>
      <c r="GR626">
        <v>3.10227</v>
      </c>
      <c r="GS626">
        <v>2.72644</v>
      </c>
      <c r="GT626">
        <v>0.0972066</v>
      </c>
      <c r="GU626">
        <v>0.102447</v>
      </c>
      <c r="GV626">
        <v>0.100604</v>
      </c>
      <c r="GW626">
        <v>0.0945901</v>
      </c>
      <c r="GX626">
        <v>23565.8</v>
      </c>
      <c r="GY626">
        <v>21297.3</v>
      </c>
      <c r="GZ626">
        <v>26667.7</v>
      </c>
      <c r="HA626">
        <v>23951.3</v>
      </c>
      <c r="HB626">
        <v>38383.5</v>
      </c>
      <c r="HC626">
        <v>32064.6</v>
      </c>
      <c r="HD626">
        <v>46571.3</v>
      </c>
      <c r="HE626">
        <v>37898.3</v>
      </c>
      <c r="HF626">
        <v>1.86745</v>
      </c>
      <c r="HG626">
        <v>1.84693</v>
      </c>
      <c r="HH626">
        <v>0.181809</v>
      </c>
      <c r="HI626">
        <v>0</v>
      </c>
      <c r="HJ626">
        <v>27.0271</v>
      </c>
      <c r="HK626">
        <v>999.9</v>
      </c>
      <c r="HL626">
        <v>44.8</v>
      </c>
      <c r="HM626">
        <v>32.2</v>
      </c>
      <c r="HN626">
        <v>23.9777</v>
      </c>
      <c r="HO626">
        <v>60.8923</v>
      </c>
      <c r="HP626">
        <v>22.496</v>
      </c>
      <c r="HQ626">
        <v>1</v>
      </c>
      <c r="HR626">
        <v>0.149599</v>
      </c>
      <c r="HS626">
        <v>0.143671</v>
      </c>
      <c r="HT626">
        <v>20.2801</v>
      </c>
      <c r="HU626">
        <v>5.21115</v>
      </c>
      <c r="HV626">
        <v>11.98</v>
      </c>
      <c r="HW626">
        <v>4.96335</v>
      </c>
      <c r="HX626">
        <v>3.27435</v>
      </c>
      <c r="HY626">
        <v>9999</v>
      </c>
      <c r="HZ626">
        <v>9999</v>
      </c>
      <c r="IA626">
        <v>9999</v>
      </c>
      <c r="IB626">
        <v>999.9</v>
      </c>
      <c r="IC626">
        <v>1.86392</v>
      </c>
      <c r="ID626">
        <v>1.86006</v>
      </c>
      <c r="IE626">
        <v>1.85838</v>
      </c>
      <c r="IF626">
        <v>1.85974</v>
      </c>
      <c r="IG626">
        <v>1.85989</v>
      </c>
      <c r="IH626">
        <v>1.85837</v>
      </c>
      <c r="II626">
        <v>1.85746</v>
      </c>
      <c r="IJ626">
        <v>1.8524</v>
      </c>
      <c r="IK626">
        <v>0</v>
      </c>
      <c r="IL626">
        <v>0</v>
      </c>
      <c r="IM626">
        <v>0</v>
      </c>
      <c r="IN626">
        <v>0</v>
      </c>
      <c r="IO626" t="s">
        <v>443</v>
      </c>
      <c r="IP626" t="s">
        <v>444</v>
      </c>
      <c r="IQ626" t="s">
        <v>445</v>
      </c>
      <c r="IR626" t="s">
        <v>445</v>
      </c>
      <c r="IS626" t="s">
        <v>445</v>
      </c>
      <c r="IT626" t="s">
        <v>445</v>
      </c>
      <c r="IU626">
        <v>0</v>
      </c>
      <c r="IV626">
        <v>100</v>
      </c>
      <c r="IW626">
        <v>100</v>
      </c>
      <c r="IX626">
        <v>-1.277</v>
      </c>
      <c r="IY626">
        <v>0.2782</v>
      </c>
      <c r="IZ626">
        <v>-1.101190050776656</v>
      </c>
      <c r="JA626">
        <v>-0.0009077452495023094</v>
      </c>
      <c r="JB626">
        <v>1.260287539409167E-06</v>
      </c>
      <c r="JC626">
        <v>-2.747980142854786E-10</v>
      </c>
      <c r="JD626">
        <v>0.01164710740424388</v>
      </c>
      <c r="JE626">
        <v>0.002354074995816399</v>
      </c>
      <c r="JF626">
        <v>0.0004967520844642659</v>
      </c>
      <c r="JG626">
        <v>-1.558376616488758E-06</v>
      </c>
      <c r="JH626">
        <v>1</v>
      </c>
      <c r="JI626">
        <v>1955</v>
      </c>
      <c r="JJ626">
        <v>1</v>
      </c>
      <c r="JK626">
        <v>26</v>
      </c>
      <c r="JL626">
        <v>194495.9</v>
      </c>
      <c r="JM626">
        <v>194496.1</v>
      </c>
      <c r="JN626">
        <v>1.38428</v>
      </c>
      <c r="JO626">
        <v>2.63672</v>
      </c>
      <c r="JP626">
        <v>1.49658</v>
      </c>
      <c r="JQ626">
        <v>2.34619</v>
      </c>
      <c r="JR626">
        <v>1.54907</v>
      </c>
      <c r="JS626">
        <v>2.47192</v>
      </c>
      <c r="JT626">
        <v>36.6233</v>
      </c>
      <c r="JU626">
        <v>24.1838</v>
      </c>
      <c r="JV626">
        <v>18</v>
      </c>
      <c r="JW626">
        <v>483.982</v>
      </c>
      <c r="JX626">
        <v>485.534</v>
      </c>
      <c r="JY626">
        <v>27.1</v>
      </c>
      <c r="JZ626">
        <v>29.2002</v>
      </c>
      <c r="KA626">
        <v>29.9998</v>
      </c>
      <c r="KB626">
        <v>29.4675</v>
      </c>
      <c r="KC626">
        <v>29.4746</v>
      </c>
      <c r="KD626">
        <v>27.8023</v>
      </c>
      <c r="KE626">
        <v>18.6847</v>
      </c>
      <c r="KF626">
        <v>54.7605</v>
      </c>
      <c r="KG626">
        <v>27.1107</v>
      </c>
      <c r="KH626">
        <v>540.484</v>
      </c>
      <c r="KI626">
        <v>19.6419</v>
      </c>
      <c r="KJ626">
        <v>101.821</v>
      </c>
      <c r="KK626">
        <v>91.3921</v>
      </c>
    </row>
    <row r="627" spans="1:297">
      <c r="A627">
        <v>609</v>
      </c>
      <c r="B627">
        <v>1758659361.6</v>
      </c>
      <c r="C627">
        <v>17728.59999990463</v>
      </c>
      <c r="D627" t="s">
        <v>1668</v>
      </c>
      <c r="E627" t="s">
        <v>1669</v>
      </c>
      <c r="F627">
        <v>5</v>
      </c>
      <c r="G627" t="s">
        <v>1413</v>
      </c>
      <c r="H627" t="s">
        <v>438</v>
      </c>
      <c r="I627">
        <v>1758659353.814285</v>
      </c>
      <c r="J627">
        <f>(K627)/1000</f>
        <v>0</v>
      </c>
      <c r="K627">
        <f>IF(DP627, AN627, AH627)</f>
        <v>0</v>
      </c>
      <c r="L627">
        <f>IF(DP627, AI627, AG627)</f>
        <v>0</v>
      </c>
      <c r="M627">
        <f>DR627 - IF(AU627&gt;1, L627*DL627*100.0/(AW627), 0)</f>
        <v>0</v>
      </c>
      <c r="N627">
        <f>((T627-J627/2)*M627-L627)/(T627+J627/2)</f>
        <v>0</v>
      </c>
      <c r="O627">
        <f>N627*(DY627+DZ627)/1000.0</f>
        <v>0</v>
      </c>
      <c r="P627">
        <f>(DR627 - IF(AU627&gt;1, L627*DL627*100.0/(AW627), 0))*(DY627+DZ627)/1000.0</f>
        <v>0</v>
      </c>
      <c r="Q627">
        <f>2.0/((1/S627-1/R627)+SIGN(S627)*SQRT((1/S627-1/R627)*(1/S627-1/R627) + 4*DM627/((DM627+1)*(DM627+1))*(2*1/S627*1/R627-1/R627*1/R627)))</f>
        <v>0</v>
      </c>
      <c r="R627">
        <f>IF(LEFT(DN627,1)&lt;&gt;"0",IF(LEFT(DN627,1)="1",3.0,DO627),$D$5+$E$5*(EF627*DY627/($K$5*1000))+$F$5*(EF627*DY627/($K$5*1000))*MAX(MIN(DL627,$J$5),$I$5)*MAX(MIN(DL627,$J$5),$I$5)+$G$5*MAX(MIN(DL627,$J$5),$I$5)*(EF627*DY627/($K$5*1000))+$H$5*(EF627*DY627/($K$5*1000))*(EF627*DY627/($K$5*1000)))</f>
        <v>0</v>
      </c>
      <c r="S627">
        <f>J627*(1000-(1000*0.61365*exp(17.502*W627/(240.97+W627))/(DY627+DZ627)+DT627)/2)/(1000*0.61365*exp(17.502*W627/(240.97+W627))/(DY627+DZ627)-DT627)</f>
        <v>0</v>
      </c>
      <c r="T627">
        <f>1/((DM627+1)/(Q627/1.6)+1/(R627/1.37)) + DM627/((DM627+1)/(Q627/1.6) + DM627/(R627/1.37))</f>
        <v>0</v>
      </c>
      <c r="U627">
        <f>(DH627*DK627)</f>
        <v>0</v>
      </c>
      <c r="V627">
        <f>(EA627+(U627+2*0.95*5.67E-8*(((EA627+$B$9)+273)^4-(EA627+273)^4)-44100*J627)/(1.84*29.3*R627+8*0.95*5.67E-8*(EA627+273)^3))</f>
        <v>0</v>
      </c>
      <c r="W627">
        <f>($C$9*EB627+$D$9*EC627+$E$9*V627)</f>
        <v>0</v>
      </c>
      <c r="X627">
        <f>0.61365*exp(17.502*W627/(240.97+W627))</f>
        <v>0</v>
      </c>
      <c r="Y627">
        <f>(Z627/AA627*100)</f>
        <v>0</v>
      </c>
      <c r="Z627">
        <f>DT627*(DY627+DZ627)/1000</f>
        <v>0</v>
      </c>
      <c r="AA627">
        <f>0.61365*exp(17.502*EA627/(240.97+EA627))</f>
        <v>0</v>
      </c>
      <c r="AB627">
        <f>(X627-DT627*(DY627+DZ627)/1000)</f>
        <v>0</v>
      </c>
      <c r="AC627">
        <f>(-J627*44100)</f>
        <v>0</v>
      </c>
      <c r="AD627">
        <f>2*29.3*R627*0.92*(EA627-W627)</f>
        <v>0</v>
      </c>
      <c r="AE627">
        <f>2*0.95*5.67E-8*(((EA627+$B$9)+273)^4-(W627+273)^4)</f>
        <v>0</v>
      </c>
      <c r="AF627">
        <f>U627+AE627+AC627+AD627</f>
        <v>0</v>
      </c>
      <c r="AG627">
        <f>DX627*AU627*(DS627-DR627*(1000-AU627*DU627)/(1000-AU627*DT627))/(100*DL627)</f>
        <v>0</v>
      </c>
      <c r="AH627">
        <f>1000*DX627*AU627*(DT627-DU627)/(100*DL627*(1000-AU627*DT627))</f>
        <v>0</v>
      </c>
      <c r="AI627">
        <f>(AJ627 - AK627 - DY627*1E3/(8.314*(EA627+273.15)) * AM627/DX627 * AL627) * DX627/(100*DL627) * (1000 - DU627)/1000</f>
        <v>0</v>
      </c>
      <c r="AJ627">
        <v>535.7442667852264</v>
      </c>
      <c r="AK627">
        <v>506.8957212121211</v>
      </c>
      <c r="AL627">
        <v>3.288607641278679</v>
      </c>
      <c r="AM627">
        <v>65.18477943434209</v>
      </c>
      <c r="AN627">
        <f>(AP627 - AO627 + DY627*1E3/(8.314*(EA627+273.15)) * AR627/DX627 * AQ627) * DX627/(100*DL627) * 1000/(1000 - AP627)</f>
        <v>0</v>
      </c>
      <c r="AO627">
        <v>19.65580776615107</v>
      </c>
      <c r="AP627">
        <v>21.86449878787878</v>
      </c>
      <c r="AQ627">
        <v>6.366906819134725E-06</v>
      </c>
      <c r="AR627">
        <v>105.4763033524908</v>
      </c>
      <c r="AS627">
        <v>0</v>
      </c>
      <c r="AT627">
        <v>0</v>
      </c>
      <c r="AU627">
        <f>IF(AS627*$H$15&gt;=AW627,1.0,(AW627/(AW627-AS627*$H$15)))</f>
        <v>0</v>
      </c>
      <c r="AV627">
        <f>(AU627-1)*100</f>
        <v>0</v>
      </c>
      <c r="AW627">
        <f>MAX(0,($B$15+$C$15*EF627)/(1+$D$15*EF627)*DY627/(EA627+273)*$E$15)</f>
        <v>0</v>
      </c>
      <c r="AX627" t="s">
        <v>439</v>
      </c>
      <c r="AY627" t="s">
        <v>439</v>
      </c>
      <c r="AZ627">
        <v>0</v>
      </c>
      <c r="BA627">
        <v>0</v>
      </c>
      <c r="BB627">
        <f>1-AZ627/BA627</f>
        <v>0</v>
      </c>
      <c r="BC627">
        <v>0</v>
      </c>
      <c r="BD627" t="s">
        <v>439</v>
      </c>
      <c r="BE627" t="s">
        <v>439</v>
      </c>
      <c r="BF627">
        <v>0</v>
      </c>
      <c r="BG627">
        <v>0</v>
      </c>
      <c r="BH627">
        <f>1-BF627/BG627</f>
        <v>0</v>
      </c>
      <c r="BI627">
        <v>0.5</v>
      </c>
      <c r="BJ627">
        <f>DI627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439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DH627">
        <f>$B$13*EG627+$C$13*EH627+$F$13*ES627*(1-EV627)</f>
        <v>0</v>
      </c>
      <c r="DI627">
        <f>DH627*DJ627</f>
        <v>0</v>
      </c>
      <c r="DJ627">
        <f>($B$13*$D$11+$C$13*$D$11+$F$13*((FF627+EX627)/MAX(FF627+EX627+FG627, 0.1)*$I$11+FG627/MAX(FF627+EX627+FG627, 0.1)*$J$11))/($B$13+$C$13+$F$13)</f>
        <v>0</v>
      </c>
      <c r="DK627">
        <f>($B$13*$K$11+$C$13*$K$11+$F$13*((FF627+EX627)/MAX(FF627+EX627+FG627, 0.1)*$P$11+FG627/MAX(FF627+EX627+FG627, 0.1)*$Q$11))/($B$13+$C$13+$F$13)</f>
        <v>0</v>
      </c>
      <c r="DL627">
        <v>5.79</v>
      </c>
      <c r="DM627">
        <v>0.5</v>
      </c>
      <c r="DN627" t="s">
        <v>440</v>
      </c>
      <c r="DO627">
        <v>2</v>
      </c>
      <c r="DP627" t="b">
        <v>1</v>
      </c>
      <c r="DQ627">
        <v>1758659353.814285</v>
      </c>
      <c r="DR627">
        <v>472.4778571428573</v>
      </c>
      <c r="DS627">
        <v>509.0271785714285</v>
      </c>
      <c r="DT627">
        <v>21.85839642857143</v>
      </c>
      <c r="DU627">
        <v>19.65473928571428</v>
      </c>
      <c r="DV627">
        <v>473.7551428571429</v>
      </c>
      <c r="DW627">
        <v>21.58026785714286</v>
      </c>
      <c r="DX627">
        <v>499.9774642857143</v>
      </c>
      <c r="DY627">
        <v>90.23091071428568</v>
      </c>
      <c r="DZ627">
        <v>0.06824957857142856</v>
      </c>
      <c r="EA627">
        <v>28.68295714285714</v>
      </c>
      <c r="EB627">
        <v>29.99218571428571</v>
      </c>
      <c r="EC627">
        <v>999.9000000000002</v>
      </c>
      <c r="ED627">
        <v>0</v>
      </c>
      <c r="EE627">
        <v>0</v>
      </c>
      <c r="EF627">
        <v>9990.875</v>
      </c>
      <c r="EG627">
        <v>0</v>
      </c>
      <c r="EH627">
        <v>11.3535</v>
      </c>
      <c r="EI627">
        <v>-36.54953571428571</v>
      </c>
      <c r="EJ627">
        <v>483.0361785714285</v>
      </c>
      <c r="EK627">
        <v>519.2325357142856</v>
      </c>
      <c r="EL627">
        <v>2.203668928571429</v>
      </c>
      <c r="EM627">
        <v>509.0271785714285</v>
      </c>
      <c r="EN627">
        <v>19.65473928571428</v>
      </c>
      <c r="EO627">
        <v>1.9723025</v>
      </c>
      <c r="EP627">
        <v>1.773463928571429</v>
      </c>
      <c r="EQ627">
        <v>17.22371428571429</v>
      </c>
      <c r="ER627">
        <v>15.55483214285714</v>
      </c>
      <c r="ES627">
        <v>1999.985714285714</v>
      </c>
      <c r="ET627">
        <v>0.9799982142857141</v>
      </c>
      <c r="EU627">
        <v>0.02000198571428571</v>
      </c>
      <c r="EV627">
        <v>0</v>
      </c>
      <c r="EW627">
        <v>995.5530714285713</v>
      </c>
      <c r="EX627">
        <v>5.00078</v>
      </c>
      <c r="EY627">
        <v>19438.4</v>
      </c>
      <c r="EZ627">
        <v>16379.5</v>
      </c>
      <c r="FA627">
        <v>39.45942857142857</v>
      </c>
      <c r="FB627">
        <v>40.42371428571428</v>
      </c>
      <c r="FC627">
        <v>39.7855</v>
      </c>
      <c r="FD627">
        <v>40.01524999999999</v>
      </c>
      <c r="FE627">
        <v>40.51767857142856</v>
      </c>
      <c r="FF627">
        <v>1955.085714285714</v>
      </c>
      <c r="FG627">
        <v>39.9</v>
      </c>
      <c r="FH627">
        <v>0</v>
      </c>
      <c r="FI627">
        <v>1758659359.8</v>
      </c>
      <c r="FJ627">
        <v>0</v>
      </c>
      <c r="FK627">
        <v>995.50848</v>
      </c>
      <c r="FL627">
        <v>-1.34584616405802</v>
      </c>
      <c r="FM627">
        <v>-37.20769233394986</v>
      </c>
      <c r="FN627">
        <v>19438.132</v>
      </c>
      <c r="FO627">
        <v>15</v>
      </c>
      <c r="FP627">
        <v>0</v>
      </c>
      <c r="FQ627" t="s">
        <v>441</v>
      </c>
      <c r="FR627">
        <v>1746989605.5</v>
      </c>
      <c r="FS627">
        <v>1746989593.5</v>
      </c>
      <c r="FT627">
        <v>0</v>
      </c>
      <c r="FU627">
        <v>-0.274</v>
      </c>
      <c r="FV627">
        <v>-0.002</v>
      </c>
      <c r="FW627">
        <v>2.549</v>
      </c>
      <c r="FX627">
        <v>0.129</v>
      </c>
      <c r="FY627">
        <v>420</v>
      </c>
      <c r="FZ627">
        <v>17</v>
      </c>
      <c r="GA627">
        <v>0.02</v>
      </c>
      <c r="GB627">
        <v>0.04</v>
      </c>
      <c r="GC627">
        <v>-35.915995</v>
      </c>
      <c r="GD627">
        <v>-13.64243527204501</v>
      </c>
      <c r="GE627">
        <v>1.342860741653802</v>
      </c>
      <c r="GF627">
        <v>0</v>
      </c>
      <c r="GG627">
        <v>995.6953529411765</v>
      </c>
      <c r="GH627">
        <v>-3.083055769617957</v>
      </c>
      <c r="GI627">
        <v>0.3876382396568914</v>
      </c>
      <c r="GJ627">
        <v>0</v>
      </c>
      <c r="GK627">
        <v>2.20093</v>
      </c>
      <c r="GL627">
        <v>0.06445125703564546</v>
      </c>
      <c r="GM627">
        <v>0.006297259721497922</v>
      </c>
      <c r="GN627">
        <v>1</v>
      </c>
      <c r="GO627">
        <v>1</v>
      </c>
      <c r="GP627">
        <v>3</v>
      </c>
      <c r="GQ627" t="s">
        <v>448</v>
      </c>
      <c r="GR627">
        <v>3.10204</v>
      </c>
      <c r="GS627">
        <v>2.72684</v>
      </c>
      <c r="GT627">
        <v>0.09957149999999999</v>
      </c>
      <c r="GU627">
        <v>0.104829</v>
      </c>
      <c r="GV627">
        <v>0.100618</v>
      </c>
      <c r="GW627">
        <v>0.09458999999999999</v>
      </c>
      <c r="GX627">
        <v>23504.1</v>
      </c>
      <c r="GY627">
        <v>21240.9</v>
      </c>
      <c r="GZ627">
        <v>26667.7</v>
      </c>
      <c r="HA627">
        <v>23951.4</v>
      </c>
      <c r="HB627">
        <v>38383.2</v>
      </c>
      <c r="HC627">
        <v>32065.3</v>
      </c>
      <c r="HD627">
        <v>46571.3</v>
      </c>
      <c r="HE627">
        <v>37898.8</v>
      </c>
      <c r="HF627">
        <v>1.86703</v>
      </c>
      <c r="HG627">
        <v>1.84737</v>
      </c>
      <c r="HH627">
        <v>0.182364</v>
      </c>
      <c r="HI627">
        <v>0</v>
      </c>
      <c r="HJ627">
        <v>27.0288</v>
      </c>
      <c r="HK627">
        <v>999.9</v>
      </c>
      <c r="HL627">
        <v>44.8</v>
      </c>
      <c r="HM627">
        <v>32.2</v>
      </c>
      <c r="HN627">
        <v>23.9792</v>
      </c>
      <c r="HO627">
        <v>60.9323</v>
      </c>
      <c r="HP627">
        <v>22.4559</v>
      </c>
      <c r="HQ627">
        <v>1</v>
      </c>
      <c r="HR627">
        <v>0.149388</v>
      </c>
      <c r="HS627">
        <v>0.130109</v>
      </c>
      <c r="HT627">
        <v>20.2801</v>
      </c>
      <c r="HU627">
        <v>5.21265</v>
      </c>
      <c r="HV627">
        <v>11.9797</v>
      </c>
      <c r="HW627">
        <v>4.9638</v>
      </c>
      <c r="HX627">
        <v>3.27435</v>
      </c>
      <c r="HY627">
        <v>9999</v>
      </c>
      <c r="HZ627">
        <v>9999</v>
      </c>
      <c r="IA627">
        <v>9999</v>
      </c>
      <c r="IB627">
        <v>999.9</v>
      </c>
      <c r="IC627">
        <v>1.86391</v>
      </c>
      <c r="ID627">
        <v>1.86006</v>
      </c>
      <c r="IE627">
        <v>1.85837</v>
      </c>
      <c r="IF627">
        <v>1.85974</v>
      </c>
      <c r="IG627">
        <v>1.85989</v>
      </c>
      <c r="IH627">
        <v>1.85837</v>
      </c>
      <c r="II627">
        <v>1.85745</v>
      </c>
      <c r="IJ627">
        <v>1.8524</v>
      </c>
      <c r="IK627">
        <v>0</v>
      </c>
      <c r="IL627">
        <v>0</v>
      </c>
      <c r="IM627">
        <v>0</v>
      </c>
      <c r="IN627">
        <v>0</v>
      </c>
      <c r="IO627" t="s">
        <v>443</v>
      </c>
      <c r="IP627" t="s">
        <v>444</v>
      </c>
      <c r="IQ627" t="s">
        <v>445</v>
      </c>
      <c r="IR627" t="s">
        <v>445</v>
      </c>
      <c r="IS627" t="s">
        <v>445</v>
      </c>
      <c r="IT627" t="s">
        <v>445</v>
      </c>
      <c r="IU627">
        <v>0</v>
      </c>
      <c r="IV627">
        <v>100</v>
      </c>
      <c r="IW627">
        <v>100</v>
      </c>
      <c r="IX627">
        <v>-1.275</v>
      </c>
      <c r="IY627">
        <v>0.2783</v>
      </c>
      <c r="IZ627">
        <v>-1.101190050776656</v>
      </c>
      <c r="JA627">
        <v>-0.0009077452495023094</v>
      </c>
      <c r="JB627">
        <v>1.260287539409167E-06</v>
      </c>
      <c r="JC627">
        <v>-2.747980142854786E-10</v>
      </c>
      <c r="JD627">
        <v>0.01164710740424388</v>
      </c>
      <c r="JE627">
        <v>0.002354074995816399</v>
      </c>
      <c r="JF627">
        <v>0.0004967520844642659</v>
      </c>
      <c r="JG627">
        <v>-1.558376616488758E-06</v>
      </c>
      <c r="JH627">
        <v>1</v>
      </c>
      <c r="JI627">
        <v>1955</v>
      </c>
      <c r="JJ627">
        <v>1</v>
      </c>
      <c r="JK627">
        <v>26</v>
      </c>
      <c r="JL627">
        <v>194495.9</v>
      </c>
      <c r="JM627">
        <v>194496.1</v>
      </c>
      <c r="JN627">
        <v>1.41357</v>
      </c>
      <c r="JO627">
        <v>2.63306</v>
      </c>
      <c r="JP627">
        <v>1.49658</v>
      </c>
      <c r="JQ627">
        <v>2.34741</v>
      </c>
      <c r="JR627">
        <v>1.54907</v>
      </c>
      <c r="JS627">
        <v>2.4707</v>
      </c>
      <c r="JT627">
        <v>36.6233</v>
      </c>
      <c r="JU627">
        <v>24.1838</v>
      </c>
      <c r="JV627">
        <v>18</v>
      </c>
      <c r="JW627">
        <v>483.715</v>
      </c>
      <c r="JX627">
        <v>485.815</v>
      </c>
      <c r="JY627">
        <v>27.1087</v>
      </c>
      <c r="JZ627">
        <v>29.1986</v>
      </c>
      <c r="KA627">
        <v>29.9999</v>
      </c>
      <c r="KB627">
        <v>29.465</v>
      </c>
      <c r="KC627">
        <v>29.4729</v>
      </c>
      <c r="KD627">
        <v>28.5411</v>
      </c>
      <c r="KE627">
        <v>18.6847</v>
      </c>
      <c r="KF627">
        <v>54.7605</v>
      </c>
      <c r="KG627">
        <v>27.1146</v>
      </c>
      <c r="KH627">
        <v>560.534</v>
      </c>
      <c r="KI627">
        <v>19.6419</v>
      </c>
      <c r="KJ627">
        <v>101.822</v>
      </c>
      <c r="KK627">
        <v>91.393</v>
      </c>
    </row>
    <row r="628" spans="1:297">
      <c r="A628">
        <v>610</v>
      </c>
      <c r="B628">
        <v>1758659366.6</v>
      </c>
      <c r="C628">
        <v>17733.59999990463</v>
      </c>
      <c r="D628" t="s">
        <v>1670</v>
      </c>
      <c r="E628" t="s">
        <v>1671</v>
      </c>
      <c r="F628">
        <v>5</v>
      </c>
      <c r="G628" t="s">
        <v>1413</v>
      </c>
      <c r="H628" t="s">
        <v>438</v>
      </c>
      <c r="I628">
        <v>1758659359.1</v>
      </c>
      <c r="J628">
        <f>(K628)/1000</f>
        <v>0</v>
      </c>
      <c r="K628">
        <f>IF(DP628, AN628, AH628)</f>
        <v>0</v>
      </c>
      <c r="L628">
        <f>IF(DP628, AI628, AG628)</f>
        <v>0</v>
      </c>
      <c r="M628">
        <f>DR628 - IF(AU628&gt;1, L628*DL628*100.0/(AW628), 0)</f>
        <v>0</v>
      </c>
      <c r="N628">
        <f>((T628-J628/2)*M628-L628)/(T628+J628/2)</f>
        <v>0</v>
      </c>
      <c r="O628">
        <f>N628*(DY628+DZ628)/1000.0</f>
        <v>0</v>
      </c>
      <c r="P628">
        <f>(DR628 - IF(AU628&gt;1, L628*DL628*100.0/(AW628), 0))*(DY628+DZ628)/1000.0</f>
        <v>0</v>
      </c>
      <c r="Q628">
        <f>2.0/((1/S628-1/R628)+SIGN(S628)*SQRT((1/S628-1/R628)*(1/S628-1/R628) + 4*DM628/((DM628+1)*(DM628+1))*(2*1/S628*1/R628-1/R628*1/R628)))</f>
        <v>0</v>
      </c>
      <c r="R628">
        <f>IF(LEFT(DN628,1)&lt;&gt;"0",IF(LEFT(DN628,1)="1",3.0,DO628),$D$5+$E$5*(EF628*DY628/($K$5*1000))+$F$5*(EF628*DY628/($K$5*1000))*MAX(MIN(DL628,$J$5),$I$5)*MAX(MIN(DL628,$J$5),$I$5)+$G$5*MAX(MIN(DL628,$J$5),$I$5)*(EF628*DY628/($K$5*1000))+$H$5*(EF628*DY628/($K$5*1000))*(EF628*DY628/($K$5*1000)))</f>
        <v>0</v>
      </c>
      <c r="S628">
        <f>J628*(1000-(1000*0.61365*exp(17.502*W628/(240.97+W628))/(DY628+DZ628)+DT628)/2)/(1000*0.61365*exp(17.502*W628/(240.97+W628))/(DY628+DZ628)-DT628)</f>
        <v>0</v>
      </c>
      <c r="T628">
        <f>1/((DM628+1)/(Q628/1.6)+1/(R628/1.37)) + DM628/((DM628+1)/(Q628/1.6) + DM628/(R628/1.37))</f>
        <v>0</v>
      </c>
      <c r="U628">
        <f>(DH628*DK628)</f>
        <v>0</v>
      </c>
      <c r="V628">
        <f>(EA628+(U628+2*0.95*5.67E-8*(((EA628+$B$9)+273)^4-(EA628+273)^4)-44100*J628)/(1.84*29.3*R628+8*0.95*5.67E-8*(EA628+273)^3))</f>
        <v>0</v>
      </c>
      <c r="W628">
        <f>($C$9*EB628+$D$9*EC628+$E$9*V628)</f>
        <v>0</v>
      </c>
      <c r="X628">
        <f>0.61365*exp(17.502*W628/(240.97+W628))</f>
        <v>0</v>
      </c>
      <c r="Y628">
        <f>(Z628/AA628*100)</f>
        <v>0</v>
      </c>
      <c r="Z628">
        <f>DT628*(DY628+DZ628)/1000</f>
        <v>0</v>
      </c>
      <c r="AA628">
        <f>0.61365*exp(17.502*EA628/(240.97+EA628))</f>
        <v>0</v>
      </c>
      <c r="AB628">
        <f>(X628-DT628*(DY628+DZ628)/1000)</f>
        <v>0</v>
      </c>
      <c r="AC628">
        <f>(-J628*44100)</f>
        <v>0</v>
      </c>
      <c r="AD628">
        <f>2*29.3*R628*0.92*(EA628-W628)</f>
        <v>0</v>
      </c>
      <c r="AE628">
        <f>2*0.95*5.67E-8*(((EA628+$B$9)+273)^4-(W628+273)^4)</f>
        <v>0</v>
      </c>
      <c r="AF628">
        <f>U628+AE628+AC628+AD628</f>
        <v>0</v>
      </c>
      <c r="AG628">
        <f>DX628*AU628*(DS628-DR628*(1000-AU628*DU628)/(1000-AU628*DT628))/(100*DL628)</f>
        <v>0</v>
      </c>
      <c r="AH628">
        <f>1000*DX628*AU628*(DT628-DU628)/(100*DL628*(1000-AU628*DT628))</f>
        <v>0</v>
      </c>
      <c r="AI628">
        <f>(AJ628 - AK628 - DY628*1E3/(8.314*(EA628+273.15)) * AM628/DX628 * AL628) * DX628/(100*DL628) * (1000 - DU628)/1000</f>
        <v>0</v>
      </c>
      <c r="AJ628">
        <v>552.8647742422575</v>
      </c>
      <c r="AK628">
        <v>523.5241939393937</v>
      </c>
      <c r="AL628">
        <v>3.332919722402417</v>
      </c>
      <c r="AM628">
        <v>65.18477943434209</v>
      </c>
      <c r="AN628">
        <f>(AP628 - AO628 + DY628*1E3/(8.314*(EA628+273.15)) * AR628/DX628 * AQ628) * DX628/(100*DL628) * 1000/(1000 - AP628)</f>
        <v>0</v>
      </c>
      <c r="AO628">
        <v>19.65349977573655</v>
      </c>
      <c r="AP628">
        <v>21.87449333333333</v>
      </c>
      <c r="AQ628">
        <v>3.211882491107087E-05</v>
      </c>
      <c r="AR628">
        <v>105.4763033524908</v>
      </c>
      <c r="AS628">
        <v>0</v>
      </c>
      <c r="AT628">
        <v>0</v>
      </c>
      <c r="AU628">
        <f>IF(AS628*$H$15&gt;=AW628,1.0,(AW628/(AW628-AS628*$H$15)))</f>
        <v>0</v>
      </c>
      <c r="AV628">
        <f>(AU628-1)*100</f>
        <v>0</v>
      </c>
      <c r="AW628">
        <f>MAX(0,($B$15+$C$15*EF628)/(1+$D$15*EF628)*DY628/(EA628+273)*$E$15)</f>
        <v>0</v>
      </c>
      <c r="AX628" t="s">
        <v>439</v>
      </c>
      <c r="AY628" t="s">
        <v>439</v>
      </c>
      <c r="AZ628">
        <v>0</v>
      </c>
      <c r="BA628">
        <v>0</v>
      </c>
      <c r="BB628">
        <f>1-AZ628/BA628</f>
        <v>0</v>
      </c>
      <c r="BC628">
        <v>0</v>
      </c>
      <c r="BD628" t="s">
        <v>439</v>
      </c>
      <c r="BE628" t="s">
        <v>439</v>
      </c>
      <c r="BF628">
        <v>0</v>
      </c>
      <c r="BG628">
        <v>0</v>
      </c>
      <c r="BH628">
        <f>1-BF628/BG628</f>
        <v>0</v>
      </c>
      <c r="BI628">
        <v>0.5</v>
      </c>
      <c r="BJ628">
        <f>DI628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439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DH628">
        <f>$B$13*EG628+$C$13*EH628+$F$13*ES628*(1-EV628)</f>
        <v>0</v>
      </c>
      <c r="DI628">
        <f>DH628*DJ628</f>
        <v>0</v>
      </c>
      <c r="DJ628">
        <f>($B$13*$D$11+$C$13*$D$11+$F$13*((FF628+EX628)/MAX(FF628+EX628+FG628, 0.1)*$I$11+FG628/MAX(FF628+EX628+FG628, 0.1)*$J$11))/($B$13+$C$13+$F$13)</f>
        <v>0</v>
      </c>
      <c r="DK628">
        <f>($B$13*$K$11+$C$13*$K$11+$F$13*((FF628+EX628)/MAX(FF628+EX628+FG628, 0.1)*$P$11+FG628/MAX(FF628+EX628+FG628, 0.1)*$Q$11))/($B$13+$C$13+$F$13)</f>
        <v>0</v>
      </c>
      <c r="DL628">
        <v>5.79</v>
      </c>
      <c r="DM628">
        <v>0.5</v>
      </c>
      <c r="DN628" t="s">
        <v>440</v>
      </c>
      <c r="DO628">
        <v>2</v>
      </c>
      <c r="DP628" t="b">
        <v>1</v>
      </c>
      <c r="DQ628">
        <v>1758659359.1</v>
      </c>
      <c r="DR628">
        <v>489.4074074074073</v>
      </c>
      <c r="DS628">
        <v>526.8064074074074</v>
      </c>
      <c r="DT628">
        <v>21.86436296296296</v>
      </c>
      <c r="DU628">
        <v>19.65417407407407</v>
      </c>
      <c r="DV628">
        <v>490.6827777777778</v>
      </c>
      <c r="DW628">
        <v>21.58611851851852</v>
      </c>
      <c r="DX628">
        <v>499.9690000000001</v>
      </c>
      <c r="DY628">
        <v>90.23076296296296</v>
      </c>
      <c r="DZ628">
        <v>0.06851817407407407</v>
      </c>
      <c r="EA628">
        <v>28.68421111111111</v>
      </c>
      <c r="EB628">
        <v>29.99094814814815</v>
      </c>
      <c r="EC628">
        <v>999.9000000000001</v>
      </c>
      <c r="ED628">
        <v>0</v>
      </c>
      <c r="EE628">
        <v>0</v>
      </c>
      <c r="EF628">
        <v>9998.37962962963</v>
      </c>
      <c r="EG628">
        <v>0</v>
      </c>
      <c r="EH628">
        <v>11.3535</v>
      </c>
      <c r="EI628">
        <v>-37.39909259259259</v>
      </c>
      <c r="EJ628">
        <v>500.3471481481482</v>
      </c>
      <c r="EK628">
        <v>537.3678518518519</v>
      </c>
      <c r="EL628">
        <v>2.210211111111111</v>
      </c>
      <c r="EM628">
        <v>526.8064074074074</v>
      </c>
      <c r="EN628">
        <v>19.65417407407407</v>
      </c>
      <c r="EO628">
        <v>1.972839259259259</v>
      </c>
      <c r="EP628">
        <v>1.773410740740741</v>
      </c>
      <c r="EQ628">
        <v>17.22800740740741</v>
      </c>
      <c r="ER628">
        <v>15.55435555555555</v>
      </c>
      <c r="ES628">
        <v>1999.991481481482</v>
      </c>
      <c r="ET628">
        <v>0.9799982222222222</v>
      </c>
      <c r="EU628">
        <v>0.02000197777777778</v>
      </c>
      <c r="EV628">
        <v>0</v>
      </c>
      <c r="EW628">
        <v>995.5013703703703</v>
      </c>
      <c r="EX628">
        <v>5.00078</v>
      </c>
      <c r="EY628">
        <v>19436.5</v>
      </c>
      <c r="EZ628">
        <v>16379.55555555555</v>
      </c>
      <c r="FA628">
        <v>39.48337037037037</v>
      </c>
      <c r="FB628">
        <v>40.41862962962963</v>
      </c>
      <c r="FC628">
        <v>39.78677777777778</v>
      </c>
      <c r="FD628">
        <v>40.02981481481481</v>
      </c>
      <c r="FE628">
        <v>40.51362962962963</v>
      </c>
      <c r="FF628">
        <v>1955.091481481481</v>
      </c>
      <c r="FG628">
        <v>39.9</v>
      </c>
      <c r="FH628">
        <v>0</v>
      </c>
      <c r="FI628">
        <v>1758659365.2</v>
      </c>
      <c r="FJ628">
        <v>0</v>
      </c>
      <c r="FK628">
        <v>995.4736153846154</v>
      </c>
      <c r="FL628">
        <v>0.5605470068561577</v>
      </c>
      <c r="FM628">
        <v>1.671794938437721</v>
      </c>
      <c r="FN628">
        <v>19436.65</v>
      </c>
      <c r="FO628">
        <v>15</v>
      </c>
      <c r="FP628">
        <v>0</v>
      </c>
      <c r="FQ628" t="s">
        <v>441</v>
      </c>
      <c r="FR628">
        <v>1746989605.5</v>
      </c>
      <c r="FS628">
        <v>1746989593.5</v>
      </c>
      <c r="FT628">
        <v>0</v>
      </c>
      <c r="FU628">
        <v>-0.274</v>
      </c>
      <c r="FV628">
        <v>-0.002</v>
      </c>
      <c r="FW628">
        <v>2.549</v>
      </c>
      <c r="FX628">
        <v>0.129</v>
      </c>
      <c r="FY628">
        <v>420</v>
      </c>
      <c r="FZ628">
        <v>17</v>
      </c>
      <c r="GA628">
        <v>0.02</v>
      </c>
      <c r="GB628">
        <v>0.04</v>
      </c>
      <c r="GC628">
        <v>-36.761145</v>
      </c>
      <c r="GD628">
        <v>-10.18815084427759</v>
      </c>
      <c r="GE628">
        <v>0.989514285634624</v>
      </c>
      <c r="GF628">
        <v>0</v>
      </c>
      <c r="GG628">
        <v>995.5518235294119</v>
      </c>
      <c r="GH628">
        <v>-1.147868600851128</v>
      </c>
      <c r="GI628">
        <v>0.2472664043910669</v>
      </c>
      <c r="GJ628">
        <v>0</v>
      </c>
      <c r="GK628">
        <v>2.20567125</v>
      </c>
      <c r="GL628">
        <v>0.06989662288930161</v>
      </c>
      <c r="GM628">
        <v>0.006843745022829218</v>
      </c>
      <c r="GN628">
        <v>1</v>
      </c>
      <c r="GO628">
        <v>1</v>
      </c>
      <c r="GP628">
        <v>3</v>
      </c>
      <c r="GQ628" t="s">
        <v>448</v>
      </c>
      <c r="GR628">
        <v>3.10231</v>
      </c>
      <c r="GS628">
        <v>2.72676</v>
      </c>
      <c r="GT628">
        <v>0.101921</v>
      </c>
      <c r="GU628">
        <v>0.10719</v>
      </c>
      <c r="GV628">
        <v>0.10065</v>
      </c>
      <c r="GW628">
        <v>0.0945957</v>
      </c>
      <c r="GX628">
        <v>23443.2</v>
      </c>
      <c r="GY628">
        <v>21184.9</v>
      </c>
      <c r="GZ628">
        <v>26668.1</v>
      </c>
      <c r="HA628">
        <v>23951.4</v>
      </c>
      <c r="HB628">
        <v>38382.5</v>
      </c>
      <c r="HC628">
        <v>32065.2</v>
      </c>
      <c r="HD628">
        <v>46571.8</v>
      </c>
      <c r="HE628">
        <v>37898.6</v>
      </c>
      <c r="HF628">
        <v>1.86747</v>
      </c>
      <c r="HG628">
        <v>1.84697</v>
      </c>
      <c r="HH628">
        <v>0.180759</v>
      </c>
      <c r="HI628">
        <v>0</v>
      </c>
      <c r="HJ628">
        <v>27.0301</v>
      </c>
      <c r="HK628">
        <v>999.9</v>
      </c>
      <c r="HL628">
        <v>44.8</v>
      </c>
      <c r="HM628">
        <v>32.2</v>
      </c>
      <c r="HN628">
        <v>23.9801</v>
      </c>
      <c r="HO628">
        <v>61.0923</v>
      </c>
      <c r="HP628">
        <v>22.472</v>
      </c>
      <c r="HQ628">
        <v>1</v>
      </c>
      <c r="HR628">
        <v>0.149311</v>
      </c>
      <c r="HS628">
        <v>0.137661</v>
      </c>
      <c r="HT628">
        <v>20.2799</v>
      </c>
      <c r="HU628">
        <v>5.2128</v>
      </c>
      <c r="HV628">
        <v>11.9796</v>
      </c>
      <c r="HW628">
        <v>4.9637</v>
      </c>
      <c r="HX628">
        <v>3.27448</v>
      </c>
      <c r="HY628">
        <v>9999</v>
      </c>
      <c r="HZ628">
        <v>9999</v>
      </c>
      <c r="IA628">
        <v>9999</v>
      </c>
      <c r="IB628">
        <v>999.9</v>
      </c>
      <c r="IC628">
        <v>1.86391</v>
      </c>
      <c r="ID628">
        <v>1.86006</v>
      </c>
      <c r="IE628">
        <v>1.85837</v>
      </c>
      <c r="IF628">
        <v>1.85974</v>
      </c>
      <c r="IG628">
        <v>1.85989</v>
      </c>
      <c r="IH628">
        <v>1.85837</v>
      </c>
      <c r="II628">
        <v>1.85745</v>
      </c>
      <c r="IJ628">
        <v>1.85241</v>
      </c>
      <c r="IK628">
        <v>0</v>
      </c>
      <c r="IL628">
        <v>0</v>
      </c>
      <c r="IM628">
        <v>0</v>
      </c>
      <c r="IN628">
        <v>0</v>
      </c>
      <c r="IO628" t="s">
        <v>443</v>
      </c>
      <c r="IP628" t="s">
        <v>444</v>
      </c>
      <c r="IQ628" t="s">
        <v>445</v>
      </c>
      <c r="IR628" t="s">
        <v>445</v>
      </c>
      <c r="IS628" t="s">
        <v>445</v>
      </c>
      <c r="IT628" t="s">
        <v>445</v>
      </c>
      <c r="IU628">
        <v>0</v>
      </c>
      <c r="IV628">
        <v>100</v>
      </c>
      <c r="IW628">
        <v>100</v>
      </c>
      <c r="IX628">
        <v>-1.272</v>
      </c>
      <c r="IY628">
        <v>0.2785</v>
      </c>
      <c r="IZ628">
        <v>-1.101190050776656</v>
      </c>
      <c r="JA628">
        <v>-0.0009077452495023094</v>
      </c>
      <c r="JB628">
        <v>1.260287539409167E-06</v>
      </c>
      <c r="JC628">
        <v>-2.747980142854786E-10</v>
      </c>
      <c r="JD628">
        <v>0.01164710740424388</v>
      </c>
      <c r="JE628">
        <v>0.002354074995816399</v>
      </c>
      <c r="JF628">
        <v>0.0004967520844642659</v>
      </c>
      <c r="JG628">
        <v>-1.558376616488758E-06</v>
      </c>
      <c r="JH628">
        <v>1</v>
      </c>
      <c r="JI628">
        <v>1955</v>
      </c>
      <c r="JJ628">
        <v>1</v>
      </c>
      <c r="JK628">
        <v>26</v>
      </c>
      <c r="JL628">
        <v>194496</v>
      </c>
      <c r="JM628">
        <v>194496.2</v>
      </c>
      <c r="JN628">
        <v>1.45386</v>
      </c>
      <c r="JO628">
        <v>2.63672</v>
      </c>
      <c r="JP628">
        <v>1.49658</v>
      </c>
      <c r="JQ628">
        <v>2.34619</v>
      </c>
      <c r="JR628">
        <v>1.54907</v>
      </c>
      <c r="JS628">
        <v>2.39746</v>
      </c>
      <c r="JT628">
        <v>36.6233</v>
      </c>
      <c r="JU628">
        <v>24.1751</v>
      </c>
      <c r="JV628">
        <v>18</v>
      </c>
      <c r="JW628">
        <v>483.963</v>
      </c>
      <c r="JX628">
        <v>485.536</v>
      </c>
      <c r="JY628">
        <v>27.1156</v>
      </c>
      <c r="JZ628">
        <v>29.1961</v>
      </c>
      <c r="KA628">
        <v>29.9998</v>
      </c>
      <c r="KB628">
        <v>29.4628</v>
      </c>
      <c r="KC628">
        <v>29.4709</v>
      </c>
      <c r="KD628">
        <v>29.2072</v>
      </c>
      <c r="KE628">
        <v>18.6847</v>
      </c>
      <c r="KF628">
        <v>54.7605</v>
      </c>
      <c r="KG628">
        <v>27.12</v>
      </c>
      <c r="KH628">
        <v>573.8920000000001</v>
      </c>
      <c r="KI628">
        <v>19.6419</v>
      </c>
      <c r="KJ628">
        <v>101.823</v>
      </c>
      <c r="KK628">
        <v>91.3926</v>
      </c>
    </row>
    <row r="629" spans="1:297">
      <c r="A629">
        <v>611</v>
      </c>
      <c r="B629">
        <v>1758659371.6</v>
      </c>
      <c r="C629">
        <v>17738.59999990463</v>
      </c>
      <c r="D629" t="s">
        <v>1672</v>
      </c>
      <c r="E629" t="s">
        <v>1673</v>
      </c>
      <c r="F629">
        <v>5</v>
      </c>
      <c r="G629" t="s">
        <v>1413</v>
      </c>
      <c r="H629" t="s">
        <v>438</v>
      </c>
      <c r="I629">
        <v>1758659363.814285</v>
      </c>
      <c r="J629">
        <f>(K629)/1000</f>
        <v>0</v>
      </c>
      <c r="K629">
        <f>IF(DP629, AN629, AH629)</f>
        <v>0</v>
      </c>
      <c r="L629">
        <f>IF(DP629, AI629, AG629)</f>
        <v>0</v>
      </c>
      <c r="M629">
        <f>DR629 - IF(AU629&gt;1, L629*DL629*100.0/(AW629), 0)</f>
        <v>0</v>
      </c>
      <c r="N629">
        <f>((T629-J629/2)*M629-L629)/(T629+J629/2)</f>
        <v>0</v>
      </c>
      <c r="O629">
        <f>N629*(DY629+DZ629)/1000.0</f>
        <v>0</v>
      </c>
      <c r="P629">
        <f>(DR629 - IF(AU629&gt;1, L629*DL629*100.0/(AW629), 0))*(DY629+DZ629)/1000.0</f>
        <v>0</v>
      </c>
      <c r="Q629">
        <f>2.0/((1/S629-1/R629)+SIGN(S629)*SQRT((1/S629-1/R629)*(1/S629-1/R629) + 4*DM629/((DM629+1)*(DM629+1))*(2*1/S629*1/R629-1/R629*1/R629)))</f>
        <v>0</v>
      </c>
      <c r="R629">
        <f>IF(LEFT(DN629,1)&lt;&gt;"0",IF(LEFT(DN629,1)="1",3.0,DO629),$D$5+$E$5*(EF629*DY629/($K$5*1000))+$F$5*(EF629*DY629/($K$5*1000))*MAX(MIN(DL629,$J$5),$I$5)*MAX(MIN(DL629,$J$5),$I$5)+$G$5*MAX(MIN(DL629,$J$5),$I$5)*(EF629*DY629/($K$5*1000))+$H$5*(EF629*DY629/($K$5*1000))*(EF629*DY629/($K$5*1000)))</f>
        <v>0</v>
      </c>
      <c r="S629">
        <f>J629*(1000-(1000*0.61365*exp(17.502*W629/(240.97+W629))/(DY629+DZ629)+DT629)/2)/(1000*0.61365*exp(17.502*W629/(240.97+W629))/(DY629+DZ629)-DT629)</f>
        <v>0</v>
      </c>
      <c r="T629">
        <f>1/((DM629+1)/(Q629/1.6)+1/(R629/1.37)) + DM629/((DM629+1)/(Q629/1.6) + DM629/(R629/1.37))</f>
        <v>0</v>
      </c>
      <c r="U629">
        <f>(DH629*DK629)</f>
        <v>0</v>
      </c>
      <c r="V629">
        <f>(EA629+(U629+2*0.95*5.67E-8*(((EA629+$B$9)+273)^4-(EA629+273)^4)-44100*J629)/(1.84*29.3*R629+8*0.95*5.67E-8*(EA629+273)^3))</f>
        <v>0</v>
      </c>
      <c r="W629">
        <f>($C$9*EB629+$D$9*EC629+$E$9*V629)</f>
        <v>0</v>
      </c>
      <c r="X629">
        <f>0.61365*exp(17.502*W629/(240.97+W629))</f>
        <v>0</v>
      </c>
      <c r="Y629">
        <f>(Z629/AA629*100)</f>
        <v>0</v>
      </c>
      <c r="Z629">
        <f>DT629*(DY629+DZ629)/1000</f>
        <v>0</v>
      </c>
      <c r="AA629">
        <f>0.61365*exp(17.502*EA629/(240.97+EA629))</f>
        <v>0</v>
      </c>
      <c r="AB629">
        <f>(X629-DT629*(DY629+DZ629)/1000)</f>
        <v>0</v>
      </c>
      <c r="AC629">
        <f>(-J629*44100)</f>
        <v>0</v>
      </c>
      <c r="AD629">
        <f>2*29.3*R629*0.92*(EA629-W629)</f>
        <v>0</v>
      </c>
      <c r="AE629">
        <f>2*0.95*5.67E-8*(((EA629+$B$9)+273)^4-(W629+273)^4)</f>
        <v>0</v>
      </c>
      <c r="AF629">
        <f>U629+AE629+AC629+AD629</f>
        <v>0</v>
      </c>
      <c r="AG629">
        <f>DX629*AU629*(DS629-DR629*(1000-AU629*DU629)/(1000-AU629*DT629))/(100*DL629)</f>
        <v>0</v>
      </c>
      <c r="AH629">
        <f>1000*DX629*AU629*(DT629-DU629)/(100*DL629*(1000-AU629*DT629))</f>
        <v>0</v>
      </c>
      <c r="AI629">
        <f>(AJ629 - AK629 - DY629*1E3/(8.314*(EA629+273.15)) * AM629/DX629 * AL629) * DX629/(100*DL629) * (1000 - DU629)/1000</f>
        <v>0</v>
      </c>
      <c r="AJ629">
        <v>570.1238386617699</v>
      </c>
      <c r="AK629">
        <v>540.070575757576</v>
      </c>
      <c r="AL629">
        <v>3.315078889609522</v>
      </c>
      <c r="AM629">
        <v>65.18477943434209</v>
      </c>
      <c r="AN629">
        <f>(AP629 - AO629 + DY629*1E3/(8.314*(EA629+273.15)) * AR629/DX629 * AQ629) * DX629/(100*DL629) * 1000/(1000 - AP629)</f>
        <v>0</v>
      </c>
      <c r="AO629">
        <v>19.65242688972687</v>
      </c>
      <c r="AP629">
        <v>21.87939636363636</v>
      </c>
      <c r="AQ629">
        <v>1.72012328223668E-05</v>
      </c>
      <c r="AR629">
        <v>105.4763033524908</v>
      </c>
      <c r="AS629">
        <v>0</v>
      </c>
      <c r="AT629">
        <v>0</v>
      </c>
      <c r="AU629">
        <f>IF(AS629*$H$15&gt;=AW629,1.0,(AW629/(AW629-AS629*$H$15)))</f>
        <v>0</v>
      </c>
      <c r="AV629">
        <f>(AU629-1)*100</f>
        <v>0</v>
      </c>
      <c r="AW629">
        <f>MAX(0,($B$15+$C$15*EF629)/(1+$D$15*EF629)*DY629/(EA629+273)*$E$15)</f>
        <v>0</v>
      </c>
      <c r="AX629" t="s">
        <v>439</v>
      </c>
      <c r="AY629" t="s">
        <v>439</v>
      </c>
      <c r="AZ629">
        <v>0</v>
      </c>
      <c r="BA629">
        <v>0</v>
      </c>
      <c r="BB629">
        <f>1-AZ629/BA629</f>
        <v>0</v>
      </c>
      <c r="BC629">
        <v>0</v>
      </c>
      <c r="BD629" t="s">
        <v>439</v>
      </c>
      <c r="BE629" t="s">
        <v>439</v>
      </c>
      <c r="BF629">
        <v>0</v>
      </c>
      <c r="BG629">
        <v>0</v>
      </c>
      <c r="BH629">
        <f>1-BF629/BG629</f>
        <v>0</v>
      </c>
      <c r="BI629">
        <v>0.5</v>
      </c>
      <c r="BJ629">
        <f>DI629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439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DH629">
        <f>$B$13*EG629+$C$13*EH629+$F$13*ES629*(1-EV629)</f>
        <v>0</v>
      </c>
      <c r="DI629">
        <f>DH629*DJ629</f>
        <v>0</v>
      </c>
      <c r="DJ629">
        <f>($B$13*$D$11+$C$13*$D$11+$F$13*((FF629+EX629)/MAX(FF629+EX629+FG629, 0.1)*$I$11+FG629/MAX(FF629+EX629+FG629, 0.1)*$J$11))/($B$13+$C$13+$F$13)</f>
        <v>0</v>
      </c>
      <c r="DK629">
        <f>($B$13*$K$11+$C$13*$K$11+$F$13*((FF629+EX629)/MAX(FF629+EX629+FG629, 0.1)*$P$11+FG629/MAX(FF629+EX629+FG629, 0.1)*$Q$11))/($B$13+$C$13+$F$13)</f>
        <v>0</v>
      </c>
      <c r="DL629">
        <v>5.79</v>
      </c>
      <c r="DM629">
        <v>0.5</v>
      </c>
      <c r="DN629" t="s">
        <v>440</v>
      </c>
      <c r="DO629">
        <v>2</v>
      </c>
      <c r="DP629" t="b">
        <v>1</v>
      </c>
      <c r="DQ629">
        <v>1758659363.814285</v>
      </c>
      <c r="DR629">
        <v>504.6453928571429</v>
      </c>
      <c r="DS629">
        <v>542.7085000000001</v>
      </c>
      <c r="DT629">
        <v>21.87008571428571</v>
      </c>
      <c r="DU629">
        <v>19.65384285714286</v>
      </c>
      <c r="DV629">
        <v>505.9186428571429</v>
      </c>
      <c r="DW629">
        <v>21.59171785714285</v>
      </c>
      <c r="DX629">
        <v>499.9732857142856</v>
      </c>
      <c r="DY629">
        <v>90.23081785714284</v>
      </c>
      <c r="DZ629">
        <v>0.0685133</v>
      </c>
      <c r="EA629">
        <v>28.68550714285714</v>
      </c>
      <c r="EB629">
        <v>29.9904</v>
      </c>
      <c r="EC629">
        <v>999.9000000000002</v>
      </c>
      <c r="ED629">
        <v>0</v>
      </c>
      <c r="EE629">
        <v>0</v>
      </c>
      <c r="EF629">
        <v>10008.99464285714</v>
      </c>
      <c r="EG629">
        <v>0</v>
      </c>
      <c r="EH629">
        <v>11.3535</v>
      </c>
      <c r="EI629">
        <v>-38.0631607142857</v>
      </c>
      <c r="EJ629">
        <v>515.9289285714285</v>
      </c>
      <c r="EK629">
        <v>553.5886071428572</v>
      </c>
      <c r="EL629">
        <v>2.2162575</v>
      </c>
      <c r="EM629">
        <v>542.7085000000001</v>
      </c>
      <c r="EN629">
        <v>19.65384285714286</v>
      </c>
      <c r="EO629">
        <v>1.973356428571428</v>
      </c>
      <c r="EP629">
        <v>1.773381785714286</v>
      </c>
      <c r="EQ629">
        <v>17.23215714285714</v>
      </c>
      <c r="ER629">
        <v>15.55411071428571</v>
      </c>
      <c r="ES629">
        <v>1999.991428571429</v>
      </c>
      <c r="ET629">
        <v>0.9799982142857141</v>
      </c>
      <c r="EU629">
        <v>0.02000198571428571</v>
      </c>
      <c r="EV629">
        <v>0</v>
      </c>
      <c r="EW629">
        <v>995.5147857142857</v>
      </c>
      <c r="EX629">
        <v>5.00078</v>
      </c>
      <c r="EY629">
        <v>19437.86428571429</v>
      </c>
      <c r="EZ629">
        <v>16379.56071428572</v>
      </c>
      <c r="FA629">
        <v>39.48167857142856</v>
      </c>
      <c r="FB629">
        <v>40.41264285714285</v>
      </c>
      <c r="FC629">
        <v>39.79882142857143</v>
      </c>
      <c r="FD629">
        <v>40.031</v>
      </c>
      <c r="FE629">
        <v>40.52207142857143</v>
      </c>
      <c r="FF629">
        <v>1955.091428571428</v>
      </c>
      <c r="FG629">
        <v>39.9</v>
      </c>
      <c r="FH629">
        <v>0</v>
      </c>
      <c r="FI629">
        <v>1758659370</v>
      </c>
      <c r="FJ629">
        <v>0</v>
      </c>
      <c r="FK629">
        <v>995.5136153846154</v>
      </c>
      <c r="FL629">
        <v>0.6980512865278806</v>
      </c>
      <c r="FM629">
        <v>33.35726496609775</v>
      </c>
      <c r="FN629">
        <v>19438.02692307692</v>
      </c>
      <c r="FO629">
        <v>15</v>
      </c>
      <c r="FP629">
        <v>0</v>
      </c>
      <c r="FQ629" t="s">
        <v>441</v>
      </c>
      <c r="FR629">
        <v>1746989605.5</v>
      </c>
      <c r="FS629">
        <v>1746989593.5</v>
      </c>
      <c r="FT629">
        <v>0</v>
      </c>
      <c r="FU629">
        <v>-0.274</v>
      </c>
      <c r="FV629">
        <v>-0.002</v>
      </c>
      <c r="FW629">
        <v>2.549</v>
      </c>
      <c r="FX629">
        <v>0.129</v>
      </c>
      <c r="FY629">
        <v>420</v>
      </c>
      <c r="FZ629">
        <v>17</v>
      </c>
      <c r="GA629">
        <v>0.02</v>
      </c>
      <c r="GB629">
        <v>0.04</v>
      </c>
      <c r="GC629">
        <v>-37.7094975</v>
      </c>
      <c r="GD629">
        <v>-8.3938390243902</v>
      </c>
      <c r="GE629">
        <v>0.8089560119337449</v>
      </c>
      <c r="GF629">
        <v>0</v>
      </c>
      <c r="GG629">
        <v>995.4967647058824</v>
      </c>
      <c r="GH629">
        <v>0.6749274236535188</v>
      </c>
      <c r="GI629">
        <v>0.1824896546340191</v>
      </c>
      <c r="GJ629">
        <v>1</v>
      </c>
      <c r="GK629">
        <v>2.21342175</v>
      </c>
      <c r="GL629">
        <v>0.07895696060036643</v>
      </c>
      <c r="GM629">
        <v>0.007741357079834241</v>
      </c>
      <c r="GN629">
        <v>1</v>
      </c>
      <c r="GO629">
        <v>2</v>
      </c>
      <c r="GP629">
        <v>3</v>
      </c>
      <c r="GQ629" t="s">
        <v>442</v>
      </c>
      <c r="GR629">
        <v>3.10202</v>
      </c>
      <c r="GS629">
        <v>2.72704</v>
      </c>
      <c r="GT629">
        <v>0.104227</v>
      </c>
      <c r="GU629">
        <v>0.10951</v>
      </c>
      <c r="GV629">
        <v>0.100669</v>
      </c>
      <c r="GW629">
        <v>0.0945815</v>
      </c>
      <c r="GX629">
        <v>23383.2</v>
      </c>
      <c r="GY629">
        <v>21130.2</v>
      </c>
      <c r="GZ629">
        <v>26668.3</v>
      </c>
      <c r="HA629">
        <v>23951.8</v>
      </c>
      <c r="HB629">
        <v>38382.3</v>
      </c>
      <c r="HC629">
        <v>32066.1</v>
      </c>
      <c r="HD629">
        <v>46572.2</v>
      </c>
      <c r="HE629">
        <v>37898.7</v>
      </c>
      <c r="HF629">
        <v>1.8671</v>
      </c>
      <c r="HG629">
        <v>1.84748</v>
      </c>
      <c r="HH629">
        <v>0.181004</v>
      </c>
      <c r="HI629">
        <v>0</v>
      </c>
      <c r="HJ629">
        <v>27.0317</v>
      </c>
      <c r="HK629">
        <v>999.9</v>
      </c>
      <c r="HL629">
        <v>44.8</v>
      </c>
      <c r="HM629">
        <v>32.2</v>
      </c>
      <c r="HN629">
        <v>23.9797</v>
      </c>
      <c r="HO629">
        <v>60.8923</v>
      </c>
      <c r="HP629">
        <v>22.48</v>
      </c>
      <c r="HQ629">
        <v>1</v>
      </c>
      <c r="HR629">
        <v>0.148882</v>
      </c>
      <c r="HS629">
        <v>0.135182</v>
      </c>
      <c r="HT629">
        <v>20.2799</v>
      </c>
      <c r="HU629">
        <v>5.2125</v>
      </c>
      <c r="HV629">
        <v>11.9798</v>
      </c>
      <c r="HW629">
        <v>4.96365</v>
      </c>
      <c r="HX629">
        <v>3.27438</v>
      </c>
      <c r="HY629">
        <v>9999</v>
      </c>
      <c r="HZ629">
        <v>9999</v>
      </c>
      <c r="IA629">
        <v>9999</v>
      </c>
      <c r="IB629">
        <v>999.9</v>
      </c>
      <c r="IC629">
        <v>1.86397</v>
      </c>
      <c r="ID629">
        <v>1.86008</v>
      </c>
      <c r="IE629">
        <v>1.85839</v>
      </c>
      <c r="IF629">
        <v>1.85975</v>
      </c>
      <c r="IG629">
        <v>1.85989</v>
      </c>
      <c r="IH629">
        <v>1.85837</v>
      </c>
      <c r="II629">
        <v>1.85745</v>
      </c>
      <c r="IJ629">
        <v>1.85242</v>
      </c>
      <c r="IK629">
        <v>0</v>
      </c>
      <c r="IL629">
        <v>0</v>
      </c>
      <c r="IM629">
        <v>0</v>
      </c>
      <c r="IN629">
        <v>0</v>
      </c>
      <c r="IO629" t="s">
        <v>443</v>
      </c>
      <c r="IP629" t="s">
        <v>444</v>
      </c>
      <c r="IQ629" t="s">
        <v>445</v>
      </c>
      <c r="IR629" t="s">
        <v>445</v>
      </c>
      <c r="IS629" t="s">
        <v>445</v>
      </c>
      <c r="IT629" t="s">
        <v>445</v>
      </c>
      <c r="IU629">
        <v>0</v>
      </c>
      <c r="IV629">
        <v>100</v>
      </c>
      <c r="IW629">
        <v>100</v>
      </c>
      <c r="IX629">
        <v>-1.269</v>
      </c>
      <c r="IY629">
        <v>0.2787</v>
      </c>
      <c r="IZ629">
        <v>-1.101190050776656</v>
      </c>
      <c r="JA629">
        <v>-0.0009077452495023094</v>
      </c>
      <c r="JB629">
        <v>1.260287539409167E-06</v>
      </c>
      <c r="JC629">
        <v>-2.747980142854786E-10</v>
      </c>
      <c r="JD629">
        <v>0.01164710740424388</v>
      </c>
      <c r="JE629">
        <v>0.002354074995816399</v>
      </c>
      <c r="JF629">
        <v>0.0004967520844642659</v>
      </c>
      <c r="JG629">
        <v>-1.558376616488758E-06</v>
      </c>
      <c r="JH629">
        <v>1</v>
      </c>
      <c r="JI629">
        <v>1955</v>
      </c>
      <c r="JJ629">
        <v>1</v>
      </c>
      <c r="JK629">
        <v>26</v>
      </c>
      <c r="JL629">
        <v>194496.1</v>
      </c>
      <c r="JM629">
        <v>194496.3</v>
      </c>
      <c r="JN629">
        <v>1.48438</v>
      </c>
      <c r="JO629">
        <v>2.6416</v>
      </c>
      <c r="JP629">
        <v>1.49658</v>
      </c>
      <c r="JQ629">
        <v>2.34619</v>
      </c>
      <c r="JR629">
        <v>1.54907</v>
      </c>
      <c r="JS629">
        <v>2.35352</v>
      </c>
      <c r="JT629">
        <v>36.6233</v>
      </c>
      <c r="JU629">
        <v>24.1751</v>
      </c>
      <c r="JV629">
        <v>18</v>
      </c>
      <c r="JW629">
        <v>483.73</v>
      </c>
      <c r="JX629">
        <v>485.843</v>
      </c>
      <c r="JY629">
        <v>27.1207</v>
      </c>
      <c r="JZ629">
        <v>29.1942</v>
      </c>
      <c r="KA629">
        <v>29.9998</v>
      </c>
      <c r="KB629">
        <v>29.4611</v>
      </c>
      <c r="KC629">
        <v>29.4685</v>
      </c>
      <c r="KD629">
        <v>29.9311</v>
      </c>
      <c r="KE629">
        <v>18.6847</v>
      </c>
      <c r="KF629">
        <v>54.7605</v>
      </c>
      <c r="KG629">
        <v>27.1307</v>
      </c>
      <c r="KH629">
        <v>593.9349999999999</v>
      </c>
      <c r="KI629">
        <v>19.6419</v>
      </c>
      <c r="KJ629">
        <v>101.824</v>
      </c>
      <c r="KK629">
        <v>91.3934</v>
      </c>
    </row>
    <row r="630" spans="1:297">
      <c r="A630">
        <v>612</v>
      </c>
      <c r="B630">
        <v>1758659376.6</v>
      </c>
      <c r="C630">
        <v>17743.59999990463</v>
      </c>
      <c r="D630" t="s">
        <v>1674</v>
      </c>
      <c r="E630" t="s">
        <v>1675</v>
      </c>
      <c r="F630">
        <v>5</v>
      </c>
      <c r="G630" t="s">
        <v>1413</v>
      </c>
      <c r="H630" t="s">
        <v>438</v>
      </c>
      <c r="I630">
        <v>1758659369.1</v>
      </c>
      <c r="J630">
        <f>(K630)/1000</f>
        <v>0</v>
      </c>
      <c r="K630">
        <f>IF(DP630, AN630, AH630)</f>
        <v>0</v>
      </c>
      <c r="L630">
        <f>IF(DP630, AI630, AG630)</f>
        <v>0</v>
      </c>
      <c r="M630">
        <f>DR630 - IF(AU630&gt;1, L630*DL630*100.0/(AW630), 0)</f>
        <v>0</v>
      </c>
      <c r="N630">
        <f>((T630-J630/2)*M630-L630)/(T630+J630/2)</f>
        <v>0</v>
      </c>
      <c r="O630">
        <f>N630*(DY630+DZ630)/1000.0</f>
        <v>0</v>
      </c>
      <c r="P630">
        <f>(DR630 - IF(AU630&gt;1, L630*DL630*100.0/(AW630), 0))*(DY630+DZ630)/1000.0</f>
        <v>0</v>
      </c>
      <c r="Q630">
        <f>2.0/((1/S630-1/R630)+SIGN(S630)*SQRT((1/S630-1/R630)*(1/S630-1/R630) + 4*DM630/((DM630+1)*(DM630+1))*(2*1/S630*1/R630-1/R630*1/R630)))</f>
        <v>0</v>
      </c>
      <c r="R630">
        <f>IF(LEFT(DN630,1)&lt;&gt;"0",IF(LEFT(DN630,1)="1",3.0,DO630),$D$5+$E$5*(EF630*DY630/($K$5*1000))+$F$5*(EF630*DY630/($K$5*1000))*MAX(MIN(DL630,$J$5),$I$5)*MAX(MIN(DL630,$J$5),$I$5)+$G$5*MAX(MIN(DL630,$J$5),$I$5)*(EF630*DY630/($K$5*1000))+$H$5*(EF630*DY630/($K$5*1000))*(EF630*DY630/($K$5*1000)))</f>
        <v>0</v>
      </c>
      <c r="S630">
        <f>J630*(1000-(1000*0.61365*exp(17.502*W630/(240.97+W630))/(DY630+DZ630)+DT630)/2)/(1000*0.61365*exp(17.502*W630/(240.97+W630))/(DY630+DZ630)-DT630)</f>
        <v>0</v>
      </c>
      <c r="T630">
        <f>1/((DM630+1)/(Q630/1.6)+1/(R630/1.37)) + DM630/((DM630+1)/(Q630/1.6) + DM630/(R630/1.37))</f>
        <v>0</v>
      </c>
      <c r="U630">
        <f>(DH630*DK630)</f>
        <v>0</v>
      </c>
      <c r="V630">
        <f>(EA630+(U630+2*0.95*5.67E-8*(((EA630+$B$9)+273)^4-(EA630+273)^4)-44100*J630)/(1.84*29.3*R630+8*0.95*5.67E-8*(EA630+273)^3))</f>
        <v>0</v>
      </c>
      <c r="W630">
        <f>($C$9*EB630+$D$9*EC630+$E$9*V630)</f>
        <v>0</v>
      </c>
      <c r="X630">
        <f>0.61365*exp(17.502*W630/(240.97+W630))</f>
        <v>0</v>
      </c>
      <c r="Y630">
        <f>(Z630/AA630*100)</f>
        <v>0</v>
      </c>
      <c r="Z630">
        <f>DT630*(DY630+DZ630)/1000</f>
        <v>0</v>
      </c>
      <c r="AA630">
        <f>0.61365*exp(17.502*EA630/(240.97+EA630))</f>
        <v>0</v>
      </c>
      <c r="AB630">
        <f>(X630-DT630*(DY630+DZ630)/1000)</f>
        <v>0</v>
      </c>
      <c r="AC630">
        <f>(-J630*44100)</f>
        <v>0</v>
      </c>
      <c r="AD630">
        <f>2*29.3*R630*0.92*(EA630-W630)</f>
        <v>0</v>
      </c>
      <c r="AE630">
        <f>2*0.95*5.67E-8*(((EA630+$B$9)+273)^4-(W630+273)^4)</f>
        <v>0</v>
      </c>
      <c r="AF630">
        <f>U630+AE630+AC630+AD630</f>
        <v>0</v>
      </c>
      <c r="AG630">
        <f>DX630*AU630*(DS630-DR630*(1000-AU630*DU630)/(1000-AU630*DT630))/(100*DL630)</f>
        <v>0</v>
      </c>
      <c r="AH630">
        <f>1000*DX630*AU630*(DT630-DU630)/(100*DL630*(1000-AU630*DT630))</f>
        <v>0</v>
      </c>
      <c r="AI630">
        <f>(AJ630 - AK630 - DY630*1E3/(8.314*(EA630+273.15)) * AM630/DX630 * AL630) * DX630/(100*DL630) * (1000 - DU630)/1000</f>
        <v>0</v>
      </c>
      <c r="AJ630">
        <v>587.2518914041179</v>
      </c>
      <c r="AK630">
        <v>556.7228424242421</v>
      </c>
      <c r="AL630">
        <v>3.337506126367133</v>
      </c>
      <c r="AM630">
        <v>65.18477943434209</v>
      </c>
      <c r="AN630">
        <f>(AP630 - AO630 + DY630*1E3/(8.314*(EA630+273.15)) * AR630/DX630 * AQ630) * DX630/(100*DL630) * 1000/(1000 - AP630)</f>
        <v>0</v>
      </c>
      <c r="AO630">
        <v>19.65322701794951</v>
      </c>
      <c r="AP630">
        <v>21.88748242424242</v>
      </c>
      <c r="AQ630">
        <v>1.597252420864726E-05</v>
      </c>
      <c r="AR630">
        <v>105.4763033524908</v>
      </c>
      <c r="AS630">
        <v>0</v>
      </c>
      <c r="AT630">
        <v>0</v>
      </c>
      <c r="AU630">
        <f>IF(AS630*$H$15&gt;=AW630,1.0,(AW630/(AW630-AS630*$H$15)))</f>
        <v>0</v>
      </c>
      <c r="AV630">
        <f>(AU630-1)*100</f>
        <v>0</v>
      </c>
      <c r="AW630">
        <f>MAX(0,($B$15+$C$15*EF630)/(1+$D$15*EF630)*DY630/(EA630+273)*$E$15)</f>
        <v>0</v>
      </c>
      <c r="AX630" t="s">
        <v>439</v>
      </c>
      <c r="AY630" t="s">
        <v>439</v>
      </c>
      <c r="AZ630">
        <v>0</v>
      </c>
      <c r="BA630">
        <v>0</v>
      </c>
      <c r="BB630">
        <f>1-AZ630/BA630</f>
        <v>0</v>
      </c>
      <c r="BC630">
        <v>0</v>
      </c>
      <c r="BD630" t="s">
        <v>439</v>
      </c>
      <c r="BE630" t="s">
        <v>439</v>
      </c>
      <c r="BF630">
        <v>0</v>
      </c>
      <c r="BG630">
        <v>0</v>
      </c>
      <c r="BH630">
        <f>1-BF630/BG630</f>
        <v>0</v>
      </c>
      <c r="BI630">
        <v>0.5</v>
      </c>
      <c r="BJ630">
        <f>DI630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439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DH630">
        <f>$B$13*EG630+$C$13*EH630+$F$13*ES630*(1-EV630)</f>
        <v>0</v>
      </c>
      <c r="DI630">
        <f>DH630*DJ630</f>
        <v>0</v>
      </c>
      <c r="DJ630">
        <f>($B$13*$D$11+$C$13*$D$11+$F$13*((FF630+EX630)/MAX(FF630+EX630+FG630, 0.1)*$I$11+FG630/MAX(FF630+EX630+FG630, 0.1)*$J$11))/($B$13+$C$13+$F$13)</f>
        <v>0</v>
      </c>
      <c r="DK630">
        <f>($B$13*$K$11+$C$13*$K$11+$F$13*((FF630+EX630)/MAX(FF630+EX630+FG630, 0.1)*$P$11+FG630/MAX(FF630+EX630+FG630, 0.1)*$Q$11))/($B$13+$C$13+$F$13)</f>
        <v>0</v>
      </c>
      <c r="DL630">
        <v>5.79</v>
      </c>
      <c r="DM630">
        <v>0.5</v>
      </c>
      <c r="DN630" t="s">
        <v>440</v>
      </c>
      <c r="DO630">
        <v>2</v>
      </c>
      <c r="DP630" t="b">
        <v>1</v>
      </c>
      <c r="DQ630">
        <v>1758659369.1</v>
      </c>
      <c r="DR630">
        <v>521.7743333333333</v>
      </c>
      <c r="DS630">
        <v>560.4975185185185</v>
      </c>
      <c r="DT630">
        <v>21.8776</v>
      </c>
      <c r="DU630">
        <v>19.65294444444444</v>
      </c>
      <c r="DV630">
        <v>523.0447407407407</v>
      </c>
      <c r="DW630">
        <v>21.59906296296296</v>
      </c>
      <c r="DX630">
        <v>499.995</v>
      </c>
      <c r="DY630">
        <v>90.23111481481484</v>
      </c>
      <c r="DZ630">
        <v>0.06854787037037037</v>
      </c>
      <c r="EA630">
        <v>28.68654444444445</v>
      </c>
      <c r="EB630">
        <v>29.98353333333333</v>
      </c>
      <c r="EC630">
        <v>999.9000000000001</v>
      </c>
      <c r="ED630">
        <v>0</v>
      </c>
      <c r="EE630">
        <v>0</v>
      </c>
      <c r="EF630">
        <v>10015.69740740741</v>
      </c>
      <c r="EG630">
        <v>0</v>
      </c>
      <c r="EH630">
        <v>11.3535</v>
      </c>
      <c r="EI630">
        <v>-38.72316296296296</v>
      </c>
      <c r="EJ630">
        <v>533.4449629629629</v>
      </c>
      <c r="EK630">
        <v>571.7337037037038</v>
      </c>
      <c r="EL630">
        <v>2.224657037037037</v>
      </c>
      <c r="EM630">
        <v>560.4975185185185</v>
      </c>
      <c r="EN630">
        <v>19.65294444444444</v>
      </c>
      <c r="EO630">
        <v>1.97404</v>
      </c>
      <c r="EP630">
        <v>1.773307037037037</v>
      </c>
      <c r="EQ630">
        <v>17.23764444444444</v>
      </c>
      <c r="ER630">
        <v>15.55345555555555</v>
      </c>
      <c r="ES630">
        <v>2000.012962962963</v>
      </c>
      <c r="ET630">
        <v>0.9799984444444443</v>
      </c>
      <c r="EU630">
        <v>0.02000175555555555</v>
      </c>
      <c r="EV630">
        <v>0</v>
      </c>
      <c r="EW630">
        <v>995.6909629629629</v>
      </c>
      <c r="EX630">
        <v>5.00078</v>
      </c>
      <c r="EY630">
        <v>19442.48888888889</v>
      </c>
      <c r="EZ630">
        <v>16379.73703703704</v>
      </c>
      <c r="FA630">
        <v>39.47185185185185</v>
      </c>
      <c r="FB630">
        <v>40.41633333333333</v>
      </c>
      <c r="FC630">
        <v>39.79833333333332</v>
      </c>
      <c r="FD630">
        <v>40.04607407407407</v>
      </c>
      <c r="FE630">
        <v>40.54381481481482</v>
      </c>
      <c r="FF630">
        <v>1955.112962962963</v>
      </c>
      <c r="FG630">
        <v>39.9</v>
      </c>
      <c r="FH630">
        <v>0</v>
      </c>
      <c r="FI630">
        <v>1758659374.8</v>
      </c>
      <c r="FJ630">
        <v>0</v>
      </c>
      <c r="FK630">
        <v>995.6849999999999</v>
      </c>
      <c r="FL630">
        <v>2.200136750752156</v>
      </c>
      <c r="FM630">
        <v>69.28888899494044</v>
      </c>
      <c r="FN630">
        <v>19442.20384615385</v>
      </c>
      <c r="FO630">
        <v>15</v>
      </c>
      <c r="FP630">
        <v>0</v>
      </c>
      <c r="FQ630" t="s">
        <v>441</v>
      </c>
      <c r="FR630">
        <v>1746989605.5</v>
      </c>
      <c r="FS630">
        <v>1746989593.5</v>
      </c>
      <c r="FT630">
        <v>0</v>
      </c>
      <c r="FU630">
        <v>-0.274</v>
      </c>
      <c r="FV630">
        <v>-0.002</v>
      </c>
      <c r="FW630">
        <v>2.549</v>
      </c>
      <c r="FX630">
        <v>0.129</v>
      </c>
      <c r="FY630">
        <v>420</v>
      </c>
      <c r="FZ630">
        <v>17</v>
      </c>
      <c r="GA630">
        <v>0.02</v>
      </c>
      <c r="GB630">
        <v>0.04</v>
      </c>
      <c r="GC630">
        <v>-38.3739975</v>
      </c>
      <c r="GD630">
        <v>-7.554867917448371</v>
      </c>
      <c r="GE630">
        <v>0.7286688999427313</v>
      </c>
      <c r="GF630">
        <v>0</v>
      </c>
      <c r="GG630">
        <v>995.6220588235294</v>
      </c>
      <c r="GH630">
        <v>1.795171886462757</v>
      </c>
      <c r="GI630">
        <v>0.2543391599901521</v>
      </c>
      <c r="GJ630">
        <v>0</v>
      </c>
      <c r="GK630">
        <v>2.22032725</v>
      </c>
      <c r="GL630">
        <v>0.09373879924952694</v>
      </c>
      <c r="GM630">
        <v>0.009106238242957409</v>
      </c>
      <c r="GN630">
        <v>1</v>
      </c>
      <c r="GO630">
        <v>1</v>
      </c>
      <c r="GP630">
        <v>3</v>
      </c>
      <c r="GQ630" t="s">
        <v>448</v>
      </c>
      <c r="GR630">
        <v>3.10235</v>
      </c>
      <c r="GS630">
        <v>2.72655</v>
      </c>
      <c r="GT630">
        <v>0.10652</v>
      </c>
      <c r="GU630">
        <v>0.111778</v>
      </c>
      <c r="GV630">
        <v>0.100692</v>
      </c>
      <c r="GW630">
        <v>0.0945916</v>
      </c>
      <c r="GX630">
        <v>23323.5</v>
      </c>
      <c r="GY630">
        <v>21076.2</v>
      </c>
      <c r="GZ630">
        <v>26668.5</v>
      </c>
      <c r="HA630">
        <v>23951.6</v>
      </c>
      <c r="HB630">
        <v>38381.8</v>
      </c>
      <c r="HC630">
        <v>32066.2</v>
      </c>
      <c r="HD630">
        <v>46572.4</v>
      </c>
      <c r="HE630">
        <v>37899.1</v>
      </c>
      <c r="HF630">
        <v>1.86755</v>
      </c>
      <c r="HG630">
        <v>1.84695</v>
      </c>
      <c r="HH630">
        <v>0.180222</v>
      </c>
      <c r="HI630">
        <v>0</v>
      </c>
      <c r="HJ630">
        <v>27.0341</v>
      </c>
      <c r="HK630">
        <v>999.9</v>
      </c>
      <c r="HL630">
        <v>44.8</v>
      </c>
      <c r="HM630">
        <v>32.2</v>
      </c>
      <c r="HN630">
        <v>23.9765</v>
      </c>
      <c r="HO630">
        <v>60.9323</v>
      </c>
      <c r="HP630">
        <v>22.3357</v>
      </c>
      <c r="HQ630">
        <v>1</v>
      </c>
      <c r="HR630">
        <v>0.148808</v>
      </c>
      <c r="HS630">
        <v>0.110618</v>
      </c>
      <c r="HT630">
        <v>20.28</v>
      </c>
      <c r="HU630">
        <v>5.21235</v>
      </c>
      <c r="HV630">
        <v>11.98</v>
      </c>
      <c r="HW630">
        <v>4.96355</v>
      </c>
      <c r="HX630">
        <v>3.2743</v>
      </c>
      <c r="HY630">
        <v>9999</v>
      </c>
      <c r="HZ630">
        <v>9999</v>
      </c>
      <c r="IA630">
        <v>9999</v>
      </c>
      <c r="IB630">
        <v>999.9</v>
      </c>
      <c r="IC630">
        <v>1.86394</v>
      </c>
      <c r="ID630">
        <v>1.86007</v>
      </c>
      <c r="IE630">
        <v>1.8584</v>
      </c>
      <c r="IF630">
        <v>1.85974</v>
      </c>
      <c r="IG630">
        <v>1.85989</v>
      </c>
      <c r="IH630">
        <v>1.85838</v>
      </c>
      <c r="II630">
        <v>1.85745</v>
      </c>
      <c r="IJ630">
        <v>1.85242</v>
      </c>
      <c r="IK630">
        <v>0</v>
      </c>
      <c r="IL630">
        <v>0</v>
      </c>
      <c r="IM630">
        <v>0</v>
      </c>
      <c r="IN630">
        <v>0</v>
      </c>
      <c r="IO630" t="s">
        <v>443</v>
      </c>
      <c r="IP630" t="s">
        <v>444</v>
      </c>
      <c r="IQ630" t="s">
        <v>445</v>
      </c>
      <c r="IR630" t="s">
        <v>445</v>
      </c>
      <c r="IS630" t="s">
        <v>445</v>
      </c>
      <c r="IT630" t="s">
        <v>445</v>
      </c>
      <c r="IU630">
        <v>0</v>
      </c>
      <c r="IV630">
        <v>100</v>
      </c>
      <c r="IW630">
        <v>100</v>
      </c>
      <c r="IX630">
        <v>-1.266</v>
      </c>
      <c r="IY630">
        <v>0.2788</v>
      </c>
      <c r="IZ630">
        <v>-1.101190050776656</v>
      </c>
      <c r="JA630">
        <v>-0.0009077452495023094</v>
      </c>
      <c r="JB630">
        <v>1.260287539409167E-06</v>
      </c>
      <c r="JC630">
        <v>-2.747980142854786E-10</v>
      </c>
      <c r="JD630">
        <v>0.01164710740424388</v>
      </c>
      <c r="JE630">
        <v>0.002354074995816399</v>
      </c>
      <c r="JF630">
        <v>0.0004967520844642659</v>
      </c>
      <c r="JG630">
        <v>-1.558376616488758E-06</v>
      </c>
      <c r="JH630">
        <v>1</v>
      </c>
      <c r="JI630">
        <v>1955</v>
      </c>
      <c r="JJ630">
        <v>1</v>
      </c>
      <c r="JK630">
        <v>26</v>
      </c>
      <c r="JL630">
        <v>194496.2</v>
      </c>
      <c r="JM630">
        <v>194496.4</v>
      </c>
      <c r="JN630">
        <v>1.52344</v>
      </c>
      <c r="JO630">
        <v>2.6355</v>
      </c>
      <c r="JP630">
        <v>1.49658</v>
      </c>
      <c r="JQ630">
        <v>2.34619</v>
      </c>
      <c r="JR630">
        <v>1.54907</v>
      </c>
      <c r="JS630">
        <v>2.42065</v>
      </c>
      <c r="JT630">
        <v>36.5996</v>
      </c>
      <c r="JU630">
        <v>24.1751</v>
      </c>
      <c r="JV630">
        <v>18</v>
      </c>
      <c r="JW630">
        <v>483.978</v>
      </c>
      <c r="JX630">
        <v>485.479</v>
      </c>
      <c r="JY630">
        <v>27.13</v>
      </c>
      <c r="JZ630">
        <v>29.1927</v>
      </c>
      <c r="KA630">
        <v>29.9999</v>
      </c>
      <c r="KB630">
        <v>29.459</v>
      </c>
      <c r="KC630">
        <v>29.466</v>
      </c>
      <c r="KD630">
        <v>30.591</v>
      </c>
      <c r="KE630">
        <v>18.6847</v>
      </c>
      <c r="KF630">
        <v>54.7605</v>
      </c>
      <c r="KG630">
        <v>27.148</v>
      </c>
      <c r="KH630">
        <v>607.294</v>
      </c>
      <c r="KI630">
        <v>19.6419</v>
      </c>
      <c r="KJ630">
        <v>101.824</v>
      </c>
      <c r="KK630">
        <v>91.39360000000001</v>
      </c>
    </row>
    <row r="631" spans="1:297">
      <c r="A631">
        <v>613</v>
      </c>
      <c r="B631">
        <v>1758659381.6</v>
      </c>
      <c r="C631">
        <v>17748.59999990463</v>
      </c>
      <c r="D631" t="s">
        <v>1676</v>
      </c>
      <c r="E631" t="s">
        <v>1677</v>
      </c>
      <c r="F631">
        <v>5</v>
      </c>
      <c r="G631" t="s">
        <v>1413</v>
      </c>
      <c r="H631" t="s">
        <v>438</v>
      </c>
      <c r="I631">
        <v>1758659373.814285</v>
      </c>
      <c r="J631">
        <f>(K631)/1000</f>
        <v>0</v>
      </c>
      <c r="K631">
        <f>IF(DP631, AN631, AH631)</f>
        <v>0</v>
      </c>
      <c r="L631">
        <f>IF(DP631, AI631, AG631)</f>
        <v>0</v>
      </c>
      <c r="M631">
        <f>DR631 - IF(AU631&gt;1, L631*DL631*100.0/(AW631), 0)</f>
        <v>0</v>
      </c>
      <c r="N631">
        <f>((T631-J631/2)*M631-L631)/(T631+J631/2)</f>
        <v>0</v>
      </c>
      <c r="O631">
        <f>N631*(DY631+DZ631)/1000.0</f>
        <v>0</v>
      </c>
      <c r="P631">
        <f>(DR631 - IF(AU631&gt;1, L631*DL631*100.0/(AW631), 0))*(DY631+DZ631)/1000.0</f>
        <v>0</v>
      </c>
      <c r="Q631">
        <f>2.0/((1/S631-1/R631)+SIGN(S631)*SQRT((1/S631-1/R631)*(1/S631-1/R631) + 4*DM631/((DM631+1)*(DM631+1))*(2*1/S631*1/R631-1/R631*1/R631)))</f>
        <v>0</v>
      </c>
      <c r="R631">
        <f>IF(LEFT(DN631,1)&lt;&gt;"0",IF(LEFT(DN631,1)="1",3.0,DO631),$D$5+$E$5*(EF631*DY631/($K$5*1000))+$F$5*(EF631*DY631/($K$5*1000))*MAX(MIN(DL631,$J$5),$I$5)*MAX(MIN(DL631,$J$5),$I$5)+$G$5*MAX(MIN(DL631,$J$5),$I$5)*(EF631*DY631/($K$5*1000))+$H$5*(EF631*DY631/($K$5*1000))*(EF631*DY631/($K$5*1000)))</f>
        <v>0</v>
      </c>
      <c r="S631">
        <f>J631*(1000-(1000*0.61365*exp(17.502*W631/(240.97+W631))/(DY631+DZ631)+DT631)/2)/(1000*0.61365*exp(17.502*W631/(240.97+W631))/(DY631+DZ631)-DT631)</f>
        <v>0</v>
      </c>
      <c r="T631">
        <f>1/((DM631+1)/(Q631/1.6)+1/(R631/1.37)) + DM631/((DM631+1)/(Q631/1.6) + DM631/(R631/1.37))</f>
        <v>0</v>
      </c>
      <c r="U631">
        <f>(DH631*DK631)</f>
        <v>0</v>
      </c>
      <c r="V631">
        <f>(EA631+(U631+2*0.95*5.67E-8*(((EA631+$B$9)+273)^4-(EA631+273)^4)-44100*J631)/(1.84*29.3*R631+8*0.95*5.67E-8*(EA631+273)^3))</f>
        <v>0</v>
      </c>
      <c r="W631">
        <f>($C$9*EB631+$D$9*EC631+$E$9*V631)</f>
        <v>0</v>
      </c>
      <c r="X631">
        <f>0.61365*exp(17.502*W631/(240.97+W631))</f>
        <v>0</v>
      </c>
      <c r="Y631">
        <f>(Z631/AA631*100)</f>
        <v>0</v>
      </c>
      <c r="Z631">
        <f>DT631*(DY631+DZ631)/1000</f>
        <v>0</v>
      </c>
      <c r="AA631">
        <f>0.61365*exp(17.502*EA631/(240.97+EA631))</f>
        <v>0</v>
      </c>
      <c r="AB631">
        <f>(X631-DT631*(DY631+DZ631)/1000)</f>
        <v>0</v>
      </c>
      <c r="AC631">
        <f>(-J631*44100)</f>
        <v>0</v>
      </c>
      <c r="AD631">
        <f>2*29.3*R631*0.92*(EA631-W631)</f>
        <v>0</v>
      </c>
      <c r="AE631">
        <f>2*0.95*5.67E-8*(((EA631+$B$9)+273)^4-(W631+273)^4)</f>
        <v>0</v>
      </c>
      <c r="AF631">
        <f>U631+AE631+AC631+AD631</f>
        <v>0</v>
      </c>
      <c r="AG631">
        <f>DX631*AU631*(DS631-DR631*(1000-AU631*DU631)/(1000-AU631*DT631))/(100*DL631)</f>
        <v>0</v>
      </c>
      <c r="AH631">
        <f>1000*DX631*AU631*(DT631-DU631)/(100*DL631*(1000-AU631*DT631))</f>
        <v>0</v>
      </c>
      <c r="AI631">
        <f>(AJ631 - AK631 - DY631*1E3/(8.314*(EA631+273.15)) * AM631/DX631 * AL631) * DX631/(100*DL631) * (1000 - DU631)/1000</f>
        <v>0</v>
      </c>
      <c r="AJ631">
        <v>604.3208534593711</v>
      </c>
      <c r="AK631">
        <v>573.3092181818182</v>
      </c>
      <c r="AL631">
        <v>3.307079501573801</v>
      </c>
      <c r="AM631">
        <v>65.18477943434209</v>
      </c>
      <c r="AN631">
        <f>(AP631 - AO631 + DY631*1E3/(8.314*(EA631+273.15)) * AR631/DX631 * AQ631) * DX631/(100*DL631) * 1000/(1000 - AP631)</f>
        <v>0</v>
      </c>
      <c r="AO631">
        <v>19.65085611439677</v>
      </c>
      <c r="AP631">
        <v>21.89325333333332</v>
      </c>
      <c r="AQ631">
        <v>1.535777901396822E-05</v>
      </c>
      <c r="AR631">
        <v>105.4763033524908</v>
      </c>
      <c r="AS631">
        <v>0</v>
      </c>
      <c r="AT631">
        <v>0</v>
      </c>
      <c r="AU631">
        <f>IF(AS631*$H$15&gt;=AW631,1.0,(AW631/(AW631-AS631*$H$15)))</f>
        <v>0</v>
      </c>
      <c r="AV631">
        <f>(AU631-1)*100</f>
        <v>0</v>
      </c>
      <c r="AW631">
        <f>MAX(0,($B$15+$C$15*EF631)/(1+$D$15*EF631)*DY631/(EA631+273)*$E$15)</f>
        <v>0</v>
      </c>
      <c r="AX631" t="s">
        <v>439</v>
      </c>
      <c r="AY631" t="s">
        <v>439</v>
      </c>
      <c r="AZ631">
        <v>0</v>
      </c>
      <c r="BA631">
        <v>0</v>
      </c>
      <c r="BB631">
        <f>1-AZ631/BA631</f>
        <v>0</v>
      </c>
      <c r="BC631">
        <v>0</v>
      </c>
      <c r="BD631" t="s">
        <v>439</v>
      </c>
      <c r="BE631" t="s">
        <v>439</v>
      </c>
      <c r="BF631">
        <v>0</v>
      </c>
      <c r="BG631">
        <v>0</v>
      </c>
      <c r="BH631">
        <f>1-BF631/BG631</f>
        <v>0</v>
      </c>
      <c r="BI631">
        <v>0.5</v>
      </c>
      <c r="BJ631">
        <f>DI631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439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DH631">
        <f>$B$13*EG631+$C$13*EH631+$F$13*ES631*(1-EV631)</f>
        <v>0</v>
      </c>
      <c r="DI631">
        <f>DH631*DJ631</f>
        <v>0</v>
      </c>
      <c r="DJ631">
        <f>($B$13*$D$11+$C$13*$D$11+$F$13*((FF631+EX631)/MAX(FF631+EX631+FG631, 0.1)*$I$11+FG631/MAX(FF631+EX631+FG631, 0.1)*$J$11))/($B$13+$C$13+$F$13)</f>
        <v>0</v>
      </c>
      <c r="DK631">
        <f>($B$13*$K$11+$C$13*$K$11+$F$13*((FF631+EX631)/MAX(FF631+EX631+FG631, 0.1)*$P$11+FG631/MAX(FF631+EX631+FG631, 0.1)*$Q$11))/($B$13+$C$13+$F$13)</f>
        <v>0</v>
      </c>
      <c r="DL631">
        <v>5.79</v>
      </c>
      <c r="DM631">
        <v>0.5</v>
      </c>
      <c r="DN631" t="s">
        <v>440</v>
      </c>
      <c r="DO631">
        <v>2</v>
      </c>
      <c r="DP631" t="b">
        <v>1</v>
      </c>
      <c r="DQ631">
        <v>1758659373.814285</v>
      </c>
      <c r="DR631">
        <v>537.0947857142858</v>
      </c>
      <c r="DS631">
        <v>576.3518571428571</v>
      </c>
      <c r="DT631">
        <v>21.88413214285715</v>
      </c>
      <c r="DU631">
        <v>19.652425</v>
      </c>
      <c r="DV631">
        <v>538.3621785714286</v>
      </c>
      <c r="DW631">
        <v>21.60546071428571</v>
      </c>
      <c r="DX631">
        <v>500.0304285714286</v>
      </c>
      <c r="DY631">
        <v>90.23134285714286</v>
      </c>
      <c r="DZ631">
        <v>0.06855533214285715</v>
      </c>
      <c r="EA631">
        <v>28.68755000000001</v>
      </c>
      <c r="EB631">
        <v>29.98155357142857</v>
      </c>
      <c r="EC631">
        <v>999.9000000000002</v>
      </c>
      <c r="ED631">
        <v>0</v>
      </c>
      <c r="EE631">
        <v>0</v>
      </c>
      <c r="EF631">
        <v>10008.97357142857</v>
      </c>
      <c r="EG631">
        <v>0</v>
      </c>
      <c r="EH631">
        <v>11.3535</v>
      </c>
      <c r="EI631">
        <v>-39.25709642857142</v>
      </c>
      <c r="EJ631">
        <v>549.11175</v>
      </c>
      <c r="EK631">
        <v>587.905607142857</v>
      </c>
      <c r="EL631">
        <v>2.231716071428572</v>
      </c>
      <c r="EM631">
        <v>576.3518571428571</v>
      </c>
      <c r="EN631">
        <v>19.652425</v>
      </c>
      <c r="EO631">
        <v>1.974634642857143</v>
      </c>
      <c r="EP631">
        <v>1.773263571428572</v>
      </c>
      <c r="EQ631">
        <v>17.24240357142857</v>
      </c>
      <c r="ER631">
        <v>15.55308214285714</v>
      </c>
      <c r="ES631">
        <v>2000.01</v>
      </c>
      <c r="ET631">
        <v>0.9799984285714285</v>
      </c>
      <c r="EU631">
        <v>0.02000176785714286</v>
      </c>
      <c r="EV631">
        <v>0</v>
      </c>
      <c r="EW631">
        <v>995.9753928571429</v>
      </c>
      <c r="EX631">
        <v>5.00078</v>
      </c>
      <c r="EY631">
        <v>19448.93214285714</v>
      </c>
      <c r="EZ631">
        <v>16379.70714285715</v>
      </c>
      <c r="FA631">
        <v>39.47060714285713</v>
      </c>
      <c r="FB631">
        <v>40.41042857142856</v>
      </c>
      <c r="FC631">
        <v>39.78771428571429</v>
      </c>
      <c r="FD631">
        <v>40.04660714285713</v>
      </c>
      <c r="FE631">
        <v>40.54003571428571</v>
      </c>
      <c r="FF631">
        <v>1955.11</v>
      </c>
      <c r="FG631">
        <v>39.9</v>
      </c>
      <c r="FH631">
        <v>0</v>
      </c>
      <c r="FI631">
        <v>1758659380.2</v>
      </c>
      <c r="FJ631">
        <v>0</v>
      </c>
      <c r="FK631">
        <v>996.02228</v>
      </c>
      <c r="FL631">
        <v>4.888384612403075</v>
      </c>
      <c r="FM631">
        <v>100.6153846765301</v>
      </c>
      <c r="FN631">
        <v>19449.956</v>
      </c>
      <c r="FO631">
        <v>15</v>
      </c>
      <c r="FP631">
        <v>0</v>
      </c>
      <c r="FQ631" t="s">
        <v>441</v>
      </c>
      <c r="FR631">
        <v>1746989605.5</v>
      </c>
      <c r="FS631">
        <v>1746989593.5</v>
      </c>
      <c r="FT631">
        <v>0</v>
      </c>
      <c r="FU631">
        <v>-0.274</v>
      </c>
      <c r="FV631">
        <v>-0.002</v>
      </c>
      <c r="FW631">
        <v>2.549</v>
      </c>
      <c r="FX631">
        <v>0.129</v>
      </c>
      <c r="FY631">
        <v>420</v>
      </c>
      <c r="FZ631">
        <v>17</v>
      </c>
      <c r="GA631">
        <v>0.02</v>
      </c>
      <c r="GB631">
        <v>0.04</v>
      </c>
      <c r="GC631">
        <v>-38.8693756097561</v>
      </c>
      <c r="GD631">
        <v>-6.872623693379746</v>
      </c>
      <c r="GE631">
        <v>0.6819265620215145</v>
      </c>
      <c r="GF631">
        <v>0</v>
      </c>
      <c r="GG631">
        <v>995.8297647058823</v>
      </c>
      <c r="GH631">
        <v>3.394346831042124</v>
      </c>
      <c r="GI631">
        <v>0.4034449491437674</v>
      </c>
      <c r="GJ631">
        <v>0</v>
      </c>
      <c r="GK631">
        <v>2.226773658536585</v>
      </c>
      <c r="GL631">
        <v>0.09307902439024882</v>
      </c>
      <c r="GM631">
        <v>0.009247294596086907</v>
      </c>
      <c r="GN631">
        <v>1</v>
      </c>
      <c r="GO631">
        <v>1</v>
      </c>
      <c r="GP631">
        <v>3</v>
      </c>
      <c r="GQ631" t="s">
        <v>448</v>
      </c>
      <c r="GR631">
        <v>3.10234</v>
      </c>
      <c r="GS631">
        <v>2.7264</v>
      </c>
      <c r="GT631">
        <v>0.108757</v>
      </c>
      <c r="GU631">
        <v>0.114039</v>
      </c>
      <c r="GV631">
        <v>0.100712</v>
      </c>
      <c r="GW631">
        <v>0.0945877</v>
      </c>
      <c r="GX631">
        <v>23265.3</v>
      </c>
      <c r="GY631">
        <v>21022.8</v>
      </c>
      <c r="GZ631">
        <v>26668.7</v>
      </c>
      <c r="HA631">
        <v>23951.8</v>
      </c>
      <c r="HB631">
        <v>38381.3</v>
      </c>
      <c r="HC631">
        <v>32066.7</v>
      </c>
      <c r="HD631">
        <v>46572.6</v>
      </c>
      <c r="HE631">
        <v>37899.1</v>
      </c>
      <c r="HF631">
        <v>1.86773</v>
      </c>
      <c r="HG631">
        <v>1.84713</v>
      </c>
      <c r="HH631">
        <v>0.18122</v>
      </c>
      <c r="HI631">
        <v>0</v>
      </c>
      <c r="HJ631">
        <v>27.0363</v>
      </c>
      <c r="HK631">
        <v>999.9</v>
      </c>
      <c r="HL631">
        <v>44.8</v>
      </c>
      <c r="HM631">
        <v>32.2</v>
      </c>
      <c r="HN631">
        <v>23.9781</v>
      </c>
      <c r="HO631">
        <v>60.7323</v>
      </c>
      <c r="HP631">
        <v>22.2837</v>
      </c>
      <c r="HQ631">
        <v>1</v>
      </c>
      <c r="HR631">
        <v>0.148709</v>
      </c>
      <c r="HS631">
        <v>0.0821351</v>
      </c>
      <c r="HT631">
        <v>20.2801</v>
      </c>
      <c r="HU631">
        <v>5.2113</v>
      </c>
      <c r="HV631">
        <v>11.9797</v>
      </c>
      <c r="HW631">
        <v>4.9635</v>
      </c>
      <c r="HX631">
        <v>3.27423</v>
      </c>
      <c r="HY631">
        <v>9999</v>
      </c>
      <c r="HZ631">
        <v>9999</v>
      </c>
      <c r="IA631">
        <v>9999</v>
      </c>
      <c r="IB631">
        <v>999.9</v>
      </c>
      <c r="IC631">
        <v>1.86391</v>
      </c>
      <c r="ID631">
        <v>1.86007</v>
      </c>
      <c r="IE631">
        <v>1.85839</v>
      </c>
      <c r="IF631">
        <v>1.85974</v>
      </c>
      <c r="IG631">
        <v>1.85989</v>
      </c>
      <c r="IH631">
        <v>1.85837</v>
      </c>
      <c r="II631">
        <v>1.85745</v>
      </c>
      <c r="IJ631">
        <v>1.85241</v>
      </c>
      <c r="IK631">
        <v>0</v>
      </c>
      <c r="IL631">
        <v>0</v>
      </c>
      <c r="IM631">
        <v>0</v>
      </c>
      <c r="IN631">
        <v>0</v>
      </c>
      <c r="IO631" t="s">
        <v>443</v>
      </c>
      <c r="IP631" t="s">
        <v>444</v>
      </c>
      <c r="IQ631" t="s">
        <v>445</v>
      </c>
      <c r="IR631" t="s">
        <v>445</v>
      </c>
      <c r="IS631" t="s">
        <v>445</v>
      </c>
      <c r="IT631" t="s">
        <v>445</v>
      </c>
      <c r="IU631">
        <v>0</v>
      </c>
      <c r="IV631">
        <v>100</v>
      </c>
      <c r="IW631">
        <v>100</v>
      </c>
      <c r="IX631">
        <v>-1.262</v>
      </c>
      <c r="IY631">
        <v>0.2789</v>
      </c>
      <c r="IZ631">
        <v>-1.101190050776656</v>
      </c>
      <c r="JA631">
        <v>-0.0009077452495023094</v>
      </c>
      <c r="JB631">
        <v>1.260287539409167E-06</v>
      </c>
      <c r="JC631">
        <v>-2.747980142854786E-10</v>
      </c>
      <c r="JD631">
        <v>0.01164710740424388</v>
      </c>
      <c r="JE631">
        <v>0.002354074995816399</v>
      </c>
      <c r="JF631">
        <v>0.0004967520844642659</v>
      </c>
      <c r="JG631">
        <v>-1.558376616488758E-06</v>
      </c>
      <c r="JH631">
        <v>1</v>
      </c>
      <c r="JI631">
        <v>1955</v>
      </c>
      <c r="JJ631">
        <v>1</v>
      </c>
      <c r="JK631">
        <v>26</v>
      </c>
      <c r="JL631">
        <v>194496.3</v>
      </c>
      <c r="JM631">
        <v>194496.5</v>
      </c>
      <c r="JN631">
        <v>1.55273</v>
      </c>
      <c r="JO631">
        <v>2.63184</v>
      </c>
      <c r="JP631">
        <v>1.49658</v>
      </c>
      <c r="JQ631">
        <v>2.34619</v>
      </c>
      <c r="JR631">
        <v>1.54907</v>
      </c>
      <c r="JS631">
        <v>2.4646</v>
      </c>
      <c r="JT631">
        <v>36.6233</v>
      </c>
      <c r="JU631">
        <v>24.1838</v>
      </c>
      <c r="JV631">
        <v>18</v>
      </c>
      <c r="JW631">
        <v>484.067</v>
      </c>
      <c r="JX631">
        <v>485.58</v>
      </c>
      <c r="JY631">
        <v>27.1463</v>
      </c>
      <c r="JZ631">
        <v>29.1911</v>
      </c>
      <c r="KA631">
        <v>29.9999</v>
      </c>
      <c r="KB631">
        <v>29.4573</v>
      </c>
      <c r="KC631">
        <v>29.4642</v>
      </c>
      <c r="KD631">
        <v>31.3076</v>
      </c>
      <c r="KE631">
        <v>18.6847</v>
      </c>
      <c r="KF631">
        <v>54.7605</v>
      </c>
      <c r="KG631">
        <v>27.159</v>
      </c>
      <c r="KH631">
        <v>627.333</v>
      </c>
      <c r="KI631">
        <v>19.6419</v>
      </c>
      <c r="KJ631">
        <v>101.825</v>
      </c>
      <c r="KK631">
        <v>91.39409999999999</v>
      </c>
    </row>
    <row r="632" spans="1:297">
      <c r="A632">
        <v>614</v>
      </c>
      <c r="B632">
        <v>1758659386.6</v>
      </c>
      <c r="C632">
        <v>17753.59999990463</v>
      </c>
      <c r="D632" t="s">
        <v>1678</v>
      </c>
      <c r="E632" t="s">
        <v>1679</v>
      </c>
      <c r="F632">
        <v>5</v>
      </c>
      <c r="G632" t="s">
        <v>1413</v>
      </c>
      <c r="H632" t="s">
        <v>438</v>
      </c>
      <c r="I632">
        <v>1758659379.1</v>
      </c>
      <c r="J632">
        <f>(K632)/1000</f>
        <v>0</v>
      </c>
      <c r="K632">
        <f>IF(DP632, AN632, AH632)</f>
        <v>0</v>
      </c>
      <c r="L632">
        <f>IF(DP632, AI632, AG632)</f>
        <v>0</v>
      </c>
      <c r="M632">
        <f>DR632 - IF(AU632&gt;1, L632*DL632*100.0/(AW632), 0)</f>
        <v>0</v>
      </c>
      <c r="N632">
        <f>((T632-J632/2)*M632-L632)/(T632+J632/2)</f>
        <v>0</v>
      </c>
      <c r="O632">
        <f>N632*(DY632+DZ632)/1000.0</f>
        <v>0</v>
      </c>
      <c r="P632">
        <f>(DR632 - IF(AU632&gt;1, L632*DL632*100.0/(AW632), 0))*(DY632+DZ632)/1000.0</f>
        <v>0</v>
      </c>
      <c r="Q632">
        <f>2.0/((1/S632-1/R632)+SIGN(S632)*SQRT((1/S632-1/R632)*(1/S632-1/R632) + 4*DM632/((DM632+1)*(DM632+1))*(2*1/S632*1/R632-1/R632*1/R632)))</f>
        <v>0</v>
      </c>
      <c r="R632">
        <f>IF(LEFT(DN632,1)&lt;&gt;"0",IF(LEFT(DN632,1)="1",3.0,DO632),$D$5+$E$5*(EF632*DY632/($K$5*1000))+$F$5*(EF632*DY632/($K$5*1000))*MAX(MIN(DL632,$J$5),$I$5)*MAX(MIN(DL632,$J$5),$I$5)+$G$5*MAX(MIN(DL632,$J$5),$I$5)*(EF632*DY632/($K$5*1000))+$H$5*(EF632*DY632/($K$5*1000))*(EF632*DY632/($K$5*1000)))</f>
        <v>0</v>
      </c>
      <c r="S632">
        <f>J632*(1000-(1000*0.61365*exp(17.502*W632/(240.97+W632))/(DY632+DZ632)+DT632)/2)/(1000*0.61365*exp(17.502*W632/(240.97+W632))/(DY632+DZ632)-DT632)</f>
        <v>0</v>
      </c>
      <c r="T632">
        <f>1/((DM632+1)/(Q632/1.6)+1/(R632/1.37)) + DM632/((DM632+1)/(Q632/1.6) + DM632/(R632/1.37))</f>
        <v>0</v>
      </c>
      <c r="U632">
        <f>(DH632*DK632)</f>
        <v>0</v>
      </c>
      <c r="V632">
        <f>(EA632+(U632+2*0.95*5.67E-8*(((EA632+$B$9)+273)^4-(EA632+273)^4)-44100*J632)/(1.84*29.3*R632+8*0.95*5.67E-8*(EA632+273)^3))</f>
        <v>0</v>
      </c>
      <c r="W632">
        <f>($C$9*EB632+$D$9*EC632+$E$9*V632)</f>
        <v>0</v>
      </c>
      <c r="X632">
        <f>0.61365*exp(17.502*W632/(240.97+W632))</f>
        <v>0</v>
      </c>
      <c r="Y632">
        <f>(Z632/AA632*100)</f>
        <v>0</v>
      </c>
      <c r="Z632">
        <f>DT632*(DY632+DZ632)/1000</f>
        <v>0</v>
      </c>
      <c r="AA632">
        <f>0.61365*exp(17.502*EA632/(240.97+EA632))</f>
        <v>0</v>
      </c>
      <c r="AB632">
        <f>(X632-DT632*(DY632+DZ632)/1000)</f>
        <v>0</v>
      </c>
      <c r="AC632">
        <f>(-J632*44100)</f>
        <v>0</v>
      </c>
      <c r="AD632">
        <f>2*29.3*R632*0.92*(EA632-W632)</f>
        <v>0</v>
      </c>
      <c r="AE632">
        <f>2*0.95*5.67E-8*(((EA632+$B$9)+273)^4-(W632+273)^4)</f>
        <v>0</v>
      </c>
      <c r="AF632">
        <f>U632+AE632+AC632+AD632</f>
        <v>0</v>
      </c>
      <c r="AG632">
        <f>DX632*AU632*(DS632-DR632*(1000-AU632*DU632)/(1000-AU632*DT632))/(100*DL632)</f>
        <v>0</v>
      </c>
      <c r="AH632">
        <f>1000*DX632*AU632*(DT632-DU632)/(100*DL632*(1000-AU632*DT632))</f>
        <v>0</v>
      </c>
      <c r="AI632">
        <f>(AJ632 - AK632 - DY632*1E3/(8.314*(EA632+273.15)) * AM632/DX632 * AL632) * DX632/(100*DL632) * (1000 - DU632)/1000</f>
        <v>0</v>
      </c>
      <c r="AJ632">
        <v>621.513549934828</v>
      </c>
      <c r="AK632">
        <v>589.9067454545453</v>
      </c>
      <c r="AL632">
        <v>3.333128930624481</v>
      </c>
      <c r="AM632">
        <v>65.18477943434209</v>
      </c>
      <c r="AN632">
        <f>(AP632 - AO632 + DY632*1E3/(8.314*(EA632+273.15)) * AR632/DX632 * AQ632) * DX632/(100*DL632) * 1000/(1000 - AP632)</f>
        <v>0</v>
      </c>
      <c r="AO632">
        <v>19.65114233372654</v>
      </c>
      <c r="AP632">
        <v>21.89772787878787</v>
      </c>
      <c r="AQ632">
        <v>1.282063662979028E-05</v>
      </c>
      <c r="AR632">
        <v>105.4763033524908</v>
      </c>
      <c r="AS632">
        <v>0</v>
      </c>
      <c r="AT632">
        <v>0</v>
      </c>
      <c r="AU632">
        <f>IF(AS632*$H$15&gt;=AW632,1.0,(AW632/(AW632-AS632*$H$15)))</f>
        <v>0</v>
      </c>
      <c r="AV632">
        <f>(AU632-1)*100</f>
        <v>0</v>
      </c>
      <c r="AW632">
        <f>MAX(0,($B$15+$C$15*EF632)/(1+$D$15*EF632)*DY632/(EA632+273)*$E$15)</f>
        <v>0</v>
      </c>
      <c r="AX632" t="s">
        <v>439</v>
      </c>
      <c r="AY632" t="s">
        <v>439</v>
      </c>
      <c r="AZ632">
        <v>0</v>
      </c>
      <c r="BA632">
        <v>0</v>
      </c>
      <c r="BB632">
        <f>1-AZ632/BA632</f>
        <v>0</v>
      </c>
      <c r="BC632">
        <v>0</v>
      </c>
      <c r="BD632" t="s">
        <v>439</v>
      </c>
      <c r="BE632" t="s">
        <v>439</v>
      </c>
      <c r="BF632">
        <v>0</v>
      </c>
      <c r="BG632">
        <v>0</v>
      </c>
      <c r="BH632">
        <f>1-BF632/BG632</f>
        <v>0</v>
      </c>
      <c r="BI632">
        <v>0.5</v>
      </c>
      <c r="BJ632">
        <f>DI632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439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DH632">
        <f>$B$13*EG632+$C$13*EH632+$F$13*ES632*(1-EV632)</f>
        <v>0</v>
      </c>
      <c r="DI632">
        <f>DH632*DJ632</f>
        <v>0</v>
      </c>
      <c r="DJ632">
        <f>($B$13*$D$11+$C$13*$D$11+$F$13*((FF632+EX632)/MAX(FF632+EX632+FG632, 0.1)*$I$11+FG632/MAX(FF632+EX632+FG632, 0.1)*$J$11))/($B$13+$C$13+$F$13)</f>
        <v>0</v>
      </c>
      <c r="DK632">
        <f>($B$13*$K$11+$C$13*$K$11+$F$13*((FF632+EX632)/MAX(FF632+EX632+FG632, 0.1)*$P$11+FG632/MAX(FF632+EX632+FG632, 0.1)*$Q$11))/($B$13+$C$13+$F$13)</f>
        <v>0</v>
      </c>
      <c r="DL632">
        <v>5.79</v>
      </c>
      <c r="DM632">
        <v>0.5</v>
      </c>
      <c r="DN632" t="s">
        <v>440</v>
      </c>
      <c r="DO632">
        <v>2</v>
      </c>
      <c r="DP632" t="b">
        <v>1</v>
      </c>
      <c r="DQ632">
        <v>1758659379.1</v>
      </c>
      <c r="DR632">
        <v>554.2538148148149</v>
      </c>
      <c r="DS632">
        <v>594.1098518518519</v>
      </c>
      <c r="DT632">
        <v>21.89072962962963</v>
      </c>
      <c r="DU632">
        <v>19.65192592592593</v>
      </c>
      <c r="DV632">
        <v>555.5173703703704</v>
      </c>
      <c r="DW632">
        <v>21.61192592592592</v>
      </c>
      <c r="DX632">
        <v>500.0650000000001</v>
      </c>
      <c r="DY632">
        <v>90.23137407407408</v>
      </c>
      <c r="DZ632">
        <v>0.06837842222222223</v>
      </c>
      <c r="EA632">
        <v>28.68931111111112</v>
      </c>
      <c r="EB632">
        <v>29.98527037037037</v>
      </c>
      <c r="EC632">
        <v>999.9000000000001</v>
      </c>
      <c r="ED632">
        <v>0</v>
      </c>
      <c r="EE632">
        <v>0</v>
      </c>
      <c r="EF632">
        <v>10001.99111111111</v>
      </c>
      <c r="EG632">
        <v>0</v>
      </c>
      <c r="EH632">
        <v>11.3535</v>
      </c>
      <c r="EI632">
        <v>-39.85605185185186</v>
      </c>
      <c r="EJ632">
        <v>566.6584814814814</v>
      </c>
      <c r="EK632">
        <v>606.0192592592592</v>
      </c>
      <c r="EL632">
        <v>2.238815925925926</v>
      </c>
      <c r="EM632">
        <v>594.1098518518519</v>
      </c>
      <c r="EN632">
        <v>19.65192592592593</v>
      </c>
      <c r="EO632">
        <v>1.975231851851852</v>
      </c>
      <c r="EP632">
        <v>1.77322</v>
      </c>
      <c r="EQ632">
        <v>17.24717407407407</v>
      </c>
      <c r="ER632">
        <v>15.55268888888889</v>
      </c>
      <c r="ES632">
        <v>2000.037777777778</v>
      </c>
      <c r="ET632">
        <v>0.979998777777778</v>
      </c>
      <c r="EU632">
        <v>0.02000141851851852</v>
      </c>
      <c r="EV632">
        <v>0</v>
      </c>
      <c r="EW632">
        <v>996.5684074074076</v>
      </c>
      <c r="EX632">
        <v>5.00078</v>
      </c>
      <c r="EY632">
        <v>19458.97777777778</v>
      </c>
      <c r="EZ632">
        <v>16379.92962962963</v>
      </c>
      <c r="FA632">
        <v>39.48807407407407</v>
      </c>
      <c r="FB632">
        <v>40.40255555555555</v>
      </c>
      <c r="FC632">
        <v>39.78907407407407</v>
      </c>
      <c r="FD632">
        <v>40.05759259259258</v>
      </c>
      <c r="FE632">
        <v>40.54603703703702</v>
      </c>
      <c r="FF632">
        <v>1955.137777777777</v>
      </c>
      <c r="FG632">
        <v>39.9</v>
      </c>
      <c r="FH632">
        <v>0</v>
      </c>
      <c r="FI632">
        <v>1758659385</v>
      </c>
      <c r="FJ632">
        <v>0</v>
      </c>
      <c r="FK632">
        <v>996.55972</v>
      </c>
      <c r="FL632">
        <v>7.054846144725892</v>
      </c>
      <c r="FM632">
        <v>127.8692306472768</v>
      </c>
      <c r="FN632">
        <v>19459.276</v>
      </c>
      <c r="FO632">
        <v>15</v>
      </c>
      <c r="FP632">
        <v>0</v>
      </c>
      <c r="FQ632" t="s">
        <v>441</v>
      </c>
      <c r="FR632">
        <v>1746989605.5</v>
      </c>
      <c r="FS632">
        <v>1746989593.5</v>
      </c>
      <c r="FT632">
        <v>0</v>
      </c>
      <c r="FU632">
        <v>-0.274</v>
      </c>
      <c r="FV632">
        <v>-0.002</v>
      </c>
      <c r="FW632">
        <v>2.549</v>
      </c>
      <c r="FX632">
        <v>0.129</v>
      </c>
      <c r="FY632">
        <v>420</v>
      </c>
      <c r="FZ632">
        <v>17</v>
      </c>
      <c r="GA632">
        <v>0.02</v>
      </c>
      <c r="GB632">
        <v>0.04</v>
      </c>
      <c r="GC632">
        <v>-39.46554146341463</v>
      </c>
      <c r="GD632">
        <v>-6.764673867595795</v>
      </c>
      <c r="GE632">
        <v>0.6707718368128417</v>
      </c>
      <c r="GF632">
        <v>0</v>
      </c>
      <c r="GG632">
        <v>996.2439705882352</v>
      </c>
      <c r="GH632">
        <v>6.000901446878622</v>
      </c>
      <c r="GI632">
        <v>0.6471783318781497</v>
      </c>
      <c r="GJ632">
        <v>0</v>
      </c>
      <c r="GK632">
        <v>2.233810243902439</v>
      </c>
      <c r="GL632">
        <v>0.0816393031358853</v>
      </c>
      <c r="GM632">
        <v>0.008158022682418411</v>
      </c>
      <c r="GN632">
        <v>1</v>
      </c>
      <c r="GO632">
        <v>1</v>
      </c>
      <c r="GP632">
        <v>3</v>
      </c>
      <c r="GQ632" t="s">
        <v>448</v>
      </c>
      <c r="GR632">
        <v>3.10236</v>
      </c>
      <c r="GS632">
        <v>2.72612</v>
      </c>
      <c r="GT632">
        <v>0.110976</v>
      </c>
      <c r="GU632">
        <v>0.116261</v>
      </c>
      <c r="GV632">
        <v>0.100723</v>
      </c>
      <c r="GW632">
        <v>0.0945772</v>
      </c>
      <c r="GX632">
        <v>23207.5</v>
      </c>
      <c r="GY632">
        <v>20970.4</v>
      </c>
      <c r="GZ632">
        <v>26668.8</v>
      </c>
      <c r="HA632">
        <v>23952.1</v>
      </c>
      <c r="HB632">
        <v>38381.1</v>
      </c>
      <c r="HC632">
        <v>32067.4</v>
      </c>
      <c r="HD632">
        <v>46572.5</v>
      </c>
      <c r="HE632">
        <v>37899.4</v>
      </c>
      <c r="HF632">
        <v>1.86775</v>
      </c>
      <c r="HG632">
        <v>1.84722</v>
      </c>
      <c r="HH632">
        <v>0.181332</v>
      </c>
      <c r="HI632">
        <v>0</v>
      </c>
      <c r="HJ632">
        <v>27.0363</v>
      </c>
      <c r="HK632">
        <v>999.9</v>
      </c>
      <c r="HL632">
        <v>44.8</v>
      </c>
      <c r="HM632">
        <v>32.2</v>
      </c>
      <c r="HN632">
        <v>23.9796</v>
      </c>
      <c r="HO632">
        <v>61.1023</v>
      </c>
      <c r="HP632">
        <v>22.496</v>
      </c>
      <c r="HQ632">
        <v>1</v>
      </c>
      <c r="HR632">
        <v>0.148209</v>
      </c>
      <c r="HS632">
        <v>0.08747000000000001</v>
      </c>
      <c r="HT632">
        <v>20.2799</v>
      </c>
      <c r="HU632">
        <v>5.21175</v>
      </c>
      <c r="HV632">
        <v>11.98</v>
      </c>
      <c r="HW632">
        <v>4.9635</v>
      </c>
      <c r="HX632">
        <v>3.27428</v>
      </c>
      <c r="HY632">
        <v>9999</v>
      </c>
      <c r="HZ632">
        <v>9999</v>
      </c>
      <c r="IA632">
        <v>9999</v>
      </c>
      <c r="IB632">
        <v>999.9</v>
      </c>
      <c r="IC632">
        <v>1.86389</v>
      </c>
      <c r="ID632">
        <v>1.86006</v>
      </c>
      <c r="IE632">
        <v>1.85841</v>
      </c>
      <c r="IF632">
        <v>1.85974</v>
      </c>
      <c r="IG632">
        <v>1.85989</v>
      </c>
      <c r="IH632">
        <v>1.85838</v>
      </c>
      <c r="II632">
        <v>1.85745</v>
      </c>
      <c r="IJ632">
        <v>1.85242</v>
      </c>
      <c r="IK632">
        <v>0</v>
      </c>
      <c r="IL632">
        <v>0</v>
      </c>
      <c r="IM632">
        <v>0</v>
      </c>
      <c r="IN632">
        <v>0</v>
      </c>
      <c r="IO632" t="s">
        <v>443</v>
      </c>
      <c r="IP632" t="s">
        <v>444</v>
      </c>
      <c r="IQ632" t="s">
        <v>445</v>
      </c>
      <c r="IR632" t="s">
        <v>445</v>
      </c>
      <c r="IS632" t="s">
        <v>445</v>
      </c>
      <c r="IT632" t="s">
        <v>445</v>
      </c>
      <c r="IU632">
        <v>0</v>
      </c>
      <c r="IV632">
        <v>100</v>
      </c>
      <c r="IW632">
        <v>100</v>
      </c>
      <c r="IX632">
        <v>-1.258</v>
      </c>
      <c r="IY632">
        <v>0.2789</v>
      </c>
      <c r="IZ632">
        <v>-1.101190050776656</v>
      </c>
      <c r="JA632">
        <v>-0.0009077452495023094</v>
      </c>
      <c r="JB632">
        <v>1.260287539409167E-06</v>
      </c>
      <c r="JC632">
        <v>-2.747980142854786E-10</v>
      </c>
      <c r="JD632">
        <v>0.01164710740424388</v>
      </c>
      <c r="JE632">
        <v>0.002354074995816399</v>
      </c>
      <c r="JF632">
        <v>0.0004967520844642659</v>
      </c>
      <c r="JG632">
        <v>-1.558376616488758E-06</v>
      </c>
      <c r="JH632">
        <v>1</v>
      </c>
      <c r="JI632">
        <v>1955</v>
      </c>
      <c r="JJ632">
        <v>1</v>
      </c>
      <c r="JK632">
        <v>26</v>
      </c>
      <c r="JL632">
        <v>194496.4</v>
      </c>
      <c r="JM632">
        <v>194496.6</v>
      </c>
      <c r="JN632">
        <v>1.59058</v>
      </c>
      <c r="JO632">
        <v>2.63306</v>
      </c>
      <c r="JP632">
        <v>1.49658</v>
      </c>
      <c r="JQ632">
        <v>2.34619</v>
      </c>
      <c r="JR632">
        <v>1.54907</v>
      </c>
      <c r="JS632">
        <v>2.46094</v>
      </c>
      <c r="JT632">
        <v>36.6233</v>
      </c>
      <c r="JU632">
        <v>24.1838</v>
      </c>
      <c r="JV632">
        <v>18</v>
      </c>
      <c r="JW632">
        <v>484.063</v>
      </c>
      <c r="JX632">
        <v>485.633</v>
      </c>
      <c r="JY632">
        <v>27.1598</v>
      </c>
      <c r="JZ632">
        <v>29.1889</v>
      </c>
      <c r="KA632">
        <v>29.9999</v>
      </c>
      <c r="KB632">
        <v>29.4549</v>
      </c>
      <c r="KC632">
        <v>29.4627</v>
      </c>
      <c r="KD632">
        <v>31.955</v>
      </c>
      <c r="KE632">
        <v>18.6847</v>
      </c>
      <c r="KF632">
        <v>54.7605</v>
      </c>
      <c r="KG632">
        <v>27.162</v>
      </c>
      <c r="KH632">
        <v>640.706</v>
      </c>
      <c r="KI632">
        <v>19.6419</v>
      </c>
      <c r="KJ632">
        <v>101.825</v>
      </c>
      <c r="KK632">
        <v>91.39490000000001</v>
      </c>
    </row>
    <row r="633" spans="1:297">
      <c r="A633">
        <v>615</v>
      </c>
      <c r="B633">
        <v>1758659391.1</v>
      </c>
      <c r="C633">
        <v>17758.09999990463</v>
      </c>
      <c r="D633" t="s">
        <v>1680</v>
      </c>
      <c r="E633" t="s">
        <v>1681</v>
      </c>
      <c r="F633">
        <v>5</v>
      </c>
      <c r="G633" t="s">
        <v>1413</v>
      </c>
      <c r="H633" t="s">
        <v>438</v>
      </c>
      <c r="I633">
        <v>1758659383.544444</v>
      </c>
      <c r="J633">
        <f>(K633)/1000</f>
        <v>0</v>
      </c>
      <c r="K633">
        <f>IF(DP633, AN633, AH633)</f>
        <v>0</v>
      </c>
      <c r="L633">
        <f>IF(DP633, AI633, AG633)</f>
        <v>0</v>
      </c>
      <c r="M633">
        <f>DR633 - IF(AU633&gt;1, L633*DL633*100.0/(AW633), 0)</f>
        <v>0</v>
      </c>
      <c r="N633">
        <f>((T633-J633/2)*M633-L633)/(T633+J633/2)</f>
        <v>0</v>
      </c>
      <c r="O633">
        <f>N633*(DY633+DZ633)/1000.0</f>
        <v>0</v>
      </c>
      <c r="P633">
        <f>(DR633 - IF(AU633&gt;1, L633*DL633*100.0/(AW633), 0))*(DY633+DZ633)/1000.0</f>
        <v>0</v>
      </c>
      <c r="Q633">
        <f>2.0/((1/S633-1/R633)+SIGN(S633)*SQRT((1/S633-1/R633)*(1/S633-1/R633) + 4*DM633/((DM633+1)*(DM633+1))*(2*1/S633*1/R633-1/R633*1/R633)))</f>
        <v>0</v>
      </c>
      <c r="R633">
        <f>IF(LEFT(DN633,1)&lt;&gt;"0",IF(LEFT(DN633,1)="1",3.0,DO633),$D$5+$E$5*(EF633*DY633/($K$5*1000))+$F$5*(EF633*DY633/($K$5*1000))*MAX(MIN(DL633,$J$5),$I$5)*MAX(MIN(DL633,$J$5),$I$5)+$G$5*MAX(MIN(DL633,$J$5),$I$5)*(EF633*DY633/($K$5*1000))+$H$5*(EF633*DY633/($K$5*1000))*(EF633*DY633/($K$5*1000)))</f>
        <v>0</v>
      </c>
      <c r="S633">
        <f>J633*(1000-(1000*0.61365*exp(17.502*W633/(240.97+W633))/(DY633+DZ633)+DT633)/2)/(1000*0.61365*exp(17.502*W633/(240.97+W633))/(DY633+DZ633)-DT633)</f>
        <v>0</v>
      </c>
      <c r="T633">
        <f>1/((DM633+1)/(Q633/1.6)+1/(R633/1.37)) + DM633/((DM633+1)/(Q633/1.6) + DM633/(R633/1.37))</f>
        <v>0</v>
      </c>
      <c r="U633">
        <f>(DH633*DK633)</f>
        <v>0</v>
      </c>
      <c r="V633">
        <f>(EA633+(U633+2*0.95*5.67E-8*(((EA633+$B$9)+273)^4-(EA633+273)^4)-44100*J633)/(1.84*29.3*R633+8*0.95*5.67E-8*(EA633+273)^3))</f>
        <v>0</v>
      </c>
      <c r="W633">
        <f>($C$9*EB633+$D$9*EC633+$E$9*V633)</f>
        <v>0</v>
      </c>
      <c r="X633">
        <f>0.61365*exp(17.502*W633/(240.97+W633))</f>
        <v>0</v>
      </c>
      <c r="Y633">
        <f>(Z633/AA633*100)</f>
        <v>0</v>
      </c>
      <c r="Z633">
        <f>DT633*(DY633+DZ633)/1000</f>
        <v>0</v>
      </c>
      <c r="AA633">
        <f>0.61365*exp(17.502*EA633/(240.97+EA633))</f>
        <v>0</v>
      </c>
      <c r="AB633">
        <f>(X633-DT633*(DY633+DZ633)/1000)</f>
        <v>0</v>
      </c>
      <c r="AC633">
        <f>(-J633*44100)</f>
        <v>0</v>
      </c>
      <c r="AD633">
        <f>2*29.3*R633*0.92*(EA633-W633)</f>
        <v>0</v>
      </c>
      <c r="AE633">
        <f>2*0.95*5.67E-8*(((EA633+$B$9)+273)^4-(W633+273)^4)</f>
        <v>0</v>
      </c>
      <c r="AF633">
        <f>U633+AE633+AC633+AD633</f>
        <v>0</v>
      </c>
      <c r="AG633">
        <f>DX633*AU633*(DS633-DR633*(1000-AU633*DU633)/(1000-AU633*DT633))/(100*DL633)</f>
        <v>0</v>
      </c>
      <c r="AH633">
        <f>1000*DX633*AU633*(DT633-DU633)/(100*DL633*(1000-AU633*DT633))</f>
        <v>0</v>
      </c>
      <c r="AI633">
        <f>(AJ633 - AK633 - DY633*1E3/(8.314*(EA633+273.15)) * AM633/DX633 * AL633) * DX633/(100*DL633) * (1000 - DU633)/1000</f>
        <v>0</v>
      </c>
      <c r="AJ633">
        <v>636.836241143723</v>
      </c>
      <c r="AK633">
        <v>604.7385454545456</v>
      </c>
      <c r="AL633">
        <v>3.286593134951642</v>
      </c>
      <c r="AM633">
        <v>65.18477943434209</v>
      </c>
      <c r="AN633">
        <f>(AP633 - AO633 + DY633*1E3/(8.314*(EA633+273.15)) * AR633/DX633 * AQ633) * DX633/(100*DL633) * 1000/(1000 - AP633)</f>
        <v>0</v>
      </c>
      <c r="AO633">
        <v>19.64867658294574</v>
      </c>
      <c r="AP633">
        <v>21.90349939393939</v>
      </c>
      <c r="AQ633">
        <v>1.73464359206681E-05</v>
      </c>
      <c r="AR633">
        <v>105.4763033524908</v>
      </c>
      <c r="AS633">
        <v>0</v>
      </c>
      <c r="AT633">
        <v>0</v>
      </c>
      <c r="AU633">
        <f>IF(AS633*$H$15&gt;=AW633,1.0,(AW633/(AW633-AS633*$H$15)))</f>
        <v>0</v>
      </c>
      <c r="AV633">
        <f>(AU633-1)*100</f>
        <v>0</v>
      </c>
      <c r="AW633">
        <f>MAX(0,($B$15+$C$15*EF633)/(1+$D$15*EF633)*DY633/(EA633+273)*$E$15)</f>
        <v>0</v>
      </c>
      <c r="AX633" t="s">
        <v>439</v>
      </c>
      <c r="AY633" t="s">
        <v>439</v>
      </c>
      <c r="AZ633">
        <v>0</v>
      </c>
      <c r="BA633">
        <v>0</v>
      </c>
      <c r="BB633">
        <f>1-AZ633/BA633</f>
        <v>0</v>
      </c>
      <c r="BC633">
        <v>0</v>
      </c>
      <c r="BD633" t="s">
        <v>439</v>
      </c>
      <c r="BE633" t="s">
        <v>439</v>
      </c>
      <c r="BF633">
        <v>0</v>
      </c>
      <c r="BG633">
        <v>0</v>
      </c>
      <c r="BH633">
        <f>1-BF633/BG633</f>
        <v>0</v>
      </c>
      <c r="BI633">
        <v>0.5</v>
      </c>
      <c r="BJ633">
        <f>DI633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439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DH633">
        <f>$B$13*EG633+$C$13*EH633+$F$13*ES633*(1-EV633)</f>
        <v>0</v>
      </c>
      <c r="DI633">
        <f>DH633*DJ633</f>
        <v>0</v>
      </c>
      <c r="DJ633">
        <f>($B$13*$D$11+$C$13*$D$11+$F$13*((FF633+EX633)/MAX(FF633+EX633+FG633, 0.1)*$I$11+FG633/MAX(FF633+EX633+FG633, 0.1)*$J$11))/($B$13+$C$13+$F$13)</f>
        <v>0</v>
      </c>
      <c r="DK633">
        <f>($B$13*$K$11+$C$13*$K$11+$F$13*((FF633+EX633)/MAX(FF633+EX633+FG633, 0.1)*$P$11+FG633/MAX(FF633+EX633+FG633, 0.1)*$Q$11))/($B$13+$C$13+$F$13)</f>
        <v>0</v>
      </c>
      <c r="DL633">
        <v>5.79</v>
      </c>
      <c r="DM633">
        <v>0.5</v>
      </c>
      <c r="DN633" t="s">
        <v>440</v>
      </c>
      <c r="DO633">
        <v>2</v>
      </c>
      <c r="DP633" t="b">
        <v>1</v>
      </c>
      <c r="DQ633">
        <v>1758659383.544444</v>
      </c>
      <c r="DR633">
        <v>568.6843333333333</v>
      </c>
      <c r="DS633">
        <v>608.9934444444444</v>
      </c>
      <c r="DT633">
        <v>21.89557037037037</v>
      </c>
      <c r="DU633">
        <v>19.65083333333333</v>
      </c>
      <c r="DV633">
        <v>569.9442222222223</v>
      </c>
      <c r="DW633">
        <v>21.61667037037036</v>
      </c>
      <c r="DX633">
        <v>500.0205925925926</v>
      </c>
      <c r="DY633">
        <v>90.23114074074074</v>
      </c>
      <c r="DZ633">
        <v>0.06838881481481482</v>
      </c>
      <c r="EA633">
        <v>28.69168888888889</v>
      </c>
      <c r="EB633">
        <v>29.99294074074075</v>
      </c>
      <c r="EC633">
        <v>999.9000000000001</v>
      </c>
      <c r="ED633">
        <v>0</v>
      </c>
      <c r="EE633">
        <v>0</v>
      </c>
      <c r="EF633">
        <v>9988.031111111111</v>
      </c>
      <c r="EG633">
        <v>0</v>
      </c>
      <c r="EH633">
        <v>11.3535</v>
      </c>
      <c r="EI633">
        <v>-40.30916666666667</v>
      </c>
      <c r="EJ633">
        <v>581.4147777777778</v>
      </c>
      <c r="EK633">
        <v>621.2005925925927</v>
      </c>
      <c r="EL633">
        <v>2.244751481481482</v>
      </c>
      <c r="EM633">
        <v>608.9934444444444</v>
      </c>
      <c r="EN633">
        <v>19.65083333333333</v>
      </c>
      <c r="EO633">
        <v>1.975664074074074</v>
      </c>
      <c r="EP633">
        <v>1.773116666666667</v>
      </c>
      <c r="EQ633">
        <v>17.25062222222222</v>
      </c>
      <c r="ER633">
        <v>15.55178148148148</v>
      </c>
      <c r="ES633">
        <v>2000.001851851852</v>
      </c>
      <c r="ET633">
        <v>0.9799984444444443</v>
      </c>
      <c r="EU633">
        <v>0.02000175185185185</v>
      </c>
      <c r="EV633">
        <v>0</v>
      </c>
      <c r="EW633">
        <v>997.1021851851851</v>
      </c>
      <c r="EX633">
        <v>5.00078</v>
      </c>
      <c r="EY633">
        <v>19468.9962962963</v>
      </c>
      <c r="EZ633">
        <v>16379.63333333333</v>
      </c>
      <c r="FA633">
        <v>39.48348148148148</v>
      </c>
      <c r="FB633">
        <v>40.40255555555554</v>
      </c>
      <c r="FC633">
        <v>39.79833333333332</v>
      </c>
      <c r="FD633">
        <v>40.05766666666666</v>
      </c>
      <c r="FE633">
        <v>40.53670370370369</v>
      </c>
      <c r="FF633">
        <v>1955.101851851852</v>
      </c>
      <c r="FG633">
        <v>39.9</v>
      </c>
      <c r="FH633">
        <v>0</v>
      </c>
      <c r="FI633">
        <v>1758659389.8</v>
      </c>
      <c r="FJ633">
        <v>0</v>
      </c>
      <c r="FK633">
        <v>997.11772</v>
      </c>
      <c r="FL633">
        <v>7.403000014075718</v>
      </c>
      <c r="FM633">
        <v>160.8230772092251</v>
      </c>
      <c r="FN633">
        <v>19470.524</v>
      </c>
      <c r="FO633">
        <v>15</v>
      </c>
      <c r="FP633">
        <v>0</v>
      </c>
      <c r="FQ633" t="s">
        <v>441</v>
      </c>
      <c r="FR633">
        <v>1746989605.5</v>
      </c>
      <c r="FS633">
        <v>1746989593.5</v>
      </c>
      <c r="FT633">
        <v>0</v>
      </c>
      <c r="FU633">
        <v>-0.274</v>
      </c>
      <c r="FV633">
        <v>-0.002</v>
      </c>
      <c r="FW633">
        <v>2.549</v>
      </c>
      <c r="FX633">
        <v>0.129</v>
      </c>
      <c r="FY633">
        <v>420</v>
      </c>
      <c r="FZ633">
        <v>17</v>
      </c>
      <c r="GA633">
        <v>0.02</v>
      </c>
      <c r="GB633">
        <v>0.04</v>
      </c>
      <c r="GC633">
        <v>-39.90582926829268</v>
      </c>
      <c r="GD633">
        <v>-6.471413937282306</v>
      </c>
      <c r="GE633">
        <v>0.6424023043286674</v>
      </c>
      <c r="GF633">
        <v>0</v>
      </c>
      <c r="GG633">
        <v>996.5958235294116</v>
      </c>
      <c r="GH633">
        <v>7.014453783957718</v>
      </c>
      <c r="GI633">
        <v>0.7325475479684533</v>
      </c>
      <c r="GJ633">
        <v>0</v>
      </c>
      <c r="GK633">
        <v>2.239534390243902</v>
      </c>
      <c r="GL633">
        <v>0.07815031358884819</v>
      </c>
      <c r="GM633">
        <v>0.007794276839929786</v>
      </c>
      <c r="GN633">
        <v>1</v>
      </c>
      <c r="GO633">
        <v>1</v>
      </c>
      <c r="GP633">
        <v>3</v>
      </c>
      <c r="GQ633" t="s">
        <v>448</v>
      </c>
      <c r="GR633">
        <v>3.10213</v>
      </c>
      <c r="GS633">
        <v>2.72659</v>
      </c>
      <c r="GT633">
        <v>0.112925</v>
      </c>
      <c r="GU633">
        <v>0.118172</v>
      </c>
      <c r="GV633">
        <v>0.100744</v>
      </c>
      <c r="GW633">
        <v>0.0945757</v>
      </c>
      <c r="GX633">
        <v>23156.5</v>
      </c>
      <c r="GY633">
        <v>20924.9</v>
      </c>
      <c r="GZ633">
        <v>26668.7</v>
      </c>
      <c r="HA633">
        <v>23952</v>
      </c>
      <c r="HB633">
        <v>38380.6</v>
      </c>
      <c r="HC633">
        <v>32067.8</v>
      </c>
      <c r="HD633">
        <v>46572.7</v>
      </c>
      <c r="HE633">
        <v>37899.5</v>
      </c>
      <c r="HF633">
        <v>1.8672</v>
      </c>
      <c r="HG633">
        <v>1.84795</v>
      </c>
      <c r="HH633">
        <v>0.181478</v>
      </c>
      <c r="HI633">
        <v>0</v>
      </c>
      <c r="HJ633">
        <v>27.0363</v>
      </c>
      <c r="HK633">
        <v>999.9</v>
      </c>
      <c r="HL633">
        <v>44.8</v>
      </c>
      <c r="HM633">
        <v>32.2</v>
      </c>
      <c r="HN633">
        <v>23.9775</v>
      </c>
      <c r="HO633">
        <v>60.9623</v>
      </c>
      <c r="HP633">
        <v>22.3277</v>
      </c>
      <c r="HQ633">
        <v>1</v>
      </c>
      <c r="HR633">
        <v>0.148293</v>
      </c>
      <c r="HS633">
        <v>0.108992</v>
      </c>
      <c r="HT633">
        <v>20.28</v>
      </c>
      <c r="HU633">
        <v>5.2116</v>
      </c>
      <c r="HV633">
        <v>11.9797</v>
      </c>
      <c r="HW633">
        <v>4.9636</v>
      </c>
      <c r="HX633">
        <v>3.2743</v>
      </c>
      <c r="HY633">
        <v>9999</v>
      </c>
      <c r="HZ633">
        <v>9999</v>
      </c>
      <c r="IA633">
        <v>9999</v>
      </c>
      <c r="IB633">
        <v>999.9</v>
      </c>
      <c r="IC633">
        <v>1.8639</v>
      </c>
      <c r="ID633">
        <v>1.86007</v>
      </c>
      <c r="IE633">
        <v>1.85841</v>
      </c>
      <c r="IF633">
        <v>1.85976</v>
      </c>
      <c r="IG633">
        <v>1.85989</v>
      </c>
      <c r="IH633">
        <v>1.85837</v>
      </c>
      <c r="II633">
        <v>1.85745</v>
      </c>
      <c r="IJ633">
        <v>1.85242</v>
      </c>
      <c r="IK633">
        <v>0</v>
      </c>
      <c r="IL633">
        <v>0</v>
      </c>
      <c r="IM633">
        <v>0</v>
      </c>
      <c r="IN633">
        <v>0</v>
      </c>
      <c r="IO633" t="s">
        <v>443</v>
      </c>
      <c r="IP633" t="s">
        <v>444</v>
      </c>
      <c r="IQ633" t="s">
        <v>445</v>
      </c>
      <c r="IR633" t="s">
        <v>445</v>
      </c>
      <c r="IS633" t="s">
        <v>445</v>
      </c>
      <c r="IT633" t="s">
        <v>445</v>
      </c>
      <c r="IU633">
        <v>0</v>
      </c>
      <c r="IV633">
        <v>100</v>
      </c>
      <c r="IW633">
        <v>100</v>
      </c>
      <c r="IX633">
        <v>-1.253</v>
      </c>
      <c r="IY633">
        <v>0.2791</v>
      </c>
      <c r="IZ633">
        <v>-1.101190050776656</v>
      </c>
      <c r="JA633">
        <v>-0.0009077452495023094</v>
      </c>
      <c r="JB633">
        <v>1.260287539409167E-06</v>
      </c>
      <c r="JC633">
        <v>-2.747980142854786E-10</v>
      </c>
      <c r="JD633">
        <v>0.01164710740424388</v>
      </c>
      <c r="JE633">
        <v>0.002354074995816399</v>
      </c>
      <c r="JF633">
        <v>0.0004967520844642659</v>
      </c>
      <c r="JG633">
        <v>-1.558376616488758E-06</v>
      </c>
      <c r="JH633">
        <v>1</v>
      </c>
      <c r="JI633">
        <v>1955</v>
      </c>
      <c r="JJ633">
        <v>1</v>
      </c>
      <c r="JK633">
        <v>26</v>
      </c>
      <c r="JL633">
        <v>194496.4</v>
      </c>
      <c r="JM633">
        <v>194496.6</v>
      </c>
      <c r="JN633">
        <v>1.61865</v>
      </c>
      <c r="JO633">
        <v>2.61963</v>
      </c>
      <c r="JP633">
        <v>1.49658</v>
      </c>
      <c r="JQ633">
        <v>2.34619</v>
      </c>
      <c r="JR633">
        <v>1.54907</v>
      </c>
      <c r="JS633">
        <v>2.4231</v>
      </c>
      <c r="JT633">
        <v>36.5996</v>
      </c>
      <c r="JU633">
        <v>24.1751</v>
      </c>
      <c r="JV633">
        <v>18</v>
      </c>
      <c r="JW633">
        <v>483.729</v>
      </c>
      <c r="JX633">
        <v>486.093</v>
      </c>
      <c r="JY633">
        <v>27.1652</v>
      </c>
      <c r="JZ633">
        <v>29.1886</v>
      </c>
      <c r="KA633">
        <v>30</v>
      </c>
      <c r="KB633">
        <v>29.453</v>
      </c>
      <c r="KC633">
        <v>29.4609</v>
      </c>
      <c r="KD633">
        <v>32.5081</v>
      </c>
      <c r="KE633">
        <v>18.6847</v>
      </c>
      <c r="KF633">
        <v>54.7605</v>
      </c>
      <c r="KG633">
        <v>27.1623</v>
      </c>
      <c r="KH633">
        <v>654.063</v>
      </c>
      <c r="KI633">
        <v>19.6402</v>
      </c>
      <c r="KJ633">
        <v>101.825</v>
      </c>
      <c r="KK633">
        <v>91.39490000000001</v>
      </c>
    </row>
    <row r="634" spans="1:297">
      <c r="A634">
        <v>616</v>
      </c>
      <c r="B634">
        <v>1758659396.1</v>
      </c>
      <c r="C634">
        <v>17763.09999990463</v>
      </c>
      <c r="D634" t="s">
        <v>1682</v>
      </c>
      <c r="E634" t="s">
        <v>1683</v>
      </c>
      <c r="F634">
        <v>5</v>
      </c>
      <c r="G634" t="s">
        <v>1413</v>
      </c>
      <c r="H634" t="s">
        <v>438</v>
      </c>
      <c r="I634">
        <v>1758659388.562963</v>
      </c>
      <c r="J634">
        <f>(K634)/1000</f>
        <v>0</v>
      </c>
      <c r="K634">
        <f>IF(DP634, AN634, AH634)</f>
        <v>0</v>
      </c>
      <c r="L634">
        <f>IF(DP634, AI634, AG634)</f>
        <v>0</v>
      </c>
      <c r="M634">
        <f>DR634 - IF(AU634&gt;1, L634*DL634*100.0/(AW634), 0)</f>
        <v>0</v>
      </c>
      <c r="N634">
        <f>((T634-J634/2)*M634-L634)/(T634+J634/2)</f>
        <v>0</v>
      </c>
      <c r="O634">
        <f>N634*(DY634+DZ634)/1000.0</f>
        <v>0</v>
      </c>
      <c r="P634">
        <f>(DR634 - IF(AU634&gt;1, L634*DL634*100.0/(AW634), 0))*(DY634+DZ634)/1000.0</f>
        <v>0</v>
      </c>
      <c r="Q634">
        <f>2.0/((1/S634-1/R634)+SIGN(S634)*SQRT((1/S634-1/R634)*(1/S634-1/R634) + 4*DM634/((DM634+1)*(DM634+1))*(2*1/S634*1/R634-1/R634*1/R634)))</f>
        <v>0</v>
      </c>
      <c r="R634">
        <f>IF(LEFT(DN634,1)&lt;&gt;"0",IF(LEFT(DN634,1)="1",3.0,DO634),$D$5+$E$5*(EF634*DY634/($K$5*1000))+$F$5*(EF634*DY634/($K$5*1000))*MAX(MIN(DL634,$J$5),$I$5)*MAX(MIN(DL634,$J$5),$I$5)+$G$5*MAX(MIN(DL634,$J$5),$I$5)*(EF634*DY634/($K$5*1000))+$H$5*(EF634*DY634/($K$5*1000))*(EF634*DY634/($K$5*1000)))</f>
        <v>0</v>
      </c>
      <c r="S634">
        <f>J634*(1000-(1000*0.61365*exp(17.502*W634/(240.97+W634))/(DY634+DZ634)+DT634)/2)/(1000*0.61365*exp(17.502*W634/(240.97+W634))/(DY634+DZ634)-DT634)</f>
        <v>0</v>
      </c>
      <c r="T634">
        <f>1/((DM634+1)/(Q634/1.6)+1/(R634/1.37)) + DM634/((DM634+1)/(Q634/1.6) + DM634/(R634/1.37))</f>
        <v>0</v>
      </c>
      <c r="U634">
        <f>(DH634*DK634)</f>
        <v>0</v>
      </c>
      <c r="V634">
        <f>(EA634+(U634+2*0.95*5.67E-8*(((EA634+$B$9)+273)^4-(EA634+273)^4)-44100*J634)/(1.84*29.3*R634+8*0.95*5.67E-8*(EA634+273)^3))</f>
        <v>0</v>
      </c>
      <c r="W634">
        <f>($C$9*EB634+$D$9*EC634+$E$9*V634)</f>
        <v>0</v>
      </c>
      <c r="X634">
        <f>0.61365*exp(17.502*W634/(240.97+W634))</f>
        <v>0</v>
      </c>
      <c r="Y634">
        <f>(Z634/AA634*100)</f>
        <v>0</v>
      </c>
      <c r="Z634">
        <f>DT634*(DY634+DZ634)/1000</f>
        <v>0</v>
      </c>
      <c r="AA634">
        <f>0.61365*exp(17.502*EA634/(240.97+EA634))</f>
        <v>0</v>
      </c>
      <c r="AB634">
        <f>(X634-DT634*(DY634+DZ634)/1000)</f>
        <v>0</v>
      </c>
      <c r="AC634">
        <f>(-J634*44100)</f>
        <v>0</v>
      </c>
      <c r="AD634">
        <f>2*29.3*R634*0.92*(EA634-W634)</f>
        <v>0</v>
      </c>
      <c r="AE634">
        <f>2*0.95*5.67E-8*(((EA634+$B$9)+273)^4-(W634+273)^4)</f>
        <v>0</v>
      </c>
      <c r="AF634">
        <f>U634+AE634+AC634+AD634</f>
        <v>0</v>
      </c>
      <c r="AG634">
        <f>DX634*AU634*(DS634-DR634*(1000-AU634*DU634)/(1000-AU634*DT634))/(100*DL634)</f>
        <v>0</v>
      </c>
      <c r="AH634">
        <f>1000*DX634*AU634*(DT634-DU634)/(100*DL634*(1000-AU634*DT634))</f>
        <v>0</v>
      </c>
      <c r="AI634">
        <f>(AJ634 - AK634 - DY634*1E3/(8.314*(EA634+273.15)) * AM634/DX634 * AL634) * DX634/(100*DL634) * (1000 - DU634)/1000</f>
        <v>0</v>
      </c>
      <c r="AJ634">
        <v>653.2917880701216</v>
      </c>
      <c r="AK634">
        <v>621.0791757575756</v>
      </c>
      <c r="AL634">
        <v>3.255616237743126</v>
      </c>
      <c r="AM634">
        <v>65.18477943434209</v>
      </c>
      <c r="AN634">
        <f>(AP634 - AO634 + DY634*1E3/(8.314*(EA634+273.15)) * AR634/DX634 * AQ634) * DX634/(100*DL634) * 1000/(1000 - AP634)</f>
        <v>0</v>
      </c>
      <c r="AO634">
        <v>19.64712683049439</v>
      </c>
      <c r="AP634">
        <v>21.90846424242424</v>
      </c>
      <c r="AQ634">
        <v>1.764718294039899E-05</v>
      </c>
      <c r="AR634">
        <v>105.4763033524908</v>
      </c>
      <c r="AS634">
        <v>0</v>
      </c>
      <c r="AT634">
        <v>0</v>
      </c>
      <c r="AU634">
        <f>IF(AS634*$H$15&gt;=AW634,1.0,(AW634/(AW634-AS634*$H$15)))</f>
        <v>0</v>
      </c>
      <c r="AV634">
        <f>(AU634-1)*100</f>
        <v>0</v>
      </c>
      <c r="AW634">
        <f>MAX(0,($B$15+$C$15*EF634)/(1+$D$15*EF634)*DY634/(EA634+273)*$E$15)</f>
        <v>0</v>
      </c>
      <c r="AX634" t="s">
        <v>439</v>
      </c>
      <c r="AY634" t="s">
        <v>439</v>
      </c>
      <c r="AZ634">
        <v>0</v>
      </c>
      <c r="BA634">
        <v>0</v>
      </c>
      <c r="BB634">
        <f>1-AZ634/BA634</f>
        <v>0</v>
      </c>
      <c r="BC634">
        <v>0</v>
      </c>
      <c r="BD634" t="s">
        <v>439</v>
      </c>
      <c r="BE634" t="s">
        <v>439</v>
      </c>
      <c r="BF634">
        <v>0</v>
      </c>
      <c r="BG634">
        <v>0</v>
      </c>
      <c r="BH634">
        <f>1-BF634/BG634</f>
        <v>0</v>
      </c>
      <c r="BI634">
        <v>0.5</v>
      </c>
      <c r="BJ634">
        <f>DI634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439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DH634">
        <f>$B$13*EG634+$C$13*EH634+$F$13*ES634*(1-EV634)</f>
        <v>0</v>
      </c>
      <c r="DI634">
        <f>DH634*DJ634</f>
        <v>0</v>
      </c>
      <c r="DJ634">
        <f>($B$13*$D$11+$C$13*$D$11+$F$13*((FF634+EX634)/MAX(FF634+EX634+FG634, 0.1)*$I$11+FG634/MAX(FF634+EX634+FG634, 0.1)*$J$11))/($B$13+$C$13+$F$13)</f>
        <v>0</v>
      </c>
      <c r="DK634">
        <f>($B$13*$K$11+$C$13*$K$11+$F$13*((FF634+EX634)/MAX(FF634+EX634+FG634, 0.1)*$P$11+FG634/MAX(FF634+EX634+FG634, 0.1)*$Q$11))/($B$13+$C$13+$F$13)</f>
        <v>0</v>
      </c>
      <c r="DL634">
        <v>5.79</v>
      </c>
      <c r="DM634">
        <v>0.5</v>
      </c>
      <c r="DN634" t="s">
        <v>440</v>
      </c>
      <c r="DO634">
        <v>2</v>
      </c>
      <c r="DP634" t="b">
        <v>1</v>
      </c>
      <c r="DQ634">
        <v>1758659388.562963</v>
      </c>
      <c r="DR634">
        <v>584.8958518518519</v>
      </c>
      <c r="DS634">
        <v>625.5888518518518</v>
      </c>
      <c r="DT634">
        <v>21.90063333333333</v>
      </c>
      <c r="DU634">
        <v>19.64940740740741</v>
      </c>
      <c r="DV634">
        <v>586.1514444444445</v>
      </c>
      <c r="DW634">
        <v>21.62162592592593</v>
      </c>
      <c r="DX634">
        <v>499.9984814814815</v>
      </c>
      <c r="DY634">
        <v>90.23126296296297</v>
      </c>
      <c r="DZ634">
        <v>0.06832451111111111</v>
      </c>
      <c r="EA634">
        <v>28.69471111111111</v>
      </c>
      <c r="EB634">
        <v>29.99483703703704</v>
      </c>
      <c r="EC634">
        <v>999.9000000000001</v>
      </c>
      <c r="ED634">
        <v>0</v>
      </c>
      <c r="EE634">
        <v>0</v>
      </c>
      <c r="EF634">
        <v>9989.35888888889</v>
      </c>
      <c r="EG634">
        <v>0</v>
      </c>
      <c r="EH634">
        <v>11.3535</v>
      </c>
      <c r="EI634">
        <v>-40.69296666666666</v>
      </c>
      <c r="EJ634">
        <v>597.9923333333334</v>
      </c>
      <c r="EK634">
        <v>638.1277777777779</v>
      </c>
      <c r="EL634">
        <v>2.251234814814815</v>
      </c>
      <c r="EM634">
        <v>625.5888518518518</v>
      </c>
      <c r="EN634">
        <v>19.64940740740741</v>
      </c>
      <c r="EO634">
        <v>1.976123333333333</v>
      </c>
      <c r="EP634">
        <v>1.772991481481481</v>
      </c>
      <c r="EQ634">
        <v>17.2543</v>
      </c>
      <c r="ER634">
        <v>15.55067777777778</v>
      </c>
      <c r="ES634">
        <v>1999.99037037037</v>
      </c>
      <c r="ET634">
        <v>0.9799983333333332</v>
      </c>
      <c r="EU634">
        <v>0.02000186666666666</v>
      </c>
      <c r="EV634">
        <v>0</v>
      </c>
      <c r="EW634">
        <v>997.8153703703704</v>
      </c>
      <c r="EX634">
        <v>5.00078</v>
      </c>
      <c r="EY634">
        <v>19483.08148148148</v>
      </c>
      <c r="EZ634">
        <v>16379.53703703704</v>
      </c>
      <c r="FA634">
        <v>39.48114814814814</v>
      </c>
      <c r="FB634">
        <v>40.40025925925925</v>
      </c>
      <c r="FC634">
        <v>39.79592592592592</v>
      </c>
      <c r="FD634">
        <v>40.04377777777777</v>
      </c>
      <c r="FE634">
        <v>40.53670370370369</v>
      </c>
      <c r="FF634">
        <v>1955.09037037037</v>
      </c>
      <c r="FG634">
        <v>39.9</v>
      </c>
      <c r="FH634">
        <v>0</v>
      </c>
      <c r="FI634">
        <v>1758659394.6</v>
      </c>
      <c r="FJ634">
        <v>0</v>
      </c>
      <c r="FK634">
        <v>997.8077599999998</v>
      </c>
      <c r="FL634">
        <v>8.901307705665618</v>
      </c>
      <c r="FM634">
        <v>186.5846156724988</v>
      </c>
      <c r="FN634">
        <v>19484.24</v>
      </c>
      <c r="FO634">
        <v>15</v>
      </c>
      <c r="FP634">
        <v>0</v>
      </c>
      <c r="FQ634" t="s">
        <v>441</v>
      </c>
      <c r="FR634">
        <v>1746989605.5</v>
      </c>
      <c r="FS634">
        <v>1746989593.5</v>
      </c>
      <c r="FT634">
        <v>0</v>
      </c>
      <c r="FU634">
        <v>-0.274</v>
      </c>
      <c r="FV634">
        <v>-0.002</v>
      </c>
      <c r="FW634">
        <v>2.549</v>
      </c>
      <c r="FX634">
        <v>0.129</v>
      </c>
      <c r="FY634">
        <v>420</v>
      </c>
      <c r="FZ634">
        <v>17</v>
      </c>
      <c r="GA634">
        <v>0.02</v>
      </c>
      <c r="GB634">
        <v>0.04</v>
      </c>
      <c r="GC634">
        <v>-40.396765</v>
      </c>
      <c r="GD634">
        <v>-4.990286679174442</v>
      </c>
      <c r="GE634">
        <v>0.5114645528040038</v>
      </c>
      <c r="GF634">
        <v>0</v>
      </c>
      <c r="GG634">
        <v>997.2716176470589</v>
      </c>
      <c r="GH634">
        <v>7.958273486332279</v>
      </c>
      <c r="GI634">
        <v>0.8230929836224944</v>
      </c>
      <c r="GJ634">
        <v>0</v>
      </c>
      <c r="GK634">
        <v>2.24705075</v>
      </c>
      <c r="GL634">
        <v>0.08135403377110127</v>
      </c>
      <c r="GM634">
        <v>0.007891651090709719</v>
      </c>
      <c r="GN634">
        <v>1</v>
      </c>
      <c r="GO634">
        <v>1</v>
      </c>
      <c r="GP634">
        <v>3</v>
      </c>
      <c r="GQ634" t="s">
        <v>448</v>
      </c>
      <c r="GR634">
        <v>3.10233</v>
      </c>
      <c r="GS634">
        <v>2.72638</v>
      </c>
      <c r="GT634">
        <v>0.115041</v>
      </c>
      <c r="GU634">
        <v>0.120232</v>
      </c>
      <c r="GV634">
        <v>0.100764</v>
      </c>
      <c r="GW634">
        <v>0.0945689</v>
      </c>
      <c r="GX634">
        <v>23101.4</v>
      </c>
      <c r="GY634">
        <v>20876.2</v>
      </c>
      <c r="GZ634">
        <v>26668.8</v>
      </c>
      <c r="HA634">
        <v>23952.1</v>
      </c>
      <c r="HB634">
        <v>38380</v>
      </c>
      <c r="HC634">
        <v>32067.8</v>
      </c>
      <c r="HD634">
        <v>46572.7</v>
      </c>
      <c r="HE634">
        <v>37899</v>
      </c>
      <c r="HF634">
        <v>1.8676</v>
      </c>
      <c r="HG634">
        <v>1.84735</v>
      </c>
      <c r="HH634">
        <v>0.181444</v>
      </c>
      <c r="HI634">
        <v>0</v>
      </c>
      <c r="HJ634">
        <v>27.0384</v>
      </c>
      <c r="HK634">
        <v>999.9</v>
      </c>
      <c r="HL634">
        <v>44.8</v>
      </c>
      <c r="HM634">
        <v>32.2</v>
      </c>
      <c r="HN634">
        <v>23.9768</v>
      </c>
      <c r="HO634">
        <v>61.1223</v>
      </c>
      <c r="HP634">
        <v>22.4479</v>
      </c>
      <c r="HQ634">
        <v>1</v>
      </c>
      <c r="HR634">
        <v>0.148222</v>
      </c>
      <c r="HS634">
        <v>0.128241</v>
      </c>
      <c r="HT634">
        <v>20.2796</v>
      </c>
      <c r="HU634">
        <v>5.21055</v>
      </c>
      <c r="HV634">
        <v>11.98</v>
      </c>
      <c r="HW634">
        <v>4.9633</v>
      </c>
      <c r="HX634">
        <v>3.27433</v>
      </c>
      <c r="HY634">
        <v>9999</v>
      </c>
      <c r="HZ634">
        <v>9999</v>
      </c>
      <c r="IA634">
        <v>9999</v>
      </c>
      <c r="IB634">
        <v>999.9</v>
      </c>
      <c r="IC634">
        <v>1.86388</v>
      </c>
      <c r="ID634">
        <v>1.86007</v>
      </c>
      <c r="IE634">
        <v>1.8584</v>
      </c>
      <c r="IF634">
        <v>1.85976</v>
      </c>
      <c r="IG634">
        <v>1.85989</v>
      </c>
      <c r="IH634">
        <v>1.85837</v>
      </c>
      <c r="II634">
        <v>1.85745</v>
      </c>
      <c r="IJ634">
        <v>1.85242</v>
      </c>
      <c r="IK634">
        <v>0</v>
      </c>
      <c r="IL634">
        <v>0</v>
      </c>
      <c r="IM634">
        <v>0</v>
      </c>
      <c r="IN634">
        <v>0</v>
      </c>
      <c r="IO634" t="s">
        <v>443</v>
      </c>
      <c r="IP634" t="s">
        <v>444</v>
      </c>
      <c r="IQ634" t="s">
        <v>445</v>
      </c>
      <c r="IR634" t="s">
        <v>445</v>
      </c>
      <c r="IS634" t="s">
        <v>445</v>
      </c>
      <c r="IT634" t="s">
        <v>445</v>
      </c>
      <c r="IU634">
        <v>0</v>
      </c>
      <c r="IV634">
        <v>100</v>
      </c>
      <c r="IW634">
        <v>100</v>
      </c>
      <c r="IX634">
        <v>-1.248</v>
      </c>
      <c r="IY634">
        <v>0.2792</v>
      </c>
      <c r="IZ634">
        <v>-1.101190050776656</v>
      </c>
      <c r="JA634">
        <v>-0.0009077452495023094</v>
      </c>
      <c r="JB634">
        <v>1.260287539409167E-06</v>
      </c>
      <c r="JC634">
        <v>-2.747980142854786E-10</v>
      </c>
      <c r="JD634">
        <v>0.01164710740424388</v>
      </c>
      <c r="JE634">
        <v>0.002354074995816399</v>
      </c>
      <c r="JF634">
        <v>0.0004967520844642659</v>
      </c>
      <c r="JG634">
        <v>-1.558376616488758E-06</v>
      </c>
      <c r="JH634">
        <v>1</v>
      </c>
      <c r="JI634">
        <v>1955</v>
      </c>
      <c r="JJ634">
        <v>1</v>
      </c>
      <c r="JK634">
        <v>26</v>
      </c>
      <c r="JL634">
        <v>194496.5</v>
      </c>
      <c r="JM634">
        <v>194496.7</v>
      </c>
      <c r="JN634">
        <v>1.65405</v>
      </c>
      <c r="JO634">
        <v>2.60498</v>
      </c>
      <c r="JP634">
        <v>1.49658</v>
      </c>
      <c r="JQ634">
        <v>2.34619</v>
      </c>
      <c r="JR634">
        <v>1.54907</v>
      </c>
      <c r="JS634">
        <v>2.46826</v>
      </c>
      <c r="JT634">
        <v>36.5996</v>
      </c>
      <c r="JU634">
        <v>24.1751</v>
      </c>
      <c r="JV634">
        <v>18</v>
      </c>
      <c r="JW634">
        <v>483.953</v>
      </c>
      <c r="JX634">
        <v>485.682</v>
      </c>
      <c r="JY634">
        <v>27.166</v>
      </c>
      <c r="JZ634">
        <v>29.1861</v>
      </c>
      <c r="KA634">
        <v>30</v>
      </c>
      <c r="KB634">
        <v>29.4518</v>
      </c>
      <c r="KC634">
        <v>29.4586</v>
      </c>
      <c r="KD634">
        <v>33.1953</v>
      </c>
      <c r="KE634">
        <v>18.6847</v>
      </c>
      <c r="KF634">
        <v>54.7605</v>
      </c>
      <c r="KG634">
        <v>27.1695</v>
      </c>
      <c r="KH634">
        <v>674.102</v>
      </c>
      <c r="KI634">
        <v>19.6355</v>
      </c>
      <c r="KJ634">
        <v>101.825</v>
      </c>
      <c r="KK634">
        <v>91.3944</v>
      </c>
    </row>
    <row r="635" spans="1:297">
      <c r="A635">
        <v>617</v>
      </c>
      <c r="B635">
        <v>1758659401.1</v>
      </c>
      <c r="C635">
        <v>17768.09999990463</v>
      </c>
      <c r="D635" t="s">
        <v>1684</v>
      </c>
      <c r="E635" t="s">
        <v>1685</v>
      </c>
      <c r="F635">
        <v>5</v>
      </c>
      <c r="G635" t="s">
        <v>1413</v>
      </c>
      <c r="H635" t="s">
        <v>438</v>
      </c>
      <c r="I635">
        <v>1758659393.581481</v>
      </c>
      <c r="J635">
        <f>(K635)/1000</f>
        <v>0</v>
      </c>
      <c r="K635">
        <f>IF(DP635, AN635, AH635)</f>
        <v>0</v>
      </c>
      <c r="L635">
        <f>IF(DP635, AI635, AG635)</f>
        <v>0</v>
      </c>
      <c r="M635">
        <f>DR635 - IF(AU635&gt;1, L635*DL635*100.0/(AW635), 0)</f>
        <v>0</v>
      </c>
      <c r="N635">
        <f>((T635-J635/2)*M635-L635)/(T635+J635/2)</f>
        <v>0</v>
      </c>
      <c r="O635">
        <f>N635*(DY635+DZ635)/1000.0</f>
        <v>0</v>
      </c>
      <c r="P635">
        <f>(DR635 - IF(AU635&gt;1, L635*DL635*100.0/(AW635), 0))*(DY635+DZ635)/1000.0</f>
        <v>0</v>
      </c>
      <c r="Q635">
        <f>2.0/((1/S635-1/R635)+SIGN(S635)*SQRT((1/S635-1/R635)*(1/S635-1/R635) + 4*DM635/((DM635+1)*(DM635+1))*(2*1/S635*1/R635-1/R635*1/R635)))</f>
        <v>0</v>
      </c>
      <c r="R635">
        <f>IF(LEFT(DN635,1)&lt;&gt;"0",IF(LEFT(DN635,1)="1",3.0,DO635),$D$5+$E$5*(EF635*DY635/($K$5*1000))+$F$5*(EF635*DY635/($K$5*1000))*MAX(MIN(DL635,$J$5),$I$5)*MAX(MIN(DL635,$J$5),$I$5)+$G$5*MAX(MIN(DL635,$J$5),$I$5)*(EF635*DY635/($K$5*1000))+$H$5*(EF635*DY635/($K$5*1000))*(EF635*DY635/($K$5*1000)))</f>
        <v>0</v>
      </c>
      <c r="S635">
        <f>J635*(1000-(1000*0.61365*exp(17.502*W635/(240.97+W635))/(DY635+DZ635)+DT635)/2)/(1000*0.61365*exp(17.502*W635/(240.97+W635))/(DY635+DZ635)-DT635)</f>
        <v>0</v>
      </c>
      <c r="T635">
        <f>1/((DM635+1)/(Q635/1.6)+1/(R635/1.37)) + DM635/((DM635+1)/(Q635/1.6) + DM635/(R635/1.37))</f>
        <v>0</v>
      </c>
      <c r="U635">
        <f>(DH635*DK635)</f>
        <v>0</v>
      </c>
      <c r="V635">
        <f>(EA635+(U635+2*0.95*5.67E-8*(((EA635+$B$9)+273)^4-(EA635+273)^4)-44100*J635)/(1.84*29.3*R635+8*0.95*5.67E-8*(EA635+273)^3))</f>
        <v>0</v>
      </c>
      <c r="W635">
        <f>($C$9*EB635+$D$9*EC635+$E$9*V635)</f>
        <v>0</v>
      </c>
      <c r="X635">
        <f>0.61365*exp(17.502*W635/(240.97+W635))</f>
        <v>0</v>
      </c>
      <c r="Y635">
        <f>(Z635/AA635*100)</f>
        <v>0</v>
      </c>
      <c r="Z635">
        <f>DT635*(DY635+DZ635)/1000</f>
        <v>0</v>
      </c>
      <c r="AA635">
        <f>0.61365*exp(17.502*EA635/(240.97+EA635))</f>
        <v>0</v>
      </c>
      <c r="AB635">
        <f>(X635-DT635*(DY635+DZ635)/1000)</f>
        <v>0</v>
      </c>
      <c r="AC635">
        <f>(-J635*44100)</f>
        <v>0</v>
      </c>
      <c r="AD635">
        <f>2*29.3*R635*0.92*(EA635-W635)</f>
        <v>0</v>
      </c>
      <c r="AE635">
        <f>2*0.95*5.67E-8*(((EA635+$B$9)+273)^4-(W635+273)^4)</f>
        <v>0</v>
      </c>
      <c r="AF635">
        <f>U635+AE635+AC635+AD635</f>
        <v>0</v>
      </c>
      <c r="AG635">
        <f>DX635*AU635*(DS635-DR635*(1000-AU635*DU635)/(1000-AU635*DT635))/(100*DL635)</f>
        <v>0</v>
      </c>
      <c r="AH635">
        <f>1000*DX635*AU635*(DT635-DU635)/(100*DL635*(1000-AU635*DT635))</f>
        <v>0</v>
      </c>
      <c r="AI635">
        <f>(AJ635 - AK635 - DY635*1E3/(8.314*(EA635+273.15)) * AM635/DX635 * AL635) * DX635/(100*DL635) * (1000 - DU635)/1000</f>
        <v>0</v>
      </c>
      <c r="AJ635">
        <v>669.5908592085491</v>
      </c>
      <c r="AK635">
        <v>637.0494424242422</v>
      </c>
      <c r="AL635">
        <v>3.197411461814732</v>
      </c>
      <c r="AM635">
        <v>65.18477943434209</v>
      </c>
      <c r="AN635">
        <f>(AP635 - AO635 + DY635*1E3/(8.314*(EA635+273.15)) * AR635/DX635 * AQ635) * DX635/(100*DL635) * 1000/(1000 - AP635)</f>
        <v>0</v>
      </c>
      <c r="AO635">
        <v>19.64819316607244</v>
      </c>
      <c r="AP635">
        <v>21.91042363636365</v>
      </c>
      <c r="AQ635">
        <v>-2.081378842308577E-06</v>
      </c>
      <c r="AR635">
        <v>105.4763033524908</v>
      </c>
      <c r="AS635">
        <v>0</v>
      </c>
      <c r="AT635">
        <v>0</v>
      </c>
      <c r="AU635">
        <f>IF(AS635*$H$15&gt;=AW635,1.0,(AW635/(AW635-AS635*$H$15)))</f>
        <v>0</v>
      </c>
      <c r="AV635">
        <f>(AU635-1)*100</f>
        <v>0</v>
      </c>
      <c r="AW635">
        <f>MAX(0,($B$15+$C$15*EF635)/(1+$D$15*EF635)*DY635/(EA635+273)*$E$15)</f>
        <v>0</v>
      </c>
      <c r="AX635" t="s">
        <v>439</v>
      </c>
      <c r="AY635" t="s">
        <v>439</v>
      </c>
      <c r="AZ635">
        <v>0</v>
      </c>
      <c r="BA635">
        <v>0</v>
      </c>
      <c r="BB635">
        <f>1-AZ635/BA635</f>
        <v>0</v>
      </c>
      <c r="BC635">
        <v>0</v>
      </c>
      <c r="BD635" t="s">
        <v>439</v>
      </c>
      <c r="BE635" t="s">
        <v>439</v>
      </c>
      <c r="BF635">
        <v>0</v>
      </c>
      <c r="BG635">
        <v>0</v>
      </c>
      <c r="BH635">
        <f>1-BF635/BG635</f>
        <v>0</v>
      </c>
      <c r="BI635">
        <v>0.5</v>
      </c>
      <c r="BJ635">
        <f>DI635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439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DH635">
        <f>$B$13*EG635+$C$13*EH635+$F$13*ES635*(1-EV635)</f>
        <v>0</v>
      </c>
      <c r="DI635">
        <f>DH635*DJ635</f>
        <v>0</v>
      </c>
      <c r="DJ635">
        <f>($B$13*$D$11+$C$13*$D$11+$F$13*((FF635+EX635)/MAX(FF635+EX635+FG635, 0.1)*$I$11+FG635/MAX(FF635+EX635+FG635, 0.1)*$J$11))/($B$13+$C$13+$F$13)</f>
        <v>0</v>
      </c>
      <c r="DK635">
        <f>($B$13*$K$11+$C$13*$K$11+$F$13*((FF635+EX635)/MAX(FF635+EX635+FG635, 0.1)*$P$11+FG635/MAX(FF635+EX635+FG635, 0.1)*$Q$11))/($B$13+$C$13+$F$13)</f>
        <v>0</v>
      </c>
      <c r="DL635">
        <v>5.79</v>
      </c>
      <c r="DM635">
        <v>0.5</v>
      </c>
      <c r="DN635" t="s">
        <v>440</v>
      </c>
      <c r="DO635">
        <v>2</v>
      </c>
      <c r="DP635" t="b">
        <v>1</v>
      </c>
      <c r="DQ635">
        <v>1758659393.581481</v>
      </c>
      <c r="DR635">
        <v>600.9548148148149</v>
      </c>
      <c r="DS635">
        <v>641.919962962963</v>
      </c>
      <c r="DT635">
        <v>21.90578148148148</v>
      </c>
      <c r="DU635">
        <v>19.64804814814815</v>
      </c>
      <c r="DV635">
        <v>602.2055555555555</v>
      </c>
      <c r="DW635">
        <v>21.62665925925926</v>
      </c>
      <c r="DX635">
        <v>499.9581851851852</v>
      </c>
      <c r="DY635">
        <v>90.23129629629628</v>
      </c>
      <c r="DZ635">
        <v>0.06860534814814814</v>
      </c>
      <c r="EA635">
        <v>28.69654074074074</v>
      </c>
      <c r="EB635">
        <v>29.99735185185185</v>
      </c>
      <c r="EC635">
        <v>999.9000000000001</v>
      </c>
      <c r="ED635">
        <v>0</v>
      </c>
      <c r="EE635">
        <v>0</v>
      </c>
      <c r="EF635">
        <v>9981.002962962964</v>
      </c>
      <c r="EG635">
        <v>0</v>
      </c>
      <c r="EH635">
        <v>11.3535</v>
      </c>
      <c r="EI635">
        <v>-40.96518518518519</v>
      </c>
      <c r="EJ635">
        <v>614.4139259259259</v>
      </c>
      <c r="EK635">
        <v>654.7852962962963</v>
      </c>
      <c r="EL635">
        <v>2.257741111111111</v>
      </c>
      <c r="EM635">
        <v>641.919962962963</v>
      </c>
      <c r="EN635">
        <v>19.64804814814815</v>
      </c>
      <c r="EO635">
        <v>1.976587407407407</v>
      </c>
      <c r="EP635">
        <v>1.772868888888889</v>
      </c>
      <c r="EQ635">
        <v>17.25802592592592</v>
      </c>
      <c r="ER635">
        <v>15.5496</v>
      </c>
      <c r="ES635">
        <v>2000.005925925926</v>
      </c>
      <c r="ET635">
        <v>0.9799984444444443</v>
      </c>
      <c r="EU635">
        <v>0.02000175555555555</v>
      </c>
      <c r="EV635">
        <v>0</v>
      </c>
      <c r="EW635">
        <v>998.6524444444445</v>
      </c>
      <c r="EX635">
        <v>5.00078</v>
      </c>
      <c r="EY635">
        <v>19499.87777777778</v>
      </c>
      <c r="EZ635">
        <v>16379.67407407408</v>
      </c>
      <c r="FA635">
        <v>39.48814814814814</v>
      </c>
      <c r="FB635">
        <v>40.40255555555555</v>
      </c>
      <c r="FC635">
        <v>39.77514814814815</v>
      </c>
      <c r="FD635">
        <v>40.05307407407407</v>
      </c>
      <c r="FE635">
        <v>40.5391111111111</v>
      </c>
      <c r="FF635">
        <v>1955.105925925926</v>
      </c>
      <c r="FG635">
        <v>39.9</v>
      </c>
      <c r="FH635">
        <v>0</v>
      </c>
      <c r="FI635">
        <v>1758659399.4</v>
      </c>
      <c r="FJ635">
        <v>0</v>
      </c>
      <c r="FK635">
        <v>998.61768</v>
      </c>
      <c r="FL635">
        <v>11.48661537683412</v>
      </c>
      <c r="FM635">
        <v>216.0461535208445</v>
      </c>
      <c r="FN635">
        <v>19500.24</v>
      </c>
      <c r="FO635">
        <v>15</v>
      </c>
      <c r="FP635">
        <v>0</v>
      </c>
      <c r="FQ635" t="s">
        <v>441</v>
      </c>
      <c r="FR635">
        <v>1746989605.5</v>
      </c>
      <c r="FS635">
        <v>1746989593.5</v>
      </c>
      <c r="FT635">
        <v>0</v>
      </c>
      <c r="FU635">
        <v>-0.274</v>
      </c>
      <c r="FV635">
        <v>-0.002</v>
      </c>
      <c r="FW635">
        <v>2.549</v>
      </c>
      <c r="FX635">
        <v>0.129</v>
      </c>
      <c r="FY635">
        <v>420</v>
      </c>
      <c r="FZ635">
        <v>17</v>
      </c>
      <c r="GA635">
        <v>0.02</v>
      </c>
      <c r="GB635">
        <v>0.04</v>
      </c>
      <c r="GC635">
        <v>-40.79094634146342</v>
      </c>
      <c r="GD635">
        <v>-3.223482229965165</v>
      </c>
      <c r="GE635">
        <v>0.3428029136523879</v>
      </c>
      <c r="GF635">
        <v>0</v>
      </c>
      <c r="GG635">
        <v>998.1215588235292</v>
      </c>
      <c r="GH635">
        <v>9.907486636377762</v>
      </c>
      <c r="GI635">
        <v>1.016978922541052</v>
      </c>
      <c r="GJ635">
        <v>0</v>
      </c>
      <c r="GK635">
        <v>2.253724146341463</v>
      </c>
      <c r="GL635">
        <v>0.07741108013937764</v>
      </c>
      <c r="GM635">
        <v>0.00777474240044123</v>
      </c>
      <c r="GN635">
        <v>1</v>
      </c>
      <c r="GO635">
        <v>1</v>
      </c>
      <c r="GP635">
        <v>3</v>
      </c>
      <c r="GQ635" t="s">
        <v>448</v>
      </c>
      <c r="GR635">
        <v>3.10221</v>
      </c>
      <c r="GS635">
        <v>2.72696</v>
      </c>
      <c r="GT635">
        <v>0.117096</v>
      </c>
      <c r="GU635">
        <v>0.12232</v>
      </c>
      <c r="GV635">
        <v>0.100769</v>
      </c>
      <c r="GW635">
        <v>0.0945733</v>
      </c>
      <c r="GX635">
        <v>23047.8</v>
      </c>
      <c r="GY635">
        <v>20826.6</v>
      </c>
      <c r="GZ635">
        <v>26668.9</v>
      </c>
      <c r="HA635">
        <v>23952.1</v>
      </c>
      <c r="HB635">
        <v>38380.1</v>
      </c>
      <c r="HC635">
        <v>32067.9</v>
      </c>
      <c r="HD635">
        <v>46572.8</v>
      </c>
      <c r="HE635">
        <v>37899</v>
      </c>
      <c r="HF635">
        <v>1.86762</v>
      </c>
      <c r="HG635">
        <v>1.8477</v>
      </c>
      <c r="HH635">
        <v>0.181261</v>
      </c>
      <c r="HI635">
        <v>0</v>
      </c>
      <c r="HJ635">
        <v>27.0395</v>
      </c>
      <c r="HK635">
        <v>999.9</v>
      </c>
      <c r="HL635">
        <v>44.8</v>
      </c>
      <c r="HM635">
        <v>32.2</v>
      </c>
      <c r="HN635">
        <v>23.9779</v>
      </c>
      <c r="HO635">
        <v>60.6223</v>
      </c>
      <c r="HP635">
        <v>22.5641</v>
      </c>
      <c r="HQ635">
        <v>1</v>
      </c>
      <c r="HR635">
        <v>0.148219</v>
      </c>
      <c r="HS635">
        <v>0.112078</v>
      </c>
      <c r="HT635">
        <v>20.2798</v>
      </c>
      <c r="HU635">
        <v>5.20995</v>
      </c>
      <c r="HV635">
        <v>11.9797</v>
      </c>
      <c r="HW635">
        <v>4.9633</v>
      </c>
      <c r="HX635">
        <v>3.2742</v>
      </c>
      <c r="HY635">
        <v>9999</v>
      </c>
      <c r="HZ635">
        <v>9999</v>
      </c>
      <c r="IA635">
        <v>9999</v>
      </c>
      <c r="IB635">
        <v>999.9</v>
      </c>
      <c r="IC635">
        <v>1.86392</v>
      </c>
      <c r="ID635">
        <v>1.86008</v>
      </c>
      <c r="IE635">
        <v>1.85841</v>
      </c>
      <c r="IF635">
        <v>1.85974</v>
      </c>
      <c r="IG635">
        <v>1.85989</v>
      </c>
      <c r="IH635">
        <v>1.85837</v>
      </c>
      <c r="II635">
        <v>1.85746</v>
      </c>
      <c r="IJ635">
        <v>1.85242</v>
      </c>
      <c r="IK635">
        <v>0</v>
      </c>
      <c r="IL635">
        <v>0</v>
      </c>
      <c r="IM635">
        <v>0</v>
      </c>
      <c r="IN635">
        <v>0</v>
      </c>
      <c r="IO635" t="s">
        <v>443</v>
      </c>
      <c r="IP635" t="s">
        <v>444</v>
      </c>
      <c r="IQ635" t="s">
        <v>445</v>
      </c>
      <c r="IR635" t="s">
        <v>445</v>
      </c>
      <c r="IS635" t="s">
        <v>445</v>
      </c>
      <c r="IT635" t="s">
        <v>445</v>
      </c>
      <c r="IU635">
        <v>0</v>
      </c>
      <c r="IV635">
        <v>100</v>
      </c>
      <c r="IW635">
        <v>100</v>
      </c>
      <c r="IX635">
        <v>-1.243</v>
      </c>
      <c r="IY635">
        <v>0.2792</v>
      </c>
      <c r="IZ635">
        <v>-1.101190050776656</v>
      </c>
      <c r="JA635">
        <v>-0.0009077452495023094</v>
      </c>
      <c r="JB635">
        <v>1.260287539409167E-06</v>
      </c>
      <c r="JC635">
        <v>-2.747980142854786E-10</v>
      </c>
      <c r="JD635">
        <v>0.01164710740424388</v>
      </c>
      <c r="JE635">
        <v>0.002354074995816399</v>
      </c>
      <c r="JF635">
        <v>0.0004967520844642659</v>
      </c>
      <c r="JG635">
        <v>-1.558376616488758E-06</v>
      </c>
      <c r="JH635">
        <v>1</v>
      </c>
      <c r="JI635">
        <v>1955</v>
      </c>
      <c r="JJ635">
        <v>1</v>
      </c>
      <c r="JK635">
        <v>26</v>
      </c>
      <c r="JL635">
        <v>194496.6</v>
      </c>
      <c r="JM635">
        <v>194496.8</v>
      </c>
      <c r="JN635">
        <v>1.68579</v>
      </c>
      <c r="JO635">
        <v>2.62329</v>
      </c>
      <c r="JP635">
        <v>1.49658</v>
      </c>
      <c r="JQ635">
        <v>2.34619</v>
      </c>
      <c r="JR635">
        <v>1.54907</v>
      </c>
      <c r="JS635">
        <v>2.44019</v>
      </c>
      <c r="JT635">
        <v>36.5996</v>
      </c>
      <c r="JU635">
        <v>24.1838</v>
      </c>
      <c r="JV635">
        <v>18</v>
      </c>
      <c r="JW635">
        <v>483.952</v>
      </c>
      <c r="JX635">
        <v>485.895</v>
      </c>
      <c r="JY635">
        <v>27.1693</v>
      </c>
      <c r="JZ635">
        <v>29.1855</v>
      </c>
      <c r="KA635">
        <v>30</v>
      </c>
      <c r="KB635">
        <v>29.4498</v>
      </c>
      <c r="KC635">
        <v>29.4568</v>
      </c>
      <c r="KD635">
        <v>33.8398</v>
      </c>
      <c r="KE635">
        <v>18.6847</v>
      </c>
      <c r="KF635">
        <v>54.7605</v>
      </c>
      <c r="KG635">
        <v>27.1337</v>
      </c>
      <c r="KH635">
        <v>687.489</v>
      </c>
      <c r="KI635">
        <v>19.6302</v>
      </c>
      <c r="KJ635">
        <v>101.825</v>
      </c>
      <c r="KK635">
        <v>91.3943</v>
      </c>
    </row>
    <row r="636" spans="1:297">
      <c r="A636">
        <v>618</v>
      </c>
      <c r="B636">
        <v>1758659406.1</v>
      </c>
      <c r="C636">
        <v>17773.09999990463</v>
      </c>
      <c r="D636" t="s">
        <v>1686</v>
      </c>
      <c r="E636" t="s">
        <v>1687</v>
      </c>
      <c r="F636">
        <v>5</v>
      </c>
      <c r="G636" t="s">
        <v>1413</v>
      </c>
      <c r="H636" t="s">
        <v>438</v>
      </c>
      <c r="I636">
        <v>1758659398.6</v>
      </c>
      <c r="J636">
        <f>(K636)/1000</f>
        <v>0</v>
      </c>
      <c r="K636">
        <f>IF(DP636, AN636, AH636)</f>
        <v>0</v>
      </c>
      <c r="L636">
        <f>IF(DP636, AI636, AG636)</f>
        <v>0</v>
      </c>
      <c r="M636">
        <f>DR636 - IF(AU636&gt;1, L636*DL636*100.0/(AW636), 0)</f>
        <v>0</v>
      </c>
      <c r="N636">
        <f>((T636-J636/2)*M636-L636)/(T636+J636/2)</f>
        <v>0</v>
      </c>
      <c r="O636">
        <f>N636*(DY636+DZ636)/1000.0</f>
        <v>0</v>
      </c>
      <c r="P636">
        <f>(DR636 - IF(AU636&gt;1, L636*DL636*100.0/(AW636), 0))*(DY636+DZ636)/1000.0</f>
        <v>0</v>
      </c>
      <c r="Q636">
        <f>2.0/((1/S636-1/R636)+SIGN(S636)*SQRT((1/S636-1/R636)*(1/S636-1/R636) + 4*DM636/((DM636+1)*(DM636+1))*(2*1/S636*1/R636-1/R636*1/R636)))</f>
        <v>0</v>
      </c>
      <c r="R636">
        <f>IF(LEFT(DN636,1)&lt;&gt;"0",IF(LEFT(DN636,1)="1",3.0,DO636),$D$5+$E$5*(EF636*DY636/($K$5*1000))+$F$5*(EF636*DY636/($K$5*1000))*MAX(MIN(DL636,$J$5),$I$5)*MAX(MIN(DL636,$J$5),$I$5)+$G$5*MAX(MIN(DL636,$J$5),$I$5)*(EF636*DY636/($K$5*1000))+$H$5*(EF636*DY636/($K$5*1000))*(EF636*DY636/($K$5*1000)))</f>
        <v>0</v>
      </c>
      <c r="S636">
        <f>J636*(1000-(1000*0.61365*exp(17.502*W636/(240.97+W636))/(DY636+DZ636)+DT636)/2)/(1000*0.61365*exp(17.502*W636/(240.97+W636))/(DY636+DZ636)-DT636)</f>
        <v>0</v>
      </c>
      <c r="T636">
        <f>1/((DM636+1)/(Q636/1.6)+1/(R636/1.37)) + DM636/((DM636+1)/(Q636/1.6) + DM636/(R636/1.37))</f>
        <v>0</v>
      </c>
      <c r="U636">
        <f>(DH636*DK636)</f>
        <v>0</v>
      </c>
      <c r="V636">
        <f>(EA636+(U636+2*0.95*5.67E-8*(((EA636+$B$9)+273)^4-(EA636+273)^4)-44100*J636)/(1.84*29.3*R636+8*0.95*5.67E-8*(EA636+273)^3))</f>
        <v>0</v>
      </c>
      <c r="W636">
        <f>($C$9*EB636+$D$9*EC636+$E$9*V636)</f>
        <v>0</v>
      </c>
      <c r="X636">
        <f>0.61365*exp(17.502*W636/(240.97+W636))</f>
        <v>0</v>
      </c>
      <c r="Y636">
        <f>(Z636/AA636*100)</f>
        <v>0</v>
      </c>
      <c r="Z636">
        <f>DT636*(DY636+DZ636)/1000</f>
        <v>0</v>
      </c>
      <c r="AA636">
        <f>0.61365*exp(17.502*EA636/(240.97+EA636))</f>
        <v>0</v>
      </c>
      <c r="AB636">
        <f>(X636-DT636*(DY636+DZ636)/1000)</f>
        <v>0</v>
      </c>
      <c r="AC636">
        <f>(-J636*44100)</f>
        <v>0</v>
      </c>
      <c r="AD636">
        <f>2*29.3*R636*0.92*(EA636-W636)</f>
        <v>0</v>
      </c>
      <c r="AE636">
        <f>2*0.95*5.67E-8*(((EA636+$B$9)+273)^4-(W636+273)^4)</f>
        <v>0</v>
      </c>
      <c r="AF636">
        <f>U636+AE636+AC636+AD636</f>
        <v>0</v>
      </c>
      <c r="AG636">
        <f>DX636*AU636*(DS636-DR636*(1000-AU636*DU636)/(1000-AU636*DT636))/(100*DL636)</f>
        <v>0</v>
      </c>
      <c r="AH636">
        <f>1000*DX636*AU636*(DT636-DU636)/(100*DL636*(1000-AU636*DT636))</f>
        <v>0</v>
      </c>
      <c r="AI636">
        <f>(AJ636 - AK636 - DY636*1E3/(8.314*(EA636+273.15)) * AM636/DX636 * AL636) * DX636/(100*DL636) * (1000 - DU636)/1000</f>
        <v>0</v>
      </c>
      <c r="AJ636">
        <v>686.6569354074504</v>
      </c>
      <c r="AK636">
        <v>653.3693818181818</v>
      </c>
      <c r="AL636">
        <v>3.280994403360715</v>
      </c>
      <c r="AM636">
        <v>65.18477943434209</v>
      </c>
      <c r="AN636">
        <f>(AP636 - AO636 + DY636*1E3/(8.314*(EA636+273.15)) * AR636/DX636 * AQ636) * DX636/(100*DL636) * 1000/(1000 - AP636)</f>
        <v>0</v>
      </c>
      <c r="AO636">
        <v>19.64546760732505</v>
      </c>
      <c r="AP636">
        <v>21.91636424242424</v>
      </c>
      <c r="AQ636">
        <v>1.06590137986802E-05</v>
      </c>
      <c r="AR636">
        <v>105.4763033524908</v>
      </c>
      <c r="AS636">
        <v>0</v>
      </c>
      <c r="AT636">
        <v>0</v>
      </c>
      <c r="AU636">
        <f>IF(AS636*$H$15&gt;=AW636,1.0,(AW636/(AW636-AS636*$H$15)))</f>
        <v>0</v>
      </c>
      <c r="AV636">
        <f>(AU636-1)*100</f>
        <v>0</v>
      </c>
      <c r="AW636">
        <f>MAX(0,($B$15+$C$15*EF636)/(1+$D$15*EF636)*DY636/(EA636+273)*$E$15)</f>
        <v>0</v>
      </c>
      <c r="AX636" t="s">
        <v>439</v>
      </c>
      <c r="AY636" t="s">
        <v>439</v>
      </c>
      <c r="AZ636">
        <v>0</v>
      </c>
      <c r="BA636">
        <v>0</v>
      </c>
      <c r="BB636">
        <f>1-AZ636/BA636</f>
        <v>0</v>
      </c>
      <c r="BC636">
        <v>0</v>
      </c>
      <c r="BD636" t="s">
        <v>439</v>
      </c>
      <c r="BE636" t="s">
        <v>439</v>
      </c>
      <c r="BF636">
        <v>0</v>
      </c>
      <c r="BG636">
        <v>0</v>
      </c>
      <c r="BH636">
        <f>1-BF636/BG636</f>
        <v>0</v>
      </c>
      <c r="BI636">
        <v>0.5</v>
      </c>
      <c r="BJ636">
        <f>DI636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439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DH636">
        <f>$B$13*EG636+$C$13*EH636+$F$13*ES636*(1-EV636)</f>
        <v>0</v>
      </c>
      <c r="DI636">
        <f>DH636*DJ636</f>
        <v>0</v>
      </c>
      <c r="DJ636">
        <f>($B$13*$D$11+$C$13*$D$11+$F$13*((FF636+EX636)/MAX(FF636+EX636+FG636, 0.1)*$I$11+FG636/MAX(FF636+EX636+FG636, 0.1)*$J$11))/($B$13+$C$13+$F$13)</f>
        <v>0</v>
      </c>
      <c r="DK636">
        <f>($B$13*$K$11+$C$13*$K$11+$F$13*((FF636+EX636)/MAX(FF636+EX636+FG636, 0.1)*$P$11+FG636/MAX(FF636+EX636+FG636, 0.1)*$Q$11))/($B$13+$C$13+$F$13)</f>
        <v>0</v>
      </c>
      <c r="DL636">
        <v>5.79</v>
      </c>
      <c r="DM636">
        <v>0.5</v>
      </c>
      <c r="DN636" t="s">
        <v>440</v>
      </c>
      <c r="DO636">
        <v>2</v>
      </c>
      <c r="DP636" t="b">
        <v>1</v>
      </c>
      <c r="DQ636">
        <v>1758659398.6</v>
      </c>
      <c r="DR636">
        <v>616.8631111111113</v>
      </c>
      <c r="DS636">
        <v>658.2697407407408</v>
      </c>
      <c r="DT636">
        <v>21.91034814814815</v>
      </c>
      <c r="DU636">
        <v>19.64703333333334</v>
      </c>
      <c r="DV636">
        <v>618.1087407407408</v>
      </c>
      <c r="DW636">
        <v>21.63112592592592</v>
      </c>
      <c r="DX636">
        <v>500.0504814814815</v>
      </c>
      <c r="DY636">
        <v>90.23152962962966</v>
      </c>
      <c r="DZ636">
        <v>0.06847231851851852</v>
      </c>
      <c r="EA636">
        <v>28.69694074074074</v>
      </c>
      <c r="EB636">
        <v>29.99421111111111</v>
      </c>
      <c r="EC636">
        <v>999.9000000000001</v>
      </c>
      <c r="ED636">
        <v>0</v>
      </c>
      <c r="EE636">
        <v>0</v>
      </c>
      <c r="EF636">
        <v>9996.484444444444</v>
      </c>
      <c r="EG636">
        <v>0</v>
      </c>
      <c r="EH636">
        <v>11.3535</v>
      </c>
      <c r="EI636">
        <v>-41.40661851851851</v>
      </c>
      <c r="EJ636">
        <v>630.6814814814816</v>
      </c>
      <c r="EK636">
        <v>671.4619259259258</v>
      </c>
      <c r="EL636">
        <v>2.263331481481481</v>
      </c>
      <c r="EM636">
        <v>658.2697407407408</v>
      </c>
      <c r="EN636">
        <v>19.64703333333334</v>
      </c>
      <c r="EO636">
        <v>1.977004074074074</v>
      </c>
      <c r="EP636">
        <v>1.772780740740741</v>
      </c>
      <c r="EQ636">
        <v>17.26135555555556</v>
      </c>
      <c r="ER636">
        <v>15.54883333333333</v>
      </c>
      <c r="ES636">
        <v>2000.002222222223</v>
      </c>
      <c r="ET636">
        <v>0.9799983333333332</v>
      </c>
      <c r="EU636">
        <v>0.02000186666666666</v>
      </c>
      <c r="EV636">
        <v>0</v>
      </c>
      <c r="EW636">
        <v>999.5494814814815</v>
      </c>
      <c r="EX636">
        <v>5.00078</v>
      </c>
      <c r="EY636">
        <v>19518.54074074074</v>
      </c>
      <c r="EZ636">
        <v>16379.64814814815</v>
      </c>
      <c r="FA636">
        <v>39.48344444444444</v>
      </c>
      <c r="FB636">
        <v>40.39107407407408</v>
      </c>
      <c r="FC636">
        <v>39.77759259259259</v>
      </c>
      <c r="FD636">
        <v>40.04377777777778</v>
      </c>
      <c r="FE636">
        <v>40.55529629629629</v>
      </c>
      <c r="FF636">
        <v>1955.102222222222</v>
      </c>
      <c r="FG636">
        <v>39.9</v>
      </c>
      <c r="FH636">
        <v>0</v>
      </c>
      <c r="FI636">
        <v>1758659404.8</v>
      </c>
      <c r="FJ636">
        <v>0</v>
      </c>
      <c r="FK636">
        <v>999.574576923077</v>
      </c>
      <c r="FL636">
        <v>11.78656411878327</v>
      </c>
      <c r="FM636">
        <v>231.0188035740935</v>
      </c>
      <c r="FN636">
        <v>19519.33461538461</v>
      </c>
      <c r="FO636">
        <v>15</v>
      </c>
      <c r="FP636">
        <v>0</v>
      </c>
      <c r="FQ636" t="s">
        <v>441</v>
      </c>
      <c r="FR636">
        <v>1746989605.5</v>
      </c>
      <c r="FS636">
        <v>1746989593.5</v>
      </c>
      <c r="FT636">
        <v>0</v>
      </c>
      <c r="FU636">
        <v>-0.274</v>
      </c>
      <c r="FV636">
        <v>-0.002</v>
      </c>
      <c r="FW636">
        <v>2.549</v>
      </c>
      <c r="FX636">
        <v>0.129</v>
      </c>
      <c r="FY636">
        <v>420</v>
      </c>
      <c r="FZ636">
        <v>17</v>
      </c>
      <c r="GA636">
        <v>0.02</v>
      </c>
      <c r="GB636">
        <v>0.04</v>
      </c>
      <c r="GC636">
        <v>-41.22480731707317</v>
      </c>
      <c r="GD636">
        <v>-4.913839024390239</v>
      </c>
      <c r="GE636">
        <v>0.5378466729514998</v>
      </c>
      <c r="GF636">
        <v>0</v>
      </c>
      <c r="GG636">
        <v>999.033294117647</v>
      </c>
      <c r="GH636">
        <v>10.93310925396751</v>
      </c>
      <c r="GI636">
        <v>1.111574281855718</v>
      </c>
      <c r="GJ636">
        <v>0</v>
      </c>
      <c r="GK636">
        <v>2.259915609756098</v>
      </c>
      <c r="GL636">
        <v>0.06736118466899513</v>
      </c>
      <c r="GM636">
        <v>0.006775187891834534</v>
      </c>
      <c r="GN636">
        <v>1</v>
      </c>
      <c r="GO636">
        <v>1</v>
      </c>
      <c r="GP636">
        <v>3</v>
      </c>
      <c r="GQ636" t="s">
        <v>448</v>
      </c>
      <c r="GR636">
        <v>3.10228</v>
      </c>
      <c r="GS636">
        <v>2.72625</v>
      </c>
      <c r="GT636">
        <v>0.119174</v>
      </c>
      <c r="GU636">
        <v>0.124413</v>
      </c>
      <c r="GV636">
        <v>0.100789</v>
      </c>
      <c r="GW636">
        <v>0.09457069999999999</v>
      </c>
      <c r="GX636">
        <v>22993.7</v>
      </c>
      <c r="GY636">
        <v>20777</v>
      </c>
      <c r="GZ636">
        <v>26669</v>
      </c>
      <c r="HA636">
        <v>23952.1</v>
      </c>
      <c r="HB636">
        <v>38379.6</v>
      </c>
      <c r="HC636">
        <v>32068.4</v>
      </c>
      <c r="HD636">
        <v>46572.9</v>
      </c>
      <c r="HE636">
        <v>37899.2</v>
      </c>
      <c r="HF636">
        <v>1.8676</v>
      </c>
      <c r="HG636">
        <v>1.84785</v>
      </c>
      <c r="HH636">
        <v>0.180811</v>
      </c>
      <c r="HI636">
        <v>0</v>
      </c>
      <c r="HJ636">
        <v>27.0409</v>
      </c>
      <c r="HK636">
        <v>999.9</v>
      </c>
      <c r="HL636">
        <v>44.8</v>
      </c>
      <c r="HM636">
        <v>32.2</v>
      </c>
      <c r="HN636">
        <v>23.979</v>
      </c>
      <c r="HO636">
        <v>60.6323</v>
      </c>
      <c r="HP636">
        <v>22.4239</v>
      </c>
      <c r="HQ636">
        <v>1</v>
      </c>
      <c r="HR636">
        <v>0.148374</v>
      </c>
      <c r="HS636">
        <v>0.246008</v>
      </c>
      <c r="HT636">
        <v>20.2795</v>
      </c>
      <c r="HU636">
        <v>5.21115</v>
      </c>
      <c r="HV636">
        <v>11.9794</v>
      </c>
      <c r="HW636">
        <v>4.96365</v>
      </c>
      <c r="HX636">
        <v>3.27443</v>
      </c>
      <c r="HY636">
        <v>9999</v>
      </c>
      <c r="HZ636">
        <v>9999</v>
      </c>
      <c r="IA636">
        <v>9999</v>
      </c>
      <c r="IB636">
        <v>999.9</v>
      </c>
      <c r="IC636">
        <v>1.86394</v>
      </c>
      <c r="ID636">
        <v>1.86008</v>
      </c>
      <c r="IE636">
        <v>1.85841</v>
      </c>
      <c r="IF636">
        <v>1.85976</v>
      </c>
      <c r="IG636">
        <v>1.85989</v>
      </c>
      <c r="IH636">
        <v>1.85838</v>
      </c>
      <c r="II636">
        <v>1.85746</v>
      </c>
      <c r="IJ636">
        <v>1.85241</v>
      </c>
      <c r="IK636">
        <v>0</v>
      </c>
      <c r="IL636">
        <v>0</v>
      </c>
      <c r="IM636">
        <v>0</v>
      </c>
      <c r="IN636">
        <v>0</v>
      </c>
      <c r="IO636" t="s">
        <v>443</v>
      </c>
      <c r="IP636" t="s">
        <v>444</v>
      </c>
      <c r="IQ636" t="s">
        <v>445</v>
      </c>
      <c r="IR636" t="s">
        <v>445</v>
      </c>
      <c r="IS636" t="s">
        <v>445</v>
      </c>
      <c r="IT636" t="s">
        <v>445</v>
      </c>
      <c r="IU636">
        <v>0</v>
      </c>
      <c r="IV636">
        <v>100</v>
      </c>
      <c r="IW636">
        <v>100</v>
      </c>
      <c r="IX636">
        <v>-1.237</v>
      </c>
      <c r="IY636">
        <v>0.2794</v>
      </c>
      <c r="IZ636">
        <v>-1.101190050776656</v>
      </c>
      <c r="JA636">
        <v>-0.0009077452495023094</v>
      </c>
      <c r="JB636">
        <v>1.260287539409167E-06</v>
      </c>
      <c r="JC636">
        <v>-2.747980142854786E-10</v>
      </c>
      <c r="JD636">
        <v>0.01164710740424388</v>
      </c>
      <c r="JE636">
        <v>0.002354074995816399</v>
      </c>
      <c r="JF636">
        <v>0.0004967520844642659</v>
      </c>
      <c r="JG636">
        <v>-1.558376616488758E-06</v>
      </c>
      <c r="JH636">
        <v>1</v>
      </c>
      <c r="JI636">
        <v>1955</v>
      </c>
      <c r="JJ636">
        <v>1</v>
      </c>
      <c r="JK636">
        <v>26</v>
      </c>
      <c r="JL636">
        <v>194496.7</v>
      </c>
      <c r="JM636">
        <v>194496.9</v>
      </c>
      <c r="JN636">
        <v>1.71997</v>
      </c>
      <c r="JO636">
        <v>2.58789</v>
      </c>
      <c r="JP636">
        <v>1.49658</v>
      </c>
      <c r="JQ636">
        <v>2.34619</v>
      </c>
      <c r="JR636">
        <v>1.54907</v>
      </c>
      <c r="JS636">
        <v>2.38159</v>
      </c>
      <c r="JT636">
        <v>36.5996</v>
      </c>
      <c r="JU636">
        <v>24.1751</v>
      </c>
      <c r="JV636">
        <v>18</v>
      </c>
      <c r="JW636">
        <v>483.92</v>
      </c>
      <c r="JX636">
        <v>485.983</v>
      </c>
      <c r="JY636">
        <v>27.1475</v>
      </c>
      <c r="JZ636">
        <v>29.1836</v>
      </c>
      <c r="KA636">
        <v>30.0001</v>
      </c>
      <c r="KB636">
        <v>29.4474</v>
      </c>
      <c r="KC636">
        <v>29.4555</v>
      </c>
      <c r="KD636">
        <v>34.5421</v>
      </c>
      <c r="KE636">
        <v>18.6847</v>
      </c>
      <c r="KF636">
        <v>54.7605</v>
      </c>
      <c r="KG636">
        <v>27.1406</v>
      </c>
      <c r="KH636">
        <v>707.526</v>
      </c>
      <c r="KI636">
        <v>19.6197</v>
      </c>
      <c r="KJ636">
        <v>101.826</v>
      </c>
      <c r="KK636">
        <v>91.3947</v>
      </c>
    </row>
    <row r="637" spans="1:297">
      <c r="A637">
        <v>619</v>
      </c>
      <c r="B637">
        <v>1758659411.1</v>
      </c>
      <c r="C637">
        <v>17778.09999990463</v>
      </c>
      <c r="D637" t="s">
        <v>1688</v>
      </c>
      <c r="E637" t="s">
        <v>1689</v>
      </c>
      <c r="F637">
        <v>5</v>
      </c>
      <c r="G637" t="s">
        <v>1413</v>
      </c>
      <c r="H637" t="s">
        <v>438</v>
      </c>
      <c r="I637">
        <v>1758659403.314285</v>
      </c>
      <c r="J637">
        <f>(K637)/1000</f>
        <v>0</v>
      </c>
      <c r="K637">
        <f>IF(DP637, AN637, AH637)</f>
        <v>0</v>
      </c>
      <c r="L637">
        <f>IF(DP637, AI637, AG637)</f>
        <v>0</v>
      </c>
      <c r="M637">
        <f>DR637 - IF(AU637&gt;1, L637*DL637*100.0/(AW637), 0)</f>
        <v>0</v>
      </c>
      <c r="N637">
        <f>((T637-J637/2)*M637-L637)/(T637+J637/2)</f>
        <v>0</v>
      </c>
      <c r="O637">
        <f>N637*(DY637+DZ637)/1000.0</f>
        <v>0</v>
      </c>
      <c r="P637">
        <f>(DR637 - IF(AU637&gt;1, L637*DL637*100.0/(AW637), 0))*(DY637+DZ637)/1000.0</f>
        <v>0</v>
      </c>
      <c r="Q637">
        <f>2.0/((1/S637-1/R637)+SIGN(S637)*SQRT((1/S637-1/R637)*(1/S637-1/R637) + 4*DM637/((DM637+1)*(DM637+1))*(2*1/S637*1/R637-1/R637*1/R637)))</f>
        <v>0</v>
      </c>
      <c r="R637">
        <f>IF(LEFT(DN637,1)&lt;&gt;"0",IF(LEFT(DN637,1)="1",3.0,DO637),$D$5+$E$5*(EF637*DY637/($K$5*1000))+$F$5*(EF637*DY637/($K$5*1000))*MAX(MIN(DL637,$J$5),$I$5)*MAX(MIN(DL637,$J$5),$I$5)+$G$5*MAX(MIN(DL637,$J$5),$I$5)*(EF637*DY637/($K$5*1000))+$H$5*(EF637*DY637/($K$5*1000))*(EF637*DY637/($K$5*1000)))</f>
        <v>0</v>
      </c>
      <c r="S637">
        <f>J637*(1000-(1000*0.61365*exp(17.502*W637/(240.97+W637))/(DY637+DZ637)+DT637)/2)/(1000*0.61365*exp(17.502*W637/(240.97+W637))/(DY637+DZ637)-DT637)</f>
        <v>0</v>
      </c>
      <c r="T637">
        <f>1/((DM637+1)/(Q637/1.6)+1/(R637/1.37)) + DM637/((DM637+1)/(Q637/1.6) + DM637/(R637/1.37))</f>
        <v>0</v>
      </c>
      <c r="U637">
        <f>(DH637*DK637)</f>
        <v>0</v>
      </c>
      <c r="V637">
        <f>(EA637+(U637+2*0.95*5.67E-8*(((EA637+$B$9)+273)^4-(EA637+273)^4)-44100*J637)/(1.84*29.3*R637+8*0.95*5.67E-8*(EA637+273)^3))</f>
        <v>0</v>
      </c>
      <c r="W637">
        <f>($C$9*EB637+$D$9*EC637+$E$9*V637)</f>
        <v>0</v>
      </c>
      <c r="X637">
        <f>0.61365*exp(17.502*W637/(240.97+W637))</f>
        <v>0</v>
      </c>
      <c r="Y637">
        <f>(Z637/AA637*100)</f>
        <v>0</v>
      </c>
      <c r="Z637">
        <f>DT637*(DY637+DZ637)/1000</f>
        <v>0</v>
      </c>
      <c r="AA637">
        <f>0.61365*exp(17.502*EA637/(240.97+EA637))</f>
        <v>0</v>
      </c>
      <c r="AB637">
        <f>(X637-DT637*(DY637+DZ637)/1000)</f>
        <v>0</v>
      </c>
      <c r="AC637">
        <f>(-J637*44100)</f>
        <v>0</v>
      </c>
      <c r="AD637">
        <f>2*29.3*R637*0.92*(EA637-W637)</f>
        <v>0</v>
      </c>
      <c r="AE637">
        <f>2*0.95*5.67E-8*(((EA637+$B$9)+273)^4-(W637+273)^4)</f>
        <v>0</v>
      </c>
      <c r="AF637">
        <f>U637+AE637+AC637+AD637</f>
        <v>0</v>
      </c>
      <c r="AG637">
        <f>DX637*AU637*(DS637-DR637*(1000-AU637*DU637)/(1000-AU637*DT637))/(100*DL637)</f>
        <v>0</v>
      </c>
      <c r="AH637">
        <f>1000*DX637*AU637*(DT637-DU637)/(100*DL637*(1000-AU637*DT637))</f>
        <v>0</v>
      </c>
      <c r="AI637">
        <f>(AJ637 - AK637 - DY637*1E3/(8.314*(EA637+273.15)) * AM637/DX637 * AL637) * DX637/(100*DL637) * (1000 - DU637)/1000</f>
        <v>0</v>
      </c>
      <c r="AJ637">
        <v>703.5639165733844</v>
      </c>
      <c r="AK637">
        <v>669.7859333333331</v>
      </c>
      <c r="AL637">
        <v>3.278107424774169</v>
      </c>
      <c r="AM637">
        <v>65.18477943434209</v>
      </c>
      <c r="AN637">
        <f>(AP637 - AO637 + DY637*1E3/(8.314*(EA637+273.15)) * AR637/DX637 * AQ637) * DX637/(100*DL637) * 1000/(1000 - AP637)</f>
        <v>0</v>
      </c>
      <c r="AO637">
        <v>19.64802032730335</v>
      </c>
      <c r="AP637">
        <v>21.92259636363636</v>
      </c>
      <c r="AQ637">
        <v>1.458589572891271E-05</v>
      </c>
      <c r="AR637">
        <v>105.4763033524908</v>
      </c>
      <c r="AS637">
        <v>0</v>
      </c>
      <c r="AT637">
        <v>0</v>
      </c>
      <c r="AU637">
        <f>IF(AS637*$H$15&gt;=AW637,1.0,(AW637/(AW637-AS637*$H$15)))</f>
        <v>0</v>
      </c>
      <c r="AV637">
        <f>(AU637-1)*100</f>
        <v>0</v>
      </c>
      <c r="AW637">
        <f>MAX(0,($B$15+$C$15*EF637)/(1+$D$15*EF637)*DY637/(EA637+273)*$E$15)</f>
        <v>0</v>
      </c>
      <c r="AX637" t="s">
        <v>439</v>
      </c>
      <c r="AY637" t="s">
        <v>439</v>
      </c>
      <c r="AZ637">
        <v>0</v>
      </c>
      <c r="BA637">
        <v>0</v>
      </c>
      <c r="BB637">
        <f>1-AZ637/BA637</f>
        <v>0</v>
      </c>
      <c r="BC637">
        <v>0</v>
      </c>
      <c r="BD637" t="s">
        <v>439</v>
      </c>
      <c r="BE637" t="s">
        <v>439</v>
      </c>
      <c r="BF637">
        <v>0</v>
      </c>
      <c r="BG637">
        <v>0</v>
      </c>
      <c r="BH637">
        <f>1-BF637/BG637</f>
        <v>0</v>
      </c>
      <c r="BI637">
        <v>0.5</v>
      </c>
      <c r="BJ637">
        <f>DI637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439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DH637">
        <f>$B$13*EG637+$C$13*EH637+$F$13*ES637*(1-EV637)</f>
        <v>0</v>
      </c>
      <c r="DI637">
        <f>DH637*DJ637</f>
        <v>0</v>
      </c>
      <c r="DJ637">
        <f>($B$13*$D$11+$C$13*$D$11+$F$13*((FF637+EX637)/MAX(FF637+EX637+FG637, 0.1)*$I$11+FG637/MAX(FF637+EX637+FG637, 0.1)*$J$11))/($B$13+$C$13+$F$13)</f>
        <v>0</v>
      </c>
      <c r="DK637">
        <f>($B$13*$K$11+$C$13*$K$11+$F$13*((FF637+EX637)/MAX(FF637+EX637+FG637, 0.1)*$P$11+FG637/MAX(FF637+EX637+FG637, 0.1)*$Q$11))/($B$13+$C$13+$F$13)</f>
        <v>0</v>
      </c>
      <c r="DL637">
        <v>5.79</v>
      </c>
      <c r="DM637">
        <v>0.5</v>
      </c>
      <c r="DN637" t="s">
        <v>440</v>
      </c>
      <c r="DO637">
        <v>2</v>
      </c>
      <c r="DP637" t="b">
        <v>1</v>
      </c>
      <c r="DQ637">
        <v>1758659403.314285</v>
      </c>
      <c r="DR637">
        <v>631.8134285714285</v>
      </c>
      <c r="DS637">
        <v>673.7945357142856</v>
      </c>
      <c r="DT637">
        <v>21.91491785714286</v>
      </c>
      <c r="DU637">
        <v>19.64700714285715</v>
      </c>
      <c r="DV637">
        <v>633.0536785714285</v>
      </c>
      <c r="DW637">
        <v>21.63559285714285</v>
      </c>
      <c r="DX637">
        <v>500.0478214285715</v>
      </c>
      <c r="DY637">
        <v>90.23160357142858</v>
      </c>
      <c r="DZ637">
        <v>0.06847163928571429</v>
      </c>
      <c r="EA637">
        <v>28.69699285714286</v>
      </c>
      <c r="EB637">
        <v>29.99361428571429</v>
      </c>
      <c r="EC637">
        <v>999.9000000000002</v>
      </c>
      <c r="ED637">
        <v>0</v>
      </c>
      <c r="EE637">
        <v>0</v>
      </c>
      <c r="EF637">
        <v>9990.823571428571</v>
      </c>
      <c r="EG637">
        <v>0</v>
      </c>
      <c r="EH637">
        <v>11.3535</v>
      </c>
      <c r="EI637">
        <v>-41.98109999999999</v>
      </c>
      <c r="EJ637">
        <v>645.96975</v>
      </c>
      <c r="EK637">
        <v>687.29775</v>
      </c>
      <c r="EL637">
        <v>2.267921785714286</v>
      </c>
      <c r="EM637">
        <v>673.7945357142856</v>
      </c>
      <c r="EN637">
        <v>19.64700714285715</v>
      </c>
      <c r="EO637">
        <v>1.977418214285714</v>
      </c>
      <c r="EP637">
        <v>1.772779642857143</v>
      </c>
      <c r="EQ637">
        <v>17.26466785714286</v>
      </c>
      <c r="ER637">
        <v>15.548825</v>
      </c>
      <c r="ES637">
        <v>2000.026071428572</v>
      </c>
      <c r="ET637">
        <v>0.9799985357142855</v>
      </c>
      <c r="EU637">
        <v>0.02000166428571428</v>
      </c>
      <c r="EV637">
        <v>0</v>
      </c>
      <c r="EW637">
        <v>1000.550928571429</v>
      </c>
      <c r="EX637">
        <v>5.00078</v>
      </c>
      <c r="EY637">
        <v>19537.90357142857</v>
      </c>
      <c r="EZ637">
        <v>16379.85</v>
      </c>
      <c r="FA637">
        <v>39.47289285714285</v>
      </c>
      <c r="FB637">
        <v>40.38607142857143</v>
      </c>
      <c r="FC637">
        <v>39.78560714285714</v>
      </c>
      <c r="FD637">
        <v>40.04435714285714</v>
      </c>
      <c r="FE637">
        <v>40.5645</v>
      </c>
      <c r="FF637">
        <v>1955.126071428571</v>
      </c>
      <c r="FG637">
        <v>39.9</v>
      </c>
      <c r="FH637">
        <v>0</v>
      </c>
      <c r="FI637">
        <v>1758659409.6</v>
      </c>
      <c r="FJ637">
        <v>0</v>
      </c>
      <c r="FK637">
        <v>1000.602884615385</v>
      </c>
      <c r="FL637">
        <v>12.90170940537862</v>
      </c>
      <c r="FM637">
        <v>251.1794872277093</v>
      </c>
      <c r="FN637">
        <v>19538.9923076923</v>
      </c>
      <c r="FO637">
        <v>15</v>
      </c>
      <c r="FP637">
        <v>0</v>
      </c>
      <c r="FQ637" t="s">
        <v>441</v>
      </c>
      <c r="FR637">
        <v>1746989605.5</v>
      </c>
      <c r="FS637">
        <v>1746989593.5</v>
      </c>
      <c r="FT637">
        <v>0</v>
      </c>
      <c r="FU637">
        <v>-0.274</v>
      </c>
      <c r="FV637">
        <v>-0.002</v>
      </c>
      <c r="FW637">
        <v>2.549</v>
      </c>
      <c r="FX637">
        <v>0.129</v>
      </c>
      <c r="FY637">
        <v>420</v>
      </c>
      <c r="FZ637">
        <v>17</v>
      </c>
      <c r="GA637">
        <v>0.02</v>
      </c>
      <c r="GB637">
        <v>0.04</v>
      </c>
      <c r="GC637">
        <v>-41.58284878048781</v>
      </c>
      <c r="GD637">
        <v>-6.729334494773528</v>
      </c>
      <c r="GE637">
        <v>0.6924063339391118</v>
      </c>
      <c r="GF637">
        <v>0</v>
      </c>
      <c r="GG637">
        <v>999.8449705882352</v>
      </c>
      <c r="GH637">
        <v>12.23830404213385</v>
      </c>
      <c r="GI637">
        <v>1.226096207848165</v>
      </c>
      <c r="GJ637">
        <v>0</v>
      </c>
      <c r="GK637">
        <v>2.264160731707317</v>
      </c>
      <c r="GL637">
        <v>0.05880815331010571</v>
      </c>
      <c r="GM637">
        <v>0.005934049491455535</v>
      </c>
      <c r="GN637">
        <v>1</v>
      </c>
      <c r="GO637">
        <v>1</v>
      </c>
      <c r="GP637">
        <v>3</v>
      </c>
      <c r="GQ637" t="s">
        <v>448</v>
      </c>
      <c r="GR637">
        <v>3.10218</v>
      </c>
      <c r="GS637">
        <v>2.72634</v>
      </c>
      <c r="GT637">
        <v>0.121226</v>
      </c>
      <c r="GU637">
        <v>0.126509</v>
      </c>
      <c r="GV637">
        <v>0.100806</v>
      </c>
      <c r="GW637">
        <v>0.09457400000000001</v>
      </c>
      <c r="GX637">
        <v>22940.2</v>
      </c>
      <c r="GY637">
        <v>20727.3</v>
      </c>
      <c r="GZ637">
        <v>26669.1</v>
      </c>
      <c r="HA637">
        <v>23952.2</v>
      </c>
      <c r="HB637">
        <v>38379.2</v>
      </c>
      <c r="HC637">
        <v>32068.5</v>
      </c>
      <c r="HD637">
        <v>46573</v>
      </c>
      <c r="HE637">
        <v>37899.2</v>
      </c>
      <c r="HF637">
        <v>1.86755</v>
      </c>
      <c r="HG637">
        <v>1.8479</v>
      </c>
      <c r="HH637">
        <v>0.181254</v>
      </c>
      <c r="HI637">
        <v>0</v>
      </c>
      <c r="HJ637">
        <v>27.0385</v>
      </c>
      <c r="HK637">
        <v>999.9</v>
      </c>
      <c r="HL637">
        <v>44.8</v>
      </c>
      <c r="HM637">
        <v>32.2</v>
      </c>
      <c r="HN637">
        <v>23.979</v>
      </c>
      <c r="HO637">
        <v>61.0323</v>
      </c>
      <c r="HP637">
        <v>22.2316</v>
      </c>
      <c r="HQ637">
        <v>1</v>
      </c>
      <c r="HR637">
        <v>0.148242</v>
      </c>
      <c r="HS637">
        <v>0.170986</v>
      </c>
      <c r="HT637">
        <v>20.2798</v>
      </c>
      <c r="HU637">
        <v>5.2113</v>
      </c>
      <c r="HV637">
        <v>11.9794</v>
      </c>
      <c r="HW637">
        <v>4.9638</v>
      </c>
      <c r="HX637">
        <v>3.27445</v>
      </c>
      <c r="HY637">
        <v>9999</v>
      </c>
      <c r="HZ637">
        <v>9999</v>
      </c>
      <c r="IA637">
        <v>9999</v>
      </c>
      <c r="IB637">
        <v>999.9</v>
      </c>
      <c r="IC637">
        <v>1.86394</v>
      </c>
      <c r="ID637">
        <v>1.86007</v>
      </c>
      <c r="IE637">
        <v>1.85841</v>
      </c>
      <c r="IF637">
        <v>1.85974</v>
      </c>
      <c r="IG637">
        <v>1.85989</v>
      </c>
      <c r="IH637">
        <v>1.85838</v>
      </c>
      <c r="II637">
        <v>1.85745</v>
      </c>
      <c r="IJ637">
        <v>1.85242</v>
      </c>
      <c r="IK637">
        <v>0</v>
      </c>
      <c r="IL637">
        <v>0</v>
      </c>
      <c r="IM637">
        <v>0</v>
      </c>
      <c r="IN637">
        <v>0</v>
      </c>
      <c r="IO637" t="s">
        <v>443</v>
      </c>
      <c r="IP637" t="s">
        <v>444</v>
      </c>
      <c r="IQ637" t="s">
        <v>445</v>
      </c>
      <c r="IR637" t="s">
        <v>445</v>
      </c>
      <c r="IS637" t="s">
        <v>445</v>
      </c>
      <c r="IT637" t="s">
        <v>445</v>
      </c>
      <c r="IU637">
        <v>0</v>
      </c>
      <c r="IV637">
        <v>100</v>
      </c>
      <c r="IW637">
        <v>100</v>
      </c>
      <c r="IX637">
        <v>-1.231</v>
      </c>
      <c r="IY637">
        <v>0.2794</v>
      </c>
      <c r="IZ637">
        <v>-1.101190050776656</v>
      </c>
      <c r="JA637">
        <v>-0.0009077452495023094</v>
      </c>
      <c r="JB637">
        <v>1.260287539409167E-06</v>
      </c>
      <c r="JC637">
        <v>-2.747980142854786E-10</v>
      </c>
      <c r="JD637">
        <v>0.01164710740424388</v>
      </c>
      <c r="JE637">
        <v>0.002354074995816399</v>
      </c>
      <c r="JF637">
        <v>0.0004967520844642659</v>
      </c>
      <c r="JG637">
        <v>-1.558376616488758E-06</v>
      </c>
      <c r="JH637">
        <v>1</v>
      </c>
      <c r="JI637">
        <v>1955</v>
      </c>
      <c r="JJ637">
        <v>1</v>
      </c>
      <c r="JK637">
        <v>26</v>
      </c>
      <c r="JL637">
        <v>194496.8</v>
      </c>
      <c r="JM637">
        <v>194497</v>
      </c>
      <c r="JN637">
        <v>1.75293</v>
      </c>
      <c r="JO637">
        <v>2.62573</v>
      </c>
      <c r="JP637">
        <v>1.49658</v>
      </c>
      <c r="JQ637">
        <v>2.34619</v>
      </c>
      <c r="JR637">
        <v>1.54907</v>
      </c>
      <c r="JS637">
        <v>2.37183</v>
      </c>
      <c r="JT637">
        <v>36.5996</v>
      </c>
      <c r="JU637">
        <v>24.1663</v>
      </c>
      <c r="JV637">
        <v>18</v>
      </c>
      <c r="JW637">
        <v>483.881</v>
      </c>
      <c r="JX637">
        <v>485.999</v>
      </c>
      <c r="JY637">
        <v>27.1372</v>
      </c>
      <c r="JZ637">
        <v>29.1818</v>
      </c>
      <c r="KA637">
        <v>30</v>
      </c>
      <c r="KB637">
        <v>29.4461</v>
      </c>
      <c r="KC637">
        <v>29.4534</v>
      </c>
      <c r="KD637">
        <v>35.1781</v>
      </c>
      <c r="KE637">
        <v>18.6847</v>
      </c>
      <c r="KF637">
        <v>54.7605</v>
      </c>
      <c r="KG637">
        <v>27.149</v>
      </c>
      <c r="KH637">
        <v>720.885</v>
      </c>
      <c r="KI637">
        <v>19.6154</v>
      </c>
      <c r="KJ637">
        <v>101.826</v>
      </c>
      <c r="KK637">
        <v>91.3948</v>
      </c>
    </row>
    <row r="638" spans="1:297">
      <c r="A638">
        <v>620</v>
      </c>
      <c r="B638">
        <v>1758659416.1</v>
      </c>
      <c r="C638">
        <v>17783.09999990463</v>
      </c>
      <c r="D638" t="s">
        <v>1690</v>
      </c>
      <c r="E638" t="s">
        <v>1691</v>
      </c>
      <c r="F638">
        <v>5</v>
      </c>
      <c r="G638" t="s">
        <v>1413</v>
      </c>
      <c r="H638" t="s">
        <v>438</v>
      </c>
      <c r="I638">
        <v>1758659408.6</v>
      </c>
      <c r="J638">
        <f>(K638)/1000</f>
        <v>0</v>
      </c>
      <c r="K638">
        <f>IF(DP638, AN638, AH638)</f>
        <v>0</v>
      </c>
      <c r="L638">
        <f>IF(DP638, AI638, AG638)</f>
        <v>0</v>
      </c>
      <c r="M638">
        <f>DR638 - IF(AU638&gt;1, L638*DL638*100.0/(AW638), 0)</f>
        <v>0</v>
      </c>
      <c r="N638">
        <f>((T638-J638/2)*M638-L638)/(T638+J638/2)</f>
        <v>0</v>
      </c>
      <c r="O638">
        <f>N638*(DY638+DZ638)/1000.0</f>
        <v>0</v>
      </c>
      <c r="P638">
        <f>(DR638 - IF(AU638&gt;1, L638*DL638*100.0/(AW638), 0))*(DY638+DZ638)/1000.0</f>
        <v>0</v>
      </c>
      <c r="Q638">
        <f>2.0/((1/S638-1/R638)+SIGN(S638)*SQRT((1/S638-1/R638)*(1/S638-1/R638) + 4*DM638/((DM638+1)*(DM638+1))*(2*1/S638*1/R638-1/R638*1/R638)))</f>
        <v>0</v>
      </c>
      <c r="R638">
        <f>IF(LEFT(DN638,1)&lt;&gt;"0",IF(LEFT(DN638,1)="1",3.0,DO638),$D$5+$E$5*(EF638*DY638/($K$5*1000))+$F$5*(EF638*DY638/($K$5*1000))*MAX(MIN(DL638,$J$5),$I$5)*MAX(MIN(DL638,$J$5),$I$5)+$G$5*MAX(MIN(DL638,$J$5),$I$5)*(EF638*DY638/($K$5*1000))+$H$5*(EF638*DY638/($K$5*1000))*(EF638*DY638/($K$5*1000)))</f>
        <v>0</v>
      </c>
      <c r="S638">
        <f>J638*(1000-(1000*0.61365*exp(17.502*W638/(240.97+W638))/(DY638+DZ638)+DT638)/2)/(1000*0.61365*exp(17.502*W638/(240.97+W638))/(DY638+DZ638)-DT638)</f>
        <v>0</v>
      </c>
      <c r="T638">
        <f>1/((DM638+1)/(Q638/1.6)+1/(R638/1.37)) + DM638/((DM638+1)/(Q638/1.6) + DM638/(R638/1.37))</f>
        <v>0</v>
      </c>
      <c r="U638">
        <f>(DH638*DK638)</f>
        <v>0</v>
      </c>
      <c r="V638">
        <f>(EA638+(U638+2*0.95*5.67E-8*(((EA638+$B$9)+273)^4-(EA638+273)^4)-44100*J638)/(1.84*29.3*R638+8*0.95*5.67E-8*(EA638+273)^3))</f>
        <v>0</v>
      </c>
      <c r="W638">
        <f>($C$9*EB638+$D$9*EC638+$E$9*V638)</f>
        <v>0</v>
      </c>
      <c r="X638">
        <f>0.61365*exp(17.502*W638/(240.97+W638))</f>
        <v>0</v>
      </c>
      <c r="Y638">
        <f>(Z638/AA638*100)</f>
        <v>0</v>
      </c>
      <c r="Z638">
        <f>DT638*(DY638+DZ638)/1000</f>
        <v>0</v>
      </c>
      <c r="AA638">
        <f>0.61365*exp(17.502*EA638/(240.97+EA638))</f>
        <v>0</v>
      </c>
      <c r="AB638">
        <f>(X638-DT638*(DY638+DZ638)/1000)</f>
        <v>0</v>
      </c>
      <c r="AC638">
        <f>(-J638*44100)</f>
        <v>0</v>
      </c>
      <c r="AD638">
        <f>2*29.3*R638*0.92*(EA638-W638)</f>
        <v>0</v>
      </c>
      <c r="AE638">
        <f>2*0.95*5.67E-8*(((EA638+$B$9)+273)^4-(W638+273)^4)</f>
        <v>0</v>
      </c>
      <c r="AF638">
        <f>U638+AE638+AC638+AD638</f>
        <v>0</v>
      </c>
      <c r="AG638">
        <f>DX638*AU638*(DS638-DR638*(1000-AU638*DU638)/(1000-AU638*DT638))/(100*DL638)</f>
        <v>0</v>
      </c>
      <c r="AH638">
        <f>1000*DX638*AU638*(DT638-DU638)/(100*DL638*(1000-AU638*DT638))</f>
        <v>0</v>
      </c>
      <c r="AI638">
        <f>(AJ638 - AK638 - DY638*1E3/(8.314*(EA638+273.15)) * AM638/DX638 * AL638) * DX638/(100*DL638) * (1000 - DU638)/1000</f>
        <v>0</v>
      </c>
      <c r="AJ638">
        <v>720.8868025528689</v>
      </c>
      <c r="AK638">
        <v>686.370315151515</v>
      </c>
      <c r="AL638">
        <v>3.306605268313509</v>
      </c>
      <c r="AM638">
        <v>65.18477943434209</v>
      </c>
      <c r="AN638">
        <f>(AP638 - AO638 + DY638*1E3/(8.314*(EA638+273.15)) * AR638/DX638 * AQ638) * DX638/(100*DL638) * 1000/(1000 - AP638)</f>
        <v>0</v>
      </c>
      <c r="AO638">
        <v>19.64696931890857</v>
      </c>
      <c r="AP638">
        <v>21.92293878787878</v>
      </c>
      <c r="AQ638">
        <v>1.722932445543062E-06</v>
      </c>
      <c r="AR638">
        <v>105.4763033524908</v>
      </c>
      <c r="AS638">
        <v>0</v>
      </c>
      <c r="AT638">
        <v>0</v>
      </c>
      <c r="AU638">
        <f>IF(AS638*$H$15&gt;=AW638,1.0,(AW638/(AW638-AS638*$H$15)))</f>
        <v>0</v>
      </c>
      <c r="AV638">
        <f>(AU638-1)*100</f>
        <v>0</v>
      </c>
      <c r="AW638">
        <f>MAX(0,($B$15+$C$15*EF638)/(1+$D$15*EF638)*DY638/(EA638+273)*$E$15)</f>
        <v>0</v>
      </c>
      <c r="AX638" t="s">
        <v>439</v>
      </c>
      <c r="AY638" t="s">
        <v>439</v>
      </c>
      <c r="AZ638">
        <v>0</v>
      </c>
      <c r="BA638">
        <v>0</v>
      </c>
      <c r="BB638">
        <f>1-AZ638/BA638</f>
        <v>0</v>
      </c>
      <c r="BC638">
        <v>0</v>
      </c>
      <c r="BD638" t="s">
        <v>439</v>
      </c>
      <c r="BE638" t="s">
        <v>439</v>
      </c>
      <c r="BF638">
        <v>0</v>
      </c>
      <c r="BG638">
        <v>0</v>
      </c>
      <c r="BH638">
        <f>1-BF638/BG638</f>
        <v>0</v>
      </c>
      <c r="BI638">
        <v>0.5</v>
      </c>
      <c r="BJ638">
        <f>DI638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439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DH638">
        <f>$B$13*EG638+$C$13*EH638+$F$13*ES638*(1-EV638)</f>
        <v>0</v>
      </c>
      <c r="DI638">
        <f>DH638*DJ638</f>
        <v>0</v>
      </c>
      <c r="DJ638">
        <f>($B$13*$D$11+$C$13*$D$11+$F$13*((FF638+EX638)/MAX(FF638+EX638+FG638, 0.1)*$I$11+FG638/MAX(FF638+EX638+FG638, 0.1)*$J$11))/($B$13+$C$13+$F$13)</f>
        <v>0</v>
      </c>
      <c r="DK638">
        <f>($B$13*$K$11+$C$13*$K$11+$F$13*((FF638+EX638)/MAX(FF638+EX638+FG638, 0.1)*$P$11+FG638/MAX(FF638+EX638+FG638, 0.1)*$Q$11))/($B$13+$C$13+$F$13)</f>
        <v>0</v>
      </c>
      <c r="DL638">
        <v>5.79</v>
      </c>
      <c r="DM638">
        <v>0.5</v>
      </c>
      <c r="DN638" t="s">
        <v>440</v>
      </c>
      <c r="DO638">
        <v>2</v>
      </c>
      <c r="DP638" t="b">
        <v>1</v>
      </c>
      <c r="DQ638">
        <v>1758659408.6</v>
      </c>
      <c r="DR638">
        <v>648.7246296296297</v>
      </c>
      <c r="DS638">
        <v>691.4904814814814</v>
      </c>
      <c r="DT638">
        <v>21.91910370370371</v>
      </c>
      <c r="DU638">
        <v>19.64689259259259</v>
      </c>
      <c r="DV638">
        <v>649.9586666666668</v>
      </c>
      <c r="DW638">
        <v>21.63968518518519</v>
      </c>
      <c r="DX638">
        <v>499.9911851851853</v>
      </c>
      <c r="DY638">
        <v>90.23190370370368</v>
      </c>
      <c r="DZ638">
        <v>0.06842465555555556</v>
      </c>
      <c r="EA638">
        <v>28.69812592592593</v>
      </c>
      <c r="EB638">
        <v>29.98824074074074</v>
      </c>
      <c r="EC638">
        <v>999.9000000000001</v>
      </c>
      <c r="ED638">
        <v>0</v>
      </c>
      <c r="EE638">
        <v>0</v>
      </c>
      <c r="EF638">
        <v>9988.792592592594</v>
      </c>
      <c r="EG638">
        <v>0</v>
      </c>
      <c r="EH638">
        <v>11.3535</v>
      </c>
      <c r="EI638">
        <v>-42.76583333333333</v>
      </c>
      <c r="EJ638">
        <v>663.2627777777777</v>
      </c>
      <c r="EK638">
        <v>705.3482592592593</v>
      </c>
      <c r="EL638">
        <v>2.272212962962963</v>
      </c>
      <c r="EM638">
        <v>691.4904814814814</v>
      </c>
      <c r="EN638">
        <v>19.64689259259259</v>
      </c>
      <c r="EO638">
        <v>1.977802592592593</v>
      </c>
      <c r="EP638">
        <v>1.772776666666667</v>
      </c>
      <c r="EQ638">
        <v>17.26774074074074</v>
      </c>
      <c r="ER638">
        <v>15.54879259259259</v>
      </c>
      <c r="ES638">
        <v>1999.997037037037</v>
      </c>
      <c r="ET638">
        <v>0.9799982222222221</v>
      </c>
      <c r="EU638">
        <v>0.02000197777777778</v>
      </c>
      <c r="EV638">
        <v>0</v>
      </c>
      <c r="EW638">
        <v>1001.732740740741</v>
      </c>
      <c r="EX638">
        <v>5.00078</v>
      </c>
      <c r="EY638">
        <v>19560.83333333333</v>
      </c>
      <c r="EZ638">
        <v>16379.61111111111</v>
      </c>
      <c r="FA638">
        <v>39.45337037037037</v>
      </c>
      <c r="FB638">
        <v>40.37959259259259</v>
      </c>
      <c r="FC638">
        <v>39.78922222222223</v>
      </c>
      <c r="FD638">
        <v>40.02977777777778</v>
      </c>
      <c r="FE638">
        <v>40.54837037037036</v>
      </c>
      <c r="FF638">
        <v>1955.097037037037</v>
      </c>
      <c r="FG638">
        <v>39.9</v>
      </c>
      <c r="FH638">
        <v>0</v>
      </c>
      <c r="FI638">
        <v>1758659414.4</v>
      </c>
      <c r="FJ638">
        <v>0</v>
      </c>
      <c r="FK638">
        <v>1001.7025</v>
      </c>
      <c r="FL638">
        <v>15.75312818823379</v>
      </c>
      <c r="FM638">
        <v>273.2307692859625</v>
      </c>
      <c r="FN638">
        <v>19559.92307692307</v>
      </c>
      <c r="FO638">
        <v>15</v>
      </c>
      <c r="FP638">
        <v>0</v>
      </c>
      <c r="FQ638" t="s">
        <v>441</v>
      </c>
      <c r="FR638">
        <v>1746989605.5</v>
      </c>
      <c r="FS638">
        <v>1746989593.5</v>
      </c>
      <c r="FT638">
        <v>0</v>
      </c>
      <c r="FU638">
        <v>-0.274</v>
      </c>
      <c r="FV638">
        <v>-0.002</v>
      </c>
      <c r="FW638">
        <v>2.549</v>
      </c>
      <c r="FX638">
        <v>0.129</v>
      </c>
      <c r="FY638">
        <v>420</v>
      </c>
      <c r="FZ638">
        <v>17</v>
      </c>
      <c r="GA638">
        <v>0.02</v>
      </c>
      <c r="GB638">
        <v>0.04</v>
      </c>
      <c r="GC638">
        <v>-42.27795</v>
      </c>
      <c r="GD638">
        <v>-8.74171407129446</v>
      </c>
      <c r="GE638">
        <v>0.8449835072354966</v>
      </c>
      <c r="GF638">
        <v>0</v>
      </c>
      <c r="GG638">
        <v>1001.058852941176</v>
      </c>
      <c r="GH638">
        <v>13.71011458795452</v>
      </c>
      <c r="GI638">
        <v>1.375501152144247</v>
      </c>
      <c r="GJ638">
        <v>0</v>
      </c>
      <c r="GK638">
        <v>2.269467</v>
      </c>
      <c r="GL638">
        <v>0.0485056660412765</v>
      </c>
      <c r="GM638">
        <v>0.004831110224368724</v>
      </c>
      <c r="GN638">
        <v>1</v>
      </c>
      <c r="GO638">
        <v>1</v>
      </c>
      <c r="GP638">
        <v>3</v>
      </c>
      <c r="GQ638" t="s">
        <v>448</v>
      </c>
      <c r="GR638">
        <v>3.10203</v>
      </c>
      <c r="GS638">
        <v>2.72696</v>
      </c>
      <c r="GT638">
        <v>0.123278</v>
      </c>
      <c r="GU638">
        <v>0.128559</v>
      </c>
      <c r="GV638">
        <v>0.100813</v>
      </c>
      <c r="GW638">
        <v>0.09458080000000001</v>
      </c>
      <c r="GX638">
        <v>22886.7</v>
      </c>
      <c r="GY638">
        <v>20678.5</v>
      </c>
      <c r="GZ638">
        <v>26669.1</v>
      </c>
      <c r="HA638">
        <v>23952</v>
      </c>
      <c r="HB638">
        <v>38379.2</v>
      </c>
      <c r="HC638">
        <v>32068.5</v>
      </c>
      <c r="HD638">
        <v>46573.1</v>
      </c>
      <c r="HE638">
        <v>37899.3</v>
      </c>
      <c r="HF638">
        <v>1.8671</v>
      </c>
      <c r="HG638">
        <v>1.8481</v>
      </c>
      <c r="HH638">
        <v>0.180025</v>
      </c>
      <c r="HI638">
        <v>0</v>
      </c>
      <c r="HJ638">
        <v>27.0376</v>
      </c>
      <c r="HK638">
        <v>999.9</v>
      </c>
      <c r="HL638">
        <v>44.8</v>
      </c>
      <c r="HM638">
        <v>32.2</v>
      </c>
      <c r="HN638">
        <v>23.9782</v>
      </c>
      <c r="HO638">
        <v>61.0123</v>
      </c>
      <c r="HP638">
        <v>22.4159</v>
      </c>
      <c r="HQ638">
        <v>1</v>
      </c>
      <c r="HR638">
        <v>0.14764</v>
      </c>
      <c r="HS638">
        <v>0.131735</v>
      </c>
      <c r="HT638">
        <v>20.28</v>
      </c>
      <c r="HU638">
        <v>5.21115</v>
      </c>
      <c r="HV638">
        <v>11.9798</v>
      </c>
      <c r="HW638">
        <v>4.9638</v>
      </c>
      <c r="HX638">
        <v>3.27443</v>
      </c>
      <c r="HY638">
        <v>9999</v>
      </c>
      <c r="HZ638">
        <v>9999</v>
      </c>
      <c r="IA638">
        <v>9999</v>
      </c>
      <c r="IB638">
        <v>999.9</v>
      </c>
      <c r="IC638">
        <v>1.86394</v>
      </c>
      <c r="ID638">
        <v>1.86007</v>
      </c>
      <c r="IE638">
        <v>1.85842</v>
      </c>
      <c r="IF638">
        <v>1.85974</v>
      </c>
      <c r="IG638">
        <v>1.85989</v>
      </c>
      <c r="IH638">
        <v>1.85838</v>
      </c>
      <c r="II638">
        <v>1.85745</v>
      </c>
      <c r="IJ638">
        <v>1.85242</v>
      </c>
      <c r="IK638">
        <v>0</v>
      </c>
      <c r="IL638">
        <v>0</v>
      </c>
      <c r="IM638">
        <v>0</v>
      </c>
      <c r="IN638">
        <v>0</v>
      </c>
      <c r="IO638" t="s">
        <v>443</v>
      </c>
      <c r="IP638" t="s">
        <v>444</v>
      </c>
      <c r="IQ638" t="s">
        <v>445</v>
      </c>
      <c r="IR638" t="s">
        <v>445</v>
      </c>
      <c r="IS638" t="s">
        <v>445</v>
      </c>
      <c r="IT638" t="s">
        <v>445</v>
      </c>
      <c r="IU638">
        <v>0</v>
      </c>
      <c r="IV638">
        <v>100</v>
      </c>
      <c r="IW638">
        <v>100</v>
      </c>
      <c r="IX638">
        <v>-1.224</v>
      </c>
      <c r="IY638">
        <v>0.2795</v>
      </c>
      <c r="IZ638">
        <v>-1.101190050776656</v>
      </c>
      <c r="JA638">
        <v>-0.0009077452495023094</v>
      </c>
      <c r="JB638">
        <v>1.260287539409167E-06</v>
      </c>
      <c r="JC638">
        <v>-2.747980142854786E-10</v>
      </c>
      <c r="JD638">
        <v>0.01164710740424388</v>
      </c>
      <c r="JE638">
        <v>0.002354074995816399</v>
      </c>
      <c r="JF638">
        <v>0.0004967520844642659</v>
      </c>
      <c r="JG638">
        <v>-1.558376616488758E-06</v>
      </c>
      <c r="JH638">
        <v>1</v>
      </c>
      <c r="JI638">
        <v>1955</v>
      </c>
      <c r="JJ638">
        <v>1</v>
      </c>
      <c r="JK638">
        <v>26</v>
      </c>
      <c r="JL638">
        <v>194496.8</v>
      </c>
      <c r="JM638">
        <v>194497</v>
      </c>
      <c r="JN638">
        <v>1.78711</v>
      </c>
      <c r="JO638">
        <v>2.59888</v>
      </c>
      <c r="JP638">
        <v>1.49658</v>
      </c>
      <c r="JQ638">
        <v>2.34619</v>
      </c>
      <c r="JR638">
        <v>1.54907</v>
      </c>
      <c r="JS638">
        <v>2.45483</v>
      </c>
      <c r="JT638">
        <v>36.5996</v>
      </c>
      <c r="JU638">
        <v>24.1751</v>
      </c>
      <c r="JV638">
        <v>18</v>
      </c>
      <c r="JW638">
        <v>483.608</v>
      </c>
      <c r="JX638">
        <v>486.109</v>
      </c>
      <c r="JY638">
        <v>27.1433</v>
      </c>
      <c r="JZ638">
        <v>29.1811</v>
      </c>
      <c r="KA638">
        <v>29.9999</v>
      </c>
      <c r="KB638">
        <v>29.4448</v>
      </c>
      <c r="KC638">
        <v>29.4509</v>
      </c>
      <c r="KD638">
        <v>35.8683</v>
      </c>
      <c r="KE638">
        <v>18.6847</v>
      </c>
      <c r="KF638">
        <v>54.7605</v>
      </c>
      <c r="KG638">
        <v>27.1588</v>
      </c>
      <c r="KH638">
        <v>740.921</v>
      </c>
      <c r="KI638">
        <v>19.6073</v>
      </c>
      <c r="KJ638">
        <v>101.826</v>
      </c>
      <c r="KK638">
        <v>91.39449999999999</v>
      </c>
    </row>
    <row r="639" spans="1:297">
      <c r="A639">
        <v>621</v>
      </c>
      <c r="B639">
        <v>1758659421.1</v>
      </c>
      <c r="C639">
        <v>17788.09999990463</v>
      </c>
      <c r="D639" t="s">
        <v>1692</v>
      </c>
      <c r="E639" t="s">
        <v>1693</v>
      </c>
      <c r="F639">
        <v>5</v>
      </c>
      <c r="G639" t="s">
        <v>1413</v>
      </c>
      <c r="H639" t="s">
        <v>438</v>
      </c>
      <c r="I639">
        <v>1758659413.314285</v>
      </c>
      <c r="J639">
        <f>(K639)/1000</f>
        <v>0</v>
      </c>
      <c r="K639">
        <f>IF(DP639, AN639, AH639)</f>
        <v>0</v>
      </c>
      <c r="L639">
        <f>IF(DP639, AI639, AG639)</f>
        <v>0</v>
      </c>
      <c r="M639">
        <f>DR639 - IF(AU639&gt;1, L639*DL639*100.0/(AW639), 0)</f>
        <v>0</v>
      </c>
      <c r="N639">
        <f>((T639-J639/2)*M639-L639)/(T639+J639/2)</f>
        <v>0</v>
      </c>
      <c r="O639">
        <f>N639*(DY639+DZ639)/1000.0</f>
        <v>0</v>
      </c>
      <c r="P639">
        <f>(DR639 - IF(AU639&gt;1, L639*DL639*100.0/(AW639), 0))*(DY639+DZ639)/1000.0</f>
        <v>0</v>
      </c>
      <c r="Q639">
        <f>2.0/((1/S639-1/R639)+SIGN(S639)*SQRT((1/S639-1/R639)*(1/S639-1/R639) + 4*DM639/((DM639+1)*(DM639+1))*(2*1/S639*1/R639-1/R639*1/R639)))</f>
        <v>0</v>
      </c>
      <c r="R639">
        <f>IF(LEFT(DN639,1)&lt;&gt;"0",IF(LEFT(DN639,1)="1",3.0,DO639),$D$5+$E$5*(EF639*DY639/($K$5*1000))+$F$5*(EF639*DY639/($K$5*1000))*MAX(MIN(DL639,$J$5),$I$5)*MAX(MIN(DL639,$J$5),$I$5)+$G$5*MAX(MIN(DL639,$J$5),$I$5)*(EF639*DY639/($K$5*1000))+$H$5*(EF639*DY639/($K$5*1000))*(EF639*DY639/($K$5*1000)))</f>
        <v>0</v>
      </c>
      <c r="S639">
        <f>J639*(1000-(1000*0.61365*exp(17.502*W639/(240.97+W639))/(DY639+DZ639)+DT639)/2)/(1000*0.61365*exp(17.502*W639/(240.97+W639))/(DY639+DZ639)-DT639)</f>
        <v>0</v>
      </c>
      <c r="T639">
        <f>1/((DM639+1)/(Q639/1.6)+1/(R639/1.37)) + DM639/((DM639+1)/(Q639/1.6) + DM639/(R639/1.37))</f>
        <v>0</v>
      </c>
      <c r="U639">
        <f>(DH639*DK639)</f>
        <v>0</v>
      </c>
      <c r="V639">
        <f>(EA639+(U639+2*0.95*5.67E-8*(((EA639+$B$9)+273)^4-(EA639+273)^4)-44100*J639)/(1.84*29.3*R639+8*0.95*5.67E-8*(EA639+273)^3))</f>
        <v>0</v>
      </c>
      <c r="W639">
        <f>($C$9*EB639+$D$9*EC639+$E$9*V639)</f>
        <v>0</v>
      </c>
      <c r="X639">
        <f>0.61365*exp(17.502*W639/(240.97+W639))</f>
        <v>0</v>
      </c>
      <c r="Y639">
        <f>(Z639/AA639*100)</f>
        <v>0</v>
      </c>
      <c r="Z639">
        <f>DT639*(DY639+DZ639)/1000</f>
        <v>0</v>
      </c>
      <c r="AA639">
        <f>0.61365*exp(17.502*EA639/(240.97+EA639))</f>
        <v>0</v>
      </c>
      <c r="AB639">
        <f>(X639-DT639*(DY639+DZ639)/1000)</f>
        <v>0</v>
      </c>
      <c r="AC639">
        <f>(-J639*44100)</f>
        <v>0</v>
      </c>
      <c r="AD639">
        <f>2*29.3*R639*0.92*(EA639-W639)</f>
        <v>0</v>
      </c>
      <c r="AE639">
        <f>2*0.95*5.67E-8*(((EA639+$B$9)+273)^4-(W639+273)^4)</f>
        <v>0</v>
      </c>
      <c r="AF639">
        <f>U639+AE639+AC639+AD639</f>
        <v>0</v>
      </c>
      <c r="AG639">
        <f>DX639*AU639*(DS639-DR639*(1000-AU639*DU639)/(1000-AU639*DT639))/(100*DL639)</f>
        <v>0</v>
      </c>
      <c r="AH639">
        <f>1000*DX639*AU639*(DT639-DU639)/(100*DL639*(1000-AU639*DT639))</f>
        <v>0</v>
      </c>
      <c r="AI639">
        <f>(AJ639 - AK639 - DY639*1E3/(8.314*(EA639+273.15)) * AM639/DX639 * AL639) * DX639/(100*DL639) * (1000 - DU639)/1000</f>
        <v>0</v>
      </c>
      <c r="AJ639">
        <v>737.8613390472985</v>
      </c>
      <c r="AK639">
        <v>703.0284606060605</v>
      </c>
      <c r="AL639">
        <v>3.335455533177461</v>
      </c>
      <c r="AM639">
        <v>65.18477943434209</v>
      </c>
      <c r="AN639">
        <f>(AP639 - AO639 + DY639*1E3/(8.314*(EA639+273.15)) * AR639/DX639 * AQ639) * DX639/(100*DL639) * 1000/(1000 - AP639)</f>
        <v>0</v>
      </c>
      <c r="AO639">
        <v>19.64826541535521</v>
      </c>
      <c r="AP639">
        <v>21.92728181818181</v>
      </c>
      <c r="AQ639">
        <v>9.066684196600847E-06</v>
      </c>
      <c r="AR639">
        <v>105.4763033524908</v>
      </c>
      <c r="AS639">
        <v>0</v>
      </c>
      <c r="AT639">
        <v>0</v>
      </c>
      <c r="AU639">
        <f>IF(AS639*$H$15&gt;=AW639,1.0,(AW639/(AW639-AS639*$H$15)))</f>
        <v>0</v>
      </c>
      <c r="AV639">
        <f>(AU639-1)*100</f>
        <v>0</v>
      </c>
      <c r="AW639">
        <f>MAX(0,($B$15+$C$15*EF639)/(1+$D$15*EF639)*DY639/(EA639+273)*$E$15)</f>
        <v>0</v>
      </c>
      <c r="AX639" t="s">
        <v>439</v>
      </c>
      <c r="AY639" t="s">
        <v>439</v>
      </c>
      <c r="AZ639">
        <v>0</v>
      </c>
      <c r="BA639">
        <v>0</v>
      </c>
      <c r="BB639">
        <f>1-AZ639/BA639</f>
        <v>0</v>
      </c>
      <c r="BC639">
        <v>0</v>
      </c>
      <c r="BD639" t="s">
        <v>439</v>
      </c>
      <c r="BE639" t="s">
        <v>439</v>
      </c>
      <c r="BF639">
        <v>0</v>
      </c>
      <c r="BG639">
        <v>0</v>
      </c>
      <c r="BH639">
        <f>1-BF639/BG639</f>
        <v>0</v>
      </c>
      <c r="BI639">
        <v>0.5</v>
      </c>
      <c r="BJ639">
        <f>DI639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439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DH639">
        <f>$B$13*EG639+$C$13*EH639+$F$13*ES639*(1-EV639)</f>
        <v>0</v>
      </c>
      <c r="DI639">
        <f>DH639*DJ639</f>
        <v>0</v>
      </c>
      <c r="DJ639">
        <f>($B$13*$D$11+$C$13*$D$11+$F$13*((FF639+EX639)/MAX(FF639+EX639+FG639, 0.1)*$I$11+FG639/MAX(FF639+EX639+FG639, 0.1)*$J$11))/($B$13+$C$13+$F$13)</f>
        <v>0</v>
      </c>
      <c r="DK639">
        <f>($B$13*$K$11+$C$13*$K$11+$F$13*((FF639+EX639)/MAX(FF639+EX639+FG639, 0.1)*$P$11+FG639/MAX(FF639+EX639+FG639, 0.1)*$Q$11))/($B$13+$C$13+$F$13)</f>
        <v>0</v>
      </c>
      <c r="DL639">
        <v>5.79</v>
      </c>
      <c r="DM639">
        <v>0.5</v>
      </c>
      <c r="DN639" t="s">
        <v>440</v>
      </c>
      <c r="DO639">
        <v>2</v>
      </c>
      <c r="DP639" t="b">
        <v>1</v>
      </c>
      <c r="DQ639">
        <v>1758659413.314285</v>
      </c>
      <c r="DR639">
        <v>663.9570357142857</v>
      </c>
      <c r="DS639">
        <v>707.2694285714288</v>
      </c>
      <c r="DT639">
        <v>21.92255</v>
      </c>
      <c r="DU639">
        <v>19.64764642857143</v>
      </c>
      <c r="DV639">
        <v>665.1850357142857</v>
      </c>
      <c r="DW639">
        <v>21.64305714285714</v>
      </c>
      <c r="DX639">
        <v>499.9477142857143</v>
      </c>
      <c r="DY639">
        <v>90.23226428571427</v>
      </c>
      <c r="DZ639">
        <v>0.06857381428571428</v>
      </c>
      <c r="EA639">
        <v>28.69862857142857</v>
      </c>
      <c r="EB639">
        <v>29.9831</v>
      </c>
      <c r="EC639">
        <v>999.9000000000002</v>
      </c>
      <c r="ED639">
        <v>0</v>
      </c>
      <c r="EE639">
        <v>0</v>
      </c>
      <c r="EF639">
        <v>9989.088214285714</v>
      </c>
      <c r="EG639">
        <v>0</v>
      </c>
      <c r="EH639">
        <v>11.3535</v>
      </c>
      <c r="EI639">
        <v>-43.31239642857143</v>
      </c>
      <c r="EJ639">
        <v>678.8389285714285</v>
      </c>
      <c r="EK639">
        <v>721.4440357142857</v>
      </c>
      <c r="EL639">
        <v>2.2748975</v>
      </c>
      <c r="EM639">
        <v>707.2694285714288</v>
      </c>
      <c r="EN639">
        <v>19.64764642857143</v>
      </c>
      <c r="EO639">
        <v>1.978120714285714</v>
      </c>
      <c r="EP639">
        <v>1.7728525</v>
      </c>
      <c r="EQ639">
        <v>17.27029642857143</v>
      </c>
      <c r="ER639">
        <v>15.54946071428571</v>
      </c>
      <c r="ES639">
        <v>2000.016785714286</v>
      </c>
      <c r="ET639">
        <v>0.9799984285714284</v>
      </c>
      <c r="EU639">
        <v>0.02000177142857143</v>
      </c>
      <c r="EV639">
        <v>0</v>
      </c>
      <c r="EW639">
        <v>1002.946785714286</v>
      </c>
      <c r="EX639">
        <v>5.00078</v>
      </c>
      <c r="EY639">
        <v>19583.06785714286</v>
      </c>
      <c r="EZ639">
        <v>16379.76785714286</v>
      </c>
      <c r="FA639">
        <v>39.4482857142857</v>
      </c>
      <c r="FB639">
        <v>40.38385714285714</v>
      </c>
      <c r="FC639">
        <v>39.76764285714285</v>
      </c>
      <c r="FD639">
        <v>40.01757142857142</v>
      </c>
      <c r="FE639">
        <v>40.53099999999999</v>
      </c>
      <c r="FF639">
        <v>1955.116785714286</v>
      </c>
      <c r="FG639">
        <v>39.9</v>
      </c>
      <c r="FH639">
        <v>0</v>
      </c>
      <c r="FI639">
        <v>1758659419.8</v>
      </c>
      <c r="FJ639">
        <v>0</v>
      </c>
      <c r="FK639">
        <v>1003.156</v>
      </c>
      <c r="FL639">
        <v>15.5230769338473</v>
      </c>
      <c r="FM639">
        <v>288.1307696768334</v>
      </c>
      <c r="FN639">
        <v>19586.924</v>
      </c>
      <c r="FO639">
        <v>15</v>
      </c>
      <c r="FP639">
        <v>0</v>
      </c>
      <c r="FQ639" t="s">
        <v>441</v>
      </c>
      <c r="FR639">
        <v>1746989605.5</v>
      </c>
      <c r="FS639">
        <v>1746989593.5</v>
      </c>
      <c r="FT639">
        <v>0</v>
      </c>
      <c r="FU639">
        <v>-0.274</v>
      </c>
      <c r="FV639">
        <v>-0.002</v>
      </c>
      <c r="FW639">
        <v>2.549</v>
      </c>
      <c r="FX639">
        <v>0.129</v>
      </c>
      <c r="FY639">
        <v>420</v>
      </c>
      <c r="FZ639">
        <v>17</v>
      </c>
      <c r="GA639">
        <v>0.02</v>
      </c>
      <c r="GB639">
        <v>0.04</v>
      </c>
      <c r="GC639">
        <v>-42.97837073170732</v>
      </c>
      <c r="GD639">
        <v>-7.36357212543562</v>
      </c>
      <c r="GE639">
        <v>0.7318581840646393</v>
      </c>
      <c r="GF639">
        <v>0</v>
      </c>
      <c r="GG639">
        <v>1002.316617647059</v>
      </c>
      <c r="GH639">
        <v>15.54375859286754</v>
      </c>
      <c r="GI639">
        <v>1.538471434185963</v>
      </c>
      <c r="GJ639">
        <v>0</v>
      </c>
      <c r="GK639">
        <v>2.272993414634146</v>
      </c>
      <c r="GL639">
        <v>0.03862703832752694</v>
      </c>
      <c r="GM639">
        <v>0.004072995906865978</v>
      </c>
      <c r="GN639">
        <v>1</v>
      </c>
      <c r="GO639">
        <v>1</v>
      </c>
      <c r="GP639">
        <v>3</v>
      </c>
      <c r="GQ639" t="s">
        <v>448</v>
      </c>
      <c r="GR639">
        <v>3.10219</v>
      </c>
      <c r="GS639">
        <v>2.72691</v>
      </c>
      <c r="GT639">
        <v>0.125311</v>
      </c>
      <c r="GU639">
        <v>0.130581</v>
      </c>
      <c r="GV639">
        <v>0.100821</v>
      </c>
      <c r="GW639">
        <v>0.0945747</v>
      </c>
      <c r="GX639">
        <v>22834</v>
      </c>
      <c r="GY639">
        <v>20630.5</v>
      </c>
      <c r="GZ639">
        <v>26669.5</v>
      </c>
      <c r="HA639">
        <v>23951.9</v>
      </c>
      <c r="HB639">
        <v>38379.4</v>
      </c>
      <c r="HC639">
        <v>32068.8</v>
      </c>
      <c r="HD639">
        <v>46573.5</v>
      </c>
      <c r="HE639">
        <v>37899.1</v>
      </c>
      <c r="HF639">
        <v>1.86742</v>
      </c>
      <c r="HG639">
        <v>1.84787</v>
      </c>
      <c r="HH639">
        <v>0.180051</v>
      </c>
      <c r="HI639">
        <v>0</v>
      </c>
      <c r="HJ639">
        <v>27.0363</v>
      </c>
      <c r="HK639">
        <v>999.9</v>
      </c>
      <c r="HL639">
        <v>44.8</v>
      </c>
      <c r="HM639">
        <v>32.2</v>
      </c>
      <c r="HN639">
        <v>23.9785</v>
      </c>
      <c r="HO639">
        <v>61.2323</v>
      </c>
      <c r="HP639">
        <v>22.6002</v>
      </c>
      <c r="HQ639">
        <v>1</v>
      </c>
      <c r="HR639">
        <v>0.14765</v>
      </c>
      <c r="HS639">
        <v>0.108636</v>
      </c>
      <c r="HT639">
        <v>20.2801</v>
      </c>
      <c r="HU639">
        <v>5.211</v>
      </c>
      <c r="HV639">
        <v>11.9797</v>
      </c>
      <c r="HW639">
        <v>4.9637</v>
      </c>
      <c r="HX639">
        <v>3.27448</v>
      </c>
      <c r="HY639">
        <v>9999</v>
      </c>
      <c r="HZ639">
        <v>9999</v>
      </c>
      <c r="IA639">
        <v>9999</v>
      </c>
      <c r="IB639">
        <v>999.9</v>
      </c>
      <c r="IC639">
        <v>1.86388</v>
      </c>
      <c r="ID639">
        <v>1.86008</v>
      </c>
      <c r="IE639">
        <v>1.8584</v>
      </c>
      <c r="IF639">
        <v>1.85974</v>
      </c>
      <c r="IG639">
        <v>1.85989</v>
      </c>
      <c r="IH639">
        <v>1.85838</v>
      </c>
      <c r="II639">
        <v>1.85745</v>
      </c>
      <c r="IJ639">
        <v>1.85241</v>
      </c>
      <c r="IK639">
        <v>0</v>
      </c>
      <c r="IL639">
        <v>0</v>
      </c>
      <c r="IM639">
        <v>0</v>
      </c>
      <c r="IN639">
        <v>0</v>
      </c>
      <c r="IO639" t="s">
        <v>443</v>
      </c>
      <c r="IP639" t="s">
        <v>444</v>
      </c>
      <c r="IQ639" t="s">
        <v>445</v>
      </c>
      <c r="IR639" t="s">
        <v>445</v>
      </c>
      <c r="IS639" t="s">
        <v>445</v>
      </c>
      <c r="IT639" t="s">
        <v>445</v>
      </c>
      <c r="IU639">
        <v>0</v>
      </c>
      <c r="IV639">
        <v>100</v>
      </c>
      <c r="IW639">
        <v>100</v>
      </c>
      <c r="IX639">
        <v>-1.217</v>
      </c>
      <c r="IY639">
        <v>0.2796</v>
      </c>
      <c r="IZ639">
        <v>-1.101190050776656</v>
      </c>
      <c r="JA639">
        <v>-0.0009077452495023094</v>
      </c>
      <c r="JB639">
        <v>1.260287539409167E-06</v>
      </c>
      <c r="JC639">
        <v>-2.747980142854786E-10</v>
      </c>
      <c r="JD639">
        <v>0.01164710740424388</v>
      </c>
      <c r="JE639">
        <v>0.002354074995816399</v>
      </c>
      <c r="JF639">
        <v>0.0004967520844642659</v>
      </c>
      <c r="JG639">
        <v>-1.558376616488758E-06</v>
      </c>
      <c r="JH639">
        <v>1</v>
      </c>
      <c r="JI639">
        <v>1955</v>
      </c>
      <c r="JJ639">
        <v>1</v>
      </c>
      <c r="JK639">
        <v>26</v>
      </c>
      <c r="JL639">
        <v>194496.9</v>
      </c>
      <c r="JM639">
        <v>194497.1</v>
      </c>
      <c r="JN639">
        <v>1.81885</v>
      </c>
      <c r="JO639">
        <v>2.61475</v>
      </c>
      <c r="JP639">
        <v>1.49658</v>
      </c>
      <c r="JQ639">
        <v>2.34619</v>
      </c>
      <c r="JR639">
        <v>1.54907</v>
      </c>
      <c r="JS639">
        <v>2.45728</v>
      </c>
      <c r="JT639">
        <v>36.5996</v>
      </c>
      <c r="JU639">
        <v>24.1838</v>
      </c>
      <c r="JV639">
        <v>18</v>
      </c>
      <c r="JW639">
        <v>483.779</v>
      </c>
      <c r="JX639">
        <v>485.949</v>
      </c>
      <c r="JY639">
        <v>27.1546</v>
      </c>
      <c r="JZ639">
        <v>29.1786</v>
      </c>
      <c r="KA639">
        <v>30</v>
      </c>
      <c r="KB639">
        <v>29.4422</v>
      </c>
      <c r="KC639">
        <v>29.4492</v>
      </c>
      <c r="KD639">
        <v>36.5063</v>
      </c>
      <c r="KE639">
        <v>18.6847</v>
      </c>
      <c r="KF639">
        <v>54.7605</v>
      </c>
      <c r="KG639">
        <v>27.1769</v>
      </c>
      <c r="KH639">
        <v>754.278</v>
      </c>
      <c r="KI639">
        <v>19.6003</v>
      </c>
      <c r="KJ639">
        <v>101.827</v>
      </c>
      <c r="KK639">
        <v>91.3943</v>
      </c>
    </row>
    <row r="640" spans="1:297">
      <c r="A640">
        <v>622</v>
      </c>
      <c r="B640">
        <v>1758659426.1</v>
      </c>
      <c r="C640">
        <v>17793.09999990463</v>
      </c>
      <c r="D640" t="s">
        <v>1694</v>
      </c>
      <c r="E640" t="s">
        <v>1695</v>
      </c>
      <c r="F640">
        <v>5</v>
      </c>
      <c r="G640" t="s">
        <v>1413</v>
      </c>
      <c r="H640" t="s">
        <v>438</v>
      </c>
      <c r="I640">
        <v>1758659418.6</v>
      </c>
      <c r="J640">
        <f>(K640)/1000</f>
        <v>0</v>
      </c>
      <c r="K640">
        <f>IF(DP640, AN640, AH640)</f>
        <v>0</v>
      </c>
      <c r="L640">
        <f>IF(DP640, AI640, AG640)</f>
        <v>0</v>
      </c>
      <c r="M640">
        <f>DR640 - IF(AU640&gt;1, L640*DL640*100.0/(AW640), 0)</f>
        <v>0</v>
      </c>
      <c r="N640">
        <f>((T640-J640/2)*M640-L640)/(T640+J640/2)</f>
        <v>0</v>
      </c>
      <c r="O640">
        <f>N640*(DY640+DZ640)/1000.0</f>
        <v>0</v>
      </c>
      <c r="P640">
        <f>(DR640 - IF(AU640&gt;1, L640*DL640*100.0/(AW640), 0))*(DY640+DZ640)/1000.0</f>
        <v>0</v>
      </c>
      <c r="Q640">
        <f>2.0/((1/S640-1/R640)+SIGN(S640)*SQRT((1/S640-1/R640)*(1/S640-1/R640) + 4*DM640/((DM640+1)*(DM640+1))*(2*1/S640*1/R640-1/R640*1/R640)))</f>
        <v>0</v>
      </c>
      <c r="R640">
        <f>IF(LEFT(DN640,1)&lt;&gt;"0",IF(LEFT(DN640,1)="1",3.0,DO640),$D$5+$E$5*(EF640*DY640/($K$5*1000))+$F$5*(EF640*DY640/($K$5*1000))*MAX(MIN(DL640,$J$5),$I$5)*MAX(MIN(DL640,$J$5),$I$5)+$G$5*MAX(MIN(DL640,$J$5),$I$5)*(EF640*DY640/($K$5*1000))+$H$5*(EF640*DY640/($K$5*1000))*(EF640*DY640/($K$5*1000)))</f>
        <v>0</v>
      </c>
      <c r="S640">
        <f>J640*(1000-(1000*0.61365*exp(17.502*W640/(240.97+W640))/(DY640+DZ640)+DT640)/2)/(1000*0.61365*exp(17.502*W640/(240.97+W640))/(DY640+DZ640)-DT640)</f>
        <v>0</v>
      </c>
      <c r="T640">
        <f>1/((DM640+1)/(Q640/1.6)+1/(R640/1.37)) + DM640/((DM640+1)/(Q640/1.6) + DM640/(R640/1.37))</f>
        <v>0</v>
      </c>
      <c r="U640">
        <f>(DH640*DK640)</f>
        <v>0</v>
      </c>
      <c r="V640">
        <f>(EA640+(U640+2*0.95*5.67E-8*(((EA640+$B$9)+273)^4-(EA640+273)^4)-44100*J640)/(1.84*29.3*R640+8*0.95*5.67E-8*(EA640+273)^3))</f>
        <v>0</v>
      </c>
      <c r="W640">
        <f>($C$9*EB640+$D$9*EC640+$E$9*V640)</f>
        <v>0</v>
      </c>
      <c r="X640">
        <f>0.61365*exp(17.502*W640/(240.97+W640))</f>
        <v>0</v>
      </c>
      <c r="Y640">
        <f>(Z640/AA640*100)</f>
        <v>0</v>
      </c>
      <c r="Z640">
        <f>DT640*(DY640+DZ640)/1000</f>
        <v>0</v>
      </c>
      <c r="AA640">
        <f>0.61365*exp(17.502*EA640/(240.97+EA640))</f>
        <v>0</v>
      </c>
      <c r="AB640">
        <f>(X640-DT640*(DY640+DZ640)/1000)</f>
        <v>0</v>
      </c>
      <c r="AC640">
        <f>(-J640*44100)</f>
        <v>0</v>
      </c>
      <c r="AD640">
        <f>2*29.3*R640*0.92*(EA640-W640)</f>
        <v>0</v>
      </c>
      <c r="AE640">
        <f>2*0.95*5.67E-8*(((EA640+$B$9)+273)^4-(W640+273)^4)</f>
        <v>0</v>
      </c>
      <c r="AF640">
        <f>U640+AE640+AC640+AD640</f>
        <v>0</v>
      </c>
      <c r="AG640">
        <f>DX640*AU640*(DS640-DR640*(1000-AU640*DU640)/(1000-AU640*DT640))/(100*DL640)</f>
        <v>0</v>
      </c>
      <c r="AH640">
        <f>1000*DX640*AU640*(DT640-DU640)/(100*DL640*(1000-AU640*DT640))</f>
        <v>0</v>
      </c>
      <c r="AI640">
        <f>(AJ640 - AK640 - DY640*1E3/(8.314*(EA640+273.15)) * AM640/DX640 * AL640) * DX640/(100*DL640) * (1000 - DU640)/1000</f>
        <v>0</v>
      </c>
      <c r="AJ640">
        <v>754.8957017999475</v>
      </c>
      <c r="AK640">
        <v>719.6719575757573</v>
      </c>
      <c r="AL640">
        <v>3.331811208174314</v>
      </c>
      <c r="AM640">
        <v>65.18477943434209</v>
      </c>
      <c r="AN640">
        <f>(AP640 - AO640 + DY640*1E3/(8.314*(EA640+273.15)) * AR640/DX640 * AQ640) * DX640/(100*DL640) * 1000/(1000 - AP640)</f>
        <v>0</v>
      </c>
      <c r="AO640">
        <v>19.64888438360944</v>
      </c>
      <c r="AP640">
        <v>21.9282709090909</v>
      </c>
      <c r="AQ640">
        <v>4.099720687794965E-06</v>
      </c>
      <c r="AR640">
        <v>105.4763033524908</v>
      </c>
      <c r="AS640">
        <v>0</v>
      </c>
      <c r="AT640">
        <v>0</v>
      </c>
      <c r="AU640">
        <f>IF(AS640*$H$15&gt;=AW640,1.0,(AW640/(AW640-AS640*$H$15)))</f>
        <v>0</v>
      </c>
      <c r="AV640">
        <f>(AU640-1)*100</f>
        <v>0</v>
      </c>
      <c r="AW640">
        <f>MAX(0,($B$15+$C$15*EF640)/(1+$D$15*EF640)*DY640/(EA640+273)*$E$15)</f>
        <v>0</v>
      </c>
      <c r="AX640" t="s">
        <v>439</v>
      </c>
      <c r="AY640" t="s">
        <v>439</v>
      </c>
      <c r="AZ640">
        <v>0</v>
      </c>
      <c r="BA640">
        <v>0</v>
      </c>
      <c r="BB640">
        <f>1-AZ640/BA640</f>
        <v>0</v>
      </c>
      <c r="BC640">
        <v>0</v>
      </c>
      <c r="BD640" t="s">
        <v>439</v>
      </c>
      <c r="BE640" t="s">
        <v>439</v>
      </c>
      <c r="BF640">
        <v>0</v>
      </c>
      <c r="BG640">
        <v>0</v>
      </c>
      <c r="BH640">
        <f>1-BF640/BG640</f>
        <v>0</v>
      </c>
      <c r="BI640">
        <v>0.5</v>
      </c>
      <c r="BJ640">
        <f>DI640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439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DH640">
        <f>$B$13*EG640+$C$13*EH640+$F$13*ES640*(1-EV640)</f>
        <v>0</v>
      </c>
      <c r="DI640">
        <f>DH640*DJ640</f>
        <v>0</v>
      </c>
      <c r="DJ640">
        <f>($B$13*$D$11+$C$13*$D$11+$F$13*((FF640+EX640)/MAX(FF640+EX640+FG640, 0.1)*$I$11+FG640/MAX(FF640+EX640+FG640, 0.1)*$J$11))/($B$13+$C$13+$F$13)</f>
        <v>0</v>
      </c>
      <c r="DK640">
        <f>($B$13*$K$11+$C$13*$K$11+$F$13*((FF640+EX640)/MAX(FF640+EX640+FG640, 0.1)*$P$11+FG640/MAX(FF640+EX640+FG640, 0.1)*$Q$11))/($B$13+$C$13+$F$13)</f>
        <v>0</v>
      </c>
      <c r="DL640">
        <v>5.79</v>
      </c>
      <c r="DM640">
        <v>0.5</v>
      </c>
      <c r="DN640" t="s">
        <v>440</v>
      </c>
      <c r="DO640">
        <v>2</v>
      </c>
      <c r="DP640" t="b">
        <v>1</v>
      </c>
      <c r="DQ640">
        <v>1758659418.6</v>
      </c>
      <c r="DR640">
        <v>681.112074074074</v>
      </c>
      <c r="DS640">
        <v>725.0033333333332</v>
      </c>
      <c r="DT640">
        <v>21.92525555555556</v>
      </c>
      <c r="DU640">
        <v>19.64798888888889</v>
      </c>
      <c r="DV640">
        <v>682.3330740740739</v>
      </c>
      <c r="DW640">
        <v>21.64571111111111</v>
      </c>
      <c r="DX640">
        <v>499.9527777777778</v>
      </c>
      <c r="DY640">
        <v>90.23171481481482</v>
      </c>
      <c r="DZ640">
        <v>0.0687283925925926</v>
      </c>
      <c r="EA640">
        <v>28.69985555555555</v>
      </c>
      <c r="EB640">
        <v>29.97692222222222</v>
      </c>
      <c r="EC640">
        <v>999.9000000000001</v>
      </c>
      <c r="ED640">
        <v>0</v>
      </c>
      <c r="EE640">
        <v>0</v>
      </c>
      <c r="EF640">
        <v>9993.495555555555</v>
      </c>
      <c r="EG640">
        <v>0</v>
      </c>
      <c r="EH640">
        <v>11.3535</v>
      </c>
      <c r="EI640">
        <v>-43.89120740740741</v>
      </c>
      <c r="EJ640">
        <v>696.3804074074075</v>
      </c>
      <c r="EK640">
        <v>739.5337037037037</v>
      </c>
      <c r="EL640">
        <v>2.277269259259259</v>
      </c>
      <c r="EM640">
        <v>725.0033333333332</v>
      </c>
      <c r="EN640">
        <v>19.64798888888889</v>
      </c>
      <c r="EO640">
        <v>1.978352592592593</v>
      </c>
      <c r="EP640">
        <v>1.772872592592593</v>
      </c>
      <c r="EQ640">
        <v>17.27214814814815</v>
      </c>
      <c r="ER640">
        <v>15.54962592592593</v>
      </c>
      <c r="ES640">
        <v>2000.006296296296</v>
      </c>
      <c r="ET640">
        <v>0.9799983333333334</v>
      </c>
      <c r="EU640">
        <v>0.02000186666666667</v>
      </c>
      <c r="EV640">
        <v>0</v>
      </c>
      <c r="EW640">
        <v>1004.366296296296</v>
      </c>
      <c r="EX640">
        <v>5.00078</v>
      </c>
      <c r="EY640">
        <v>19609.21481481481</v>
      </c>
      <c r="EZ640">
        <v>16379.68518518519</v>
      </c>
      <c r="FA640">
        <v>39.45337037037036</v>
      </c>
      <c r="FB640">
        <v>40.37959259259259</v>
      </c>
      <c r="FC640">
        <v>39.76137037037037</v>
      </c>
      <c r="FD640">
        <v>40.01125925925925</v>
      </c>
      <c r="FE640">
        <v>40.5112962962963</v>
      </c>
      <c r="FF640">
        <v>1955.106296296296</v>
      </c>
      <c r="FG640">
        <v>39.9</v>
      </c>
      <c r="FH640">
        <v>0</v>
      </c>
      <c r="FI640">
        <v>1758659424.6</v>
      </c>
      <c r="FJ640">
        <v>0</v>
      </c>
      <c r="FK640">
        <v>1004.4408</v>
      </c>
      <c r="FL640">
        <v>16.21000001213726</v>
      </c>
      <c r="FM640">
        <v>306.0923081266258</v>
      </c>
      <c r="FN640">
        <v>19610.828</v>
      </c>
      <c r="FO640">
        <v>15</v>
      </c>
      <c r="FP640">
        <v>0</v>
      </c>
      <c r="FQ640" t="s">
        <v>441</v>
      </c>
      <c r="FR640">
        <v>1746989605.5</v>
      </c>
      <c r="FS640">
        <v>1746989593.5</v>
      </c>
      <c r="FT640">
        <v>0</v>
      </c>
      <c r="FU640">
        <v>-0.274</v>
      </c>
      <c r="FV640">
        <v>-0.002</v>
      </c>
      <c r="FW640">
        <v>2.549</v>
      </c>
      <c r="FX640">
        <v>0.129</v>
      </c>
      <c r="FY640">
        <v>420</v>
      </c>
      <c r="FZ640">
        <v>17</v>
      </c>
      <c r="GA640">
        <v>0.02</v>
      </c>
      <c r="GB640">
        <v>0.04</v>
      </c>
      <c r="GC640">
        <v>-43.53904390243903</v>
      </c>
      <c r="GD640">
        <v>-6.514388153310136</v>
      </c>
      <c r="GE640">
        <v>0.6503688912132418</v>
      </c>
      <c r="GF640">
        <v>0</v>
      </c>
      <c r="GG640">
        <v>1003.570882352941</v>
      </c>
      <c r="GH640">
        <v>15.76974789469093</v>
      </c>
      <c r="GI640">
        <v>1.560786693884288</v>
      </c>
      <c r="GJ640">
        <v>0</v>
      </c>
      <c r="GK640">
        <v>2.275844878048781</v>
      </c>
      <c r="GL640">
        <v>0.02715470383275211</v>
      </c>
      <c r="GM640">
        <v>0.002939129721824693</v>
      </c>
      <c r="GN640">
        <v>1</v>
      </c>
      <c r="GO640">
        <v>1</v>
      </c>
      <c r="GP640">
        <v>3</v>
      </c>
      <c r="GQ640" t="s">
        <v>448</v>
      </c>
      <c r="GR640">
        <v>3.10242</v>
      </c>
      <c r="GS640">
        <v>2.72649</v>
      </c>
      <c r="GT640">
        <v>0.127321</v>
      </c>
      <c r="GU640">
        <v>0.132602</v>
      </c>
      <c r="GV640">
        <v>0.100825</v>
      </c>
      <c r="GW640">
        <v>0.09458229999999999</v>
      </c>
      <c r="GX640">
        <v>22781.7</v>
      </c>
      <c r="GY640">
        <v>20582.9</v>
      </c>
      <c r="GZ640">
        <v>26669.7</v>
      </c>
      <c r="HA640">
        <v>23952.3</v>
      </c>
      <c r="HB640">
        <v>38379.6</v>
      </c>
      <c r="HC640">
        <v>32069.1</v>
      </c>
      <c r="HD640">
        <v>46573.7</v>
      </c>
      <c r="HE640">
        <v>37899.6</v>
      </c>
      <c r="HF640">
        <v>1.86823</v>
      </c>
      <c r="HG640">
        <v>1.8477</v>
      </c>
      <c r="HH640">
        <v>0.179801</v>
      </c>
      <c r="HI640">
        <v>0</v>
      </c>
      <c r="HJ640">
        <v>27.0367</v>
      </c>
      <c r="HK640">
        <v>999.9</v>
      </c>
      <c r="HL640">
        <v>44.7</v>
      </c>
      <c r="HM640">
        <v>32.2</v>
      </c>
      <c r="HN640">
        <v>23.9245</v>
      </c>
      <c r="HO640">
        <v>61.0923</v>
      </c>
      <c r="HP640">
        <v>22.528</v>
      </c>
      <c r="HQ640">
        <v>1</v>
      </c>
      <c r="HR640">
        <v>0.147556</v>
      </c>
      <c r="HS640">
        <v>0.07005169999999999</v>
      </c>
      <c r="HT640">
        <v>20.2803</v>
      </c>
      <c r="HU640">
        <v>5.21025</v>
      </c>
      <c r="HV640">
        <v>11.9794</v>
      </c>
      <c r="HW640">
        <v>4.96335</v>
      </c>
      <c r="HX640">
        <v>3.27423</v>
      </c>
      <c r="HY640">
        <v>9999</v>
      </c>
      <c r="HZ640">
        <v>9999</v>
      </c>
      <c r="IA640">
        <v>9999</v>
      </c>
      <c r="IB640">
        <v>999.9</v>
      </c>
      <c r="IC640">
        <v>1.86394</v>
      </c>
      <c r="ID640">
        <v>1.86007</v>
      </c>
      <c r="IE640">
        <v>1.85842</v>
      </c>
      <c r="IF640">
        <v>1.85975</v>
      </c>
      <c r="IG640">
        <v>1.85989</v>
      </c>
      <c r="IH640">
        <v>1.85837</v>
      </c>
      <c r="II640">
        <v>1.85745</v>
      </c>
      <c r="IJ640">
        <v>1.85241</v>
      </c>
      <c r="IK640">
        <v>0</v>
      </c>
      <c r="IL640">
        <v>0</v>
      </c>
      <c r="IM640">
        <v>0</v>
      </c>
      <c r="IN640">
        <v>0</v>
      </c>
      <c r="IO640" t="s">
        <v>443</v>
      </c>
      <c r="IP640" t="s">
        <v>444</v>
      </c>
      <c r="IQ640" t="s">
        <v>445</v>
      </c>
      <c r="IR640" t="s">
        <v>445</v>
      </c>
      <c r="IS640" t="s">
        <v>445</v>
      </c>
      <c r="IT640" t="s">
        <v>445</v>
      </c>
      <c r="IU640">
        <v>0</v>
      </c>
      <c r="IV640">
        <v>100</v>
      </c>
      <c r="IW640">
        <v>100</v>
      </c>
      <c r="IX640">
        <v>-1.21</v>
      </c>
      <c r="IY640">
        <v>0.2796</v>
      </c>
      <c r="IZ640">
        <v>-1.101190050776656</v>
      </c>
      <c r="JA640">
        <v>-0.0009077452495023094</v>
      </c>
      <c r="JB640">
        <v>1.260287539409167E-06</v>
      </c>
      <c r="JC640">
        <v>-2.747980142854786E-10</v>
      </c>
      <c r="JD640">
        <v>0.01164710740424388</v>
      </c>
      <c r="JE640">
        <v>0.002354074995816399</v>
      </c>
      <c r="JF640">
        <v>0.0004967520844642659</v>
      </c>
      <c r="JG640">
        <v>-1.558376616488758E-06</v>
      </c>
      <c r="JH640">
        <v>1</v>
      </c>
      <c r="JI640">
        <v>1955</v>
      </c>
      <c r="JJ640">
        <v>1</v>
      </c>
      <c r="JK640">
        <v>26</v>
      </c>
      <c r="JL640">
        <v>194497</v>
      </c>
      <c r="JM640">
        <v>194497.2</v>
      </c>
      <c r="JN640">
        <v>1.84692</v>
      </c>
      <c r="JO640">
        <v>2.62451</v>
      </c>
      <c r="JP640">
        <v>1.49658</v>
      </c>
      <c r="JQ640">
        <v>2.34619</v>
      </c>
      <c r="JR640">
        <v>1.54907</v>
      </c>
      <c r="JS640">
        <v>2.41333</v>
      </c>
      <c r="JT640">
        <v>36.5996</v>
      </c>
      <c r="JU640">
        <v>24.1751</v>
      </c>
      <c r="JV640">
        <v>18</v>
      </c>
      <c r="JW640">
        <v>484.234</v>
      </c>
      <c r="JX640">
        <v>485.827</v>
      </c>
      <c r="JY640">
        <v>27.1718</v>
      </c>
      <c r="JZ640">
        <v>29.1786</v>
      </c>
      <c r="KA640">
        <v>29.9999</v>
      </c>
      <c r="KB640">
        <v>29.4404</v>
      </c>
      <c r="KC640">
        <v>29.4484</v>
      </c>
      <c r="KD640">
        <v>37.195</v>
      </c>
      <c r="KE640">
        <v>18.6847</v>
      </c>
      <c r="KF640">
        <v>54.7605</v>
      </c>
      <c r="KG640">
        <v>27.1984</v>
      </c>
      <c r="KH640">
        <v>774.313</v>
      </c>
      <c r="KI640">
        <v>19.5919</v>
      </c>
      <c r="KJ640">
        <v>101.828</v>
      </c>
      <c r="KK640">
        <v>91.3955</v>
      </c>
    </row>
    <row r="641" spans="1:297">
      <c r="A641">
        <v>623</v>
      </c>
      <c r="B641">
        <v>1758659431.1</v>
      </c>
      <c r="C641">
        <v>17798.09999990463</v>
      </c>
      <c r="D641" t="s">
        <v>1696</v>
      </c>
      <c r="E641" t="s">
        <v>1697</v>
      </c>
      <c r="F641">
        <v>5</v>
      </c>
      <c r="G641" t="s">
        <v>1413</v>
      </c>
      <c r="H641" t="s">
        <v>438</v>
      </c>
      <c r="I641">
        <v>1758659423.314285</v>
      </c>
      <c r="J641">
        <f>(K641)/1000</f>
        <v>0</v>
      </c>
      <c r="K641">
        <f>IF(DP641, AN641, AH641)</f>
        <v>0</v>
      </c>
      <c r="L641">
        <f>IF(DP641, AI641, AG641)</f>
        <v>0</v>
      </c>
      <c r="M641">
        <f>DR641 - IF(AU641&gt;1, L641*DL641*100.0/(AW641), 0)</f>
        <v>0</v>
      </c>
      <c r="N641">
        <f>((T641-J641/2)*M641-L641)/(T641+J641/2)</f>
        <v>0</v>
      </c>
      <c r="O641">
        <f>N641*(DY641+DZ641)/1000.0</f>
        <v>0</v>
      </c>
      <c r="P641">
        <f>(DR641 - IF(AU641&gt;1, L641*DL641*100.0/(AW641), 0))*(DY641+DZ641)/1000.0</f>
        <v>0</v>
      </c>
      <c r="Q641">
        <f>2.0/((1/S641-1/R641)+SIGN(S641)*SQRT((1/S641-1/R641)*(1/S641-1/R641) + 4*DM641/((DM641+1)*(DM641+1))*(2*1/S641*1/R641-1/R641*1/R641)))</f>
        <v>0</v>
      </c>
      <c r="R641">
        <f>IF(LEFT(DN641,1)&lt;&gt;"0",IF(LEFT(DN641,1)="1",3.0,DO641),$D$5+$E$5*(EF641*DY641/($K$5*1000))+$F$5*(EF641*DY641/($K$5*1000))*MAX(MIN(DL641,$J$5),$I$5)*MAX(MIN(DL641,$J$5),$I$5)+$G$5*MAX(MIN(DL641,$J$5),$I$5)*(EF641*DY641/($K$5*1000))+$H$5*(EF641*DY641/($K$5*1000))*(EF641*DY641/($K$5*1000)))</f>
        <v>0</v>
      </c>
      <c r="S641">
        <f>J641*(1000-(1000*0.61365*exp(17.502*W641/(240.97+W641))/(DY641+DZ641)+DT641)/2)/(1000*0.61365*exp(17.502*W641/(240.97+W641))/(DY641+DZ641)-DT641)</f>
        <v>0</v>
      </c>
      <c r="T641">
        <f>1/((DM641+1)/(Q641/1.6)+1/(R641/1.37)) + DM641/((DM641+1)/(Q641/1.6) + DM641/(R641/1.37))</f>
        <v>0</v>
      </c>
      <c r="U641">
        <f>(DH641*DK641)</f>
        <v>0</v>
      </c>
      <c r="V641">
        <f>(EA641+(U641+2*0.95*5.67E-8*(((EA641+$B$9)+273)^4-(EA641+273)^4)-44100*J641)/(1.84*29.3*R641+8*0.95*5.67E-8*(EA641+273)^3))</f>
        <v>0</v>
      </c>
      <c r="W641">
        <f>($C$9*EB641+$D$9*EC641+$E$9*V641)</f>
        <v>0</v>
      </c>
      <c r="X641">
        <f>0.61365*exp(17.502*W641/(240.97+W641))</f>
        <v>0</v>
      </c>
      <c r="Y641">
        <f>(Z641/AA641*100)</f>
        <v>0</v>
      </c>
      <c r="Z641">
        <f>DT641*(DY641+DZ641)/1000</f>
        <v>0</v>
      </c>
      <c r="AA641">
        <f>0.61365*exp(17.502*EA641/(240.97+EA641))</f>
        <v>0</v>
      </c>
      <c r="AB641">
        <f>(X641-DT641*(DY641+DZ641)/1000)</f>
        <v>0</v>
      </c>
      <c r="AC641">
        <f>(-J641*44100)</f>
        <v>0</v>
      </c>
      <c r="AD641">
        <f>2*29.3*R641*0.92*(EA641-W641)</f>
        <v>0</v>
      </c>
      <c r="AE641">
        <f>2*0.95*5.67E-8*(((EA641+$B$9)+273)^4-(W641+273)^4)</f>
        <v>0</v>
      </c>
      <c r="AF641">
        <f>U641+AE641+AC641+AD641</f>
        <v>0</v>
      </c>
      <c r="AG641">
        <f>DX641*AU641*(DS641-DR641*(1000-AU641*DU641)/(1000-AU641*DT641))/(100*DL641)</f>
        <v>0</v>
      </c>
      <c r="AH641">
        <f>1000*DX641*AU641*(DT641-DU641)/(100*DL641*(1000-AU641*DT641))</f>
        <v>0</v>
      </c>
      <c r="AI641">
        <f>(AJ641 - AK641 - DY641*1E3/(8.314*(EA641+273.15)) * AM641/DX641 * AL641) * DX641/(100*DL641) * (1000 - DU641)/1000</f>
        <v>0</v>
      </c>
      <c r="AJ641">
        <v>772.0883371030162</v>
      </c>
      <c r="AK641">
        <v>736.2919515151517</v>
      </c>
      <c r="AL641">
        <v>3.323541019299337</v>
      </c>
      <c r="AM641">
        <v>65.18477943434209</v>
      </c>
      <c r="AN641">
        <f>(AP641 - AO641 + DY641*1E3/(8.314*(EA641+273.15)) * AR641/DX641 * AQ641) * DX641/(100*DL641) * 1000/(1000 - AP641)</f>
        <v>0</v>
      </c>
      <c r="AO641">
        <v>19.64816637878547</v>
      </c>
      <c r="AP641">
        <v>21.93111878787878</v>
      </c>
      <c r="AQ641">
        <v>9.401678002771065E-06</v>
      </c>
      <c r="AR641">
        <v>105.4763033524908</v>
      </c>
      <c r="AS641">
        <v>0</v>
      </c>
      <c r="AT641">
        <v>0</v>
      </c>
      <c r="AU641">
        <f>IF(AS641*$H$15&gt;=AW641,1.0,(AW641/(AW641-AS641*$H$15)))</f>
        <v>0</v>
      </c>
      <c r="AV641">
        <f>(AU641-1)*100</f>
        <v>0</v>
      </c>
      <c r="AW641">
        <f>MAX(0,($B$15+$C$15*EF641)/(1+$D$15*EF641)*DY641/(EA641+273)*$E$15)</f>
        <v>0</v>
      </c>
      <c r="AX641" t="s">
        <v>439</v>
      </c>
      <c r="AY641" t="s">
        <v>439</v>
      </c>
      <c r="AZ641">
        <v>0</v>
      </c>
      <c r="BA641">
        <v>0</v>
      </c>
      <c r="BB641">
        <f>1-AZ641/BA641</f>
        <v>0</v>
      </c>
      <c r="BC641">
        <v>0</v>
      </c>
      <c r="BD641" t="s">
        <v>439</v>
      </c>
      <c r="BE641" t="s">
        <v>439</v>
      </c>
      <c r="BF641">
        <v>0</v>
      </c>
      <c r="BG641">
        <v>0</v>
      </c>
      <c r="BH641">
        <f>1-BF641/BG641</f>
        <v>0</v>
      </c>
      <c r="BI641">
        <v>0.5</v>
      </c>
      <c r="BJ641">
        <f>DI641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439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DH641">
        <f>$B$13*EG641+$C$13*EH641+$F$13*ES641*(1-EV641)</f>
        <v>0</v>
      </c>
      <c r="DI641">
        <f>DH641*DJ641</f>
        <v>0</v>
      </c>
      <c r="DJ641">
        <f>($B$13*$D$11+$C$13*$D$11+$F$13*((FF641+EX641)/MAX(FF641+EX641+FG641, 0.1)*$I$11+FG641/MAX(FF641+EX641+FG641, 0.1)*$J$11))/($B$13+$C$13+$F$13)</f>
        <v>0</v>
      </c>
      <c r="DK641">
        <f>($B$13*$K$11+$C$13*$K$11+$F$13*((FF641+EX641)/MAX(FF641+EX641+FG641, 0.1)*$P$11+FG641/MAX(FF641+EX641+FG641, 0.1)*$Q$11))/($B$13+$C$13+$F$13)</f>
        <v>0</v>
      </c>
      <c r="DL641">
        <v>5.79</v>
      </c>
      <c r="DM641">
        <v>0.5</v>
      </c>
      <c r="DN641" t="s">
        <v>440</v>
      </c>
      <c r="DO641">
        <v>2</v>
      </c>
      <c r="DP641" t="b">
        <v>1</v>
      </c>
      <c r="DQ641">
        <v>1758659423.314285</v>
      </c>
      <c r="DR641">
        <v>696.4408928571429</v>
      </c>
      <c r="DS641">
        <v>740.7787142857144</v>
      </c>
      <c r="DT641">
        <v>21.92733571428571</v>
      </c>
      <c r="DU641">
        <v>19.64845714285715</v>
      </c>
      <c r="DV641">
        <v>697.6552142857144</v>
      </c>
      <c r="DW641">
        <v>21.64775000000001</v>
      </c>
      <c r="DX641">
        <v>500.0217142857143</v>
      </c>
      <c r="DY641">
        <v>90.23147142857145</v>
      </c>
      <c r="DZ641">
        <v>0.06867698928571428</v>
      </c>
      <c r="EA641">
        <v>28.69990357142857</v>
      </c>
      <c r="EB641">
        <v>29.9744</v>
      </c>
      <c r="EC641">
        <v>999.9000000000002</v>
      </c>
      <c r="ED641">
        <v>0</v>
      </c>
      <c r="EE641">
        <v>0</v>
      </c>
      <c r="EF641">
        <v>9994.775714285714</v>
      </c>
      <c r="EG641">
        <v>0</v>
      </c>
      <c r="EH641">
        <v>11.3535</v>
      </c>
      <c r="EI641">
        <v>-44.33771071428571</v>
      </c>
      <c r="EJ641">
        <v>712.0544285714286</v>
      </c>
      <c r="EK641">
        <v>755.6255714285716</v>
      </c>
      <c r="EL641">
        <v>2.278886428571429</v>
      </c>
      <c r="EM641">
        <v>740.7787142857144</v>
      </c>
      <c r="EN641">
        <v>19.64845714285715</v>
      </c>
      <c r="EO641">
        <v>1.978535357142857</v>
      </c>
      <c r="EP641">
        <v>1.772909285714286</v>
      </c>
      <c r="EQ641">
        <v>17.27360357142857</v>
      </c>
      <c r="ER641">
        <v>15.54995357142857</v>
      </c>
      <c r="ES641">
        <v>2000.006785714286</v>
      </c>
      <c r="ET641">
        <v>0.9799983214285712</v>
      </c>
      <c r="EU641">
        <v>0.02000187857142857</v>
      </c>
      <c r="EV641">
        <v>0</v>
      </c>
      <c r="EW641">
        <v>1005.627142857143</v>
      </c>
      <c r="EX641">
        <v>5.00078</v>
      </c>
      <c r="EY641">
        <v>19633.85</v>
      </c>
      <c r="EZ641">
        <v>16379.68928571429</v>
      </c>
      <c r="FA641">
        <v>39.45057142857143</v>
      </c>
      <c r="FB641">
        <v>40.37942857142857</v>
      </c>
      <c r="FC641">
        <v>39.74307142857141</v>
      </c>
      <c r="FD641">
        <v>40.00867857142857</v>
      </c>
      <c r="FE641">
        <v>40.51535714285715</v>
      </c>
      <c r="FF641">
        <v>1955.106785714286</v>
      </c>
      <c r="FG641">
        <v>39.9</v>
      </c>
      <c r="FH641">
        <v>0</v>
      </c>
      <c r="FI641">
        <v>1758659429.4</v>
      </c>
      <c r="FJ641">
        <v>0</v>
      </c>
      <c r="FK641">
        <v>1005.7192</v>
      </c>
      <c r="FL641">
        <v>16.89615381333703</v>
      </c>
      <c r="FM641">
        <v>317.8923071804058</v>
      </c>
      <c r="FN641">
        <v>19635.896</v>
      </c>
      <c r="FO641">
        <v>15</v>
      </c>
      <c r="FP641">
        <v>0</v>
      </c>
      <c r="FQ641" t="s">
        <v>441</v>
      </c>
      <c r="FR641">
        <v>1746989605.5</v>
      </c>
      <c r="FS641">
        <v>1746989593.5</v>
      </c>
      <c r="FT641">
        <v>0</v>
      </c>
      <c r="FU641">
        <v>-0.274</v>
      </c>
      <c r="FV641">
        <v>-0.002</v>
      </c>
      <c r="FW641">
        <v>2.549</v>
      </c>
      <c r="FX641">
        <v>0.129</v>
      </c>
      <c r="FY641">
        <v>420</v>
      </c>
      <c r="FZ641">
        <v>17</v>
      </c>
      <c r="GA641">
        <v>0.02</v>
      </c>
      <c r="GB641">
        <v>0.04</v>
      </c>
      <c r="GC641">
        <v>-43.99015853658537</v>
      </c>
      <c r="GD641">
        <v>-5.848634843205507</v>
      </c>
      <c r="GE641">
        <v>0.5793477665636145</v>
      </c>
      <c r="GF641">
        <v>0</v>
      </c>
      <c r="GG641">
        <v>1004.685294117647</v>
      </c>
      <c r="GH641">
        <v>16.06386554502215</v>
      </c>
      <c r="GI641">
        <v>1.596070976038869</v>
      </c>
      <c r="GJ641">
        <v>0</v>
      </c>
      <c r="GK641">
        <v>2.277464146341464</v>
      </c>
      <c r="GL641">
        <v>0.02001177700348666</v>
      </c>
      <c r="GM641">
        <v>0.002322179354441396</v>
      </c>
      <c r="GN641">
        <v>1</v>
      </c>
      <c r="GO641">
        <v>1</v>
      </c>
      <c r="GP641">
        <v>3</v>
      </c>
      <c r="GQ641" t="s">
        <v>448</v>
      </c>
      <c r="GR641">
        <v>3.10214</v>
      </c>
      <c r="GS641">
        <v>2.72668</v>
      </c>
      <c r="GT641">
        <v>0.129302</v>
      </c>
      <c r="GU641">
        <v>0.134565</v>
      </c>
      <c r="GV641">
        <v>0.100836</v>
      </c>
      <c r="GW641">
        <v>0.09457500000000001</v>
      </c>
      <c r="GX641">
        <v>22729.9</v>
      </c>
      <c r="GY641">
        <v>20536.2</v>
      </c>
      <c r="GZ641">
        <v>26669.6</v>
      </c>
      <c r="HA641">
        <v>23952.1</v>
      </c>
      <c r="HB641">
        <v>38379.5</v>
      </c>
      <c r="HC641">
        <v>32069.5</v>
      </c>
      <c r="HD641">
        <v>46573.7</v>
      </c>
      <c r="HE641">
        <v>37899.5</v>
      </c>
      <c r="HF641">
        <v>1.86795</v>
      </c>
      <c r="HG641">
        <v>1.84815</v>
      </c>
      <c r="HH641">
        <v>0.180807</v>
      </c>
      <c r="HI641">
        <v>0</v>
      </c>
      <c r="HJ641">
        <v>27.0385</v>
      </c>
      <c r="HK641">
        <v>999.9</v>
      </c>
      <c r="HL641">
        <v>44.7</v>
      </c>
      <c r="HM641">
        <v>32.2</v>
      </c>
      <c r="HN641">
        <v>23.9244</v>
      </c>
      <c r="HO641">
        <v>60.8323</v>
      </c>
      <c r="HP641">
        <v>22.3918</v>
      </c>
      <c r="HQ641">
        <v>1</v>
      </c>
      <c r="HR641">
        <v>0.147256</v>
      </c>
      <c r="HS641">
        <v>0.0325327</v>
      </c>
      <c r="HT641">
        <v>20.2802</v>
      </c>
      <c r="HU641">
        <v>5.21025</v>
      </c>
      <c r="HV641">
        <v>11.9796</v>
      </c>
      <c r="HW641">
        <v>4.96345</v>
      </c>
      <c r="HX641">
        <v>3.27433</v>
      </c>
      <c r="HY641">
        <v>9999</v>
      </c>
      <c r="HZ641">
        <v>9999</v>
      </c>
      <c r="IA641">
        <v>9999</v>
      </c>
      <c r="IB641">
        <v>999.9</v>
      </c>
      <c r="IC641">
        <v>1.86394</v>
      </c>
      <c r="ID641">
        <v>1.86008</v>
      </c>
      <c r="IE641">
        <v>1.85842</v>
      </c>
      <c r="IF641">
        <v>1.85974</v>
      </c>
      <c r="IG641">
        <v>1.85989</v>
      </c>
      <c r="IH641">
        <v>1.85837</v>
      </c>
      <c r="II641">
        <v>1.85746</v>
      </c>
      <c r="IJ641">
        <v>1.85242</v>
      </c>
      <c r="IK641">
        <v>0</v>
      </c>
      <c r="IL641">
        <v>0</v>
      </c>
      <c r="IM641">
        <v>0</v>
      </c>
      <c r="IN641">
        <v>0</v>
      </c>
      <c r="IO641" t="s">
        <v>443</v>
      </c>
      <c r="IP641" t="s">
        <v>444</v>
      </c>
      <c r="IQ641" t="s">
        <v>445</v>
      </c>
      <c r="IR641" t="s">
        <v>445</v>
      </c>
      <c r="IS641" t="s">
        <v>445</v>
      </c>
      <c r="IT641" t="s">
        <v>445</v>
      </c>
      <c r="IU641">
        <v>0</v>
      </c>
      <c r="IV641">
        <v>100</v>
      </c>
      <c r="IW641">
        <v>100</v>
      </c>
      <c r="IX641">
        <v>-1.203</v>
      </c>
      <c r="IY641">
        <v>0.2797</v>
      </c>
      <c r="IZ641">
        <v>-1.101190050776656</v>
      </c>
      <c r="JA641">
        <v>-0.0009077452495023094</v>
      </c>
      <c r="JB641">
        <v>1.260287539409167E-06</v>
      </c>
      <c r="JC641">
        <v>-2.747980142854786E-10</v>
      </c>
      <c r="JD641">
        <v>0.01164710740424388</v>
      </c>
      <c r="JE641">
        <v>0.002354074995816399</v>
      </c>
      <c r="JF641">
        <v>0.0004967520844642659</v>
      </c>
      <c r="JG641">
        <v>-1.558376616488758E-06</v>
      </c>
      <c r="JH641">
        <v>1</v>
      </c>
      <c r="JI641">
        <v>1955</v>
      </c>
      <c r="JJ641">
        <v>1</v>
      </c>
      <c r="JK641">
        <v>26</v>
      </c>
      <c r="JL641">
        <v>194497.1</v>
      </c>
      <c r="JM641">
        <v>194497.3</v>
      </c>
      <c r="JN641">
        <v>1.88477</v>
      </c>
      <c r="JO641">
        <v>2.62085</v>
      </c>
      <c r="JP641">
        <v>1.49658</v>
      </c>
      <c r="JQ641">
        <v>2.34619</v>
      </c>
      <c r="JR641">
        <v>1.54907</v>
      </c>
      <c r="JS641">
        <v>2.36084</v>
      </c>
      <c r="JT641">
        <v>36.5996</v>
      </c>
      <c r="JU641">
        <v>24.1751</v>
      </c>
      <c r="JV641">
        <v>18</v>
      </c>
      <c r="JW641">
        <v>484.067</v>
      </c>
      <c r="JX641">
        <v>486.101</v>
      </c>
      <c r="JY641">
        <v>27.1932</v>
      </c>
      <c r="JZ641">
        <v>29.1761</v>
      </c>
      <c r="KA641">
        <v>29.9999</v>
      </c>
      <c r="KB641">
        <v>29.4397</v>
      </c>
      <c r="KC641">
        <v>29.4459</v>
      </c>
      <c r="KD641">
        <v>37.8272</v>
      </c>
      <c r="KE641">
        <v>18.6847</v>
      </c>
      <c r="KF641">
        <v>54.7605</v>
      </c>
      <c r="KG641">
        <v>27.2122</v>
      </c>
      <c r="KH641">
        <v>787.671</v>
      </c>
      <c r="KI641">
        <v>19.5787</v>
      </c>
      <c r="KJ641">
        <v>101.827</v>
      </c>
      <c r="KK641">
        <v>91.3951</v>
      </c>
    </row>
    <row r="642" spans="1:297">
      <c r="A642">
        <v>624</v>
      </c>
      <c r="B642">
        <v>1758659436.1</v>
      </c>
      <c r="C642">
        <v>17803.09999990463</v>
      </c>
      <c r="D642" t="s">
        <v>1698</v>
      </c>
      <c r="E642" t="s">
        <v>1699</v>
      </c>
      <c r="F642">
        <v>5</v>
      </c>
      <c r="G642" t="s">
        <v>1413</v>
      </c>
      <c r="H642" t="s">
        <v>438</v>
      </c>
      <c r="I642">
        <v>1758659428.6</v>
      </c>
      <c r="J642">
        <f>(K642)/1000</f>
        <v>0</v>
      </c>
      <c r="K642">
        <f>IF(DP642, AN642, AH642)</f>
        <v>0</v>
      </c>
      <c r="L642">
        <f>IF(DP642, AI642, AG642)</f>
        <v>0</v>
      </c>
      <c r="M642">
        <f>DR642 - IF(AU642&gt;1, L642*DL642*100.0/(AW642), 0)</f>
        <v>0</v>
      </c>
      <c r="N642">
        <f>((T642-J642/2)*M642-L642)/(T642+J642/2)</f>
        <v>0</v>
      </c>
      <c r="O642">
        <f>N642*(DY642+DZ642)/1000.0</f>
        <v>0</v>
      </c>
      <c r="P642">
        <f>(DR642 - IF(AU642&gt;1, L642*DL642*100.0/(AW642), 0))*(DY642+DZ642)/1000.0</f>
        <v>0</v>
      </c>
      <c r="Q642">
        <f>2.0/((1/S642-1/R642)+SIGN(S642)*SQRT((1/S642-1/R642)*(1/S642-1/R642) + 4*DM642/((DM642+1)*(DM642+1))*(2*1/S642*1/R642-1/R642*1/R642)))</f>
        <v>0</v>
      </c>
      <c r="R642">
        <f>IF(LEFT(DN642,1)&lt;&gt;"0",IF(LEFT(DN642,1)="1",3.0,DO642),$D$5+$E$5*(EF642*DY642/($K$5*1000))+$F$5*(EF642*DY642/($K$5*1000))*MAX(MIN(DL642,$J$5),$I$5)*MAX(MIN(DL642,$J$5),$I$5)+$G$5*MAX(MIN(DL642,$J$5),$I$5)*(EF642*DY642/($K$5*1000))+$H$5*(EF642*DY642/($K$5*1000))*(EF642*DY642/($K$5*1000)))</f>
        <v>0</v>
      </c>
      <c r="S642">
        <f>J642*(1000-(1000*0.61365*exp(17.502*W642/(240.97+W642))/(DY642+DZ642)+DT642)/2)/(1000*0.61365*exp(17.502*W642/(240.97+W642))/(DY642+DZ642)-DT642)</f>
        <v>0</v>
      </c>
      <c r="T642">
        <f>1/((DM642+1)/(Q642/1.6)+1/(R642/1.37)) + DM642/((DM642+1)/(Q642/1.6) + DM642/(R642/1.37))</f>
        <v>0</v>
      </c>
      <c r="U642">
        <f>(DH642*DK642)</f>
        <v>0</v>
      </c>
      <c r="V642">
        <f>(EA642+(U642+2*0.95*5.67E-8*(((EA642+$B$9)+273)^4-(EA642+273)^4)-44100*J642)/(1.84*29.3*R642+8*0.95*5.67E-8*(EA642+273)^3))</f>
        <v>0</v>
      </c>
      <c r="W642">
        <f>($C$9*EB642+$D$9*EC642+$E$9*V642)</f>
        <v>0</v>
      </c>
      <c r="X642">
        <f>0.61365*exp(17.502*W642/(240.97+W642))</f>
        <v>0</v>
      </c>
      <c r="Y642">
        <f>(Z642/AA642*100)</f>
        <v>0</v>
      </c>
      <c r="Z642">
        <f>DT642*(DY642+DZ642)/1000</f>
        <v>0</v>
      </c>
      <c r="AA642">
        <f>0.61365*exp(17.502*EA642/(240.97+EA642))</f>
        <v>0</v>
      </c>
      <c r="AB642">
        <f>(X642-DT642*(DY642+DZ642)/1000)</f>
        <v>0</v>
      </c>
      <c r="AC642">
        <f>(-J642*44100)</f>
        <v>0</v>
      </c>
      <c r="AD642">
        <f>2*29.3*R642*0.92*(EA642-W642)</f>
        <v>0</v>
      </c>
      <c r="AE642">
        <f>2*0.95*5.67E-8*(((EA642+$B$9)+273)^4-(W642+273)^4)</f>
        <v>0</v>
      </c>
      <c r="AF642">
        <f>U642+AE642+AC642+AD642</f>
        <v>0</v>
      </c>
      <c r="AG642">
        <f>DX642*AU642*(DS642-DR642*(1000-AU642*DU642)/(1000-AU642*DT642))/(100*DL642)</f>
        <v>0</v>
      </c>
      <c r="AH642">
        <f>1000*DX642*AU642*(DT642-DU642)/(100*DL642*(1000-AU642*DT642))</f>
        <v>0</v>
      </c>
      <c r="AI642">
        <f>(AJ642 - AK642 - DY642*1E3/(8.314*(EA642+273.15)) * AM642/DX642 * AL642) * DX642/(100*DL642) * (1000 - DU642)/1000</f>
        <v>0</v>
      </c>
      <c r="AJ642">
        <v>789.1385481029389</v>
      </c>
      <c r="AK642">
        <v>752.9619696969695</v>
      </c>
      <c r="AL642">
        <v>3.340792522987451</v>
      </c>
      <c r="AM642">
        <v>65.18477943434209</v>
      </c>
      <c r="AN642">
        <f>(AP642 - AO642 + DY642*1E3/(8.314*(EA642+273.15)) * AR642/DX642 * AQ642) * DX642/(100*DL642) * 1000/(1000 - AP642)</f>
        <v>0</v>
      </c>
      <c r="AO642">
        <v>19.64849253174334</v>
      </c>
      <c r="AP642">
        <v>21.93446484848485</v>
      </c>
      <c r="AQ642">
        <v>9.277580024415382E-06</v>
      </c>
      <c r="AR642">
        <v>105.4763033524908</v>
      </c>
      <c r="AS642">
        <v>0</v>
      </c>
      <c r="AT642">
        <v>0</v>
      </c>
      <c r="AU642">
        <f>IF(AS642*$H$15&gt;=AW642,1.0,(AW642/(AW642-AS642*$H$15)))</f>
        <v>0</v>
      </c>
      <c r="AV642">
        <f>(AU642-1)*100</f>
        <v>0</v>
      </c>
      <c r="AW642">
        <f>MAX(0,($B$15+$C$15*EF642)/(1+$D$15*EF642)*DY642/(EA642+273)*$E$15)</f>
        <v>0</v>
      </c>
      <c r="AX642" t="s">
        <v>439</v>
      </c>
      <c r="AY642" t="s">
        <v>439</v>
      </c>
      <c r="AZ642">
        <v>0</v>
      </c>
      <c r="BA642">
        <v>0</v>
      </c>
      <c r="BB642">
        <f>1-AZ642/BA642</f>
        <v>0</v>
      </c>
      <c r="BC642">
        <v>0</v>
      </c>
      <c r="BD642" t="s">
        <v>439</v>
      </c>
      <c r="BE642" t="s">
        <v>439</v>
      </c>
      <c r="BF642">
        <v>0</v>
      </c>
      <c r="BG642">
        <v>0</v>
      </c>
      <c r="BH642">
        <f>1-BF642/BG642</f>
        <v>0</v>
      </c>
      <c r="BI642">
        <v>0.5</v>
      </c>
      <c r="BJ642">
        <f>DI642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439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DH642">
        <f>$B$13*EG642+$C$13*EH642+$F$13*ES642*(1-EV642)</f>
        <v>0</v>
      </c>
      <c r="DI642">
        <f>DH642*DJ642</f>
        <v>0</v>
      </c>
      <c r="DJ642">
        <f>($B$13*$D$11+$C$13*$D$11+$F$13*((FF642+EX642)/MAX(FF642+EX642+FG642, 0.1)*$I$11+FG642/MAX(FF642+EX642+FG642, 0.1)*$J$11))/($B$13+$C$13+$F$13)</f>
        <v>0</v>
      </c>
      <c r="DK642">
        <f>($B$13*$K$11+$C$13*$K$11+$F$13*((FF642+EX642)/MAX(FF642+EX642+FG642, 0.1)*$P$11+FG642/MAX(FF642+EX642+FG642, 0.1)*$Q$11))/($B$13+$C$13+$F$13)</f>
        <v>0</v>
      </c>
      <c r="DL642">
        <v>5.79</v>
      </c>
      <c r="DM642">
        <v>0.5</v>
      </c>
      <c r="DN642" t="s">
        <v>440</v>
      </c>
      <c r="DO642">
        <v>2</v>
      </c>
      <c r="DP642" t="b">
        <v>1</v>
      </c>
      <c r="DQ642">
        <v>1758659428.6</v>
      </c>
      <c r="DR642">
        <v>713.647037037037</v>
      </c>
      <c r="DS642">
        <v>758.5037407407407</v>
      </c>
      <c r="DT642">
        <v>21.92981481481482</v>
      </c>
      <c r="DU642">
        <v>19.64841481481481</v>
      </c>
      <c r="DV642">
        <v>714.8534814814816</v>
      </c>
      <c r="DW642">
        <v>21.65017037037037</v>
      </c>
      <c r="DX642">
        <v>500.062</v>
      </c>
      <c r="DY642">
        <v>90.23068518518518</v>
      </c>
      <c r="DZ642">
        <v>0.06857632592592593</v>
      </c>
      <c r="EA642">
        <v>28.70153703703704</v>
      </c>
      <c r="EB642">
        <v>29.97852592592593</v>
      </c>
      <c r="EC642">
        <v>999.9000000000001</v>
      </c>
      <c r="ED642">
        <v>0</v>
      </c>
      <c r="EE642">
        <v>0</v>
      </c>
      <c r="EF642">
        <v>9988.702592592592</v>
      </c>
      <c r="EG642">
        <v>0</v>
      </c>
      <c r="EH642">
        <v>11.3535</v>
      </c>
      <c r="EI642">
        <v>-44.85663703703703</v>
      </c>
      <c r="EJ642">
        <v>729.6482222222222</v>
      </c>
      <c r="EK642">
        <v>773.7058518518519</v>
      </c>
      <c r="EL642">
        <v>2.281404444444444</v>
      </c>
      <c r="EM642">
        <v>758.5037407407407</v>
      </c>
      <c r="EN642">
        <v>19.64841481481481</v>
      </c>
      <c r="EO642">
        <v>1.978741851851852</v>
      </c>
      <c r="EP642">
        <v>1.77289</v>
      </c>
      <c r="EQ642">
        <v>17.27524444444444</v>
      </c>
      <c r="ER642">
        <v>15.54978148148148</v>
      </c>
      <c r="ES642">
        <v>1999.99</v>
      </c>
      <c r="ET642">
        <v>0.979998111111111</v>
      </c>
      <c r="EU642">
        <v>0.02000208888888889</v>
      </c>
      <c r="EV642">
        <v>0</v>
      </c>
      <c r="EW642">
        <v>1007.071851851852</v>
      </c>
      <c r="EX642">
        <v>5.00078</v>
      </c>
      <c r="EY642">
        <v>19662.31111111111</v>
      </c>
      <c r="EZ642">
        <v>16379.54814814815</v>
      </c>
      <c r="FA642">
        <v>39.46737037037037</v>
      </c>
      <c r="FB642">
        <v>40.375</v>
      </c>
      <c r="FC642">
        <v>39.76137037037037</v>
      </c>
      <c r="FD642">
        <v>40.03214814814815</v>
      </c>
      <c r="FE642">
        <v>40.53685185185185</v>
      </c>
      <c r="FF642">
        <v>1955.09</v>
      </c>
      <c r="FG642">
        <v>39.9</v>
      </c>
      <c r="FH642">
        <v>0</v>
      </c>
      <c r="FI642">
        <v>1758659434.8</v>
      </c>
      <c r="FJ642">
        <v>0</v>
      </c>
      <c r="FK642">
        <v>1007.128461538462</v>
      </c>
      <c r="FL642">
        <v>17.00991453507585</v>
      </c>
      <c r="FM642">
        <v>329.5829062146043</v>
      </c>
      <c r="FN642">
        <v>19663.35769230769</v>
      </c>
      <c r="FO642">
        <v>15</v>
      </c>
      <c r="FP642">
        <v>0</v>
      </c>
      <c r="FQ642" t="s">
        <v>441</v>
      </c>
      <c r="FR642">
        <v>1746989605.5</v>
      </c>
      <c r="FS642">
        <v>1746989593.5</v>
      </c>
      <c r="FT642">
        <v>0</v>
      </c>
      <c r="FU642">
        <v>-0.274</v>
      </c>
      <c r="FV642">
        <v>-0.002</v>
      </c>
      <c r="FW642">
        <v>2.549</v>
      </c>
      <c r="FX642">
        <v>0.129</v>
      </c>
      <c r="FY642">
        <v>420</v>
      </c>
      <c r="FZ642">
        <v>17</v>
      </c>
      <c r="GA642">
        <v>0.02</v>
      </c>
      <c r="GB642">
        <v>0.04</v>
      </c>
      <c r="GC642">
        <v>-44.5394125</v>
      </c>
      <c r="GD642">
        <v>-5.845174108817953</v>
      </c>
      <c r="GE642">
        <v>0.5645409312828872</v>
      </c>
      <c r="GF642">
        <v>0</v>
      </c>
      <c r="GG642">
        <v>1006.147647058824</v>
      </c>
      <c r="GH642">
        <v>16.41650115077982</v>
      </c>
      <c r="GI642">
        <v>1.625068430818929</v>
      </c>
      <c r="GJ642">
        <v>0</v>
      </c>
      <c r="GK642">
        <v>2.28002025</v>
      </c>
      <c r="GL642">
        <v>0.02837347091932416</v>
      </c>
      <c r="GM642">
        <v>0.003050939599123501</v>
      </c>
      <c r="GN642">
        <v>1</v>
      </c>
      <c r="GO642">
        <v>1</v>
      </c>
      <c r="GP642">
        <v>3</v>
      </c>
      <c r="GQ642" t="s">
        <v>448</v>
      </c>
      <c r="GR642">
        <v>3.10244</v>
      </c>
      <c r="GS642">
        <v>2.72632</v>
      </c>
      <c r="GT642">
        <v>0.131271</v>
      </c>
      <c r="GU642">
        <v>0.13655</v>
      </c>
      <c r="GV642">
        <v>0.100844</v>
      </c>
      <c r="GW642">
        <v>0.0945801</v>
      </c>
      <c r="GX642">
        <v>22678.7</v>
      </c>
      <c r="GY642">
        <v>20489.3</v>
      </c>
      <c r="GZ642">
        <v>26669.9</v>
      </c>
      <c r="HA642">
        <v>23952.5</v>
      </c>
      <c r="HB642">
        <v>38379.8</v>
      </c>
      <c r="HC642">
        <v>32069.8</v>
      </c>
      <c r="HD642">
        <v>46574.3</v>
      </c>
      <c r="HE642">
        <v>37899.9</v>
      </c>
      <c r="HF642">
        <v>1.86788</v>
      </c>
      <c r="HG642">
        <v>1.84775</v>
      </c>
      <c r="HH642">
        <v>0.180814</v>
      </c>
      <c r="HI642">
        <v>0</v>
      </c>
      <c r="HJ642">
        <v>27.0395</v>
      </c>
      <c r="HK642">
        <v>999.9</v>
      </c>
      <c r="HL642">
        <v>44.7</v>
      </c>
      <c r="HM642">
        <v>32.2</v>
      </c>
      <c r="HN642">
        <v>23.9235</v>
      </c>
      <c r="HO642">
        <v>60.8123</v>
      </c>
      <c r="HP642">
        <v>22.2556</v>
      </c>
      <c r="HQ642">
        <v>1</v>
      </c>
      <c r="HR642">
        <v>0.147043</v>
      </c>
      <c r="HS642">
        <v>0.0400436</v>
      </c>
      <c r="HT642">
        <v>20.2801</v>
      </c>
      <c r="HU642">
        <v>5.2104</v>
      </c>
      <c r="HV642">
        <v>11.9794</v>
      </c>
      <c r="HW642">
        <v>4.9635</v>
      </c>
      <c r="HX642">
        <v>3.27425</v>
      </c>
      <c r="HY642">
        <v>9999</v>
      </c>
      <c r="HZ642">
        <v>9999</v>
      </c>
      <c r="IA642">
        <v>9999</v>
      </c>
      <c r="IB642">
        <v>999.9</v>
      </c>
      <c r="IC642">
        <v>1.86392</v>
      </c>
      <c r="ID642">
        <v>1.86008</v>
      </c>
      <c r="IE642">
        <v>1.8584</v>
      </c>
      <c r="IF642">
        <v>1.85974</v>
      </c>
      <c r="IG642">
        <v>1.85989</v>
      </c>
      <c r="IH642">
        <v>1.85837</v>
      </c>
      <c r="II642">
        <v>1.85745</v>
      </c>
      <c r="IJ642">
        <v>1.85242</v>
      </c>
      <c r="IK642">
        <v>0</v>
      </c>
      <c r="IL642">
        <v>0</v>
      </c>
      <c r="IM642">
        <v>0</v>
      </c>
      <c r="IN642">
        <v>0</v>
      </c>
      <c r="IO642" t="s">
        <v>443</v>
      </c>
      <c r="IP642" t="s">
        <v>444</v>
      </c>
      <c r="IQ642" t="s">
        <v>445</v>
      </c>
      <c r="IR642" t="s">
        <v>445</v>
      </c>
      <c r="IS642" t="s">
        <v>445</v>
      </c>
      <c r="IT642" t="s">
        <v>445</v>
      </c>
      <c r="IU642">
        <v>0</v>
      </c>
      <c r="IV642">
        <v>100</v>
      </c>
      <c r="IW642">
        <v>100</v>
      </c>
      <c r="IX642">
        <v>-1.194</v>
      </c>
      <c r="IY642">
        <v>0.2797</v>
      </c>
      <c r="IZ642">
        <v>-1.101190050776656</v>
      </c>
      <c r="JA642">
        <v>-0.0009077452495023094</v>
      </c>
      <c r="JB642">
        <v>1.260287539409167E-06</v>
      </c>
      <c r="JC642">
        <v>-2.747980142854786E-10</v>
      </c>
      <c r="JD642">
        <v>0.01164710740424388</v>
      </c>
      <c r="JE642">
        <v>0.002354074995816399</v>
      </c>
      <c r="JF642">
        <v>0.0004967520844642659</v>
      </c>
      <c r="JG642">
        <v>-1.558376616488758E-06</v>
      </c>
      <c r="JH642">
        <v>1</v>
      </c>
      <c r="JI642">
        <v>1955</v>
      </c>
      <c r="JJ642">
        <v>1</v>
      </c>
      <c r="JK642">
        <v>26</v>
      </c>
      <c r="JL642">
        <v>194497.2</v>
      </c>
      <c r="JM642">
        <v>194497.4</v>
      </c>
      <c r="JN642">
        <v>1.91895</v>
      </c>
      <c r="JO642">
        <v>2.59033</v>
      </c>
      <c r="JP642">
        <v>1.49658</v>
      </c>
      <c r="JQ642">
        <v>2.34619</v>
      </c>
      <c r="JR642">
        <v>1.54907</v>
      </c>
      <c r="JS642">
        <v>2.43896</v>
      </c>
      <c r="JT642">
        <v>36.5996</v>
      </c>
      <c r="JU642">
        <v>24.1751</v>
      </c>
      <c r="JV642">
        <v>18</v>
      </c>
      <c r="JW642">
        <v>484.004</v>
      </c>
      <c r="JX642">
        <v>485.826</v>
      </c>
      <c r="JY642">
        <v>27.2123</v>
      </c>
      <c r="JZ642">
        <v>29.1761</v>
      </c>
      <c r="KA642">
        <v>30</v>
      </c>
      <c r="KB642">
        <v>29.4372</v>
      </c>
      <c r="KC642">
        <v>29.4442</v>
      </c>
      <c r="KD642">
        <v>38.5056</v>
      </c>
      <c r="KE642">
        <v>18.6847</v>
      </c>
      <c r="KF642">
        <v>54.7605</v>
      </c>
      <c r="KG642">
        <v>27.2212</v>
      </c>
      <c r="KH642">
        <v>807.7089999999999</v>
      </c>
      <c r="KI642">
        <v>19.5698</v>
      </c>
      <c r="KJ642">
        <v>101.829</v>
      </c>
      <c r="KK642">
        <v>91.3961</v>
      </c>
    </row>
    <row r="643" spans="1:297">
      <c r="A643">
        <v>625</v>
      </c>
      <c r="B643">
        <v>1758659441.1</v>
      </c>
      <c r="C643">
        <v>17808.09999990463</v>
      </c>
      <c r="D643" t="s">
        <v>1700</v>
      </c>
      <c r="E643" t="s">
        <v>1701</v>
      </c>
      <c r="F643">
        <v>5</v>
      </c>
      <c r="G643" t="s">
        <v>1413</v>
      </c>
      <c r="H643" t="s">
        <v>438</v>
      </c>
      <c r="I643">
        <v>1758659433.314285</v>
      </c>
      <c r="J643">
        <f>(K643)/1000</f>
        <v>0</v>
      </c>
      <c r="K643">
        <f>IF(DP643, AN643, AH643)</f>
        <v>0</v>
      </c>
      <c r="L643">
        <f>IF(DP643, AI643, AG643)</f>
        <v>0</v>
      </c>
      <c r="M643">
        <f>DR643 - IF(AU643&gt;1, L643*DL643*100.0/(AW643), 0)</f>
        <v>0</v>
      </c>
      <c r="N643">
        <f>((T643-J643/2)*M643-L643)/(T643+J643/2)</f>
        <v>0</v>
      </c>
      <c r="O643">
        <f>N643*(DY643+DZ643)/1000.0</f>
        <v>0</v>
      </c>
      <c r="P643">
        <f>(DR643 - IF(AU643&gt;1, L643*DL643*100.0/(AW643), 0))*(DY643+DZ643)/1000.0</f>
        <v>0</v>
      </c>
      <c r="Q643">
        <f>2.0/((1/S643-1/R643)+SIGN(S643)*SQRT((1/S643-1/R643)*(1/S643-1/R643) + 4*DM643/((DM643+1)*(DM643+1))*(2*1/S643*1/R643-1/R643*1/R643)))</f>
        <v>0</v>
      </c>
      <c r="R643">
        <f>IF(LEFT(DN643,1)&lt;&gt;"0",IF(LEFT(DN643,1)="1",3.0,DO643),$D$5+$E$5*(EF643*DY643/($K$5*1000))+$F$5*(EF643*DY643/($K$5*1000))*MAX(MIN(DL643,$J$5),$I$5)*MAX(MIN(DL643,$J$5),$I$5)+$G$5*MAX(MIN(DL643,$J$5),$I$5)*(EF643*DY643/($K$5*1000))+$H$5*(EF643*DY643/($K$5*1000))*(EF643*DY643/($K$5*1000)))</f>
        <v>0</v>
      </c>
      <c r="S643">
        <f>J643*(1000-(1000*0.61365*exp(17.502*W643/(240.97+W643))/(DY643+DZ643)+DT643)/2)/(1000*0.61365*exp(17.502*W643/(240.97+W643))/(DY643+DZ643)-DT643)</f>
        <v>0</v>
      </c>
      <c r="T643">
        <f>1/((DM643+1)/(Q643/1.6)+1/(R643/1.37)) + DM643/((DM643+1)/(Q643/1.6) + DM643/(R643/1.37))</f>
        <v>0</v>
      </c>
      <c r="U643">
        <f>(DH643*DK643)</f>
        <v>0</v>
      </c>
      <c r="V643">
        <f>(EA643+(U643+2*0.95*5.67E-8*(((EA643+$B$9)+273)^4-(EA643+273)^4)-44100*J643)/(1.84*29.3*R643+8*0.95*5.67E-8*(EA643+273)^3))</f>
        <v>0</v>
      </c>
      <c r="W643">
        <f>($C$9*EB643+$D$9*EC643+$E$9*V643)</f>
        <v>0</v>
      </c>
      <c r="X643">
        <f>0.61365*exp(17.502*W643/(240.97+W643))</f>
        <v>0</v>
      </c>
      <c r="Y643">
        <f>(Z643/AA643*100)</f>
        <v>0</v>
      </c>
      <c r="Z643">
        <f>DT643*(DY643+DZ643)/1000</f>
        <v>0</v>
      </c>
      <c r="AA643">
        <f>0.61365*exp(17.502*EA643/(240.97+EA643))</f>
        <v>0</v>
      </c>
      <c r="AB643">
        <f>(X643-DT643*(DY643+DZ643)/1000)</f>
        <v>0</v>
      </c>
      <c r="AC643">
        <f>(-J643*44100)</f>
        <v>0</v>
      </c>
      <c r="AD643">
        <f>2*29.3*R643*0.92*(EA643-W643)</f>
        <v>0</v>
      </c>
      <c r="AE643">
        <f>2*0.95*5.67E-8*(((EA643+$B$9)+273)^4-(W643+273)^4)</f>
        <v>0</v>
      </c>
      <c r="AF643">
        <f>U643+AE643+AC643+AD643</f>
        <v>0</v>
      </c>
      <c r="AG643">
        <f>DX643*AU643*(DS643-DR643*(1000-AU643*DU643)/(1000-AU643*DT643))/(100*DL643)</f>
        <v>0</v>
      </c>
      <c r="AH643">
        <f>1000*DX643*AU643*(DT643-DU643)/(100*DL643*(1000-AU643*DT643))</f>
        <v>0</v>
      </c>
      <c r="AI643">
        <f>(AJ643 - AK643 - DY643*1E3/(8.314*(EA643+273.15)) * AM643/DX643 * AL643) * DX643/(100*DL643) * (1000 - DU643)/1000</f>
        <v>0</v>
      </c>
      <c r="AJ643">
        <v>806.3429572435093</v>
      </c>
      <c r="AK643">
        <v>769.6632545454542</v>
      </c>
      <c r="AL643">
        <v>3.338650115700062</v>
      </c>
      <c r="AM643">
        <v>65.18477943434209</v>
      </c>
      <c r="AN643">
        <f>(AP643 - AO643 + DY643*1E3/(8.314*(EA643+273.15)) * AR643/DX643 * AQ643) * DX643/(100*DL643) * 1000/(1000 - AP643)</f>
        <v>0</v>
      </c>
      <c r="AO643">
        <v>19.64668944862504</v>
      </c>
      <c r="AP643">
        <v>21.93384666666665</v>
      </c>
      <c r="AQ643">
        <v>-3.011303339735238E-06</v>
      </c>
      <c r="AR643">
        <v>105.4763033524908</v>
      </c>
      <c r="AS643">
        <v>0</v>
      </c>
      <c r="AT643">
        <v>0</v>
      </c>
      <c r="AU643">
        <f>IF(AS643*$H$15&gt;=AW643,1.0,(AW643/(AW643-AS643*$H$15)))</f>
        <v>0</v>
      </c>
      <c r="AV643">
        <f>(AU643-1)*100</f>
        <v>0</v>
      </c>
      <c r="AW643">
        <f>MAX(0,($B$15+$C$15*EF643)/(1+$D$15*EF643)*DY643/(EA643+273)*$E$15)</f>
        <v>0</v>
      </c>
      <c r="AX643" t="s">
        <v>439</v>
      </c>
      <c r="AY643" t="s">
        <v>439</v>
      </c>
      <c r="AZ643">
        <v>0</v>
      </c>
      <c r="BA643">
        <v>0</v>
      </c>
      <c r="BB643">
        <f>1-AZ643/BA643</f>
        <v>0</v>
      </c>
      <c r="BC643">
        <v>0</v>
      </c>
      <c r="BD643" t="s">
        <v>439</v>
      </c>
      <c r="BE643" t="s">
        <v>439</v>
      </c>
      <c r="BF643">
        <v>0</v>
      </c>
      <c r="BG643">
        <v>0</v>
      </c>
      <c r="BH643">
        <f>1-BF643/BG643</f>
        <v>0</v>
      </c>
      <c r="BI643">
        <v>0.5</v>
      </c>
      <c r="BJ643">
        <f>DI643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439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DH643">
        <f>$B$13*EG643+$C$13*EH643+$F$13*ES643*(1-EV643)</f>
        <v>0</v>
      </c>
      <c r="DI643">
        <f>DH643*DJ643</f>
        <v>0</v>
      </c>
      <c r="DJ643">
        <f>($B$13*$D$11+$C$13*$D$11+$F$13*((FF643+EX643)/MAX(FF643+EX643+FG643, 0.1)*$I$11+FG643/MAX(FF643+EX643+FG643, 0.1)*$J$11))/($B$13+$C$13+$F$13)</f>
        <v>0</v>
      </c>
      <c r="DK643">
        <f>($B$13*$K$11+$C$13*$K$11+$F$13*((FF643+EX643)/MAX(FF643+EX643+FG643, 0.1)*$P$11+FG643/MAX(FF643+EX643+FG643, 0.1)*$Q$11))/($B$13+$C$13+$F$13)</f>
        <v>0</v>
      </c>
      <c r="DL643">
        <v>5.79</v>
      </c>
      <c r="DM643">
        <v>0.5</v>
      </c>
      <c r="DN643" t="s">
        <v>440</v>
      </c>
      <c r="DO643">
        <v>2</v>
      </c>
      <c r="DP643" t="b">
        <v>1</v>
      </c>
      <c r="DQ643">
        <v>1758659433.314285</v>
      </c>
      <c r="DR643">
        <v>729.0079285714284</v>
      </c>
      <c r="DS643">
        <v>774.3503928571429</v>
      </c>
      <c r="DT643">
        <v>21.93199642857143</v>
      </c>
      <c r="DU643">
        <v>19.64782857142857</v>
      </c>
      <c r="DV643">
        <v>730.2068928571427</v>
      </c>
      <c r="DW643">
        <v>21.6523</v>
      </c>
      <c r="DX643">
        <v>500.011857142857</v>
      </c>
      <c r="DY643">
        <v>90.23061785714286</v>
      </c>
      <c r="DZ643">
        <v>0.06854537500000001</v>
      </c>
      <c r="EA643">
        <v>28.70273928571429</v>
      </c>
      <c r="EB643">
        <v>29.98725</v>
      </c>
      <c r="EC643">
        <v>999.9000000000002</v>
      </c>
      <c r="ED643">
        <v>0</v>
      </c>
      <c r="EE643">
        <v>0</v>
      </c>
      <c r="EF643">
        <v>9981.208214285714</v>
      </c>
      <c r="EG643">
        <v>0</v>
      </c>
      <c r="EH643">
        <v>11.3535</v>
      </c>
      <c r="EI643">
        <v>-45.34243214285713</v>
      </c>
      <c r="EJ643">
        <v>745.3552142857143</v>
      </c>
      <c r="EK643">
        <v>789.869607142857</v>
      </c>
      <c r="EL643">
        <v>2.284168928571429</v>
      </c>
      <c r="EM643">
        <v>774.3503928571429</v>
      </c>
      <c r="EN643">
        <v>19.64782857142857</v>
      </c>
      <c r="EO643">
        <v>1.9789375</v>
      </c>
      <c r="EP643">
        <v>1.772835714285714</v>
      </c>
      <c r="EQ643">
        <v>17.27680357142857</v>
      </c>
      <c r="ER643">
        <v>15.54931428571428</v>
      </c>
      <c r="ES643">
        <v>2000.004642857143</v>
      </c>
      <c r="ET643">
        <v>0.9799982142857141</v>
      </c>
      <c r="EU643">
        <v>0.02000198214285714</v>
      </c>
      <c r="EV643">
        <v>0</v>
      </c>
      <c r="EW643">
        <v>1008.390357142857</v>
      </c>
      <c r="EX643">
        <v>5.00078</v>
      </c>
      <c r="EY643">
        <v>19688.71785714286</v>
      </c>
      <c r="EZ643">
        <v>16379.66428571429</v>
      </c>
      <c r="FA643">
        <v>39.45735714285713</v>
      </c>
      <c r="FB643">
        <v>40.37049999999999</v>
      </c>
      <c r="FC643">
        <v>39.75867857142856</v>
      </c>
      <c r="FD643">
        <v>40.02214285714285</v>
      </c>
      <c r="FE643">
        <v>40.53332142857143</v>
      </c>
      <c r="FF643">
        <v>1955.104642857143</v>
      </c>
      <c r="FG643">
        <v>39.9</v>
      </c>
      <c r="FH643">
        <v>0</v>
      </c>
      <c r="FI643">
        <v>1758659439.6</v>
      </c>
      <c r="FJ643">
        <v>0</v>
      </c>
      <c r="FK643">
        <v>1008.471153846154</v>
      </c>
      <c r="FL643">
        <v>17.11760682892723</v>
      </c>
      <c r="FM643">
        <v>340.3111111031834</v>
      </c>
      <c r="FN643">
        <v>19690.22692307692</v>
      </c>
      <c r="FO643">
        <v>15</v>
      </c>
      <c r="FP643">
        <v>0</v>
      </c>
      <c r="FQ643" t="s">
        <v>441</v>
      </c>
      <c r="FR643">
        <v>1746989605.5</v>
      </c>
      <c r="FS643">
        <v>1746989593.5</v>
      </c>
      <c r="FT643">
        <v>0</v>
      </c>
      <c r="FU643">
        <v>-0.274</v>
      </c>
      <c r="FV643">
        <v>-0.002</v>
      </c>
      <c r="FW643">
        <v>2.549</v>
      </c>
      <c r="FX643">
        <v>0.129</v>
      </c>
      <c r="FY643">
        <v>420</v>
      </c>
      <c r="FZ643">
        <v>17</v>
      </c>
      <c r="GA643">
        <v>0.02</v>
      </c>
      <c r="GB643">
        <v>0.04</v>
      </c>
      <c r="GC643">
        <v>-45.06092682926829</v>
      </c>
      <c r="GD643">
        <v>-6.114100348432137</v>
      </c>
      <c r="GE643">
        <v>0.6047420449972926</v>
      </c>
      <c r="GF643">
        <v>0</v>
      </c>
      <c r="GG643">
        <v>1007.623235294118</v>
      </c>
      <c r="GH643">
        <v>16.94652406155898</v>
      </c>
      <c r="GI643">
        <v>1.676747061826134</v>
      </c>
      <c r="GJ643">
        <v>0</v>
      </c>
      <c r="GK643">
        <v>2.282861219512195</v>
      </c>
      <c r="GL643">
        <v>0.03418097560975442</v>
      </c>
      <c r="GM643">
        <v>0.003724281037260392</v>
      </c>
      <c r="GN643">
        <v>1</v>
      </c>
      <c r="GO643">
        <v>1</v>
      </c>
      <c r="GP643">
        <v>3</v>
      </c>
      <c r="GQ643" t="s">
        <v>448</v>
      </c>
      <c r="GR643">
        <v>3.10197</v>
      </c>
      <c r="GS643">
        <v>2.72671</v>
      </c>
      <c r="GT643">
        <v>0.13322</v>
      </c>
      <c r="GU643">
        <v>0.138505</v>
      </c>
      <c r="GV643">
        <v>0.100846</v>
      </c>
      <c r="GW643">
        <v>0.0945275</v>
      </c>
      <c r="GX643">
        <v>22628.1</v>
      </c>
      <c r="GY643">
        <v>20443</v>
      </c>
      <c r="GZ643">
        <v>26670.1</v>
      </c>
      <c r="HA643">
        <v>23952.5</v>
      </c>
      <c r="HB643">
        <v>38379.9</v>
      </c>
      <c r="HC643">
        <v>32072.3</v>
      </c>
      <c r="HD643">
        <v>46574.3</v>
      </c>
      <c r="HE643">
        <v>37900.3</v>
      </c>
      <c r="HF643">
        <v>1.8672</v>
      </c>
      <c r="HG643">
        <v>1.8484</v>
      </c>
      <c r="HH643">
        <v>0.181574</v>
      </c>
      <c r="HI643">
        <v>0</v>
      </c>
      <c r="HJ643">
        <v>27.0413</v>
      </c>
      <c r="HK643">
        <v>999.9</v>
      </c>
      <c r="HL643">
        <v>44.7</v>
      </c>
      <c r="HM643">
        <v>32.2</v>
      </c>
      <c r="HN643">
        <v>23.9255</v>
      </c>
      <c r="HO643">
        <v>60.8523</v>
      </c>
      <c r="HP643">
        <v>22.3998</v>
      </c>
      <c r="HQ643">
        <v>1</v>
      </c>
      <c r="HR643">
        <v>0.147053</v>
      </c>
      <c r="HS643">
        <v>0.0557407</v>
      </c>
      <c r="HT643">
        <v>20.2799</v>
      </c>
      <c r="HU643">
        <v>5.21025</v>
      </c>
      <c r="HV643">
        <v>11.9798</v>
      </c>
      <c r="HW643">
        <v>4.9636</v>
      </c>
      <c r="HX643">
        <v>3.27438</v>
      </c>
      <c r="HY643">
        <v>9999</v>
      </c>
      <c r="HZ643">
        <v>9999</v>
      </c>
      <c r="IA643">
        <v>9999</v>
      </c>
      <c r="IB643">
        <v>999.9</v>
      </c>
      <c r="IC643">
        <v>1.86391</v>
      </c>
      <c r="ID643">
        <v>1.86007</v>
      </c>
      <c r="IE643">
        <v>1.85843</v>
      </c>
      <c r="IF643">
        <v>1.85974</v>
      </c>
      <c r="IG643">
        <v>1.85989</v>
      </c>
      <c r="IH643">
        <v>1.85838</v>
      </c>
      <c r="II643">
        <v>1.85746</v>
      </c>
      <c r="IJ643">
        <v>1.85242</v>
      </c>
      <c r="IK643">
        <v>0</v>
      </c>
      <c r="IL643">
        <v>0</v>
      </c>
      <c r="IM643">
        <v>0</v>
      </c>
      <c r="IN643">
        <v>0</v>
      </c>
      <c r="IO643" t="s">
        <v>443</v>
      </c>
      <c r="IP643" t="s">
        <v>444</v>
      </c>
      <c r="IQ643" t="s">
        <v>445</v>
      </c>
      <c r="IR643" t="s">
        <v>445</v>
      </c>
      <c r="IS643" t="s">
        <v>445</v>
      </c>
      <c r="IT643" t="s">
        <v>445</v>
      </c>
      <c r="IU643">
        <v>0</v>
      </c>
      <c r="IV643">
        <v>100</v>
      </c>
      <c r="IW643">
        <v>100</v>
      </c>
      <c r="IX643">
        <v>-1.186</v>
      </c>
      <c r="IY643">
        <v>0.2798</v>
      </c>
      <c r="IZ643">
        <v>-1.101190050776656</v>
      </c>
      <c r="JA643">
        <v>-0.0009077452495023094</v>
      </c>
      <c r="JB643">
        <v>1.260287539409167E-06</v>
      </c>
      <c r="JC643">
        <v>-2.747980142854786E-10</v>
      </c>
      <c r="JD643">
        <v>0.01164710740424388</v>
      </c>
      <c r="JE643">
        <v>0.002354074995816399</v>
      </c>
      <c r="JF643">
        <v>0.0004967520844642659</v>
      </c>
      <c r="JG643">
        <v>-1.558376616488758E-06</v>
      </c>
      <c r="JH643">
        <v>1</v>
      </c>
      <c r="JI643">
        <v>1955</v>
      </c>
      <c r="JJ643">
        <v>1</v>
      </c>
      <c r="JK643">
        <v>26</v>
      </c>
      <c r="JL643">
        <v>194497.3</v>
      </c>
      <c r="JM643">
        <v>194497.5</v>
      </c>
      <c r="JN643">
        <v>1.94824</v>
      </c>
      <c r="JO643">
        <v>2.61353</v>
      </c>
      <c r="JP643">
        <v>1.49658</v>
      </c>
      <c r="JQ643">
        <v>2.34619</v>
      </c>
      <c r="JR643">
        <v>1.54907</v>
      </c>
      <c r="JS643">
        <v>2.45972</v>
      </c>
      <c r="JT643">
        <v>36.5996</v>
      </c>
      <c r="JU643">
        <v>24.1751</v>
      </c>
      <c r="JV643">
        <v>18</v>
      </c>
      <c r="JW643">
        <v>483.601</v>
      </c>
      <c r="JX643">
        <v>486.241</v>
      </c>
      <c r="JY643">
        <v>27.2238</v>
      </c>
      <c r="JZ643">
        <v>29.1736</v>
      </c>
      <c r="KA643">
        <v>30</v>
      </c>
      <c r="KB643">
        <v>29.436</v>
      </c>
      <c r="KC643">
        <v>29.443</v>
      </c>
      <c r="KD643">
        <v>39.1198</v>
      </c>
      <c r="KE643">
        <v>18.9652</v>
      </c>
      <c r="KF643">
        <v>54.7605</v>
      </c>
      <c r="KG643">
        <v>27.2224</v>
      </c>
      <c r="KH643">
        <v>821.068</v>
      </c>
      <c r="KI643">
        <v>19.5545</v>
      </c>
      <c r="KJ643">
        <v>101.829</v>
      </c>
      <c r="KK643">
        <v>91.3968</v>
      </c>
    </row>
    <row r="644" spans="1:297">
      <c r="A644">
        <v>626</v>
      </c>
      <c r="B644">
        <v>1758659446.1</v>
      </c>
      <c r="C644">
        <v>17813.09999990463</v>
      </c>
      <c r="D644" t="s">
        <v>1702</v>
      </c>
      <c r="E644" t="s">
        <v>1703</v>
      </c>
      <c r="F644">
        <v>5</v>
      </c>
      <c r="G644" t="s">
        <v>1413</v>
      </c>
      <c r="H644" t="s">
        <v>438</v>
      </c>
      <c r="I644">
        <v>1758659438.6</v>
      </c>
      <c r="J644">
        <f>(K644)/1000</f>
        <v>0</v>
      </c>
      <c r="K644">
        <f>IF(DP644, AN644, AH644)</f>
        <v>0</v>
      </c>
      <c r="L644">
        <f>IF(DP644, AI644, AG644)</f>
        <v>0</v>
      </c>
      <c r="M644">
        <f>DR644 - IF(AU644&gt;1, L644*DL644*100.0/(AW644), 0)</f>
        <v>0</v>
      </c>
      <c r="N644">
        <f>((T644-J644/2)*M644-L644)/(T644+J644/2)</f>
        <v>0</v>
      </c>
      <c r="O644">
        <f>N644*(DY644+DZ644)/1000.0</f>
        <v>0</v>
      </c>
      <c r="P644">
        <f>(DR644 - IF(AU644&gt;1, L644*DL644*100.0/(AW644), 0))*(DY644+DZ644)/1000.0</f>
        <v>0</v>
      </c>
      <c r="Q644">
        <f>2.0/((1/S644-1/R644)+SIGN(S644)*SQRT((1/S644-1/R644)*(1/S644-1/R644) + 4*DM644/((DM644+1)*(DM644+1))*(2*1/S644*1/R644-1/R644*1/R644)))</f>
        <v>0</v>
      </c>
      <c r="R644">
        <f>IF(LEFT(DN644,1)&lt;&gt;"0",IF(LEFT(DN644,1)="1",3.0,DO644),$D$5+$E$5*(EF644*DY644/($K$5*1000))+$F$5*(EF644*DY644/($K$5*1000))*MAX(MIN(DL644,$J$5),$I$5)*MAX(MIN(DL644,$J$5),$I$5)+$G$5*MAX(MIN(DL644,$J$5),$I$5)*(EF644*DY644/($K$5*1000))+$H$5*(EF644*DY644/($K$5*1000))*(EF644*DY644/($K$5*1000)))</f>
        <v>0</v>
      </c>
      <c r="S644">
        <f>J644*(1000-(1000*0.61365*exp(17.502*W644/(240.97+W644))/(DY644+DZ644)+DT644)/2)/(1000*0.61365*exp(17.502*W644/(240.97+W644))/(DY644+DZ644)-DT644)</f>
        <v>0</v>
      </c>
      <c r="T644">
        <f>1/((DM644+1)/(Q644/1.6)+1/(R644/1.37)) + DM644/((DM644+1)/(Q644/1.6) + DM644/(R644/1.37))</f>
        <v>0</v>
      </c>
      <c r="U644">
        <f>(DH644*DK644)</f>
        <v>0</v>
      </c>
      <c r="V644">
        <f>(EA644+(U644+2*0.95*5.67E-8*(((EA644+$B$9)+273)^4-(EA644+273)^4)-44100*J644)/(1.84*29.3*R644+8*0.95*5.67E-8*(EA644+273)^3))</f>
        <v>0</v>
      </c>
      <c r="W644">
        <f>($C$9*EB644+$D$9*EC644+$E$9*V644)</f>
        <v>0</v>
      </c>
      <c r="X644">
        <f>0.61365*exp(17.502*W644/(240.97+W644))</f>
        <v>0</v>
      </c>
      <c r="Y644">
        <f>(Z644/AA644*100)</f>
        <v>0</v>
      </c>
      <c r="Z644">
        <f>DT644*(DY644+DZ644)/1000</f>
        <v>0</v>
      </c>
      <c r="AA644">
        <f>0.61365*exp(17.502*EA644/(240.97+EA644))</f>
        <v>0</v>
      </c>
      <c r="AB644">
        <f>(X644-DT644*(DY644+DZ644)/1000)</f>
        <v>0</v>
      </c>
      <c r="AC644">
        <f>(-J644*44100)</f>
        <v>0</v>
      </c>
      <c r="AD644">
        <f>2*29.3*R644*0.92*(EA644-W644)</f>
        <v>0</v>
      </c>
      <c r="AE644">
        <f>2*0.95*5.67E-8*(((EA644+$B$9)+273)^4-(W644+273)^4)</f>
        <v>0</v>
      </c>
      <c r="AF644">
        <f>U644+AE644+AC644+AD644</f>
        <v>0</v>
      </c>
      <c r="AG644">
        <f>DX644*AU644*(DS644-DR644*(1000-AU644*DU644)/(1000-AU644*DT644))/(100*DL644)</f>
        <v>0</v>
      </c>
      <c r="AH644">
        <f>1000*DX644*AU644*(DT644-DU644)/(100*DL644*(1000-AU644*DT644))</f>
        <v>0</v>
      </c>
      <c r="AI644">
        <f>(AJ644 - AK644 - DY644*1E3/(8.314*(EA644+273.15)) * AM644/DX644 * AL644) * DX644/(100*DL644) * (1000 - DU644)/1000</f>
        <v>0</v>
      </c>
      <c r="AJ644">
        <v>823.4382815623316</v>
      </c>
      <c r="AK644">
        <v>786.3039151515146</v>
      </c>
      <c r="AL644">
        <v>3.319998985231349</v>
      </c>
      <c r="AM644">
        <v>65.18477943434209</v>
      </c>
      <c r="AN644">
        <f>(AP644 - AO644 + DY644*1E3/(8.314*(EA644+273.15)) * AR644/DX644 * AQ644) * DX644/(100*DL644) * 1000/(1000 - AP644)</f>
        <v>0</v>
      </c>
      <c r="AO644">
        <v>19.58188873955949</v>
      </c>
      <c r="AP644">
        <v>21.91956969696968</v>
      </c>
      <c r="AQ644">
        <v>-4.298857037322038E-05</v>
      </c>
      <c r="AR644">
        <v>105.4763033524908</v>
      </c>
      <c r="AS644">
        <v>0</v>
      </c>
      <c r="AT644">
        <v>0</v>
      </c>
      <c r="AU644">
        <f>IF(AS644*$H$15&gt;=AW644,1.0,(AW644/(AW644-AS644*$H$15)))</f>
        <v>0</v>
      </c>
      <c r="AV644">
        <f>(AU644-1)*100</f>
        <v>0</v>
      </c>
      <c r="AW644">
        <f>MAX(0,($B$15+$C$15*EF644)/(1+$D$15*EF644)*DY644/(EA644+273)*$E$15)</f>
        <v>0</v>
      </c>
      <c r="AX644" t="s">
        <v>439</v>
      </c>
      <c r="AY644" t="s">
        <v>439</v>
      </c>
      <c r="AZ644">
        <v>0</v>
      </c>
      <c r="BA644">
        <v>0</v>
      </c>
      <c r="BB644">
        <f>1-AZ644/BA644</f>
        <v>0</v>
      </c>
      <c r="BC644">
        <v>0</v>
      </c>
      <c r="BD644" t="s">
        <v>439</v>
      </c>
      <c r="BE644" t="s">
        <v>439</v>
      </c>
      <c r="BF644">
        <v>0</v>
      </c>
      <c r="BG644">
        <v>0</v>
      </c>
      <c r="BH644">
        <f>1-BF644/BG644</f>
        <v>0</v>
      </c>
      <c r="BI644">
        <v>0.5</v>
      </c>
      <c r="BJ644">
        <f>DI644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439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DH644">
        <f>$B$13*EG644+$C$13*EH644+$F$13*ES644*(1-EV644)</f>
        <v>0</v>
      </c>
      <c r="DI644">
        <f>DH644*DJ644</f>
        <v>0</v>
      </c>
      <c r="DJ644">
        <f>($B$13*$D$11+$C$13*$D$11+$F$13*((FF644+EX644)/MAX(FF644+EX644+FG644, 0.1)*$I$11+FG644/MAX(FF644+EX644+FG644, 0.1)*$J$11))/($B$13+$C$13+$F$13)</f>
        <v>0</v>
      </c>
      <c r="DK644">
        <f>($B$13*$K$11+$C$13*$K$11+$F$13*((FF644+EX644)/MAX(FF644+EX644+FG644, 0.1)*$P$11+FG644/MAX(FF644+EX644+FG644, 0.1)*$Q$11))/($B$13+$C$13+$F$13)</f>
        <v>0</v>
      </c>
      <c r="DL644">
        <v>5.79</v>
      </c>
      <c r="DM644">
        <v>0.5</v>
      </c>
      <c r="DN644" t="s">
        <v>440</v>
      </c>
      <c r="DO644">
        <v>2</v>
      </c>
      <c r="DP644" t="b">
        <v>1</v>
      </c>
      <c r="DQ644">
        <v>1758659438.6</v>
      </c>
      <c r="DR644">
        <v>746.2515925925925</v>
      </c>
      <c r="DS644">
        <v>792.1048148148149</v>
      </c>
      <c r="DT644">
        <v>21.93185925925926</v>
      </c>
      <c r="DU644">
        <v>19.62947037037037</v>
      </c>
      <c r="DV644">
        <v>747.4417407407409</v>
      </c>
      <c r="DW644">
        <v>21.65216296296297</v>
      </c>
      <c r="DX644">
        <v>499.9716666666666</v>
      </c>
      <c r="DY644">
        <v>90.23025185185188</v>
      </c>
      <c r="DZ644">
        <v>0.06855308518518519</v>
      </c>
      <c r="EA644">
        <v>28.70581851851852</v>
      </c>
      <c r="EB644">
        <v>29.99446666666667</v>
      </c>
      <c r="EC644">
        <v>999.9000000000001</v>
      </c>
      <c r="ED644">
        <v>0</v>
      </c>
      <c r="EE644">
        <v>0</v>
      </c>
      <c r="EF644">
        <v>9990.951111111111</v>
      </c>
      <c r="EG644">
        <v>0</v>
      </c>
      <c r="EH644">
        <v>11.3535</v>
      </c>
      <c r="EI644">
        <v>-45.85330740740742</v>
      </c>
      <c r="EJ644">
        <v>762.9852592592592</v>
      </c>
      <c r="EK644">
        <v>807.9644074074075</v>
      </c>
      <c r="EL644">
        <v>2.302381111111111</v>
      </c>
      <c r="EM644">
        <v>792.1048148148149</v>
      </c>
      <c r="EN644">
        <v>19.62947037037037</v>
      </c>
      <c r="EO644">
        <v>1.978916296296297</v>
      </c>
      <c r="EP644">
        <v>1.771172592592593</v>
      </c>
      <c r="EQ644">
        <v>17.27663703703704</v>
      </c>
      <c r="ER644">
        <v>15.53465555555555</v>
      </c>
      <c r="ES644">
        <v>1999.993703703704</v>
      </c>
      <c r="ET644">
        <v>0.979998111111111</v>
      </c>
      <c r="EU644">
        <v>0.02000208518518518</v>
      </c>
      <c r="EV644">
        <v>0</v>
      </c>
      <c r="EW644">
        <v>1009.91</v>
      </c>
      <c r="EX644">
        <v>5.00078</v>
      </c>
      <c r="EY644">
        <v>19718.90370370371</v>
      </c>
      <c r="EZ644">
        <v>16379.58148148148</v>
      </c>
      <c r="FA644">
        <v>39.46503703703703</v>
      </c>
      <c r="FB644">
        <v>40.368</v>
      </c>
      <c r="FC644">
        <v>39.76137037037037</v>
      </c>
      <c r="FD644">
        <v>40.02762962962964</v>
      </c>
      <c r="FE644">
        <v>40.516</v>
      </c>
      <c r="FF644">
        <v>1955.093703703704</v>
      </c>
      <c r="FG644">
        <v>39.9</v>
      </c>
      <c r="FH644">
        <v>0</v>
      </c>
      <c r="FI644">
        <v>1758659444.4</v>
      </c>
      <c r="FJ644">
        <v>0</v>
      </c>
      <c r="FK644">
        <v>1009.852692307692</v>
      </c>
      <c r="FL644">
        <v>17.84649572852888</v>
      </c>
      <c r="FM644">
        <v>349.0871794899708</v>
      </c>
      <c r="FN644">
        <v>19717.74615384615</v>
      </c>
      <c r="FO644">
        <v>15</v>
      </c>
      <c r="FP644">
        <v>0</v>
      </c>
      <c r="FQ644" t="s">
        <v>441</v>
      </c>
      <c r="FR644">
        <v>1746989605.5</v>
      </c>
      <c r="FS644">
        <v>1746989593.5</v>
      </c>
      <c r="FT644">
        <v>0</v>
      </c>
      <c r="FU644">
        <v>-0.274</v>
      </c>
      <c r="FV644">
        <v>-0.002</v>
      </c>
      <c r="FW644">
        <v>2.549</v>
      </c>
      <c r="FX644">
        <v>0.129</v>
      </c>
      <c r="FY644">
        <v>420</v>
      </c>
      <c r="FZ644">
        <v>17</v>
      </c>
      <c r="GA644">
        <v>0.02</v>
      </c>
      <c r="GB644">
        <v>0.04</v>
      </c>
      <c r="GC644">
        <v>-45.56115365853658</v>
      </c>
      <c r="GD644">
        <v>-5.821314982578515</v>
      </c>
      <c r="GE644">
        <v>0.5764645336741686</v>
      </c>
      <c r="GF644">
        <v>0</v>
      </c>
      <c r="GG644">
        <v>1009.175294117647</v>
      </c>
      <c r="GH644">
        <v>17.411153535701</v>
      </c>
      <c r="GI644">
        <v>1.721050013447868</v>
      </c>
      <c r="GJ644">
        <v>0</v>
      </c>
      <c r="GK644">
        <v>2.295548292682927</v>
      </c>
      <c r="GL644">
        <v>0.1824503832752571</v>
      </c>
      <c r="GM644">
        <v>0.02218618158184566</v>
      </c>
      <c r="GN644">
        <v>0</v>
      </c>
      <c r="GO644">
        <v>0</v>
      </c>
      <c r="GP644">
        <v>3</v>
      </c>
      <c r="GQ644" t="s">
        <v>459</v>
      </c>
      <c r="GR644">
        <v>3.10206</v>
      </c>
      <c r="GS644">
        <v>2.72704</v>
      </c>
      <c r="GT644">
        <v>0.135134</v>
      </c>
      <c r="GU644">
        <v>0.140403</v>
      </c>
      <c r="GV644">
        <v>0.100788</v>
      </c>
      <c r="GW644">
        <v>0.0943093</v>
      </c>
      <c r="GX644">
        <v>22578</v>
      </c>
      <c r="GY644">
        <v>20398.1</v>
      </c>
      <c r="GZ644">
        <v>26669.9</v>
      </c>
      <c r="HA644">
        <v>23952.6</v>
      </c>
      <c r="HB644">
        <v>38382.7</v>
      </c>
      <c r="HC644">
        <v>32080.1</v>
      </c>
      <c r="HD644">
        <v>46574.3</v>
      </c>
      <c r="HE644">
        <v>37900.1</v>
      </c>
      <c r="HF644">
        <v>1.8678</v>
      </c>
      <c r="HG644">
        <v>1.8483</v>
      </c>
      <c r="HH644">
        <v>0.180606</v>
      </c>
      <c r="HI644">
        <v>0</v>
      </c>
      <c r="HJ644">
        <v>27.0432</v>
      </c>
      <c r="HK644">
        <v>999.9</v>
      </c>
      <c r="HL644">
        <v>44.7</v>
      </c>
      <c r="HM644">
        <v>32.2</v>
      </c>
      <c r="HN644">
        <v>23.9236</v>
      </c>
      <c r="HO644">
        <v>60.8923</v>
      </c>
      <c r="HP644">
        <v>22.5801</v>
      </c>
      <c r="HQ644">
        <v>1</v>
      </c>
      <c r="HR644">
        <v>0.147015</v>
      </c>
      <c r="HS644">
        <v>0.0837446</v>
      </c>
      <c r="HT644">
        <v>20.2801</v>
      </c>
      <c r="HU644">
        <v>5.2107</v>
      </c>
      <c r="HV644">
        <v>11.9798</v>
      </c>
      <c r="HW644">
        <v>4.96335</v>
      </c>
      <c r="HX644">
        <v>3.27438</v>
      </c>
      <c r="HY644">
        <v>9999</v>
      </c>
      <c r="HZ644">
        <v>9999</v>
      </c>
      <c r="IA644">
        <v>9999</v>
      </c>
      <c r="IB644">
        <v>999.9</v>
      </c>
      <c r="IC644">
        <v>1.86394</v>
      </c>
      <c r="ID644">
        <v>1.86008</v>
      </c>
      <c r="IE644">
        <v>1.85843</v>
      </c>
      <c r="IF644">
        <v>1.85975</v>
      </c>
      <c r="IG644">
        <v>1.85989</v>
      </c>
      <c r="IH644">
        <v>1.85838</v>
      </c>
      <c r="II644">
        <v>1.85747</v>
      </c>
      <c r="IJ644">
        <v>1.85242</v>
      </c>
      <c r="IK644">
        <v>0</v>
      </c>
      <c r="IL644">
        <v>0</v>
      </c>
      <c r="IM644">
        <v>0</v>
      </c>
      <c r="IN644">
        <v>0</v>
      </c>
      <c r="IO644" t="s">
        <v>443</v>
      </c>
      <c r="IP644" t="s">
        <v>444</v>
      </c>
      <c r="IQ644" t="s">
        <v>445</v>
      </c>
      <c r="IR644" t="s">
        <v>445</v>
      </c>
      <c r="IS644" t="s">
        <v>445</v>
      </c>
      <c r="IT644" t="s">
        <v>445</v>
      </c>
      <c r="IU644">
        <v>0</v>
      </c>
      <c r="IV644">
        <v>100</v>
      </c>
      <c r="IW644">
        <v>100</v>
      </c>
      <c r="IX644">
        <v>-1.177</v>
      </c>
      <c r="IY644">
        <v>0.2794</v>
      </c>
      <c r="IZ644">
        <v>-1.101190050776656</v>
      </c>
      <c r="JA644">
        <v>-0.0009077452495023094</v>
      </c>
      <c r="JB644">
        <v>1.260287539409167E-06</v>
      </c>
      <c r="JC644">
        <v>-2.747980142854786E-10</v>
      </c>
      <c r="JD644">
        <v>0.01164710740424388</v>
      </c>
      <c r="JE644">
        <v>0.002354074995816399</v>
      </c>
      <c r="JF644">
        <v>0.0004967520844642659</v>
      </c>
      <c r="JG644">
        <v>-1.558376616488758E-06</v>
      </c>
      <c r="JH644">
        <v>1</v>
      </c>
      <c r="JI644">
        <v>1955</v>
      </c>
      <c r="JJ644">
        <v>1</v>
      </c>
      <c r="JK644">
        <v>26</v>
      </c>
      <c r="JL644">
        <v>194497.3</v>
      </c>
      <c r="JM644">
        <v>194497.5</v>
      </c>
      <c r="JN644">
        <v>1.98364</v>
      </c>
      <c r="JO644">
        <v>2.59155</v>
      </c>
      <c r="JP644">
        <v>1.49658</v>
      </c>
      <c r="JQ644">
        <v>2.34619</v>
      </c>
      <c r="JR644">
        <v>1.54907</v>
      </c>
      <c r="JS644">
        <v>2.46216</v>
      </c>
      <c r="JT644">
        <v>36.5996</v>
      </c>
      <c r="JU644">
        <v>24.1751</v>
      </c>
      <c r="JV644">
        <v>18</v>
      </c>
      <c r="JW644">
        <v>483.942</v>
      </c>
      <c r="JX644">
        <v>486.158</v>
      </c>
      <c r="JY644">
        <v>27.2269</v>
      </c>
      <c r="JZ644">
        <v>29.1736</v>
      </c>
      <c r="KA644">
        <v>30</v>
      </c>
      <c r="KB644">
        <v>29.4347</v>
      </c>
      <c r="KC644">
        <v>29.4409</v>
      </c>
      <c r="KD644">
        <v>39.8022</v>
      </c>
      <c r="KE644">
        <v>18.9652</v>
      </c>
      <c r="KF644">
        <v>54.7605</v>
      </c>
      <c r="KG644">
        <v>27.2239</v>
      </c>
      <c r="KH644">
        <v>841.127</v>
      </c>
      <c r="KI644">
        <v>19.5679</v>
      </c>
      <c r="KJ644">
        <v>101.829</v>
      </c>
      <c r="KK644">
        <v>91.3968</v>
      </c>
    </row>
    <row r="645" spans="1:297">
      <c r="A645">
        <v>627</v>
      </c>
      <c r="B645">
        <v>1758659451.1</v>
      </c>
      <c r="C645">
        <v>17818.09999990463</v>
      </c>
      <c r="D645" t="s">
        <v>1704</v>
      </c>
      <c r="E645" t="s">
        <v>1705</v>
      </c>
      <c r="F645">
        <v>5</v>
      </c>
      <c r="G645" t="s">
        <v>1413</v>
      </c>
      <c r="H645" t="s">
        <v>438</v>
      </c>
      <c r="I645">
        <v>1758659443.314285</v>
      </c>
      <c r="J645">
        <f>(K645)/1000</f>
        <v>0</v>
      </c>
      <c r="K645">
        <f>IF(DP645, AN645, AH645)</f>
        <v>0</v>
      </c>
      <c r="L645">
        <f>IF(DP645, AI645, AG645)</f>
        <v>0</v>
      </c>
      <c r="M645">
        <f>DR645 - IF(AU645&gt;1, L645*DL645*100.0/(AW645), 0)</f>
        <v>0</v>
      </c>
      <c r="N645">
        <f>((T645-J645/2)*M645-L645)/(T645+J645/2)</f>
        <v>0</v>
      </c>
      <c r="O645">
        <f>N645*(DY645+DZ645)/1000.0</f>
        <v>0</v>
      </c>
      <c r="P645">
        <f>(DR645 - IF(AU645&gt;1, L645*DL645*100.0/(AW645), 0))*(DY645+DZ645)/1000.0</f>
        <v>0</v>
      </c>
      <c r="Q645">
        <f>2.0/((1/S645-1/R645)+SIGN(S645)*SQRT((1/S645-1/R645)*(1/S645-1/R645) + 4*DM645/((DM645+1)*(DM645+1))*(2*1/S645*1/R645-1/R645*1/R645)))</f>
        <v>0</v>
      </c>
      <c r="R645">
        <f>IF(LEFT(DN645,1)&lt;&gt;"0",IF(LEFT(DN645,1)="1",3.0,DO645),$D$5+$E$5*(EF645*DY645/($K$5*1000))+$F$5*(EF645*DY645/($K$5*1000))*MAX(MIN(DL645,$J$5),$I$5)*MAX(MIN(DL645,$J$5),$I$5)+$G$5*MAX(MIN(DL645,$J$5),$I$5)*(EF645*DY645/($K$5*1000))+$H$5*(EF645*DY645/($K$5*1000))*(EF645*DY645/($K$5*1000)))</f>
        <v>0</v>
      </c>
      <c r="S645">
        <f>J645*(1000-(1000*0.61365*exp(17.502*W645/(240.97+W645))/(DY645+DZ645)+DT645)/2)/(1000*0.61365*exp(17.502*W645/(240.97+W645))/(DY645+DZ645)-DT645)</f>
        <v>0</v>
      </c>
      <c r="T645">
        <f>1/((DM645+1)/(Q645/1.6)+1/(R645/1.37)) + DM645/((DM645+1)/(Q645/1.6) + DM645/(R645/1.37))</f>
        <v>0</v>
      </c>
      <c r="U645">
        <f>(DH645*DK645)</f>
        <v>0</v>
      </c>
      <c r="V645">
        <f>(EA645+(U645+2*0.95*5.67E-8*(((EA645+$B$9)+273)^4-(EA645+273)^4)-44100*J645)/(1.84*29.3*R645+8*0.95*5.67E-8*(EA645+273)^3))</f>
        <v>0</v>
      </c>
      <c r="W645">
        <f>($C$9*EB645+$D$9*EC645+$E$9*V645)</f>
        <v>0</v>
      </c>
      <c r="X645">
        <f>0.61365*exp(17.502*W645/(240.97+W645))</f>
        <v>0</v>
      </c>
      <c r="Y645">
        <f>(Z645/AA645*100)</f>
        <v>0</v>
      </c>
      <c r="Z645">
        <f>DT645*(DY645+DZ645)/1000</f>
        <v>0</v>
      </c>
      <c r="AA645">
        <f>0.61365*exp(17.502*EA645/(240.97+EA645))</f>
        <v>0</v>
      </c>
      <c r="AB645">
        <f>(X645-DT645*(DY645+DZ645)/1000)</f>
        <v>0</v>
      </c>
      <c r="AC645">
        <f>(-J645*44100)</f>
        <v>0</v>
      </c>
      <c r="AD645">
        <f>2*29.3*R645*0.92*(EA645-W645)</f>
        <v>0</v>
      </c>
      <c r="AE645">
        <f>2*0.95*5.67E-8*(((EA645+$B$9)+273)^4-(W645+273)^4)</f>
        <v>0</v>
      </c>
      <c r="AF645">
        <f>U645+AE645+AC645+AD645</f>
        <v>0</v>
      </c>
      <c r="AG645">
        <f>DX645*AU645*(DS645-DR645*(1000-AU645*DU645)/(1000-AU645*DT645))/(100*DL645)</f>
        <v>0</v>
      </c>
      <c r="AH645">
        <f>1000*DX645*AU645*(DT645-DU645)/(100*DL645*(1000-AU645*DT645))</f>
        <v>0</v>
      </c>
      <c r="AI645">
        <f>(AJ645 - AK645 - DY645*1E3/(8.314*(EA645+273.15)) * AM645/DX645 * AL645) * DX645/(100*DL645) * (1000 - DU645)/1000</f>
        <v>0</v>
      </c>
      <c r="AJ645">
        <v>840.4795365144092</v>
      </c>
      <c r="AK645">
        <v>802.8937151515148</v>
      </c>
      <c r="AL645">
        <v>3.337381255023573</v>
      </c>
      <c r="AM645">
        <v>65.18477943434209</v>
      </c>
      <c r="AN645">
        <f>(AP645 - AO645 + DY645*1E3/(8.314*(EA645+273.15)) * AR645/DX645 * AQ645) * DX645/(100*DL645) * 1000/(1000 - AP645)</f>
        <v>0</v>
      </c>
      <c r="AO645">
        <v>19.56739169153737</v>
      </c>
      <c r="AP645">
        <v>21.89301999999999</v>
      </c>
      <c r="AQ645">
        <v>-0.003873598821695405</v>
      </c>
      <c r="AR645">
        <v>105.4763033524908</v>
      </c>
      <c r="AS645">
        <v>0</v>
      </c>
      <c r="AT645">
        <v>0</v>
      </c>
      <c r="AU645">
        <f>IF(AS645*$H$15&gt;=AW645,1.0,(AW645/(AW645-AS645*$H$15)))</f>
        <v>0</v>
      </c>
      <c r="AV645">
        <f>(AU645-1)*100</f>
        <v>0</v>
      </c>
      <c r="AW645">
        <f>MAX(0,($B$15+$C$15*EF645)/(1+$D$15*EF645)*DY645/(EA645+273)*$E$15)</f>
        <v>0</v>
      </c>
      <c r="AX645" t="s">
        <v>439</v>
      </c>
      <c r="AY645" t="s">
        <v>439</v>
      </c>
      <c r="AZ645">
        <v>0</v>
      </c>
      <c r="BA645">
        <v>0</v>
      </c>
      <c r="BB645">
        <f>1-AZ645/BA645</f>
        <v>0</v>
      </c>
      <c r="BC645">
        <v>0</v>
      </c>
      <c r="BD645" t="s">
        <v>439</v>
      </c>
      <c r="BE645" t="s">
        <v>439</v>
      </c>
      <c r="BF645">
        <v>0</v>
      </c>
      <c r="BG645">
        <v>0</v>
      </c>
      <c r="BH645">
        <f>1-BF645/BG645</f>
        <v>0</v>
      </c>
      <c r="BI645">
        <v>0.5</v>
      </c>
      <c r="BJ645">
        <f>DI645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439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DH645">
        <f>$B$13*EG645+$C$13*EH645+$F$13*ES645*(1-EV645)</f>
        <v>0</v>
      </c>
      <c r="DI645">
        <f>DH645*DJ645</f>
        <v>0</v>
      </c>
      <c r="DJ645">
        <f>($B$13*$D$11+$C$13*$D$11+$F$13*((FF645+EX645)/MAX(FF645+EX645+FG645, 0.1)*$I$11+FG645/MAX(FF645+EX645+FG645, 0.1)*$J$11))/($B$13+$C$13+$F$13)</f>
        <v>0</v>
      </c>
      <c r="DK645">
        <f>($B$13*$K$11+$C$13*$K$11+$F$13*((FF645+EX645)/MAX(FF645+EX645+FG645, 0.1)*$P$11+FG645/MAX(FF645+EX645+FG645, 0.1)*$Q$11))/($B$13+$C$13+$F$13)</f>
        <v>0</v>
      </c>
      <c r="DL645">
        <v>5.79</v>
      </c>
      <c r="DM645">
        <v>0.5</v>
      </c>
      <c r="DN645" t="s">
        <v>440</v>
      </c>
      <c r="DO645">
        <v>2</v>
      </c>
      <c r="DP645" t="b">
        <v>1</v>
      </c>
      <c r="DQ645">
        <v>1758659443.314285</v>
      </c>
      <c r="DR645">
        <v>761.6011785714285</v>
      </c>
      <c r="DS645">
        <v>807.9440000000001</v>
      </c>
      <c r="DT645">
        <v>21.92231785714285</v>
      </c>
      <c r="DU645">
        <v>19.60428214285714</v>
      </c>
      <c r="DV645">
        <v>762.7832857142857</v>
      </c>
      <c r="DW645">
        <v>21.64282499999999</v>
      </c>
      <c r="DX645">
        <v>499.9651428571428</v>
      </c>
      <c r="DY645">
        <v>90.22998571428572</v>
      </c>
      <c r="DZ645">
        <v>0.06868739642857143</v>
      </c>
      <c r="EA645">
        <v>28.70912142857143</v>
      </c>
      <c r="EB645">
        <v>29.99439642857143</v>
      </c>
      <c r="EC645">
        <v>999.9000000000002</v>
      </c>
      <c r="ED645">
        <v>0</v>
      </c>
      <c r="EE645">
        <v>0</v>
      </c>
      <c r="EF645">
        <v>9990.045</v>
      </c>
      <c r="EG645">
        <v>0</v>
      </c>
      <c r="EH645">
        <v>11.3535</v>
      </c>
      <c r="EI645">
        <v>-46.34287142857143</v>
      </c>
      <c r="EJ645">
        <v>778.6712142857142</v>
      </c>
      <c r="EK645">
        <v>824.0992857142857</v>
      </c>
      <c r="EL645">
        <v>2.318029285714286</v>
      </c>
      <c r="EM645">
        <v>807.9440000000001</v>
      </c>
      <c r="EN645">
        <v>19.60428214285714</v>
      </c>
      <c r="EO645">
        <v>1.978049642857143</v>
      </c>
      <c r="EP645">
        <v>1.768895</v>
      </c>
      <c r="EQ645">
        <v>17.26971428571429</v>
      </c>
      <c r="ER645">
        <v>15.51456785714286</v>
      </c>
      <c r="ES645">
        <v>2000.001428571429</v>
      </c>
      <c r="ET645">
        <v>0.9799982142857143</v>
      </c>
      <c r="EU645">
        <v>0.02000198214285714</v>
      </c>
      <c r="EV645">
        <v>0</v>
      </c>
      <c r="EW645">
        <v>1011.289642857143</v>
      </c>
      <c r="EX645">
        <v>5.00078</v>
      </c>
      <c r="EY645">
        <v>19746.64642857142</v>
      </c>
      <c r="EZ645">
        <v>16379.65357142857</v>
      </c>
      <c r="FA645">
        <v>39.48189285714285</v>
      </c>
      <c r="FB645">
        <v>40.36825</v>
      </c>
      <c r="FC645">
        <v>39.74971428571428</v>
      </c>
      <c r="FD645">
        <v>40.03557142857142</v>
      </c>
      <c r="FE645">
        <v>40.51985714285713</v>
      </c>
      <c r="FF645">
        <v>1955.101428571429</v>
      </c>
      <c r="FG645">
        <v>39.9</v>
      </c>
      <c r="FH645">
        <v>0</v>
      </c>
      <c r="FI645">
        <v>1758659449.8</v>
      </c>
      <c r="FJ645">
        <v>0</v>
      </c>
      <c r="FK645">
        <v>1011.5624</v>
      </c>
      <c r="FL645">
        <v>19.10461541067225</v>
      </c>
      <c r="FM645">
        <v>355.3615390336626</v>
      </c>
      <c r="FN645">
        <v>19751.384</v>
      </c>
      <c r="FO645">
        <v>15</v>
      </c>
      <c r="FP645">
        <v>0</v>
      </c>
      <c r="FQ645" t="s">
        <v>441</v>
      </c>
      <c r="FR645">
        <v>1746989605.5</v>
      </c>
      <c r="FS645">
        <v>1746989593.5</v>
      </c>
      <c r="FT645">
        <v>0</v>
      </c>
      <c r="FU645">
        <v>-0.274</v>
      </c>
      <c r="FV645">
        <v>-0.002</v>
      </c>
      <c r="FW645">
        <v>2.549</v>
      </c>
      <c r="FX645">
        <v>0.129</v>
      </c>
      <c r="FY645">
        <v>420</v>
      </c>
      <c r="FZ645">
        <v>17</v>
      </c>
      <c r="GA645">
        <v>0.02</v>
      </c>
      <c r="GB645">
        <v>0.04</v>
      </c>
      <c r="GC645">
        <v>-45.95664146341463</v>
      </c>
      <c r="GD645">
        <v>-6.122268292683041</v>
      </c>
      <c r="GE645">
        <v>0.6061170469655588</v>
      </c>
      <c r="GF645">
        <v>0</v>
      </c>
      <c r="GG645">
        <v>1010.199411764706</v>
      </c>
      <c r="GH645">
        <v>17.13491214816279</v>
      </c>
      <c r="GI645">
        <v>1.68983281661142</v>
      </c>
      <c r="GJ645">
        <v>0</v>
      </c>
      <c r="GK645">
        <v>2.307145853658537</v>
      </c>
      <c r="GL645">
        <v>0.2322240418118491</v>
      </c>
      <c r="GM645">
        <v>0.02597973328085638</v>
      </c>
      <c r="GN645">
        <v>0</v>
      </c>
      <c r="GO645">
        <v>0</v>
      </c>
      <c r="GP645">
        <v>3</v>
      </c>
      <c r="GQ645" t="s">
        <v>459</v>
      </c>
      <c r="GR645">
        <v>3.10208</v>
      </c>
      <c r="GS645">
        <v>2.72694</v>
      </c>
      <c r="GT645">
        <v>0.137035</v>
      </c>
      <c r="GU645">
        <v>0.142323</v>
      </c>
      <c r="GV645">
        <v>0.100707</v>
      </c>
      <c r="GW645">
        <v>0.09430230000000001</v>
      </c>
      <c r="GX645">
        <v>22528.3</v>
      </c>
      <c r="GY645">
        <v>20352.4</v>
      </c>
      <c r="GZ645">
        <v>26669.9</v>
      </c>
      <c r="HA645">
        <v>23952.5</v>
      </c>
      <c r="HB645">
        <v>38386.4</v>
      </c>
      <c r="HC645">
        <v>32080.6</v>
      </c>
      <c r="HD645">
        <v>46574.2</v>
      </c>
      <c r="HE645">
        <v>37900.3</v>
      </c>
      <c r="HF645">
        <v>1.86773</v>
      </c>
      <c r="HG645">
        <v>1.84845</v>
      </c>
      <c r="HH645">
        <v>0.180718</v>
      </c>
      <c r="HI645">
        <v>0</v>
      </c>
      <c r="HJ645">
        <v>27.0432</v>
      </c>
      <c r="HK645">
        <v>999.9</v>
      </c>
      <c r="HL645">
        <v>44.7</v>
      </c>
      <c r="HM645">
        <v>32.2</v>
      </c>
      <c r="HN645">
        <v>23.9268</v>
      </c>
      <c r="HO645">
        <v>61.2323</v>
      </c>
      <c r="HP645">
        <v>22.6202</v>
      </c>
      <c r="HQ645">
        <v>1</v>
      </c>
      <c r="HR645">
        <v>0.147035</v>
      </c>
      <c r="HS645">
        <v>0.0941394</v>
      </c>
      <c r="HT645">
        <v>20.2799</v>
      </c>
      <c r="HU645">
        <v>5.20995</v>
      </c>
      <c r="HV645">
        <v>11.9797</v>
      </c>
      <c r="HW645">
        <v>4.9633</v>
      </c>
      <c r="HX645">
        <v>3.27425</v>
      </c>
      <c r="HY645">
        <v>9999</v>
      </c>
      <c r="HZ645">
        <v>9999</v>
      </c>
      <c r="IA645">
        <v>9999</v>
      </c>
      <c r="IB645">
        <v>999.9</v>
      </c>
      <c r="IC645">
        <v>1.86394</v>
      </c>
      <c r="ID645">
        <v>1.86008</v>
      </c>
      <c r="IE645">
        <v>1.85843</v>
      </c>
      <c r="IF645">
        <v>1.85977</v>
      </c>
      <c r="IG645">
        <v>1.85989</v>
      </c>
      <c r="IH645">
        <v>1.85838</v>
      </c>
      <c r="II645">
        <v>1.85747</v>
      </c>
      <c r="IJ645">
        <v>1.85242</v>
      </c>
      <c r="IK645">
        <v>0</v>
      </c>
      <c r="IL645">
        <v>0</v>
      </c>
      <c r="IM645">
        <v>0</v>
      </c>
      <c r="IN645">
        <v>0</v>
      </c>
      <c r="IO645" t="s">
        <v>443</v>
      </c>
      <c r="IP645" t="s">
        <v>444</v>
      </c>
      <c r="IQ645" t="s">
        <v>445</v>
      </c>
      <c r="IR645" t="s">
        <v>445</v>
      </c>
      <c r="IS645" t="s">
        <v>445</v>
      </c>
      <c r="IT645" t="s">
        <v>445</v>
      </c>
      <c r="IU645">
        <v>0</v>
      </c>
      <c r="IV645">
        <v>100</v>
      </c>
      <c r="IW645">
        <v>100</v>
      </c>
      <c r="IX645">
        <v>-1.169</v>
      </c>
      <c r="IY645">
        <v>0.2788</v>
      </c>
      <c r="IZ645">
        <v>-1.101190050776656</v>
      </c>
      <c r="JA645">
        <v>-0.0009077452495023094</v>
      </c>
      <c r="JB645">
        <v>1.260287539409167E-06</v>
      </c>
      <c r="JC645">
        <v>-2.747980142854786E-10</v>
      </c>
      <c r="JD645">
        <v>0.01164710740424388</v>
      </c>
      <c r="JE645">
        <v>0.002354074995816399</v>
      </c>
      <c r="JF645">
        <v>0.0004967520844642659</v>
      </c>
      <c r="JG645">
        <v>-1.558376616488758E-06</v>
      </c>
      <c r="JH645">
        <v>1</v>
      </c>
      <c r="JI645">
        <v>1955</v>
      </c>
      <c r="JJ645">
        <v>1</v>
      </c>
      <c r="JK645">
        <v>26</v>
      </c>
      <c r="JL645">
        <v>194497.4</v>
      </c>
      <c r="JM645">
        <v>194497.6</v>
      </c>
      <c r="JN645">
        <v>2.01294</v>
      </c>
      <c r="JO645">
        <v>2.60986</v>
      </c>
      <c r="JP645">
        <v>1.49658</v>
      </c>
      <c r="JQ645">
        <v>2.34619</v>
      </c>
      <c r="JR645">
        <v>1.54907</v>
      </c>
      <c r="JS645">
        <v>2.42188</v>
      </c>
      <c r="JT645">
        <v>36.5759</v>
      </c>
      <c r="JU645">
        <v>24.1838</v>
      </c>
      <c r="JV645">
        <v>18</v>
      </c>
      <c r="JW645">
        <v>483.88</v>
      </c>
      <c r="JX645">
        <v>486.243</v>
      </c>
      <c r="JY645">
        <v>27.2269</v>
      </c>
      <c r="JZ645">
        <v>29.1711</v>
      </c>
      <c r="KA645">
        <v>30</v>
      </c>
      <c r="KB645">
        <v>29.4322</v>
      </c>
      <c r="KC645">
        <v>29.4392</v>
      </c>
      <c r="KD645">
        <v>40.4124</v>
      </c>
      <c r="KE645">
        <v>18.9652</v>
      </c>
      <c r="KF645">
        <v>54.7605</v>
      </c>
      <c r="KG645">
        <v>27.2324</v>
      </c>
      <c r="KH645">
        <v>854.484</v>
      </c>
      <c r="KI645">
        <v>19.5712</v>
      </c>
      <c r="KJ645">
        <v>101.829</v>
      </c>
      <c r="KK645">
        <v>91.3968</v>
      </c>
    </row>
    <row r="646" spans="1:297">
      <c r="A646">
        <v>628</v>
      </c>
      <c r="B646">
        <v>1758659456.1</v>
      </c>
      <c r="C646">
        <v>17823.09999990463</v>
      </c>
      <c r="D646" t="s">
        <v>1706</v>
      </c>
      <c r="E646" t="s">
        <v>1707</v>
      </c>
      <c r="F646">
        <v>5</v>
      </c>
      <c r="G646" t="s">
        <v>1413</v>
      </c>
      <c r="H646" t="s">
        <v>438</v>
      </c>
      <c r="I646">
        <v>1758659448.6</v>
      </c>
      <c r="J646">
        <f>(K646)/1000</f>
        <v>0</v>
      </c>
      <c r="K646">
        <f>IF(DP646, AN646, AH646)</f>
        <v>0</v>
      </c>
      <c r="L646">
        <f>IF(DP646, AI646, AG646)</f>
        <v>0</v>
      </c>
      <c r="M646">
        <f>DR646 - IF(AU646&gt;1, L646*DL646*100.0/(AW646), 0)</f>
        <v>0</v>
      </c>
      <c r="N646">
        <f>((T646-J646/2)*M646-L646)/(T646+J646/2)</f>
        <v>0</v>
      </c>
      <c r="O646">
        <f>N646*(DY646+DZ646)/1000.0</f>
        <v>0</v>
      </c>
      <c r="P646">
        <f>(DR646 - IF(AU646&gt;1, L646*DL646*100.0/(AW646), 0))*(DY646+DZ646)/1000.0</f>
        <v>0</v>
      </c>
      <c r="Q646">
        <f>2.0/((1/S646-1/R646)+SIGN(S646)*SQRT((1/S646-1/R646)*(1/S646-1/R646) + 4*DM646/((DM646+1)*(DM646+1))*(2*1/S646*1/R646-1/R646*1/R646)))</f>
        <v>0</v>
      </c>
      <c r="R646">
        <f>IF(LEFT(DN646,1)&lt;&gt;"0",IF(LEFT(DN646,1)="1",3.0,DO646),$D$5+$E$5*(EF646*DY646/($K$5*1000))+$F$5*(EF646*DY646/($K$5*1000))*MAX(MIN(DL646,$J$5),$I$5)*MAX(MIN(DL646,$J$5),$I$5)+$G$5*MAX(MIN(DL646,$J$5),$I$5)*(EF646*DY646/($K$5*1000))+$H$5*(EF646*DY646/($K$5*1000))*(EF646*DY646/($K$5*1000)))</f>
        <v>0</v>
      </c>
      <c r="S646">
        <f>J646*(1000-(1000*0.61365*exp(17.502*W646/(240.97+W646))/(DY646+DZ646)+DT646)/2)/(1000*0.61365*exp(17.502*W646/(240.97+W646))/(DY646+DZ646)-DT646)</f>
        <v>0</v>
      </c>
      <c r="T646">
        <f>1/((DM646+1)/(Q646/1.6)+1/(R646/1.37)) + DM646/((DM646+1)/(Q646/1.6) + DM646/(R646/1.37))</f>
        <v>0</v>
      </c>
      <c r="U646">
        <f>(DH646*DK646)</f>
        <v>0</v>
      </c>
      <c r="V646">
        <f>(EA646+(U646+2*0.95*5.67E-8*(((EA646+$B$9)+273)^4-(EA646+273)^4)-44100*J646)/(1.84*29.3*R646+8*0.95*5.67E-8*(EA646+273)^3))</f>
        <v>0</v>
      </c>
      <c r="W646">
        <f>($C$9*EB646+$D$9*EC646+$E$9*V646)</f>
        <v>0</v>
      </c>
      <c r="X646">
        <f>0.61365*exp(17.502*W646/(240.97+W646))</f>
        <v>0</v>
      </c>
      <c r="Y646">
        <f>(Z646/AA646*100)</f>
        <v>0</v>
      </c>
      <c r="Z646">
        <f>DT646*(DY646+DZ646)/1000</f>
        <v>0</v>
      </c>
      <c r="AA646">
        <f>0.61365*exp(17.502*EA646/(240.97+EA646))</f>
        <v>0</v>
      </c>
      <c r="AB646">
        <f>(X646-DT646*(DY646+DZ646)/1000)</f>
        <v>0</v>
      </c>
      <c r="AC646">
        <f>(-J646*44100)</f>
        <v>0</v>
      </c>
      <c r="AD646">
        <f>2*29.3*R646*0.92*(EA646-W646)</f>
        <v>0</v>
      </c>
      <c r="AE646">
        <f>2*0.95*5.67E-8*(((EA646+$B$9)+273)^4-(W646+273)^4)</f>
        <v>0</v>
      </c>
      <c r="AF646">
        <f>U646+AE646+AC646+AD646</f>
        <v>0</v>
      </c>
      <c r="AG646">
        <f>DX646*AU646*(DS646-DR646*(1000-AU646*DU646)/(1000-AU646*DT646))/(100*DL646)</f>
        <v>0</v>
      </c>
      <c r="AH646">
        <f>1000*DX646*AU646*(DT646-DU646)/(100*DL646*(1000-AU646*DT646))</f>
        <v>0</v>
      </c>
      <c r="AI646">
        <f>(AJ646 - AK646 - DY646*1E3/(8.314*(EA646+273.15)) * AM646/DX646 * AL646) * DX646/(100*DL646) * (1000 - DU646)/1000</f>
        <v>0</v>
      </c>
      <c r="AJ646">
        <v>857.6095616777579</v>
      </c>
      <c r="AK646">
        <v>819.5588909090908</v>
      </c>
      <c r="AL646">
        <v>3.319726826401987</v>
      </c>
      <c r="AM646">
        <v>65.18477943434209</v>
      </c>
      <c r="AN646">
        <f>(AP646 - AO646 + DY646*1E3/(8.314*(EA646+273.15)) * AR646/DX646 * AQ646) * DX646/(100*DL646) * 1000/(1000 - AP646)</f>
        <v>0</v>
      </c>
      <c r="AO646">
        <v>19.56485250243531</v>
      </c>
      <c r="AP646">
        <v>21.8811103030303</v>
      </c>
      <c r="AQ646">
        <v>-0.0006073169504789181</v>
      </c>
      <c r="AR646">
        <v>105.4763033524908</v>
      </c>
      <c r="AS646">
        <v>0</v>
      </c>
      <c r="AT646">
        <v>0</v>
      </c>
      <c r="AU646">
        <f>IF(AS646*$H$15&gt;=AW646,1.0,(AW646/(AW646-AS646*$H$15)))</f>
        <v>0</v>
      </c>
      <c r="AV646">
        <f>(AU646-1)*100</f>
        <v>0</v>
      </c>
      <c r="AW646">
        <f>MAX(0,($B$15+$C$15*EF646)/(1+$D$15*EF646)*DY646/(EA646+273)*$E$15)</f>
        <v>0</v>
      </c>
      <c r="AX646" t="s">
        <v>439</v>
      </c>
      <c r="AY646" t="s">
        <v>439</v>
      </c>
      <c r="AZ646">
        <v>0</v>
      </c>
      <c r="BA646">
        <v>0</v>
      </c>
      <c r="BB646">
        <f>1-AZ646/BA646</f>
        <v>0</v>
      </c>
      <c r="BC646">
        <v>0</v>
      </c>
      <c r="BD646" t="s">
        <v>439</v>
      </c>
      <c r="BE646" t="s">
        <v>439</v>
      </c>
      <c r="BF646">
        <v>0</v>
      </c>
      <c r="BG646">
        <v>0</v>
      </c>
      <c r="BH646">
        <f>1-BF646/BG646</f>
        <v>0</v>
      </c>
      <c r="BI646">
        <v>0.5</v>
      </c>
      <c r="BJ646">
        <f>DI646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439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DH646">
        <f>$B$13*EG646+$C$13*EH646+$F$13*ES646*(1-EV646)</f>
        <v>0</v>
      </c>
      <c r="DI646">
        <f>DH646*DJ646</f>
        <v>0</v>
      </c>
      <c r="DJ646">
        <f>($B$13*$D$11+$C$13*$D$11+$F$13*((FF646+EX646)/MAX(FF646+EX646+FG646, 0.1)*$I$11+FG646/MAX(FF646+EX646+FG646, 0.1)*$J$11))/($B$13+$C$13+$F$13)</f>
        <v>0</v>
      </c>
      <c r="DK646">
        <f>($B$13*$K$11+$C$13*$K$11+$F$13*((FF646+EX646)/MAX(FF646+EX646+FG646, 0.1)*$P$11+FG646/MAX(FF646+EX646+FG646, 0.1)*$Q$11))/($B$13+$C$13+$F$13)</f>
        <v>0</v>
      </c>
      <c r="DL646">
        <v>5.79</v>
      </c>
      <c r="DM646">
        <v>0.5</v>
      </c>
      <c r="DN646" t="s">
        <v>440</v>
      </c>
      <c r="DO646">
        <v>2</v>
      </c>
      <c r="DP646" t="b">
        <v>1</v>
      </c>
      <c r="DQ646">
        <v>1758659448.6</v>
      </c>
      <c r="DR646">
        <v>778.826111111111</v>
      </c>
      <c r="DS646">
        <v>825.6662592592592</v>
      </c>
      <c r="DT646">
        <v>21.90561851851852</v>
      </c>
      <c r="DU646">
        <v>19.57564074074074</v>
      </c>
      <c r="DV646">
        <v>779.9989629629628</v>
      </c>
      <c r="DW646">
        <v>21.62648148148148</v>
      </c>
      <c r="DX646">
        <v>499.9941851851852</v>
      </c>
      <c r="DY646">
        <v>90.2296962962963</v>
      </c>
      <c r="DZ646">
        <v>0.0687938962962963</v>
      </c>
      <c r="EA646">
        <v>28.71341481481481</v>
      </c>
      <c r="EB646">
        <v>29.99165925925926</v>
      </c>
      <c r="EC646">
        <v>999.9000000000001</v>
      </c>
      <c r="ED646">
        <v>0</v>
      </c>
      <c r="EE646">
        <v>0</v>
      </c>
      <c r="EF646">
        <v>10002.00666666667</v>
      </c>
      <c r="EG646">
        <v>0</v>
      </c>
      <c r="EH646">
        <v>11.3535</v>
      </c>
      <c r="EI646">
        <v>-46.84014814814815</v>
      </c>
      <c r="EJ646">
        <v>796.2685185185185</v>
      </c>
      <c r="EK646">
        <v>842.1517037037038</v>
      </c>
      <c r="EL646">
        <v>2.32996925925926</v>
      </c>
      <c r="EM646">
        <v>825.6662592592592</v>
      </c>
      <c r="EN646">
        <v>19.57564074074074</v>
      </c>
      <c r="EO646">
        <v>1.976536296296296</v>
      </c>
      <c r="EP646">
        <v>1.766305185185185</v>
      </c>
      <c r="EQ646">
        <v>17.25761851851852</v>
      </c>
      <c r="ER646">
        <v>15.49173333333333</v>
      </c>
      <c r="ES646">
        <v>1999.988518518519</v>
      </c>
      <c r="ET646">
        <v>0.979998111111111</v>
      </c>
      <c r="EU646">
        <v>0.02000208888888889</v>
      </c>
      <c r="EV646">
        <v>0</v>
      </c>
      <c r="EW646">
        <v>1012.920740740741</v>
      </c>
      <c r="EX646">
        <v>5.00078</v>
      </c>
      <c r="EY646">
        <v>19778.08518518518</v>
      </c>
      <c r="EZ646">
        <v>16379.53703703704</v>
      </c>
      <c r="FA646">
        <v>39.49507407407406</v>
      </c>
      <c r="FB646">
        <v>40.36799999999999</v>
      </c>
      <c r="FC646">
        <v>39.72888888888888</v>
      </c>
      <c r="FD646">
        <v>40.04148148148148</v>
      </c>
      <c r="FE646">
        <v>40.49274074074074</v>
      </c>
      <c r="FF646">
        <v>1955.088518518518</v>
      </c>
      <c r="FG646">
        <v>39.9</v>
      </c>
      <c r="FH646">
        <v>0</v>
      </c>
      <c r="FI646">
        <v>1758659454.6</v>
      </c>
      <c r="FJ646">
        <v>0</v>
      </c>
      <c r="FK646">
        <v>1013.0508</v>
      </c>
      <c r="FL646">
        <v>19.30769233455407</v>
      </c>
      <c r="FM646">
        <v>359.0615390498263</v>
      </c>
      <c r="FN646">
        <v>19779.936</v>
      </c>
      <c r="FO646">
        <v>15</v>
      </c>
      <c r="FP646">
        <v>0</v>
      </c>
      <c r="FQ646" t="s">
        <v>441</v>
      </c>
      <c r="FR646">
        <v>1746989605.5</v>
      </c>
      <c r="FS646">
        <v>1746989593.5</v>
      </c>
      <c r="FT646">
        <v>0</v>
      </c>
      <c r="FU646">
        <v>-0.274</v>
      </c>
      <c r="FV646">
        <v>-0.002</v>
      </c>
      <c r="FW646">
        <v>2.549</v>
      </c>
      <c r="FX646">
        <v>0.129</v>
      </c>
      <c r="FY646">
        <v>420</v>
      </c>
      <c r="FZ646">
        <v>17</v>
      </c>
      <c r="GA646">
        <v>0.02</v>
      </c>
      <c r="GB646">
        <v>0.04</v>
      </c>
      <c r="GC646">
        <v>-46.5333675</v>
      </c>
      <c r="GD646">
        <v>-5.80674934333957</v>
      </c>
      <c r="GE646">
        <v>0.5617780640019238</v>
      </c>
      <c r="GF646">
        <v>0</v>
      </c>
      <c r="GG646">
        <v>1011.853823529412</v>
      </c>
      <c r="GH646">
        <v>18.62261266168062</v>
      </c>
      <c r="GI646">
        <v>1.842876611212001</v>
      </c>
      <c r="GJ646">
        <v>0</v>
      </c>
      <c r="GK646">
        <v>2.31818375</v>
      </c>
      <c r="GL646">
        <v>0.1382407879924938</v>
      </c>
      <c r="GM646">
        <v>0.0217161430377841</v>
      </c>
      <c r="GN646">
        <v>0</v>
      </c>
      <c r="GO646">
        <v>0</v>
      </c>
      <c r="GP646">
        <v>3</v>
      </c>
      <c r="GQ646" t="s">
        <v>459</v>
      </c>
      <c r="GR646">
        <v>3.10232</v>
      </c>
      <c r="GS646">
        <v>2.72716</v>
      </c>
      <c r="GT646">
        <v>0.138912</v>
      </c>
      <c r="GU646">
        <v>0.144176</v>
      </c>
      <c r="GV646">
        <v>0.100668</v>
      </c>
      <c r="GW646">
        <v>0.0942939</v>
      </c>
      <c r="GX646">
        <v>22479.2</v>
      </c>
      <c r="GY646">
        <v>20308.7</v>
      </c>
      <c r="GZ646">
        <v>26669.8</v>
      </c>
      <c r="HA646">
        <v>23952.8</v>
      </c>
      <c r="HB646">
        <v>38388.2</v>
      </c>
      <c r="HC646">
        <v>32081.3</v>
      </c>
      <c r="HD646">
        <v>46574.2</v>
      </c>
      <c r="HE646">
        <v>37900.5</v>
      </c>
      <c r="HF646">
        <v>1.86787</v>
      </c>
      <c r="HG646">
        <v>1.84825</v>
      </c>
      <c r="HH646">
        <v>0.180494</v>
      </c>
      <c r="HI646">
        <v>0</v>
      </c>
      <c r="HJ646">
        <v>27.0447</v>
      </c>
      <c r="HK646">
        <v>999.9</v>
      </c>
      <c r="HL646">
        <v>44.7</v>
      </c>
      <c r="HM646">
        <v>32.2</v>
      </c>
      <c r="HN646">
        <v>23.9238</v>
      </c>
      <c r="HO646">
        <v>60.9423</v>
      </c>
      <c r="HP646">
        <v>22.496</v>
      </c>
      <c r="HQ646">
        <v>1</v>
      </c>
      <c r="HR646">
        <v>0.14671</v>
      </c>
      <c r="HS646">
        <v>0.0737092</v>
      </c>
      <c r="HT646">
        <v>20.28</v>
      </c>
      <c r="HU646">
        <v>5.2107</v>
      </c>
      <c r="HV646">
        <v>11.9798</v>
      </c>
      <c r="HW646">
        <v>4.9634</v>
      </c>
      <c r="HX646">
        <v>3.27448</v>
      </c>
      <c r="HY646">
        <v>9999</v>
      </c>
      <c r="HZ646">
        <v>9999</v>
      </c>
      <c r="IA646">
        <v>9999</v>
      </c>
      <c r="IB646">
        <v>999.9</v>
      </c>
      <c r="IC646">
        <v>1.86392</v>
      </c>
      <c r="ID646">
        <v>1.86007</v>
      </c>
      <c r="IE646">
        <v>1.85843</v>
      </c>
      <c r="IF646">
        <v>1.85976</v>
      </c>
      <c r="IG646">
        <v>1.85989</v>
      </c>
      <c r="IH646">
        <v>1.85838</v>
      </c>
      <c r="II646">
        <v>1.85746</v>
      </c>
      <c r="IJ646">
        <v>1.85242</v>
      </c>
      <c r="IK646">
        <v>0</v>
      </c>
      <c r="IL646">
        <v>0</v>
      </c>
      <c r="IM646">
        <v>0</v>
      </c>
      <c r="IN646">
        <v>0</v>
      </c>
      <c r="IO646" t="s">
        <v>443</v>
      </c>
      <c r="IP646" t="s">
        <v>444</v>
      </c>
      <c r="IQ646" t="s">
        <v>445</v>
      </c>
      <c r="IR646" t="s">
        <v>445</v>
      </c>
      <c r="IS646" t="s">
        <v>445</v>
      </c>
      <c r="IT646" t="s">
        <v>445</v>
      </c>
      <c r="IU646">
        <v>0</v>
      </c>
      <c r="IV646">
        <v>100</v>
      </c>
      <c r="IW646">
        <v>100</v>
      </c>
      <c r="IX646">
        <v>-1.159</v>
      </c>
      <c r="IY646">
        <v>0.2785</v>
      </c>
      <c r="IZ646">
        <v>-1.101190050776656</v>
      </c>
      <c r="JA646">
        <v>-0.0009077452495023094</v>
      </c>
      <c r="JB646">
        <v>1.260287539409167E-06</v>
      </c>
      <c r="JC646">
        <v>-2.747980142854786E-10</v>
      </c>
      <c r="JD646">
        <v>0.01164710740424388</v>
      </c>
      <c r="JE646">
        <v>0.002354074995816399</v>
      </c>
      <c r="JF646">
        <v>0.0004967520844642659</v>
      </c>
      <c r="JG646">
        <v>-1.558376616488758E-06</v>
      </c>
      <c r="JH646">
        <v>1</v>
      </c>
      <c r="JI646">
        <v>1955</v>
      </c>
      <c r="JJ646">
        <v>1</v>
      </c>
      <c r="JK646">
        <v>26</v>
      </c>
      <c r="JL646">
        <v>194497.5</v>
      </c>
      <c r="JM646">
        <v>194497.7</v>
      </c>
      <c r="JN646">
        <v>2.04712</v>
      </c>
      <c r="JO646">
        <v>2.58911</v>
      </c>
      <c r="JP646">
        <v>1.49658</v>
      </c>
      <c r="JQ646">
        <v>2.34619</v>
      </c>
      <c r="JR646">
        <v>1.54907</v>
      </c>
      <c r="JS646">
        <v>2.35962</v>
      </c>
      <c r="JT646">
        <v>36.5759</v>
      </c>
      <c r="JU646">
        <v>24.1488</v>
      </c>
      <c r="JV646">
        <v>18</v>
      </c>
      <c r="JW646">
        <v>483.963</v>
      </c>
      <c r="JX646">
        <v>486.102</v>
      </c>
      <c r="JY646">
        <v>27.2316</v>
      </c>
      <c r="JZ646">
        <v>29.1711</v>
      </c>
      <c r="KA646">
        <v>30</v>
      </c>
      <c r="KB646">
        <v>29.4316</v>
      </c>
      <c r="KC646">
        <v>29.4379</v>
      </c>
      <c r="KD646">
        <v>41.0891</v>
      </c>
      <c r="KE646">
        <v>18.9652</v>
      </c>
      <c r="KF646">
        <v>54.39</v>
      </c>
      <c r="KG646">
        <v>27.2403</v>
      </c>
      <c r="KH646">
        <v>874.521</v>
      </c>
      <c r="KI646">
        <v>19.5712</v>
      </c>
      <c r="KJ646">
        <v>101.828</v>
      </c>
      <c r="KK646">
        <v>91.39749999999999</v>
      </c>
    </row>
    <row r="647" spans="1:297">
      <c r="A647">
        <v>629</v>
      </c>
      <c r="B647">
        <v>1758659461.1</v>
      </c>
      <c r="C647">
        <v>17828.09999990463</v>
      </c>
      <c r="D647" t="s">
        <v>1708</v>
      </c>
      <c r="E647" t="s">
        <v>1709</v>
      </c>
      <c r="F647">
        <v>5</v>
      </c>
      <c r="G647" t="s">
        <v>1413</v>
      </c>
      <c r="H647" t="s">
        <v>438</v>
      </c>
      <c r="I647">
        <v>1758659453.314285</v>
      </c>
      <c r="J647">
        <f>(K647)/1000</f>
        <v>0</v>
      </c>
      <c r="K647">
        <f>IF(DP647, AN647, AH647)</f>
        <v>0</v>
      </c>
      <c r="L647">
        <f>IF(DP647, AI647, AG647)</f>
        <v>0</v>
      </c>
      <c r="M647">
        <f>DR647 - IF(AU647&gt;1, L647*DL647*100.0/(AW647), 0)</f>
        <v>0</v>
      </c>
      <c r="N647">
        <f>((T647-J647/2)*M647-L647)/(T647+J647/2)</f>
        <v>0</v>
      </c>
      <c r="O647">
        <f>N647*(DY647+DZ647)/1000.0</f>
        <v>0</v>
      </c>
      <c r="P647">
        <f>(DR647 - IF(AU647&gt;1, L647*DL647*100.0/(AW647), 0))*(DY647+DZ647)/1000.0</f>
        <v>0</v>
      </c>
      <c r="Q647">
        <f>2.0/((1/S647-1/R647)+SIGN(S647)*SQRT((1/S647-1/R647)*(1/S647-1/R647) + 4*DM647/((DM647+1)*(DM647+1))*(2*1/S647*1/R647-1/R647*1/R647)))</f>
        <v>0</v>
      </c>
      <c r="R647">
        <f>IF(LEFT(DN647,1)&lt;&gt;"0",IF(LEFT(DN647,1)="1",3.0,DO647),$D$5+$E$5*(EF647*DY647/($K$5*1000))+$F$5*(EF647*DY647/($K$5*1000))*MAX(MIN(DL647,$J$5),$I$5)*MAX(MIN(DL647,$J$5),$I$5)+$G$5*MAX(MIN(DL647,$J$5),$I$5)*(EF647*DY647/($K$5*1000))+$H$5*(EF647*DY647/($K$5*1000))*(EF647*DY647/($K$5*1000)))</f>
        <v>0</v>
      </c>
      <c r="S647">
        <f>J647*(1000-(1000*0.61365*exp(17.502*W647/(240.97+W647))/(DY647+DZ647)+DT647)/2)/(1000*0.61365*exp(17.502*W647/(240.97+W647))/(DY647+DZ647)-DT647)</f>
        <v>0</v>
      </c>
      <c r="T647">
        <f>1/((DM647+1)/(Q647/1.6)+1/(R647/1.37)) + DM647/((DM647+1)/(Q647/1.6) + DM647/(R647/1.37))</f>
        <v>0</v>
      </c>
      <c r="U647">
        <f>(DH647*DK647)</f>
        <v>0</v>
      </c>
      <c r="V647">
        <f>(EA647+(U647+2*0.95*5.67E-8*(((EA647+$B$9)+273)^4-(EA647+273)^4)-44100*J647)/(1.84*29.3*R647+8*0.95*5.67E-8*(EA647+273)^3))</f>
        <v>0</v>
      </c>
      <c r="W647">
        <f>($C$9*EB647+$D$9*EC647+$E$9*V647)</f>
        <v>0</v>
      </c>
      <c r="X647">
        <f>0.61365*exp(17.502*W647/(240.97+W647))</f>
        <v>0</v>
      </c>
      <c r="Y647">
        <f>(Z647/AA647*100)</f>
        <v>0</v>
      </c>
      <c r="Z647">
        <f>DT647*(DY647+DZ647)/1000</f>
        <v>0</v>
      </c>
      <c r="AA647">
        <f>0.61365*exp(17.502*EA647/(240.97+EA647))</f>
        <v>0</v>
      </c>
      <c r="AB647">
        <f>(X647-DT647*(DY647+DZ647)/1000)</f>
        <v>0</v>
      </c>
      <c r="AC647">
        <f>(-J647*44100)</f>
        <v>0</v>
      </c>
      <c r="AD647">
        <f>2*29.3*R647*0.92*(EA647-W647)</f>
        <v>0</v>
      </c>
      <c r="AE647">
        <f>2*0.95*5.67E-8*(((EA647+$B$9)+273)^4-(W647+273)^4)</f>
        <v>0</v>
      </c>
      <c r="AF647">
        <f>U647+AE647+AC647+AD647</f>
        <v>0</v>
      </c>
      <c r="AG647">
        <f>DX647*AU647*(DS647-DR647*(1000-AU647*DU647)/(1000-AU647*DT647))/(100*DL647)</f>
        <v>0</v>
      </c>
      <c r="AH647">
        <f>1000*DX647*AU647*(DT647-DU647)/(100*DL647*(1000-AU647*DT647))</f>
        <v>0</v>
      </c>
      <c r="AI647">
        <f>(AJ647 - AK647 - DY647*1E3/(8.314*(EA647+273.15)) * AM647/DX647 * AL647) * DX647/(100*DL647) * (1000 - DU647)/1000</f>
        <v>0</v>
      </c>
      <c r="AJ647">
        <v>874.4885024891529</v>
      </c>
      <c r="AK647">
        <v>836.1202242424242</v>
      </c>
      <c r="AL647">
        <v>3.30685920454977</v>
      </c>
      <c r="AM647">
        <v>65.18477943434209</v>
      </c>
      <c r="AN647">
        <f>(AP647 - AO647 + DY647*1E3/(8.314*(EA647+273.15)) * AR647/DX647 * AQ647) * DX647/(100*DL647) * 1000/(1000 - AP647)</f>
        <v>0</v>
      </c>
      <c r="AO647">
        <v>19.56009731549281</v>
      </c>
      <c r="AP647">
        <v>21.86993636363636</v>
      </c>
      <c r="AQ647">
        <v>-0.0002942925151709471</v>
      </c>
      <c r="AR647">
        <v>105.4763033524908</v>
      </c>
      <c r="AS647">
        <v>0</v>
      </c>
      <c r="AT647">
        <v>0</v>
      </c>
      <c r="AU647">
        <f>IF(AS647*$H$15&gt;=AW647,1.0,(AW647/(AW647-AS647*$H$15)))</f>
        <v>0</v>
      </c>
      <c r="AV647">
        <f>(AU647-1)*100</f>
        <v>0</v>
      </c>
      <c r="AW647">
        <f>MAX(0,($B$15+$C$15*EF647)/(1+$D$15*EF647)*DY647/(EA647+273)*$E$15)</f>
        <v>0</v>
      </c>
      <c r="AX647" t="s">
        <v>439</v>
      </c>
      <c r="AY647" t="s">
        <v>439</v>
      </c>
      <c r="AZ647">
        <v>0</v>
      </c>
      <c r="BA647">
        <v>0</v>
      </c>
      <c r="BB647">
        <f>1-AZ647/BA647</f>
        <v>0</v>
      </c>
      <c r="BC647">
        <v>0</v>
      </c>
      <c r="BD647" t="s">
        <v>439</v>
      </c>
      <c r="BE647" t="s">
        <v>439</v>
      </c>
      <c r="BF647">
        <v>0</v>
      </c>
      <c r="BG647">
        <v>0</v>
      </c>
      <c r="BH647">
        <f>1-BF647/BG647</f>
        <v>0</v>
      </c>
      <c r="BI647">
        <v>0.5</v>
      </c>
      <c r="BJ647">
        <f>DI647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439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DH647">
        <f>$B$13*EG647+$C$13*EH647+$F$13*ES647*(1-EV647)</f>
        <v>0</v>
      </c>
      <c r="DI647">
        <f>DH647*DJ647</f>
        <v>0</v>
      </c>
      <c r="DJ647">
        <f>($B$13*$D$11+$C$13*$D$11+$F$13*((FF647+EX647)/MAX(FF647+EX647+FG647, 0.1)*$I$11+FG647/MAX(FF647+EX647+FG647, 0.1)*$J$11))/($B$13+$C$13+$F$13)</f>
        <v>0</v>
      </c>
      <c r="DK647">
        <f>($B$13*$K$11+$C$13*$K$11+$F$13*((FF647+EX647)/MAX(FF647+EX647+FG647, 0.1)*$P$11+FG647/MAX(FF647+EX647+FG647, 0.1)*$Q$11))/($B$13+$C$13+$F$13)</f>
        <v>0</v>
      </c>
      <c r="DL647">
        <v>5.79</v>
      </c>
      <c r="DM647">
        <v>0.5</v>
      </c>
      <c r="DN647" t="s">
        <v>440</v>
      </c>
      <c r="DO647">
        <v>2</v>
      </c>
      <c r="DP647" t="b">
        <v>1</v>
      </c>
      <c r="DQ647">
        <v>1758659453.314285</v>
      </c>
      <c r="DR647">
        <v>794.1580714285714</v>
      </c>
      <c r="DS647">
        <v>841.4253928571427</v>
      </c>
      <c r="DT647">
        <v>21.88848214285714</v>
      </c>
      <c r="DU647">
        <v>19.564825</v>
      </c>
      <c r="DV647">
        <v>795.3223928571427</v>
      </c>
      <c r="DW647">
        <v>21.60971428571429</v>
      </c>
      <c r="DX647">
        <v>500.0419285714285</v>
      </c>
      <c r="DY647">
        <v>90.22958214285714</v>
      </c>
      <c r="DZ647">
        <v>0.06881758928571428</v>
      </c>
      <c r="EA647">
        <v>28.71651071428571</v>
      </c>
      <c r="EB647">
        <v>29.98960714285715</v>
      </c>
      <c r="EC647">
        <v>999.9000000000002</v>
      </c>
      <c r="ED647">
        <v>0</v>
      </c>
      <c r="EE647">
        <v>0</v>
      </c>
      <c r="EF647">
        <v>10011.75571428571</v>
      </c>
      <c r="EG647">
        <v>0</v>
      </c>
      <c r="EH647">
        <v>11.3535</v>
      </c>
      <c r="EI647">
        <v>-47.26727142857142</v>
      </c>
      <c r="EJ647">
        <v>811.92975</v>
      </c>
      <c r="EK647">
        <v>858.2162142857143</v>
      </c>
      <c r="EL647">
        <v>2.323655</v>
      </c>
      <c r="EM647">
        <v>841.4253928571427</v>
      </c>
      <c r="EN647">
        <v>19.564825</v>
      </c>
      <c r="EO647">
        <v>1.974988214285714</v>
      </c>
      <c r="EP647">
        <v>1.765325357142857</v>
      </c>
      <c r="EQ647">
        <v>17.24523214285714</v>
      </c>
      <c r="ER647">
        <v>15.4831</v>
      </c>
      <c r="ES647">
        <v>1999.989285714286</v>
      </c>
      <c r="ET647">
        <v>0.9799981071428571</v>
      </c>
      <c r="EU647">
        <v>0.02000209285714286</v>
      </c>
      <c r="EV647">
        <v>0</v>
      </c>
      <c r="EW647">
        <v>1014.413214285714</v>
      </c>
      <c r="EX647">
        <v>5.00078</v>
      </c>
      <c r="EY647">
        <v>19806.52857142857</v>
      </c>
      <c r="EZ647">
        <v>16379.53214285714</v>
      </c>
      <c r="FA647">
        <v>39.51535714285713</v>
      </c>
      <c r="FB647">
        <v>40.366</v>
      </c>
      <c r="FC647">
        <v>39.72960714285713</v>
      </c>
      <c r="FD647">
        <v>40.03767857142856</v>
      </c>
      <c r="FE647">
        <v>40.51760714285714</v>
      </c>
      <c r="FF647">
        <v>1955.089285714286</v>
      </c>
      <c r="FG647">
        <v>39.9</v>
      </c>
      <c r="FH647">
        <v>0</v>
      </c>
      <c r="FI647">
        <v>1758659459.4</v>
      </c>
      <c r="FJ647">
        <v>0</v>
      </c>
      <c r="FK647">
        <v>1014.576</v>
      </c>
      <c r="FL647">
        <v>19.91615379768991</v>
      </c>
      <c r="FM647">
        <v>360.1461533414098</v>
      </c>
      <c r="FN647">
        <v>19808.832</v>
      </c>
      <c r="FO647">
        <v>15</v>
      </c>
      <c r="FP647">
        <v>0</v>
      </c>
      <c r="FQ647" t="s">
        <v>441</v>
      </c>
      <c r="FR647">
        <v>1746989605.5</v>
      </c>
      <c r="FS647">
        <v>1746989593.5</v>
      </c>
      <c r="FT647">
        <v>0</v>
      </c>
      <c r="FU647">
        <v>-0.274</v>
      </c>
      <c r="FV647">
        <v>-0.002</v>
      </c>
      <c r="FW647">
        <v>2.549</v>
      </c>
      <c r="FX647">
        <v>0.129</v>
      </c>
      <c r="FY647">
        <v>420</v>
      </c>
      <c r="FZ647">
        <v>17</v>
      </c>
      <c r="GA647">
        <v>0.02</v>
      </c>
      <c r="GB647">
        <v>0.04</v>
      </c>
      <c r="GC647">
        <v>-47.00855853658536</v>
      </c>
      <c r="GD647">
        <v>-5.393531707317088</v>
      </c>
      <c r="GE647">
        <v>0.5376063774373153</v>
      </c>
      <c r="GF647">
        <v>0</v>
      </c>
      <c r="GG647">
        <v>1013.530588235294</v>
      </c>
      <c r="GH647">
        <v>19.06676851847873</v>
      </c>
      <c r="GI647">
        <v>1.886629333550858</v>
      </c>
      <c r="GJ647">
        <v>0</v>
      </c>
      <c r="GK647">
        <v>2.324543170731707</v>
      </c>
      <c r="GL647">
        <v>-0.05460459930313331</v>
      </c>
      <c r="GM647">
        <v>0.01380871577699659</v>
      </c>
      <c r="GN647">
        <v>1</v>
      </c>
      <c r="GO647">
        <v>1</v>
      </c>
      <c r="GP647">
        <v>3</v>
      </c>
      <c r="GQ647" t="s">
        <v>448</v>
      </c>
      <c r="GR647">
        <v>3.10228</v>
      </c>
      <c r="GS647">
        <v>2.72671</v>
      </c>
      <c r="GT647">
        <v>0.140766</v>
      </c>
      <c r="GU647">
        <v>0.146051</v>
      </c>
      <c r="GV647">
        <v>0.100635</v>
      </c>
      <c r="GW647">
        <v>0.09421</v>
      </c>
      <c r="GX647">
        <v>22430.9</v>
      </c>
      <c r="GY647">
        <v>20264.2</v>
      </c>
      <c r="GZ647">
        <v>26669.8</v>
      </c>
      <c r="HA647">
        <v>23952.8</v>
      </c>
      <c r="HB647">
        <v>38389.9</v>
      </c>
      <c r="HC647">
        <v>32084.4</v>
      </c>
      <c r="HD647">
        <v>46574.2</v>
      </c>
      <c r="HE647">
        <v>37900.4</v>
      </c>
      <c r="HF647">
        <v>1.86768</v>
      </c>
      <c r="HG647">
        <v>1.8482</v>
      </c>
      <c r="HH647">
        <v>0.180718</v>
      </c>
      <c r="HI647">
        <v>0</v>
      </c>
      <c r="HJ647">
        <v>27.0455</v>
      </c>
      <c r="HK647">
        <v>999.9</v>
      </c>
      <c r="HL647">
        <v>44.7</v>
      </c>
      <c r="HM647">
        <v>32.2</v>
      </c>
      <c r="HN647">
        <v>23.926</v>
      </c>
      <c r="HO647">
        <v>60.8623</v>
      </c>
      <c r="HP647">
        <v>22.3438</v>
      </c>
      <c r="HQ647">
        <v>1</v>
      </c>
      <c r="HR647">
        <v>0.146842</v>
      </c>
      <c r="HS647">
        <v>0.0568137</v>
      </c>
      <c r="HT647">
        <v>20.28</v>
      </c>
      <c r="HU647">
        <v>5.211</v>
      </c>
      <c r="HV647">
        <v>11.98</v>
      </c>
      <c r="HW647">
        <v>4.96335</v>
      </c>
      <c r="HX647">
        <v>3.2746</v>
      </c>
      <c r="HY647">
        <v>9999</v>
      </c>
      <c r="HZ647">
        <v>9999</v>
      </c>
      <c r="IA647">
        <v>9999</v>
      </c>
      <c r="IB647">
        <v>999.9</v>
      </c>
      <c r="IC647">
        <v>1.86393</v>
      </c>
      <c r="ID647">
        <v>1.86006</v>
      </c>
      <c r="IE647">
        <v>1.85841</v>
      </c>
      <c r="IF647">
        <v>1.85976</v>
      </c>
      <c r="IG647">
        <v>1.85989</v>
      </c>
      <c r="IH647">
        <v>1.85838</v>
      </c>
      <c r="II647">
        <v>1.8575</v>
      </c>
      <c r="IJ647">
        <v>1.85242</v>
      </c>
      <c r="IK647">
        <v>0</v>
      </c>
      <c r="IL647">
        <v>0</v>
      </c>
      <c r="IM647">
        <v>0</v>
      </c>
      <c r="IN647">
        <v>0</v>
      </c>
      <c r="IO647" t="s">
        <v>443</v>
      </c>
      <c r="IP647" t="s">
        <v>444</v>
      </c>
      <c r="IQ647" t="s">
        <v>445</v>
      </c>
      <c r="IR647" t="s">
        <v>445</v>
      </c>
      <c r="IS647" t="s">
        <v>445</v>
      </c>
      <c r="IT647" t="s">
        <v>445</v>
      </c>
      <c r="IU647">
        <v>0</v>
      </c>
      <c r="IV647">
        <v>100</v>
      </c>
      <c r="IW647">
        <v>100</v>
      </c>
      <c r="IX647">
        <v>-1.149</v>
      </c>
      <c r="IY647">
        <v>0.2784</v>
      </c>
      <c r="IZ647">
        <v>-1.101190050776656</v>
      </c>
      <c r="JA647">
        <v>-0.0009077452495023094</v>
      </c>
      <c r="JB647">
        <v>1.260287539409167E-06</v>
      </c>
      <c r="JC647">
        <v>-2.747980142854786E-10</v>
      </c>
      <c r="JD647">
        <v>0.01164710740424388</v>
      </c>
      <c r="JE647">
        <v>0.002354074995816399</v>
      </c>
      <c r="JF647">
        <v>0.0004967520844642659</v>
      </c>
      <c r="JG647">
        <v>-1.558376616488758E-06</v>
      </c>
      <c r="JH647">
        <v>1</v>
      </c>
      <c r="JI647">
        <v>1955</v>
      </c>
      <c r="JJ647">
        <v>1</v>
      </c>
      <c r="JK647">
        <v>26</v>
      </c>
      <c r="JL647">
        <v>194497.6</v>
      </c>
      <c r="JM647">
        <v>194497.8</v>
      </c>
      <c r="JN647">
        <v>2.07764</v>
      </c>
      <c r="JO647">
        <v>2.61475</v>
      </c>
      <c r="JP647">
        <v>1.49658</v>
      </c>
      <c r="JQ647">
        <v>2.34619</v>
      </c>
      <c r="JR647">
        <v>1.54907</v>
      </c>
      <c r="JS647">
        <v>2.41943</v>
      </c>
      <c r="JT647">
        <v>36.5759</v>
      </c>
      <c r="JU647">
        <v>24.1751</v>
      </c>
      <c r="JV647">
        <v>18</v>
      </c>
      <c r="JW647">
        <v>483.831</v>
      </c>
      <c r="JX647">
        <v>486.052</v>
      </c>
      <c r="JY647">
        <v>27.2383</v>
      </c>
      <c r="JZ647">
        <v>29.1699</v>
      </c>
      <c r="KA647">
        <v>30.0001</v>
      </c>
      <c r="KB647">
        <v>29.4297</v>
      </c>
      <c r="KC647">
        <v>29.4359</v>
      </c>
      <c r="KD647">
        <v>41.6954</v>
      </c>
      <c r="KE647">
        <v>18.9652</v>
      </c>
      <c r="KF647">
        <v>54.39</v>
      </c>
      <c r="KG647">
        <v>27.2456</v>
      </c>
      <c r="KH647">
        <v>887.876</v>
      </c>
      <c r="KI647">
        <v>19.5712</v>
      </c>
      <c r="KJ647">
        <v>101.828</v>
      </c>
      <c r="KK647">
        <v>91.39749999999999</v>
      </c>
    </row>
    <row r="648" spans="1:297">
      <c r="A648">
        <v>630</v>
      </c>
      <c r="B648">
        <v>1758659466.1</v>
      </c>
      <c r="C648">
        <v>17833.09999990463</v>
      </c>
      <c r="D648" t="s">
        <v>1710</v>
      </c>
      <c r="E648" t="s">
        <v>1711</v>
      </c>
      <c r="F648">
        <v>5</v>
      </c>
      <c r="G648" t="s">
        <v>1413</v>
      </c>
      <c r="H648" t="s">
        <v>438</v>
      </c>
      <c r="I648">
        <v>1758659458.6</v>
      </c>
      <c r="J648">
        <f>(K648)/1000</f>
        <v>0</v>
      </c>
      <c r="K648">
        <f>IF(DP648, AN648, AH648)</f>
        <v>0</v>
      </c>
      <c r="L648">
        <f>IF(DP648, AI648, AG648)</f>
        <v>0</v>
      </c>
      <c r="M648">
        <f>DR648 - IF(AU648&gt;1, L648*DL648*100.0/(AW648), 0)</f>
        <v>0</v>
      </c>
      <c r="N648">
        <f>((T648-J648/2)*M648-L648)/(T648+J648/2)</f>
        <v>0</v>
      </c>
      <c r="O648">
        <f>N648*(DY648+DZ648)/1000.0</f>
        <v>0</v>
      </c>
      <c r="P648">
        <f>(DR648 - IF(AU648&gt;1, L648*DL648*100.0/(AW648), 0))*(DY648+DZ648)/1000.0</f>
        <v>0</v>
      </c>
      <c r="Q648">
        <f>2.0/((1/S648-1/R648)+SIGN(S648)*SQRT((1/S648-1/R648)*(1/S648-1/R648) + 4*DM648/((DM648+1)*(DM648+1))*(2*1/S648*1/R648-1/R648*1/R648)))</f>
        <v>0</v>
      </c>
      <c r="R648">
        <f>IF(LEFT(DN648,1)&lt;&gt;"0",IF(LEFT(DN648,1)="1",3.0,DO648),$D$5+$E$5*(EF648*DY648/($K$5*1000))+$F$5*(EF648*DY648/($K$5*1000))*MAX(MIN(DL648,$J$5),$I$5)*MAX(MIN(DL648,$J$5),$I$5)+$G$5*MAX(MIN(DL648,$J$5),$I$5)*(EF648*DY648/($K$5*1000))+$H$5*(EF648*DY648/($K$5*1000))*(EF648*DY648/($K$5*1000)))</f>
        <v>0</v>
      </c>
      <c r="S648">
        <f>J648*(1000-(1000*0.61365*exp(17.502*W648/(240.97+W648))/(DY648+DZ648)+DT648)/2)/(1000*0.61365*exp(17.502*W648/(240.97+W648))/(DY648+DZ648)-DT648)</f>
        <v>0</v>
      </c>
      <c r="T648">
        <f>1/((DM648+1)/(Q648/1.6)+1/(R648/1.37)) + DM648/((DM648+1)/(Q648/1.6) + DM648/(R648/1.37))</f>
        <v>0</v>
      </c>
      <c r="U648">
        <f>(DH648*DK648)</f>
        <v>0</v>
      </c>
      <c r="V648">
        <f>(EA648+(U648+2*0.95*5.67E-8*(((EA648+$B$9)+273)^4-(EA648+273)^4)-44100*J648)/(1.84*29.3*R648+8*0.95*5.67E-8*(EA648+273)^3))</f>
        <v>0</v>
      </c>
      <c r="W648">
        <f>($C$9*EB648+$D$9*EC648+$E$9*V648)</f>
        <v>0</v>
      </c>
      <c r="X648">
        <f>0.61365*exp(17.502*W648/(240.97+W648))</f>
        <v>0</v>
      </c>
      <c r="Y648">
        <f>(Z648/AA648*100)</f>
        <v>0</v>
      </c>
      <c r="Z648">
        <f>DT648*(DY648+DZ648)/1000</f>
        <v>0</v>
      </c>
      <c r="AA648">
        <f>0.61365*exp(17.502*EA648/(240.97+EA648))</f>
        <v>0</v>
      </c>
      <c r="AB648">
        <f>(X648-DT648*(DY648+DZ648)/1000)</f>
        <v>0</v>
      </c>
      <c r="AC648">
        <f>(-J648*44100)</f>
        <v>0</v>
      </c>
      <c r="AD648">
        <f>2*29.3*R648*0.92*(EA648-W648)</f>
        <v>0</v>
      </c>
      <c r="AE648">
        <f>2*0.95*5.67E-8*(((EA648+$B$9)+273)^4-(W648+273)^4)</f>
        <v>0</v>
      </c>
      <c r="AF648">
        <f>U648+AE648+AC648+AD648</f>
        <v>0</v>
      </c>
      <c r="AG648">
        <f>DX648*AU648*(DS648-DR648*(1000-AU648*DU648)/(1000-AU648*DT648))/(100*DL648)</f>
        <v>0</v>
      </c>
      <c r="AH648">
        <f>1000*DX648*AU648*(DT648-DU648)/(100*DL648*(1000-AU648*DT648))</f>
        <v>0</v>
      </c>
      <c r="AI648">
        <f>(AJ648 - AK648 - DY648*1E3/(8.314*(EA648+273.15)) * AM648/DX648 * AL648) * DX648/(100*DL648) * (1000 - DU648)/1000</f>
        <v>0</v>
      </c>
      <c r="AJ648">
        <v>891.7928636643284</v>
      </c>
      <c r="AK648">
        <v>852.8230303030306</v>
      </c>
      <c r="AL648">
        <v>3.329869770968597</v>
      </c>
      <c r="AM648">
        <v>65.18477943434209</v>
      </c>
      <c r="AN648">
        <f>(AP648 - AO648 + DY648*1E3/(8.314*(EA648+273.15)) * AR648/DX648 * AQ648) * DX648/(100*DL648) * 1000/(1000 - AP648)</f>
        <v>0</v>
      </c>
      <c r="AO648">
        <v>19.5144202702153</v>
      </c>
      <c r="AP648">
        <v>21.84628363636364</v>
      </c>
      <c r="AQ648">
        <v>-0.005555076668613184</v>
      </c>
      <c r="AR648">
        <v>105.4763033524908</v>
      </c>
      <c r="AS648">
        <v>0</v>
      </c>
      <c r="AT648">
        <v>0</v>
      </c>
      <c r="AU648">
        <f>IF(AS648*$H$15&gt;=AW648,1.0,(AW648/(AW648-AS648*$H$15)))</f>
        <v>0</v>
      </c>
      <c r="AV648">
        <f>(AU648-1)*100</f>
        <v>0</v>
      </c>
      <c r="AW648">
        <f>MAX(0,($B$15+$C$15*EF648)/(1+$D$15*EF648)*DY648/(EA648+273)*$E$15)</f>
        <v>0</v>
      </c>
      <c r="AX648" t="s">
        <v>439</v>
      </c>
      <c r="AY648" t="s">
        <v>439</v>
      </c>
      <c r="AZ648">
        <v>0</v>
      </c>
      <c r="BA648">
        <v>0</v>
      </c>
      <c r="BB648">
        <f>1-AZ648/BA648</f>
        <v>0</v>
      </c>
      <c r="BC648">
        <v>0</v>
      </c>
      <c r="BD648" t="s">
        <v>439</v>
      </c>
      <c r="BE648" t="s">
        <v>439</v>
      </c>
      <c r="BF648">
        <v>0</v>
      </c>
      <c r="BG648">
        <v>0</v>
      </c>
      <c r="BH648">
        <f>1-BF648/BG648</f>
        <v>0</v>
      </c>
      <c r="BI648">
        <v>0.5</v>
      </c>
      <c r="BJ648">
        <f>DI648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439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DH648">
        <f>$B$13*EG648+$C$13*EH648+$F$13*ES648*(1-EV648)</f>
        <v>0</v>
      </c>
      <c r="DI648">
        <f>DH648*DJ648</f>
        <v>0</v>
      </c>
      <c r="DJ648">
        <f>($B$13*$D$11+$C$13*$D$11+$F$13*((FF648+EX648)/MAX(FF648+EX648+FG648, 0.1)*$I$11+FG648/MAX(FF648+EX648+FG648, 0.1)*$J$11))/($B$13+$C$13+$F$13)</f>
        <v>0</v>
      </c>
      <c r="DK648">
        <f>($B$13*$K$11+$C$13*$K$11+$F$13*((FF648+EX648)/MAX(FF648+EX648+FG648, 0.1)*$P$11+FG648/MAX(FF648+EX648+FG648, 0.1)*$Q$11))/($B$13+$C$13+$F$13)</f>
        <v>0</v>
      </c>
      <c r="DL648">
        <v>5.79</v>
      </c>
      <c r="DM648">
        <v>0.5</v>
      </c>
      <c r="DN648" t="s">
        <v>440</v>
      </c>
      <c r="DO648">
        <v>2</v>
      </c>
      <c r="DP648" t="b">
        <v>1</v>
      </c>
      <c r="DQ648">
        <v>1758659458.6</v>
      </c>
      <c r="DR648">
        <v>811.3922592592593</v>
      </c>
      <c r="DS648">
        <v>859.1555555555557</v>
      </c>
      <c r="DT648">
        <v>21.87222592592592</v>
      </c>
      <c r="DU648">
        <v>19.54862222222222</v>
      </c>
      <c r="DV648">
        <v>812.5465555555556</v>
      </c>
      <c r="DW648">
        <v>21.59380740740741</v>
      </c>
      <c r="DX648">
        <v>500.002</v>
      </c>
      <c r="DY648">
        <v>90.22951481481483</v>
      </c>
      <c r="DZ648">
        <v>0.06875452222222224</v>
      </c>
      <c r="EA648">
        <v>28.71978518518519</v>
      </c>
      <c r="EB648">
        <v>29.98998888888889</v>
      </c>
      <c r="EC648">
        <v>999.9000000000001</v>
      </c>
      <c r="ED648">
        <v>0</v>
      </c>
      <c r="EE648">
        <v>0</v>
      </c>
      <c r="EF648">
        <v>10015.33185185185</v>
      </c>
      <c r="EG648">
        <v>0</v>
      </c>
      <c r="EH648">
        <v>11.3535</v>
      </c>
      <c r="EI648">
        <v>-47.76318518518518</v>
      </c>
      <c r="EJ648">
        <v>829.5358518518519</v>
      </c>
      <c r="EK648">
        <v>876.2854814814816</v>
      </c>
      <c r="EL648">
        <v>2.323601851851852</v>
      </c>
      <c r="EM648">
        <v>859.1555555555557</v>
      </c>
      <c r="EN648">
        <v>19.54862222222222</v>
      </c>
      <c r="EO648">
        <v>1.97351962962963</v>
      </c>
      <c r="EP648">
        <v>1.763861851851852</v>
      </c>
      <c r="EQ648">
        <v>17.23347037037037</v>
      </c>
      <c r="ER648">
        <v>15.47016296296296</v>
      </c>
      <c r="ES648">
        <v>1999.997037037037</v>
      </c>
      <c r="ET648">
        <v>0.979998111111111</v>
      </c>
      <c r="EU648">
        <v>0.02000208518518518</v>
      </c>
      <c r="EV648">
        <v>0</v>
      </c>
      <c r="EW648">
        <v>1016.055185185185</v>
      </c>
      <c r="EX648">
        <v>5.00078</v>
      </c>
      <c r="EY648">
        <v>19838.45555555556</v>
      </c>
      <c r="EZ648">
        <v>16379.58518518518</v>
      </c>
      <c r="FA648">
        <v>39.502</v>
      </c>
      <c r="FB648">
        <v>40.36566666666667</v>
      </c>
      <c r="FC648">
        <v>39.72425925925926</v>
      </c>
      <c r="FD648">
        <v>40.04603703703703</v>
      </c>
      <c r="FE648">
        <v>40.49974074074074</v>
      </c>
      <c r="FF648">
        <v>1955.097037037037</v>
      </c>
      <c r="FG648">
        <v>39.9</v>
      </c>
      <c r="FH648">
        <v>0</v>
      </c>
      <c r="FI648">
        <v>1758659464.8</v>
      </c>
      <c r="FJ648">
        <v>0</v>
      </c>
      <c r="FK648">
        <v>1016.147307692308</v>
      </c>
      <c r="FL648">
        <v>18.05572649790531</v>
      </c>
      <c r="FM648">
        <v>363.517948969336</v>
      </c>
      <c r="FN648">
        <v>19839.58846153846</v>
      </c>
      <c r="FO648">
        <v>15</v>
      </c>
      <c r="FP648">
        <v>0</v>
      </c>
      <c r="FQ648" t="s">
        <v>441</v>
      </c>
      <c r="FR648">
        <v>1746989605.5</v>
      </c>
      <c r="FS648">
        <v>1746989593.5</v>
      </c>
      <c r="FT648">
        <v>0</v>
      </c>
      <c r="FU648">
        <v>-0.274</v>
      </c>
      <c r="FV648">
        <v>-0.002</v>
      </c>
      <c r="FW648">
        <v>2.549</v>
      </c>
      <c r="FX648">
        <v>0.129</v>
      </c>
      <c r="FY648">
        <v>420</v>
      </c>
      <c r="FZ648">
        <v>17</v>
      </c>
      <c r="GA648">
        <v>0.02</v>
      </c>
      <c r="GB648">
        <v>0.04</v>
      </c>
      <c r="GC648">
        <v>-47.50007073170732</v>
      </c>
      <c r="GD648">
        <v>-5.638572125435591</v>
      </c>
      <c r="GE648">
        <v>0.5624567201751581</v>
      </c>
      <c r="GF648">
        <v>0</v>
      </c>
      <c r="GG648">
        <v>1015.199411764706</v>
      </c>
      <c r="GH648">
        <v>18.79358288905482</v>
      </c>
      <c r="GI648">
        <v>1.863944175471303</v>
      </c>
      <c r="GJ648">
        <v>0</v>
      </c>
      <c r="GK648">
        <v>2.327169268292682</v>
      </c>
      <c r="GL648">
        <v>-0.01859874564460428</v>
      </c>
      <c r="GM648">
        <v>0.0115484589596471</v>
      </c>
      <c r="GN648">
        <v>1</v>
      </c>
      <c r="GO648">
        <v>1</v>
      </c>
      <c r="GP648">
        <v>3</v>
      </c>
      <c r="GQ648" t="s">
        <v>448</v>
      </c>
      <c r="GR648">
        <v>3.10214</v>
      </c>
      <c r="GS648">
        <v>2.72681</v>
      </c>
      <c r="GT648">
        <v>0.142614</v>
      </c>
      <c r="GU648">
        <v>0.147894</v>
      </c>
      <c r="GV648">
        <v>0.100555</v>
      </c>
      <c r="GW648">
        <v>0.0941212</v>
      </c>
      <c r="GX648">
        <v>22382.5</v>
      </c>
      <c r="GY648">
        <v>20220.6</v>
      </c>
      <c r="GZ648">
        <v>26669.6</v>
      </c>
      <c r="HA648">
        <v>23953</v>
      </c>
      <c r="HB648">
        <v>38393.6</v>
      </c>
      <c r="HC648">
        <v>32087.9</v>
      </c>
      <c r="HD648">
        <v>46574.2</v>
      </c>
      <c r="HE648">
        <v>37900.6</v>
      </c>
      <c r="HF648">
        <v>1.86815</v>
      </c>
      <c r="HG648">
        <v>1.8481</v>
      </c>
      <c r="HH648">
        <v>0.180814</v>
      </c>
      <c r="HI648">
        <v>0</v>
      </c>
      <c r="HJ648">
        <v>27.0476</v>
      </c>
      <c r="HK648">
        <v>999.9</v>
      </c>
      <c r="HL648">
        <v>44.7</v>
      </c>
      <c r="HM648">
        <v>32.2</v>
      </c>
      <c r="HN648">
        <v>23.9268</v>
      </c>
      <c r="HO648">
        <v>60.1223</v>
      </c>
      <c r="HP648">
        <v>22.4199</v>
      </c>
      <c r="HQ648">
        <v>1</v>
      </c>
      <c r="HR648">
        <v>0.146682</v>
      </c>
      <c r="HS648">
        <v>0.0622386</v>
      </c>
      <c r="HT648">
        <v>20.2798</v>
      </c>
      <c r="HU648">
        <v>5.2116</v>
      </c>
      <c r="HV648">
        <v>11.9798</v>
      </c>
      <c r="HW648">
        <v>4.9632</v>
      </c>
      <c r="HX648">
        <v>3.2745</v>
      </c>
      <c r="HY648">
        <v>9999</v>
      </c>
      <c r="HZ648">
        <v>9999</v>
      </c>
      <c r="IA648">
        <v>9999</v>
      </c>
      <c r="IB648">
        <v>999.9</v>
      </c>
      <c r="IC648">
        <v>1.86394</v>
      </c>
      <c r="ID648">
        <v>1.8601</v>
      </c>
      <c r="IE648">
        <v>1.85841</v>
      </c>
      <c r="IF648">
        <v>1.85975</v>
      </c>
      <c r="IG648">
        <v>1.85989</v>
      </c>
      <c r="IH648">
        <v>1.85837</v>
      </c>
      <c r="II648">
        <v>1.85746</v>
      </c>
      <c r="IJ648">
        <v>1.85242</v>
      </c>
      <c r="IK648">
        <v>0</v>
      </c>
      <c r="IL648">
        <v>0</v>
      </c>
      <c r="IM648">
        <v>0</v>
      </c>
      <c r="IN648">
        <v>0</v>
      </c>
      <c r="IO648" t="s">
        <v>443</v>
      </c>
      <c r="IP648" t="s">
        <v>444</v>
      </c>
      <c r="IQ648" t="s">
        <v>445</v>
      </c>
      <c r="IR648" t="s">
        <v>445</v>
      </c>
      <c r="IS648" t="s">
        <v>445</v>
      </c>
      <c r="IT648" t="s">
        <v>445</v>
      </c>
      <c r="IU648">
        <v>0</v>
      </c>
      <c r="IV648">
        <v>100</v>
      </c>
      <c r="IW648">
        <v>100</v>
      </c>
      <c r="IX648">
        <v>-1.139</v>
      </c>
      <c r="IY648">
        <v>0.2778</v>
      </c>
      <c r="IZ648">
        <v>-1.101190050776656</v>
      </c>
      <c r="JA648">
        <v>-0.0009077452495023094</v>
      </c>
      <c r="JB648">
        <v>1.260287539409167E-06</v>
      </c>
      <c r="JC648">
        <v>-2.747980142854786E-10</v>
      </c>
      <c r="JD648">
        <v>0.01164710740424388</v>
      </c>
      <c r="JE648">
        <v>0.002354074995816399</v>
      </c>
      <c r="JF648">
        <v>0.0004967520844642659</v>
      </c>
      <c r="JG648">
        <v>-1.558376616488758E-06</v>
      </c>
      <c r="JH648">
        <v>1</v>
      </c>
      <c r="JI648">
        <v>1955</v>
      </c>
      <c r="JJ648">
        <v>1</v>
      </c>
      <c r="JK648">
        <v>26</v>
      </c>
      <c r="JL648">
        <v>194497.7</v>
      </c>
      <c r="JM648">
        <v>194497.9</v>
      </c>
      <c r="JN648">
        <v>2.1106</v>
      </c>
      <c r="JO648">
        <v>2.58911</v>
      </c>
      <c r="JP648">
        <v>1.49658</v>
      </c>
      <c r="JQ648">
        <v>2.34619</v>
      </c>
      <c r="JR648">
        <v>1.54907</v>
      </c>
      <c r="JS648">
        <v>2.46704</v>
      </c>
      <c r="JT648">
        <v>36.5759</v>
      </c>
      <c r="JU648">
        <v>24.1751</v>
      </c>
      <c r="JV648">
        <v>18</v>
      </c>
      <c r="JW648">
        <v>484.096</v>
      </c>
      <c r="JX648">
        <v>485.973</v>
      </c>
      <c r="JY648">
        <v>27.246</v>
      </c>
      <c r="JZ648">
        <v>29.1685</v>
      </c>
      <c r="KA648">
        <v>30.0001</v>
      </c>
      <c r="KB648">
        <v>29.4279</v>
      </c>
      <c r="KC648">
        <v>29.4342</v>
      </c>
      <c r="KD648">
        <v>42.3622</v>
      </c>
      <c r="KE648">
        <v>18.9652</v>
      </c>
      <c r="KF648">
        <v>54.39</v>
      </c>
      <c r="KG648">
        <v>27.2527</v>
      </c>
      <c r="KH648">
        <v>907.912</v>
      </c>
      <c r="KI648">
        <v>19.5766</v>
      </c>
      <c r="KJ648">
        <v>101.828</v>
      </c>
      <c r="KK648">
        <v>91.39790000000001</v>
      </c>
    </row>
    <row r="649" spans="1:297">
      <c r="A649">
        <v>631</v>
      </c>
      <c r="B649">
        <v>1758659471.1</v>
      </c>
      <c r="C649">
        <v>17838.09999990463</v>
      </c>
      <c r="D649" t="s">
        <v>1712</v>
      </c>
      <c r="E649" t="s">
        <v>1713</v>
      </c>
      <c r="F649">
        <v>5</v>
      </c>
      <c r="G649" t="s">
        <v>1413</v>
      </c>
      <c r="H649" t="s">
        <v>438</v>
      </c>
      <c r="I649">
        <v>1758659463.314285</v>
      </c>
      <c r="J649">
        <f>(K649)/1000</f>
        <v>0</v>
      </c>
      <c r="K649">
        <f>IF(DP649, AN649, AH649)</f>
        <v>0</v>
      </c>
      <c r="L649">
        <f>IF(DP649, AI649, AG649)</f>
        <v>0</v>
      </c>
      <c r="M649">
        <f>DR649 - IF(AU649&gt;1, L649*DL649*100.0/(AW649), 0)</f>
        <v>0</v>
      </c>
      <c r="N649">
        <f>((T649-J649/2)*M649-L649)/(T649+J649/2)</f>
        <v>0</v>
      </c>
      <c r="O649">
        <f>N649*(DY649+DZ649)/1000.0</f>
        <v>0</v>
      </c>
      <c r="P649">
        <f>(DR649 - IF(AU649&gt;1, L649*DL649*100.0/(AW649), 0))*(DY649+DZ649)/1000.0</f>
        <v>0</v>
      </c>
      <c r="Q649">
        <f>2.0/((1/S649-1/R649)+SIGN(S649)*SQRT((1/S649-1/R649)*(1/S649-1/R649) + 4*DM649/((DM649+1)*(DM649+1))*(2*1/S649*1/R649-1/R649*1/R649)))</f>
        <v>0</v>
      </c>
      <c r="R649">
        <f>IF(LEFT(DN649,1)&lt;&gt;"0",IF(LEFT(DN649,1)="1",3.0,DO649),$D$5+$E$5*(EF649*DY649/($K$5*1000))+$F$5*(EF649*DY649/($K$5*1000))*MAX(MIN(DL649,$J$5),$I$5)*MAX(MIN(DL649,$J$5),$I$5)+$G$5*MAX(MIN(DL649,$J$5),$I$5)*(EF649*DY649/($K$5*1000))+$H$5*(EF649*DY649/($K$5*1000))*(EF649*DY649/($K$5*1000)))</f>
        <v>0</v>
      </c>
      <c r="S649">
        <f>J649*(1000-(1000*0.61365*exp(17.502*W649/(240.97+W649))/(DY649+DZ649)+DT649)/2)/(1000*0.61365*exp(17.502*W649/(240.97+W649))/(DY649+DZ649)-DT649)</f>
        <v>0</v>
      </c>
      <c r="T649">
        <f>1/((DM649+1)/(Q649/1.6)+1/(R649/1.37)) + DM649/((DM649+1)/(Q649/1.6) + DM649/(R649/1.37))</f>
        <v>0</v>
      </c>
      <c r="U649">
        <f>(DH649*DK649)</f>
        <v>0</v>
      </c>
      <c r="V649">
        <f>(EA649+(U649+2*0.95*5.67E-8*(((EA649+$B$9)+273)^4-(EA649+273)^4)-44100*J649)/(1.84*29.3*R649+8*0.95*5.67E-8*(EA649+273)^3))</f>
        <v>0</v>
      </c>
      <c r="W649">
        <f>($C$9*EB649+$D$9*EC649+$E$9*V649)</f>
        <v>0</v>
      </c>
      <c r="X649">
        <f>0.61365*exp(17.502*W649/(240.97+W649))</f>
        <v>0</v>
      </c>
      <c r="Y649">
        <f>(Z649/AA649*100)</f>
        <v>0</v>
      </c>
      <c r="Z649">
        <f>DT649*(DY649+DZ649)/1000</f>
        <v>0</v>
      </c>
      <c r="AA649">
        <f>0.61365*exp(17.502*EA649/(240.97+EA649))</f>
        <v>0</v>
      </c>
      <c r="AB649">
        <f>(X649-DT649*(DY649+DZ649)/1000)</f>
        <v>0</v>
      </c>
      <c r="AC649">
        <f>(-J649*44100)</f>
        <v>0</v>
      </c>
      <c r="AD649">
        <f>2*29.3*R649*0.92*(EA649-W649)</f>
        <v>0</v>
      </c>
      <c r="AE649">
        <f>2*0.95*5.67E-8*(((EA649+$B$9)+273)^4-(W649+273)^4)</f>
        <v>0</v>
      </c>
      <c r="AF649">
        <f>U649+AE649+AC649+AD649</f>
        <v>0</v>
      </c>
      <c r="AG649">
        <f>DX649*AU649*(DS649-DR649*(1000-AU649*DU649)/(1000-AU649*DT649))/(100*DL649)</f>
        <v>0</v>
      </c>
      <c r="AH649">
        <f>1000*DX649*AU649*(DT649-DU649)/(100*DL649*(1000-AU649*DT649))</f>
        <v>0</v>
      </c>
      <c r="AI649">
        <f>(AJ649 - AK649 - DY649*1E3/(8.314*(EA649+273.15)) * AM649/DX649 * AL649) * DX649/(100*DL649) * (1000 - DU649)/1000</f>
        <v>0</v>
      </c>
      <c r="AJ649">
        <v>908.7790536287019</v>
      </c>
      <c r="AK649">
        <v>869.5903090909087</v>
      </c>
      <c r="AL649">
        <v>3.350490127575315</v>
      </c>
      <c r="AM649">
        <v>65.18477943434209</v>
      </c>
      <c r="AN649">
        <f>(AP649 - AO649 + DY649*1E3/(8.314*(EA649+273.15)) * AR649/DX649 * AQ649) * DX649/(100*DL649) * 1000/(1000 - AP649)</f>
        <v>0</v>
      </c>
      <c r="AO649">
        <v>19.51323272642125</v>
      </c>
      <c r="AP649">
        <v>21.83099878787879</v>
      </c>
      <c r="AQ649">
        <v>-0.0009114562765067644</v>
      </c>
      <c r="AR649">
        <v>105.4763033524908</v>
      </c>
      <c r="AS649">
        <v>0</v>
      </c>
      <c r="AT649">
        <v>0</v>
      </c>
      <c r="AU649">
        <f>IF(AS649*$H$15&gt;=AW649,1.0,(AW649/(AW649-AS649*$H$15)))</f>
        <v>0</v>
      </c>
      <c r="AV649">
        <f>(AU649-1)*100</f>
        <v>0</v>
      </c>
      <c r="AW649">
        <f>MAX(0,($B$15+$C$15*EF649)/(1+$D$15*EF649)*DY649/(EA649+273)*$E$15)</f>
        <v>0</v>
      </c>
      <c r="AX649" t="s">
        <v>439</v>
      </c>
      <c r="AY649" t="s">
        <v>439</v>
      </c>
      <c r="AZ649">
        <v>0</v>
      </c>
      <c r="BA649">
        <v>0</v>
      </c>
      <c r="BB649">
        <f>1-AZ649/BA649</f>
        <v>0</v>
      </c>
      <c r="BC649">
        <v>0</v>
      </c>
      <c r="BD649" t="s">
        <v>439</v>
      </c>
      <c r="BE649" t="s">
        <v>439</v>
      </c>
      <c r="BF649">
        <v>0</v>
      </c>
      <c r="BG649">
        <v>0</v>
      </c>
      <c r="BH649">
        <f>1-BF649/BG649</f>
        <v>0</v>
      </c>
      <c r="BI649">
        <v>0.5</v>
      </c>
      <c r="BJ649">
        <f>DI649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439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DH649">
        <f>$B$13*EG649+$C$13*EH649+$F$13*ES649*(1-EV649)</f>
        <v>0</v>
      </c>
      <c r="DI649">
        <f>DH649*DJ649</f>
        <v>0</v>
      </c>
      <c r="DJ649">
        <f>($B$13*$D$11+$C$13*$D$11+$F$13*((FF649+EX649)/MAX(FF649+EX649+FG649, 0.1)*$I$11+FG649/MAX(FF649+EX649+FG649, 0.1)*$J$11))/($B$13+$C$13+$F$13)</f>
        <v>0</v>
      </c>
      <c r="DK649">
        <f>($B$13*$K$11+$C$13*$K$11+$F$13*((FF649+EX649)/MAX(FF649+EX649+FG649, 0.1)*$P$11+FG649/MAX(FF649+EX649+FG649, 0.1)*$Q$11))/($B$13+$C$13+$F$13)</f>
        <v>0</v>
      </c>
      <c r="DL649">
        <v>5.79</v>
      </c>
      <c r="DM649">
        <v>0.5</v>
      </c>
      <c r="DN649" t="s">
        <v>440</v>
      </c>
      <c r="DO649">
        <v>2</v>
      </c>
      <c r="DP649" t="b">
        <v>1</v>
      </c>
      <c r="DQ649">
        <v>1758659463.314285</v>
      </c>
      <c r="DR649">
        <v>826.7639285714286</v>
      </c>
      <c r="DS649">
        <v>874.9617500000001</v>
      </c>
      <c r="DT649">
        <v>21.85672142857143</v>
      </c>
      <c r="DU649">
        <v>19.53248928571428</v>
      </c>
      <c r="DV649">
        <v>827.9087857142857</v>
      </c>
      <c r="DW649">
        <v>21.57862142857143</v>
      </c>
      <c r="DX649">
        <v>500.0441428571428</v>
      </c>
      <c r="DY649">
        <v>90.22919999999999</v>
      </c>
      <c r="DZ649">
        <v>0.06857968928571428</v>
      </c>
      <c r="EA649">
        <v>28.721625</v>
      </c>
      <c r="EB649">
        <v>29.99182857142857</v>
      </c>
      <c r="EC649">
        <v>999.9000000000002</v>
      </c>
      <c r="ED649">
        <v>0</v>
      </c>
      <c r="EE649">
        <v>0</v>
      </c>
      <c r="EF649">
        <v>10010.26178571429</v>
      </c>
      <c r="EG649">
        <v>0</v>
      </c>
      <c r="EH649">
        <v>11.3535</v>
      </c>
      <c r="EI649">
        <v>-48.19773928571429</v>
      </c>
      <c r="EJ649">
        <v>845.2378571428571</v>
      </c>
      <c r="EK649">
        <v>892.392107142857</v>
      </c>
      <c r="EL649">
        <v>2.324220357142857</v>
      </c>
      <c r="EM649">
        <v>874.9617500000001</v>
      </c>
      <c r="EN649">
        <v>19.53248928571428</v>
      </c>
      <c r="EO649">
        <v>1.972112857142857</v>
      </c>
      <c r="EP649">
        <v>1.762400714285714</v>
      </c>
      <c r="EQ649">
        <v>17.2222</v>
      </c>
      <c r="ER649">
        <v>15.45723928571428</v>
      </c>
      <c r="ES649">
        <v>2000</v>
      </c>
      <c r="ET649">
        <v>0.9799981071428571</v>
      </c>
      <c r="EU649">
        <v>0.02000208928571428</v>
      </c>
      <c r="EV649">
        <v>0</v>
      </c>
      <c r="EW649">
        <v>1017.525714285714</v>
      </c>
      <c r="EX649">
        <v>5.00078</v>
      </c>
      <c r="EY649">
        <v>19866.62142857143</v>
      </c>
      <c r="EZ649">
        <v>16379.61428571428</v>
      </c>
      <c r="FA649">
        <v>39.48857142857143</v>
      </c>
      <c r="FB649">
        <v>40.36375</v>
      </c>
      <c r="FC649">
        <v>39.73189285714285</v>
      </c>
      <c r="FD649">
        <v>40.03992857142857</v>
      </c>
      <c r="FE649">
        <v>40.51764285714285</v>
      </c>
      <c r="FF649">
        <v>1955.1</v>
      </c>
      <c r="FG649">
        <v>39.9</v>
      </c>
      <c r="FH649">
        <v>0</v>
      </c>
      <c r="FI649">
        <v>1758659469.6</v>
      </c>
      <c r="FJ649">
        <v>0</v>
      </c>
      <c r="FK649">
        <v>1017.63423076923</v>
      </c>
      <c r="FL649">
        <v>18.68683759161195</v>
      </c>
      <c r="FM649">
        <v>355.4700854798567</v>
      </c>
      <c r="FN649">
        <v>19868.30384615385</v>
      </c>
      <c r="FO649">
        <v>15</v>
      </c>
      <c r="FP649">
        <v>0</v>
      </c>
      <c r="FQ649" t="s">
        <v>441</v>
      </c>
      <c r="FR649">
        <v>1746989605.5</v>
      </c>
      <c r="FS649">
        <v>1746989593.5</v>
      </c>
      <c r="FT649">
        <v>0</v>
      </c>
      <c r="FU649">
        <v>-0.274</v>
      </c>
      <c r="FV649">
        <v>-0.002</v>
      </c>
      <c r="FW649">
        <v>2.549</v>
      </c>
      <c r="FX649">
        <v>0.129</v>
      </c>
      <c r="FY649">
        <v>420</v>
      </c>
      <c r="FZ649">
        <v>17</v>
      </c>
      <c r="GA649">
        <v>0.02</v>
      </c>
      <c r="GB649">
        <v>0.04</v>
      </c>
      <c r="GC649">
        <v>-47.86343414634147</v>
      </c>
      <c r="GD649">
        <v>-5.513682229965228</v>
      </c>
      <c r="GE649">
        <v>0.5499149240674202</v>
      </c>
      <c r="GF649">
        <v>0</v>
      </c>
      <c r="GG649">
        <v>1016.544705882353</v>
      </c>
      <c r="GH649">
        <v>17.98197094505505</v>
      </c>
      <c r="GI649">
        <v>1.782188402422747</v>
      </c>
      <c r="GJ649">
        <v>0</v>
      </c>
      <c r="GK649">
        <v>2.323985609756097</v>
      </c>
      <c r="GL649">
        <v>0.03221456445992817</v>
      </c>
      <c r="GM649">
        <v>0.009132698436155598</v>
      </c>
      <c r="GN649">
        <v>1</v>
      </c>
      <c r="GO649">
        <v>1</v>
      </c>
      <c r="GP649">
        <v>3</v>
      </c>
      <c r="GQ649" t="s">
        <v>448</v>
      </c>
      <c r="GR649">
        <v>3.102</v>
      </c>
      <c r="GS649">
        <v>2.7264</v>
      </c>
      <c r="GT649">
        <v>0.144448</v>
      </c>
      <c r="GU649">
        <v>0.149725</v>
      </c>
      <c r="GV649">
        <v>0.100505</v>
      </c>
      <c r="GW649">
        <v>0.094114</v>
      </c>
      <c r="GX649">
        <v>22334.7</v>
      </c>
      <c r="GY649">
        <v>20177.2</v>
      </c>
      <c r="GZ649">
        <v>26669.8</v>
      </c>
      <c r="HA649">
        <v>23953</v>
      </c>
      <c r="HB649">
        <v>38396</v>
      </c>
      <c r="HC649">
        <v>32088.4</v>
      </c>
      <c r="HD649">
        <v>46574.3</v>
      </c>
      <c r="HE649">
        <v>37900.6</v>
      </c>
      <c r="HF649">
        <v>1.86753</v>
      </c>
      <c r="HG649">
        <v>1.8486</v>
      </c>
      <c r="HH649">
        <v>0.180475</v>
      </c>
      <c r="HI649">
        <v>0</v>
      </c>
      <c r="HJ649">
        <v>27.0478</v>
      </c>
      <c r="HK649">
        <v>999.9</v>
      </c>
      <c r="HL649">
        <v>44.7</v>
      </c>
      <c r="HM649">
        <v>32.1</v>
      </c>
      <c r="HN649">
        <v>23.7911</v>
      </c>
      <c r="HO649">
        <v>60.8823</v>
      </c>
      <c r="HP649">
        <v>22.5681</v>
      </c>
      <c r="HQ649">
        <v>1</v>
      </c>
      <c r="HR649">
        <v>0.146527</v>
      </c>
      <c r="HS649">
        <v>0.0574537</v>
      </c>
      <c r="HT649">
        <v>20.2797</v>
      </c>
      <c r="HU649">
        <v>5.211</v>
      </c>
      <c r="HV649">
        <v>11.9798</v>
      </c>
      <c r="HW649">
        <v>4.96305</v>
      </c>
      <c r="HX649">
        <v>3.27455</v>
      </c>
      <c r="HY649">
        <v>9999</v>
      </c>
      <c r="HZ649">
        <v>9999</v>
      </c>
      <c r="IA649">
        <v>9999</v>
      </c>
      <c r="IB649">
        <v>999.9</v>
      </c>
      <c r="IC649">
        <v>1.86396</v>
      </c>
      <c r="ID649">
        <v>1.86009</v>
      </c>
      <c r="IE649">
        <v>1.8584</v>
      </c>
      <c r="IF649">
        <v>1.85976</v>
      </c>
      <c r="IG649">
        <v>1.85989</v>
      </c>
      <c r="IH649">
        <v>1.85837</v>
      </c>
      <c r="II649">
        <v>1.85745</v>
      </c>
      <c r="IJ649">
        <v>1.85242</v>
      </c>
      <c r="IK649">
        <v>0</v>
      </c>
      <c r="IL649">
        <v>0</v>
      </c>
      <c r="IM649">
        <v>0</v>
      </c>
      <c r="IN649">
        <v>0</v>
      </c>
      <c r="IO649" t="s">
        <v>443</v>
      </c>
      <c r="IP649" t="s">
        <v>444</v>
      </c>
      <c r="IQ649" t="s">
        <v>445</v>
      </c>
      <c r="IR649" t="s">
        <v>445</v>
      </c>
      <c r="IS649" t="s">
        <v>445</v>
      </c>
      <c r="IT649" t="s">
        <v>445</v>
      </c>
      <c r="IU649">
        <v>0</v>
      </c>
      <c r="IV649">
        <v>100</v>
      </c>
      <c r="IW649">
        <v>100</v>
      </c>
      <c r="IX649">
        <v>-1.129</v>
      </c>
      <c r="IY649">
        <v>0.2776</v>
      </c>
      <c r="IZ649">
        <v>-1.101190050776656</v>
      </c>
      <c r="JA649">
        <v>-0.0009077452495023094</v>
      </c>
      <c r="JB649">
        <v>1.260287539409167E-06</v>
      </c>
      <c r="JC649">
        <v>-2.747980142854786E-10</v>
      </c>
      <c r="JD649">
        <v>0.01164710740424388</v>
      </c>
      <c r="JE649">
        <v>0.002354074995816399</v>
      </c>
      <c r="JF649">
        <v>0.0004967520844642659</v>
      </c>
      <c r="JG649">
        <v>-1.558376616488758E-06</v>
      </c>
      <c r="JH649">
        <v>1</v>
      </c>
      <c r="JI649">
        <v>1955</v>
      </c>
      <c r="JJ649">
        <v>1</v>
      </c>
      <c r="JK649">
        <v>26</v>
      </c>
      <c r="JL649">
        <v>194497.8</v>
      </c>
      <c r="JM649">
        <v>194498</v>
      </c>
      <c r="JN649">
        <v>2.14111</v>
      </c>
      <c r="JO649">
        <v>2.60986</v>
      </c>
      <c r="JP649">
        <v>1.49658</v>
      </c>
      <c r="JQ649">
        <v>2.34619</v>
      </c>
      <c r="JR649">
        <v>1.54907</v>
      </c>
      <c r="JS649">
        <v>2.45728</v>
      </c>
      <c r="JT649">
        <v>36.5996</v>
      </c>
      <c r="JU649">
        <v>24.1751</v>
      </c>
      <c r="JV649">
        <v>18</v>
      </c>
      <c r="JW649">
        <v>483.724</v>
      </c>
      <c r="JX649">
        <v>486.293</v>
      </c>
      <c r="JY649">
        <v>27.2527</v>
      </c>
      <c r="JZ649">
        <v>29.1685</v>
      </c>
      <c r="KA649">
        <v>30</v>
      </c>
      <c r="KB649">
        <v>29.4272</v>
      </c>
      <c r="KC649">
        <v>29.4334</v>
      </c>
      <c r="KD649">
        <v>42.9646</v>
      </c>
      <c r="KE649">
        <v>18.9652</v>
      </c>
      <c r="KF649">
        <v>54.39</v>
      </c>
      <c r="KG649">
        <v>27.2565</v>
      </c>
      <c r="KH649">
        <v>921.268</v>
      </c>
      <c r="KI649">
        <v>19.5893</v>
      </c>
      <c r="KJ649">
        <v>101.829</v>
      </c>
      <c r="KK649">
        <v>91.39790000000001</v>
      </c>
    </row>
    <row r="650" spans="1:297">
      <c r="A650">
        <v>632</v>
      </c>
      <c r="B650">
        <v>1758659476.1</v>
      </c>
      <c r="C650">
        <v>17843.09999990463</v>
      </c>
      <c r="D650" t="s">
        <v>1714</v>
      </c>
      <c r="E650" t="s">
        <v>1715</v>
      </c>
      <c r="F650">
        <v>5</v>
      </c>
      <c r="G650" t="s">
        <v>1413</v>
      </c>
      <c r="H650" t="s">
        <v>438</v>
      </c>
      <c r="I650">
        <v>1758659468.6</v>
      </c>
      <c r="J650">
        <f>(K650)/1000</f>
        <v>0</v>
      </c>
      <c r="K650">
        <f>IF(DP650, AN650, AH650)</f>
        <v>0</v>
      </c>
      <c r="L650">
        <f>IF(DP650, AI650, AG650)</f>
        <v>0</v>
      </c>
      <c r="M650">
        <f>DR650 - IF(AU650&gt;1, L650*DL650*100.0/(AW650), 0)</f>
        <v>0</v>
      </c>
      <c r="N650">
        <f>((T650-J650/2)*M650-L650)/(T650+J650/2)</f>
        <v>0</v>
      </c>
      <c r="O650">
        <f>N650*(DY650+DZ650)/1000.0</f>
        <v>0</v>
      </c>
      <c r="P650">
        <f>(DR650 - IF(AU650&gt;1, L650*DL650*100.0/(AW650), 0))*(DY650+DZ650)/1000.0</f>
        <v>0</v>
      </c>
      <c r="Q650">
        <f>2.0/((1/S650-1/R650)+SIGN(S650)*SQRT((1/S650-1/R650)*(1/S650-1/R650) + 4*DM650/((DM650+1)*(DM650+1))*(2*1/S650*1/R650-1/R650*1/R650)))</f>
        <v>0</v>
      </c>
      <c r="R650">
        <f>IF(LEFT(DN650,1)&lt;&gt;"0",IF(LEFT(DN650,1)="1",3.0,DO650),$D$5+$E$5*(EF650*DY650/($K$5*1000))+$F$5*(EF650*DY650/($K$5*1000))*MAX(MIN(DL650,$J$5),$I$5)*MAX(MIN(DL650,$J$5),$I$5)+$G$5*MAX(MIN(DL650,$J$5),$I$5)*(EF650*DY650/($K$5*1000))+$H$5*(EF650*DY650/($K$5*1000))*(EF650*DY650/($K$5*1000)))</f>
        <v>0</v>
      </c>
      <c r="S650">
        <f>J650*(1000-(1000*0.61365*exp(17.502*W650/(240.97+W650))/(DY650+DZ650)+DT650)/2)/(1000*0.61365*exp(17.502*W650/(240.97+W650))/(DY650+DZ650)-DT650)</f>
        <v>0</v>
      </c>
      <c r="T650">
        <f>1/((DM650+1)/(Q650/1.6)+1/(R650/1.37)) + DM650/((DM650+1)/(Q650/1.6) + DM650/(R650/1.37))</f>
        <v>0</v>
      </c>
      <c r="U650">
        <f>(DH650*DK650)</f>
        <v>0</v>
      </c>
      <c r="V650">
        <f>(EA650+(U650+2*0.95*5.67E-8*(((EA650+$B$9)+273)^4-(EA650+273)^4)-44100*J650)/(1.84*29.3*R650+8*0.95*5.67E-8*(EA650+273)^3))</f>
        <v>0</v>
      </c>
      <c r="W650">
        <f>($C$9*EB650+$D$9*EC650+$E$9*V650)</f>
        <v>0</v>
      </c>
      <c r="X650">
        <f>0.61365*exp(17.502*W650/(240.97+W650))</f>
        <v>0</v>
      </c>
      <c r="Y650">
        <f>(Z650/AA650*100)</f>
        <v>0</v>
      </c>
      <c r="Z650">
        <f>DT650*(DY650+DZ650)/1000</f>
        <v>0</v>
      </c>
      <c r="AA650">
        <f>0.61365*exp(17.502*EA650/(240.97+EA650))</f>
        <v>0</v>
      </c>
      <c r="AB650">
        <f>(X650-DT650*(DY650+DZ650)/1000)</f>
        <v>0</v>
      </c>
      <c r="AC650">
        <f>(-J650*44100)</f>
        <v>0</v>
      </c>
      <c r="AD650">
        <f>2*29.3*R650*0.92*(EA650-W650)</f>
        <v>0</v>
      </c>
      <c r="AE650">
        <f>2*0.95*5.67E-8*(((EA650+$B$9)+273)^4-(W650+273)^4)</f>
        <v>0</v>
      </c>
      <c r="AF650">
        <f>U650+AE650+AC650+AD650</f>
        <v>0</v>
      </c>
      <c r="AG650">
        <f>DX650*AU650*(DS650-DR650*(1000-AU650*DU650)/(1000-AU650*DT650))/(100*DL650)</f>
        <v>0</v>
      </c>
      <c r="AH650">
        <f>1000*DX650*AU650*(DT650-DU650)/(100*DL650*(1000-AU650*DT650))</f>
        <v>0</v>
      </c>
      <c r="AI650">
        <f>(AJ650 - AK650 - DY650*1E3/(8.314*(EA650+273.15)) * AM650/DX650 * AL650) * DX650/(100*DL650) * (1000 - DU650)/1000</f>
        <v>0</v>
      </c>
      <c r="AJ650">
        <v>925.8465350814239</v>
      </c>
      <c r="AK650">
        <v>886.3149454545451</v>
      </c>
      <c r="AL650">
        <v>3.336565704136319</v>
      </c>
      <c r="AM650">
        <v>65.18477943434209</v>
      </c>
      <c r="AN650">
        <f>(AP650 - AO650 + DY650*1E3/(8.314*(EA650+273.15)) * AR650/DX650 * AQ650) * DX650/(100*DL650) * 1000/(1000 - AP650)</f>
        <v>0</v>
      </c>
      <c r="AO650">
        <v>19.5129863970843</v>
      </c>
      <c r="AP650">
        <v>21.82044848484848</v>
      </c>
      <c r="AQ650">
        <v>-0.000284683380488594</v>
      </c>
      <c r="AR650">
        <v>105.4763033524908</v>
      </c>
      <c r="AS650">
        <v>0</v>
      </c>
      <c r="AT650">
        <v>0</v>
      </c>
      <c r="AU650">
        <f>IF(AS650*$H$15&gt;=AW650,1.0,(AW650/(AW650-AS650*$H$15)))</f>
        <v>0</v>
      </c>
      <c r="AV650">
        <f>(AU650-1)*100</f>
        <v>0</v>
      </c>
      <c r="AW650">
        <f>MAX(0,($B$15+$C$15*EF650)/(1+$D$15*EF650)*DY650/(EA650+273)*$E$15)</f>
        <v>0</v>
      </c>
      <c r="AX650" t="s">
        <v>439</v>
      </c>
      <c r="AY650" t="s">
        <v>439</v>
      </c>
      <c r="AZ650">
        <v>0</v>
      </c>
      <c r="BA650">
        <v>0</v>
      </c>
      <c r="BB650">
        <f>1-AZ650/BA650</f>
        <v>0</v>
      </c>
      <c r="BC650">
        <v>0</v>
      </c>
      <c r="BD650" t="s">
        <v>439</v>
      </c>
      <c r="BE650" t="s">
        <v>439</v>
      </c>
      <c r="BF650">
        <v>0</v>
      </c>
      <c r="BG650">
        <v>0</v>
      </c>
      <c r="BH650">
        <f>1-BF650/BG650</f>
        <v>0</v>
      </c>
      <c r="BI650">
        <v>0.5</v>
      </c>
      <c r="BJ650">
        <f>DI650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439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DH650">
        <f>$B$13*EG650+$C$13*EH650+$F$13*ES650*(1-EV650)</f>
        <v>0</v>
      </c>
      <c r="DI650">
        <f>DH650*DJ650</f>
        <v>0</v>
      </c>
      <c r="DJ650">
        <f>($B$13*$D$11+$C$13*$D$11+$F$13*((FF650+EX650)/MAX(FF650+EX650+FG650, 0.1)*$I$11+FG650/MAX(FF650+EX650+FG650, 0.1)*$J$11))/($B$13+$C$13+$F$13)</f>
        <v>0</v>
      </c>
      <c r="DK650">
        <f>($B$13*$K$11+$C$13*$K$11+$F$13*((FF650+EX650)/MAX(FF650+EX650+FG650, 0.1)*$P$11+FG650/MAX(FF650+EX650+FG650, 0.1)*$Q$11))/($B$13+$C$13+$F$13)</f>
        <v>0</v>
      </c>
      <c r="DL650">
        <v>5.79</v>
      </c>
      <c r="DM650">
        <v>0.5</v>
      </c>
      <c r="DN650" t="s">
        <v>440</v>
      </c>
      <c r="DO650">
        <v>2</v>
      </c>
      <c r="DP650" t="b">
        <v>1</v>
      </c>
      <c r="DQ650">
        <v>1758659468.6</v>
      </c>
      <c r="DR650">
        <v>844.0591481481482</v>
      </c>
      <c r="DS650">
        <v>892.6918518518519</v>
      </c>
      <c r="DT650">
        <v>21.83914814814815</v>
      </c>
      <c r="DU650">
        <v>19.51530370370371</v>
      </c>
      <c r="DV650">
        <v>845.1931851851851</v>
      </c>
      <c r="DW650">
        <v>21.56141481481482</v>
      </c>
      <c r="DX650">
        <v>499.9842222222222</v>
      </c>
      <c r="DY650">
        <v>90.2286148148148</v>
      </c>
      <c r="DZ650">
        <v>0.06853247777777778</v>
      </c>
      <c r="EA650">
        <v>28.72455555555556</v>
      </c>
      <c r="EB650">
        <v>29.99217407407408</v>
      </c>
      <c r="EC650">
        <v>999.9000000000001</v>
      </c>
      <c r="ED650">
        <v>0</v>
      </c>
      <c r="EE650">
        <v>0</v>
      </c>
      <c r="EF650">
        <v>10002.17259259259</v>
      </c>
      <c r="EG650">
        <v>0</v>
      </c>
      <c r="EH650">
        <v>11.3535</v>
      </c>
      <c r="EI650">
        <v>-48.63254444444443</v>
      </c>
      <c r="EJ650">
        <v>862.9041851851852</v>
      </c>
      <c r="EK650">
        <v>910.4597037037036</v>
      </c>
      <c r="EL650">
        <v>2.323835185185185</v>
      </c>
      <c r="EM650">
        <v>892.6918518518519</v>
      </c>
      <c r="EN650">
        <v>19.51530370370371</v>
      </c>
      <c r="EO650">
        <v>1.970514814814815</v>
      </c>
      <c r="EP650">
        <v>1.760838888888889</v>
      </c>
      <c r="EQ650">
        <v>17.20937407407408</v>
      </c>
      <c r="ER650">
        <v>15.44342592592593</v>
      </c>
      <c r="ES650">
        <v>2000.002222222222</v>
      </c>
      <c r="ET650">
        <v>0.979998111111111</v>
      </c>
      <c r="EU650">
        <v>0.02000208518518518</v>
      </c>
      <c r="EV650">
        <v>0</v>
      </c>
      <c r="EW650">
        <v>1019.142962962963</v>
      </c>
      <c r="EX650">
        <v>5.00078</v>
      </c>
      <c r="EY650">
        <v>19897.97777777778</v>
      </c>
      <c r="EZ650">
        <v>16379.63333333333</v>
      </c>
      <c r="FA650">
        <v>39.49277777777777</v>
      </c>
      <c r="FB650">
        <v>40.37033333333333</v>
      </c>
      <c r="FC650">
        <v>39.71048148148148</v>
      </c>
      <c r="FD650">
        <v>40.03451851851852</v>
      </c>
      <c r="FE650">
        <v>40.52062962962963</v>
      </c>
      <c r="FF650">
        <v>1955.102222222222</v>
      </c>
      <c r="FG650">
        <v>39.9</v>
      </c>
      <c r="FH650">
        <v>0</v>
      </c>
      <c r="FI650">
        <v>1758659474.4</v>
      </c>
      <c r="FJ650">
        <v>0</v>
      </c>
      <c r="FK650">
        <v>1019.1</v>
      </c>
      <c r="FL650">
        <v>18.69675212843941</v>
      </c>
      <c r="FM650">
        <v>350.6871794890266</v>
      </c>
      <c r="FN650">
        <v>19896.73846153846</v>
      </c>
      <c r="FO650">
        <v>15</v>
      </c>
      <c r="FP650">
        <v>0</v>
      </c>
      <c r="FQ650" t="s">
        <v>441</v>
      </c>
      <c r="FR650">
        <v>1746989605.5</v>
      </c>
      <c r="FS650">
        <v>1746989593.5</v>
      </c>
      <c r="FT650">
        <v>0</v>
      </c>
      <c r="FU650">
        <v>-0.274</v>
      </c>
      <c r="FV650">
        <v>-0.002</v>
      </c>
      <c r="FW650">
        <v>2.549</v>
      </c>
      <c r="FX650">
        <v>0.129</v>
      </c>
      <c r="FY650">
        <v>420</v>
      </c>
      <c r="FZ650">
        <v>17</v>
      </c>
      <c r="GA650">
        <v>0.02</v>
      </c>
      <c r="GB650">
        <v>0.04</v>
      </c>
      <c r="GC650">
        <v>-48.3432925</v>
      </c>
      <c r="GD650">
        <v>-5.074569230769082</v>
      </c>
      <c r="GE650">
        <v>0.5046346422846431</v>
      </c>
      <c r="GF650">
        <v>0</v>
      </c>
      <c r="GG650">
        <v>1018.193823529412</v>
      </c>
      <c r="GH650">
        <v>18.60886171914365</v>
      </c>
      <c r="GI650">
        <v>1.83770959541856</v>
      </c>
      <c r="GJ650">
        <v>0</v>
      </c>
      <c r="GK650">
        <v>2.32139725</v>
      </c>
      <c r="GL650">
        <v>-0.0135862288930636</v>
      </c>
      <c r="GM650">
        <v>0.01055560940625884</v>
      </c>
      <c r="GN650">
        <v>1</v>
      </c>
      <c r="GO650">
        <v>1</v>
      </c>
      <c r="GP650">
        <v>3</v>
      </c>
      <c r="GQ650" t="s">
        <v>448</v>
      </c>
      <c r="GR650">
        <v>3.10204</v>
      </c>
      <c r="GS650">
        <v>2.72693</v>
      </c>
      <c r="GT650">
        <v>0.146259</v>
      </c>
      <c r="GU650">
        <v>0.151498</v>
      </c>
      <c r="GV650">
        <v>0.100473</v>
      </c>
      <c r="GW650">
        <v>0.0941028</v>
      </c>
      <c r="GX650">
        <v>22287.5</v>
      </c>
      <c r="GY650">
        <v>20135.1</v>
      </c>
      <c r="GZ650">
        <v>26669.8</v>
      </c>
      <c r="HA650">
        <v>23953</v>
      </c>
      <c r="HB650">
        <v>38397.6</v>
      </c>
      <c r="HC650">
        <v>32088.8</v>
      </c>
      <c r="HD650">
        <v>46574.2</v>
      </c>
      <c r="HE650">
        <v>37900.5</v>
      </c>
      <c r="HF650">
        <v>1.8678</v>
      </c>
      <c r="HG650">
        <v>1.84865</v>
      </c>
      <c r="HH650">
        <v>0.180766</v>
      </c>
      <c r="HI650">
        <v>0</v>
      </c>
      <c r="HJ650">
        <v>27.0478</v>
      </c>
      <c r="HK650">
        <v>999.9</v>
      </c>
      <c r="HL650">
        <v>44.7</v>
      </c>
      <c r="HM650">
        <v>32.1</v>
      </c>
      <c r="HN650">
        <v>23.7923</v>
      </c>
      <c r="HO650">
        <v>61.3723</v>
      </c>
      <c r="HP650">
        <v>22.5441</v>
      </c>
      <c r="HQ650">
        <v>1</v>
      </c>
      <c r="HR650">
        <v>0.146557</v>
      </c>
      <c r="HS650">
        <v>0.0645942</v>
      </c>
      <c r="HT650">
        <v>20.2799</v>
      </c>
      <c r="HU650">
        <v>5.21085</v>
      </c>
      <c r="HV650">
        <v>11.98</v>
      </c>
      <c r="HW650">
        <v>4.96275</v>
      </c>
      <c r="HX650">
        <v>3.27445</v>
      </c>
      <c r="HY650">
        <v>9999</v>
      </c>
      <c r="HZ650">
        <v>9999</v>
      </c>
      <c r="IA650">
        <v>9999</v>
      </c>
      <c r="IB650">
        <v>999.9</v>
      </c>
      <c r="IC650">
        <v>1.86394</v>
      </c>
      <c r="ID650">
        <v>1.8601</v>
      </c>
      <c r="IE650">
        <v>1.85841</v>
      </c>
      <c r="IF650">
        <v>1.85977</v>
      </c>
      <c r="IG650">
        <v>1.85989</v>
      </c>
      <c r="IH650">
        <v>1.85839</v>
      </c>
      <c r="II650">
        <v>1.85746</v>
      </c>
      <c r="IJ650">
        <v>1.85242</v>
      </c>
      <c r="IK650">
        <v>0</v>
      </c>
      <c r="IL650">
        <v>0</v>
      </c>
      <c r="IM650">
        <v>0</v>
      </c>
      <c r="IN650">
        <v>0</v>
      </c>
      <c r="IO650" t="s">
        <v>443</v>
      </c>
      <c r="IP650" t="s">
        <v>444</v>
      </c>
      <c r="IQ650" t="s">
        <v>445</v>
      </c>
      <c r="IR650" t="s">
        <v>445</v>
      </c>
      <c r="IS650" t="s">
        <v>445</v>
      </c>
      <c r="IT650" t="s">
        <v>445</v>
      </c>
      <c r="IU650">
        <v>0</v>
      </c>
      <c r="IV650">
        <v>100</v>
      </c>
      <c r="IW650">
        <v>100</v>
      </c>
      <c r="IX650">
        <v>-1.118</v>
      </c>
      <c r="IY650">
        <v>0.2773</v>
      </c>
      <c r="IZ650">
        <v>-1.101190050776656</v>
      </c>
      <c r="JA650">
        <v>-0.0009077452495023094</v>
      </c>
      <c r="JB650">
        <v>1.260287539409167E-06</v>
      </c>
      <c r="JC650">
        <v>-2.747980142854786E-10</v>
      </c>
      <c r="JD650">
        <v>0.01164710740424388</v>
      </c>
      <c r="JE650">
        <v>0.002354074995816399</v>
      </c>
      <c r="JF650">
        <v>0.0004967520844642659</v>
      </c>
      <c r="JG650">
        <v>-1.558376616488758E-06</v>
      </c>
      <c r="JH650">
        <v>1</v>
      </c>
      <c r="JI650">
        <v>1955</v>
      </c>
      <c r="JJ650">
        <v>1</v>
      </c>
      <c r="JK650">
        <v>26</v>
      </c>
      <c r="JL650">
        <v>194497.8</v>
      </c>
      <c r="JM650">
        <v>194498</v>
      </c>
      <c r="JN650">
        <v>2.17407</v>
      </c>
      <c r="JO650">
        <v>2.58667</v>
      </c>
      <c r="JP650">
        <v>1.49658</v>
      </c>
      <c r="JQ650">
        <v>2.34619</v>
      </c>
      <c r="JR650">
        <v>1.54907</v>
      </c>
      <c r="JS650">
        <v>2.38525</v>
      </c>
      <c r="JT650">
        <v>36.5996</v>
      </c>
      <c r="JU650">
        <v>24.1751</v>
      </c>
      <c r="JV650">
        <v>18</v>
      </c>
      <c r="JW650">
        <v>483.867</v>
      </c>
      <c r="JX650">
        <v>486.305</v>
      </c>
      <c r="JY650">
        <v>27.2576</v>
      </c>
      <c r="JZ650">
        <v>29.1661</v>
      </c>
      <c r="KA650">
        <v>30.0001</v>
      </c>
      <c r="KB650">
        <v>29.4247</v>
      </c>
      <c r="KC650">
        <v>29.4308</v>
      </c>
      <c r="KD650">
        <v>43.6298</v>
      </c>
      <c r="KE650">
        <v>18.6878</v>
      </c>
      <c r="KF650">
        <v>54.39</v>
      </c>
      <c r="KG650">
        <v>27.2614</v>
      </c>
      <c r="KH650">
        <v>941.302</v>
      </c>
      <c r="KI650">
        <v>19.6054</v>
      </c>
      <c r="KJ650">
        <v>101.829</v>
      </c>
      <c r="KK650">
        <v>91.3978</v>
      </c>
    </row>
    <row r="651" spans="1:297">
      <c r="A651">
        <v>633</v>
      </c>
      <c r="B651">
        <v>1758659481.1</v>
      </c>
      <c r="C651">
        <v>17848.09999990463</v>
      </c>
      <c r="D651" t="s">
        <v>1716</v>
      </c>
      <c r="E651" t="s">
        <v>1717</v>
      </c>
      <c r="F651">
        <v>5</v>
      </c>
      <c r="G651" t="s">
        <v>1413</v>
      </c>
      <c r="H651" t="s">
        <v>438</v>
      </c>
      <c r="I651">
        <v>1758659473.314285</v>
      </c>
      <c r="J651">
        <f>(K651)/1000</f>
        <v>0</v>
      </c>
      <c r="K651">
        <f>IF(DP651, AN651, AH651)</f>
        <v>0</v>
      </c>
      <c r="L651">
        <f>IF(DP651, AI651, AG651)</f>
        <v>0</v>
      </c>
      <c r="M651">
        <f>DR651 - IF(AU651&gt;1, L651*DL651*100.0/(AW651), 0)</f>
        <v>0</v>
      </c>
      <c r="N651">
        <f>((T651-J651/2)*M651-L651)/(T651+J651/2)</f>
        <v>0</v>
      </c>
      <c r="O651">
        <f>N651*(DY651+DZ651)/1000.0</f>
        <v>0</v>
      </c>
      <c r="P651">
        <f>(DR651 - IF(AU651&gt;1, L651*DL651*100.0/(AW651), 0))*(DY651+DZ651)/1000.0</f>
        <v>0</v>
      </c>
      <c r="Q651">
        <f>2.0/((1/S651-1/R651)+SIGN(S651)*SQRT((1/S651-1/R651)*(1/S651-1/R651) + 4*DM651/((DM651+1)*(DM651+1))*(2*1/S651*1/R651-1/R651*1/R651)))</f>
        <v>0</v>
      </c>
      <c r="R651">
        <f>IF(LEFT(DN651,1)&lt;&gt;"0",IF(LEFT(DN651,1)="1",3.0,DO651),$D$5+$E$5*(EF651*DY651/($K$5*1000))+$F$5*(EF651*DY651/($K$5*1000))*MAX(MIN(DL651,$J$5),$I$5)*MAX(MIN(DL651,$J$5),$I$5)+$G$5*MAX(MIN(DL651,$J$5),$I$5)*(EF651*DY651/($K$5*1000))+$H$5*(EF651*DY651/($K$5*1000))*(EF651*DY651/($K$5*1000)))</f>
        <v>0</v>
      </c>
      <c r="S651">
        <f>J651*(1000-(1000*0.61365*exp(17.502*W651/(240.97+W651))/(DY651+DZ651)+DT651)/2)/(1000*0.61365*exp(17.502*W651/(240.97+W651))/(DY651+DZ651)-DT651)</f>
        <v>0</v>
      </c>
      <c r="T651">
        <f>1/((DM651+1)/(Q651/1.6)+1/(R651/1.37)) + DM651/((DM651+1)/(Q651/1.6) + DM651/(R651/1.37))</f>
        <v>0</v>
      </c>
      <c r="U651">
        <f>(DH651*DK651)</f>
        <v>0</v>
      </c>
      <c r="V651">
        <f>(EA651+(U651+2*0.95*5.67E-8*(((EA651+$B$9)+273)^4-(EA651+273)^4)-44100*J651)/(1.84*29.3*R651+8*0.95*5.67E-8*(EA651+273)^3))</f>
        <v>0</v>
      </c>
      <c r="W651">
        <f>($C$9*EB651+$D$9*EC651+$E$9*V651)</f>
        <v>0</v>
      </c>
      <c r="X651">
        <f>0.61365*exp(17.502*W651/(240.97+W651))</f>
        <v>0</v>
      </c>
      <c r="Y651">
        <f>(Z651/AA651*100)</f>
        <v>0</v>
      </c>
      <c r="Z651">
        <f>DT651*(DY651+DZ651)/1000</f>
        <v>0</v>
      </c>
      <c r="AA651">
        <f>0.61365*exp(17.502*EA651/(240.97+EA651))</f>
        <v>0</v>
      </c>
      <c r="AB651">
        <f>(X651-DT651*(DY651+DZ651)/1000)</f>
        <v>0</v>
      </c>
      <c r="AC651">
        <f>(-J651*44100)</f>
        <v>0</v>
      </c>
      <c r="AD651">
        <f>2*29.3*R651*0.92*(EA651-W651)</f>
        <v>0</v>
      </c>
      <c r="AE651">
        <f>2*0.95*5.67E-8*(((EA651+$B$9)+273)^4-(W651+273)^4)</f>
        <v>0</v>
      </c>
      <c r="AF651">
        <f>U651+AE651+AC651+AD651</f>
        <v>0</v>
      </c>
      <c r="AG651">
        <f>DX651*AU651*(DS651-DR651*(1000-AU651*DU651)/(1000-AU651*DT651))/(100*DL651)</f>
        <v>0</v>
      </c>
      <c r="AH651">
        <f>1000*DX651*AU651*(DT651-DU651)/(100*DL651*(1000-AU651*DT651))</f>
        <v>0</v>
      </c>
      <c r="AI651">
        <f>(AJ651 - AK651 - DY651*1E3/(8.314*(EA651+273.15)) * AM651/DX651 * AL651) * DX651/(100*DL651) * (1000 - DU651)/1000</f>
        <v>0</v>
      </c>
      <c r="AJ651">
        <v>942.900620029206</v>
      </c>
      <c r="AK651">
        <v>902.9141272727269</v>
      </c>
      <c r="AL651">
        <v>3.329360480510139</v>
      </c>
      <c r="AM651">
        <v>65.18477943434209</v>
      </c>
      <c r="AN651">
        <f>(AP651 - AO651 + DY651*1E3/(8.314*(EA651+273.15)) * AR651/DX651 * AQ651) * DX651/(100*DL651) * 1000/(1000 - AP651)</f>
        <v>0</v>
      </c>
      <c r="AO651">
        <v>19.52334845903053</v>
      </c>
      <c r="AP651">
        <v>21.81306484848484</v>
      </c>
      <c r="AQ651">
        <v>-9.588566745275727E-05</v>
      </c>
      <c r="AR651">
        <v>105.4763033524908</v>
      </c>
      <c r="AS651">
        <v>0</v>
      </c>
      <c r="AT651">
        <v>0</v>
      </c>
      <c r="AU651">
        <f>IF(AS651*$H$15&gt;=AW651,1.0,(AW651/(AW651-AS651*$H$15)))</f>
        <v>0</v>
      </c>
      <c r="AV651">
        <f>(AU651-1)*100</f>
        <v>0</v>
      </c>
      <c r="AW651">
        <f>MAX(0,($B$15+$C$15*EF651)/(1+$D$15*EF651)*DY651/(EA651+273)*$E$15)</f>
        <v>0</v>
      </c>
      <c r="AX651" t="s">
        <v>439</v>
      </c>
      <c r="AY651" t="s">
        <v>439</v>
      </c>
      <c r="AZ651">
        <v>0</v>
      </c>
      <c r="BA651">
        <v>0</v>
      </c>
      <c r="BB651">
        <f>1-AZ651/BA651</f>
        <v>0</v>
      </c>
      <c r="BC651">
        <v>0</v>
      </c>
      <c r="BD651" t="s">
        <v>439</v>
      </c>
      <c r="BE651" t="s">
        <v>439</v>
      </c>
      <c r="BF651">
        <v>0</v>
      </c>
      <c r="BG651">
        <v>0</v>
      </c>
      <c r="BH651">
        <f>1-BF651/BG651</f>
        <v>0</v>
      </c>
      <c r="BI651">
        <v>0.5</v>
      </c>
      <c r="BJ651">
        <f>DI651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439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DH651">
        <f>$B$13*EG651+$C$13*EH651+$F$13*ES651*(1-EV651)</f>
        <v>0</v>
      </c>
      <c r="DI651">
        <f>DH651*DJ651</f>
        <v>0</v>
      </c>
      <c r="DJ651">
        <f>($B$13*$D$11+$C$13*$D$11+$F$13*((FF651+EX651)/MAX(FF651+EX651+FG651, 0.1)*$I$11+FG651/MAX(FF651+EX651+FG651, 0.1)*$J$11))/($B$13+$C$13+$F$13)</f>
        <v>0</v>
      </c>
      <c r="DK651">
        <f>($B$13*$K$11+$C$13*$K$11+$F$13*((FF651+EX651)/MAX(FF651+EX651+FG651, 0.1)*$P$11+FG651/MAX(FF651+EX651+FG651, 0.1)*$Q$11))/($B$13+$C$13+$F$13)</f>
        <v>0</v>
      </c>
      <c r="DL651">
        <v>5.79</v>
      </c>
      <c r="DM651">
        <v>0.5</v>
      </c>
      <c r="DN651" t="s">
        <v>440</v>
      </c>
      <c r="DO651">
        <v>2</v>
      </c>
      <c r="DP651" t="b">
        <v>1</v>
      </c>
      <c r="DQ651">
        <v>1758659473.314285</v>
      </c>
      <c r="DR651">
        <v>859.4626785714285</v>
      </c>
      <c r="DS651">
        <v>908.4355714285715</v>
      </c>
      <c r="DT651">
        <v>21.82565</v>
      </c>
      <c r="DU651">
        <v>19.51525714285714</v>
      </c>
      <c r="DV651">
        <v>860.5866428571427</v>
      </c>
      <c r="DW651">
        <v>21.54820714285714</v>
      </c>
      <c r="DX651">
        <v>500.0168928571428</v>
      </c>
      <c r="DY651">
        <v>90.22830357142855</v>
      </c>
      <c r="DZ651">
        <v>0.06853761785714287</v>
      </c>
      <c r="EA651">
        <v>28.72636071428571</v>
      </c>
      <c r="EB651">
        <v>29.99602142857142</v>
      </c>
      <c r="EC651">
        <v>999.9000000000002</v>
      </c>
      <c r="ED651">
        <v>0</v>
      </c>
      <c r="EE651">
        <v>0</v>
      </c>
      <c r="EF651">
        <v>9999.647500000001</v>
      </c>
      <c r="EG651">
        <v>0</v>
      </c>
      <c r="EH651">
        <v>11.3535</v>
      </c>
      <c r="EI651">
        <v>-48.97288214285715</v>
      </c>
      <c r="EJ651">
        <v>878.6395000000001</v>
      </c>
      <c r="EK651">
        <v>926.5170000000001</v>
      </c>
      <c r="EL651">
        <v>2.310387857142857</v>
      </c>
      <c r="EM651">
        <v>908.4355714285715</v>
      </c>
      <c r="EN651">
        <v>19.51525714285714</v>
      </c>
      <c r="EO651">
        <v>1.969290714285714</v>
      </c>
      <c r="EP651">
        <v>1.760828214285714</v>
      </c>
      <c r="EQ651">
        <v>17.19955714285715</v>
      </c>
      <c r="ER651">
        <v>15.44333571428571</v>
      </c>
      <c r="ES651">
        <v>1999.988928571428</v>
      </c>
      <c r="ET651">
        <v>0.9799979999999998</v>
      </c>
      <c r="EU651">
        <v>0.0200022</v>
      </c>
      <c r="EV651">
        <v>0</v>
      </c>
      <c r="EW651">
        <v>1020.591071428571</v>
      </c>
      <c r="EX651">
        <v>5.00078</v>
      </c>
      <c r="EY651">
        <v>19925.31428571429</v>
      </c>
      <c r="EZ651">
        <v>16379.51785714286</v>
      </c>
      <c r="FA651">
        <v>39.51542857142857</v>
      </c>
      <c r="FB651">
        <v>40.36825</v>
      </c>
      <c r="FC651">
        <v>39.71642857142857</v>
      </c>
      <c r="FD651">
        <v>40.04442857142857</v>
      </c>
      <c r="FE651">
        <v>40.51989285714286</v>
      </c>
      <c r="FF651">
        <v>1955.088928571428</v>
      </c>
      <c r="FG651">
        <v>39.9</v>
      </c>
      <c r="FH651">
        <v>0</v>
      </c>
      <c r="FI651">
        <v>1758659479.8</v>
      </c>
      <c r="FJ651">
        <v>0</v>
      </c>
      <c r="FK651">
        <v>1020.8336</v>
      </c>
      <c r="FL651">
        <v>17.43384616581054</v>
      </c>
      <c r="FM651">
        <v>349.7615390018033</v>
      </c>
      <c r="FN651">
        <v>19929.924</v>
      </c>
      <c r="FO651">
        <v>15</v>
      </c>
      <c r="FP651">
        <v>0</v>
      </c>
      <c r="FQ651" t="s">
        <v>441</v>
      </c>
      <c r="FR651">
        <v>1746989605.5</v>
      </c>
      <c r="FS651">
        <v>1746989593.5</v>
      </c>
      <c r="FT651">
        <v>0</v>
      </c>
      <c r="FU651">
        <v>-0.274</v>
      </c>
      <c r="FV651">
        <v>-0.002</v>
      </c>
      <c r="FW651">
        <v>2.549</v>
      </c>
      <c r="FX651">
        <v>0.129</v>
      </c>
      <c r="FY651">
        <v>420</v>
      </c>
      <c r="FZ651">
        <v>17</v>
      </c>
      <c r="GA651">
        <v>0.02</v>
      </c>
      <c r="GB651">
        <v>0.04</v>
      </c>
      <c r="GC651">
        <v>-48.7854512195122</v>
      </c>
      <c r="GD651">
        <v>-4.141199999999996</v>
      </c>
      <c r="GE651">
        <v>0.4183312849428403</v>
      </c>
      <c r="GF651">
        <v>0</v>
      </c>
      <c r="GG651">
        <v>1019.821176470588</v>
      </c>
      <c r="GH651">
        <v>18.34010695507223</v>
      </c>
      <c r="GI651">
        <v>1.813564518558906</v>
      </c>
      <c r="GJ651">
        <v>0</v>
      </c>
      <c r="GK651">
        <v>2.317180243902439</v>
      </c>
      <c r="GL651">
        <v>-0.1510386062717737</v>
      </c>
      <c r="GM651">
        <v>0.01596870193234021</v>
      </c>
      <c r="GN651">
        <v>0</v>
      </c>
      <c r="GO651">
        <v>0</v>
      </c>
      <c r="GP651">
        <v>3</v>
      </c>
      <c r="GQ651" t="s">
        <v>459</v>
      </c>
      <c r="GR651">
        <v>3.10243</v>
      </c>
      <c r="GS651">
        <v>2.72673</v>
      </c>
      <c r="GT651">
        <v>0.148046</v>
      </c>
      <c r="GU651">
        <v>0.153286</v>
      </c>
      <c r="GV651">
        <v>0.100458</v>
      </c>
      <c r="GW651">
        <v>0.0941999</v>
      </c>
      <c r="GX651">
        <v>22240.8</v>
      </c>
      <c r="GY651">
        <v>20092.5</v>
      </c>
      <c r="GZ651">
        <v>26669.8</v>
      </c>
      <c r="HA651">
        <v>23952.7</v>
      </c>
      <c r="HB651">
        <v>38398.7</v>
      </c>
      <c r="HC651">
        <v>32085.7</v>
      </c>
      <c r="HD651">
        <v>46574.5</v>
      </c>
      <c r="HE651">
        <v>37900.6</v>
      </c>
      <c r="HF651">
        <v>1.86828</v>
      </c>
      <c r="HG651">
        <v>1.84813</v>
      </c>
      <c r="HH651">
        <v>0.181347</v>
      </c>
      <c r="HI651">
        <v>0</v>
      </c>
      <c r="HJ651">
        <v>27.0478</v>
      </c>
      <c r="HK651">
        <v>999.9</v>
      </c>
      <c r="HL651">
        <v>44.6</v>
      </c>
      <c r="HM651">
        <v>32.2</v>
      </c>
      <c r="HN651">
        <v>23.8718</v>
      </c>
      <c r="HO651">
        <v>60.6923</v>
      </c>
      <c r="HP651">
        <v>22.4359</v>
      </c>
      <c r="HQ651">
        <v>1</v>
      </c>
      <c r="HR651">
        <v>0.146509</v>
      </c>
      <c r="HS651">
        <v>0.06392970000000001</v>
      </c>
      <c r="HT651">
        <v>20.28</v>
      </c>
      <c r="HU651">
        <v>5.20995</v>
      </c>
      <c r="HV651">
        <v>11.98</v>
      </c>
      <c r="HW651">
        <v>4.9627</v>
      </c>
      <c r="HX651">
        <v>3.27448</v>
      </c>
      <c r="HY651">
        <v>9999</v>
      </c>
      <c r="HZ651">
        <v>9999</v>
      </c>
      <c r="IA651">
        <v>9999</v>
      </c>
      <c r="IB651">
        <v>999.9</v>
      </c>
      <c r="IC651">
        <v>1.86394</v>
      </c>
      <c r="ID651">
        <v>1.8601</v>
      </c>
      <c r="IE651">
        <v>1.85842</v>
      </c>
      <c r="IF651">
        <v>1.85974</v>
      </c>
      <c r="IG651">
        <v>1.85989</v>
      </c>
      <c r="IH651">
        <v>1.85838</v>
      </c>
      <c r="II651">
        <v>1.85747</v>
      </c>
      <c r="IJ651">
        <v>1.85241</v>
      </c>
      <c r="IK651">
        <v>0</v>
      </c>
      <c r="IL651">
        <v>0</v>
      </c>
      <c r="IM651">
        <v>0</v>
      </c>
      <c r="IN651">
        <v>0</v>
      </c>
      <c r="IO651" t="s">
        <v>443</v>
      </c>
      <c r="IP651" t="s">
        <v>444</v>
      </c>
      <c r="IQ651" t="s">
        <v>445</v>
      </c>
      <c r="IR651" t="s">
        <v>445</v>
      </c>
      <c r="IS651" t="s">
        <v>445</v>
      </c>
      <c r="IT651" t="s">
        <v>445</v>
      </c>
      <c r="IU651">
        <v>0</v>
      </c>
      <c r="IV651">
        <v>100</v>
      </c>
      <c r="IW651">
        <v>100</v>
      </c>
      <c r="IX651">
        <v>-1.107</v>
      </c>
      <c r="IY651">
        <v>0.2772</v>
      </c>
      <c r="IZ651">
        <v>-1.101190050776656</v>
      </c>
      <c r="JA651">
        <v>-0.0009077452495023094</v>
      </c>
      <c r="JB651">
        <v>1.260287539409167E-06</v>
      </c>
      <c r="JC651">
        <v>-2.747980142854786E-10</v>
      </c>
      <c r="JD651">
        <v>0.01164710740424388</v>
      </c>
      <c r="JE651">
        <v>0.002354074995816399</v>
      </c>
      <c r="JF651">
        <v>0.0004967520844642659</v>
      </c>
      <c r="JG651">
        <v>-1.558376616488758E-06</v>
      </c>
      <c r="JH651">
        <v>1</v>
      </c>
      <c r="JI651">
        <v>1955</v>
      </c>
      <c r="JJ651">
        <v>1</v>
      </c>
      <c r="JK651">
        <v>26</v>
      </c>
      <c r="JL651">
        <v>194497.9</v>
      </c>
      <c r="JM651">
        <v>194498.1</v>
      </c>
      <c r="JN651">
        <v>2.20459</v>
      </c>
      <c r="JO651">
        <v>2.60864</v>
      </c>
      <c r="JP651">
        <v>1.49658</v>
      </c>
      <c r="JQ651">
        <v>2.34619</v>
      </c>
      <c r="JR651">
        <v>1.54907</v>
      </c>
      <c r="JS651">
        <v>2.36206</v>
      </c>
      <c r="JT651">
        <v>36.5759</v>
      </c>
      <c r="JU651">
        <v>24.1751</v>
      </c>
      <c r="JV651">
        <v>18</v>
      </c>
      <c r="JW651">
        <v>484.141</v>
      </c>
      <c r="JX651">
        <v>485.954</v>
      </c>
      <c r="JY651">
        <v>27.2621</v>
      </c>
      <c r="JZ651">
        <v>29.1661</v>
      </c>
      <c r="KA651">
        <v>30</v>
      </c>
      <c r="KB651">
        <v>29.4241</v>
      </c>
      <c r="KC651">
        <v>29.4298</v>
      </c>
      <c r="KD651">
        <v>44.2381</v>
      </c>
      <c r="KE651">
        <v>18.6878</v>
      </c>
      <c r="KF651">
        <v>54.39</v>
      </c>
      <c r="KG651">
        <v>27.2014</v>
      </c>
      <c r="KH651">
        <v>954.659</v>
      </c>
      <c r="KI651">
        <v>19.6148</v>
      </c>
      <c r="KJ651">
        <v>101.829</v>
      </c>
      <c r="KK651">
        <v>91.3977</v>
      </c>
    </row>
    <row r="652" spans="1:297">
      <c r="A652">
        <v>634</v>
      </c>
      <c r="B652">
        <v>1758659486.1</v>
      </c>
      <c r="C652">
        <v>17853.09999990463</v>
      </c>
      <c r="D652" t="s">
        <v>1718</v>
      </c>
      <c r="E652" t="s">
        <v>1719</v>
      </c>
      <c r="F652">
        <v>5</v>
      </c>
      <c r="G652" t="s">
        <v>1413</v>
      </c>
      <c r="H652" t="s">
        <v>438</v>
      </c>
      <c r="I652">
        <v>1758659478.6</v>
      </c>
      <c r="J652">
        <f>(K652)/1000</f>
        <v>0</v>
      </c>
      <c r="K652">
        <f>IF(DP652, AN652, AH652)</f>
        <v>0</v>
      </c>
      <c r="L652">
        <f>IF(DP652, AI652, AG652)</f>
        <v>0</v>
      </c>
      <c r="M652">
        <f>DR652 - IF(AU652&gt;1, L652*DL652*100.0/(AW652), 0)</f>
        <v>0</v>
      </c>
      <c r="N652">
        <f>((T652-J652/2)*M652-L652)/(T652+J652/2)</f>
        <v>0</v>
      </c>
      <c r="O652">
        <f>N652*(DY652+DZ652)/1000.0</f>
        <v>0</v>
      </c>
      <c r="P652">
        <f>(DR652 - IF(AU652&gt;1, L652*DL652*100.0/(AW652), 0))*(DY652+DZ652)/1000.0</f>
        <v>0</v>
      </c>
      <c r="Q652">
        <f>2.0/((1/S652-1/R652)+SIGN(S652)*SQRT((1/S652-1/R652)*(1/S652-1/R652) + 4*DM652/((DM652+1)*(DM652+1))*(2*1/S652*1/R652-1/R652*1/R652)))</f>
        <v>0</v>
      </c>
      <c r="R652">
        <f>IF(LEFT(DN652,1)&lt;&gt;"0",IF(LEFT(DN652,1)="1",3.0,DO652),$D$5+$E$5*(EF652*DY652/($K$5*1000))+$F$5*(EF652*DY652/($K$5*1000))*MAX(MIN(DL652,$J$5),$I$5)*MAX(MIN(DL652,$J$5),$I$5)+$G$5*MAX(MIN(DL652,$J$5),$I$5)*(EF652*DY652/($K$5*1000))+$H$5*(EF652*DY652/($K$5*1000))*(EF652*DY652/($K$5*1000)))</f>
        <v>0</v>
      </c>
      <c r="S652">
        <f>J652*(1000-(1000*0.61365*exp(17.502*W652/(240.97+W652))/(DY652+DZ652)+DT652)/2)/(1000*0.61365*exp(17.502*W652/(240.97+W652))/(DY652+DZ652)-DT652)</f>
        <v>0</v>
      </c>
      <c r="T652">
        <f>1/((DM652+1)/(Q652/1.6)+1/(R652/1.37)) + DM652/((DM652+1)/(Q652/1.6) + DM652/(R652/1.37))</f>
        <v>0</v>
      </c>
      <c r="U652">
        <f>(DH652*DK652)</f>
        <v>0</v>
      </c>
      <c r="V652">
        <f>(EA652+(U652+2*0.95*5.67E-8*(((EA652+$B$9)+273)^4-(EA652+273)^4)-44100*J652)/(1.84*29.3*R652+8*0.95*5.67E-8*(EA652+273)^3))</f>
        <v>0</v>
      </c>
      <c r="W652">
        <f>($C$9*EB652+$D$9*EC652+$E$9*V652)</f>
        <v>0</v>
      </c>
      <c r="X652">
        <f>0.61365*exp(17.502*W652/(240.97+W652))</f>
        <v>0</v>
      </c>
      <c r="Y652">
        <f>(Z652/AA652*100)</f>
        <v>0</v>
      </c>
      <c r="Z652">
        <f>DT652*(DY652+DZ652)/1000</f>
        <v>0</v>
      </c>
      <c r="AA652">
        <f>0.61365*exp(17.502*EA652/(240.97+EA652))</f>
        <v>0</v>
      </c>
      <c r="AB652">
        <f>(X652-DT652*(DY652+DZ652)/1000)</f>
        <v>0</v>
      </c>
      <c r="AC652">
        <f>(-J652*44100)</f>
        <v>0</v>
      </c>
      <c r="AD652">
        <f>2*29.3*R652*0.92*(EA652-W652)</f>
        <v>0</v>
      </c>
      <c r="AE652">
        <f>2*0.95*5.67E-8*(((EA652+$B$9)+273)^4-(W652+273)^4)</f>
        <v>0</v>
      </c>
      <c r="AF652">
        <f>U652+AE652+AC652+AD652</f>
        <v>0</v>
      </c>
      <c r="AG652">
        <f>DX652*AU652*(DS652-DR652*(1000-AU652*DU652)/(1000-AU652*DT652))/(100*DL652)</f>
        <v>0</v>
      </c>
      <c r="AH652">
        <f>1000*DX652*AU652*(DT652-DU652)/(100*DL652*(1000-AU652*DT652))</f>
        <v>0</v>
      </c>
      <c r="AI652">
        <f>(AJ652 - AK652 - DY652*1E3/(8.314*(EA652+273.15)) * AM652/DX652 * AL652) * DX652/(100*DL652) * (1000 - DU652)/1000</f>
        <v>0</v>
      </c>
      <c r="AJ652">
        <v>960.0087081448988</v>
      </c>
      <c r="AK652">
        <v>919.7962363636365</v>
      </c>
      <c r="AL652">
        <v>3.379666039806795</v>
      </c>
      <c r="AM652">
        <v>65.18477943434209</v>
      </c>
      <c r="AN652">
        <f>(AP652 - AO652 + DY652*1E3/(8.314*(EA652+273.15)) * AR652/DX652 * AQ652) * DX652/(100*DL652) * 1000/(1000 - AP652)</f>
        <v>0</v>
      </c>
      <c r="AO652">
        <v>19.54056080251137</v>
      </c>
      <c r="AP652">
        <v>21.81656848484847</v>
      </c>
      <c r="AQ652">
        <v>7.162840924985379E-05</v>
      </c>
      <c r="AR652">
        <v>105.4763033524908</v>
      </c>
      <c r="AS652">
        <v>0</v>
      </c>
      <c r="AT652">
        <v>0</v>
      </c>
      <c r="AU652">
        <f>IF(AS652*$H$15&gt;=AW652,1.0,(AW652/(AW652-AS652*$H$15)))</f>
        <v>0</v>
      </c>
      <c r="AV652">
        <f>(AU652-1)*100</f>
        <v>0</v>
      </c>
      <c r="AW652">
        <f>MAX(0,($B$15+$C$15*EF652)/(1+$D$15*EF652)*DY652/(EA652+273)*$E$15)</f>
        <v>0</v>
      </c>
      <c r="AX652" t="s">
        <v>439</v>
      </c>
      <c r="AY652" t="s">
        <v>439</v>
      </c>
      <c r="AZ652">
        <v>0</v>
      </c>
      <c r="BA652">
        <v>0</v>
      </c>
      <c r="BB652">
        <f>1-AZ652/BA652</f>
        <v>0</v>
      </c>
      <c r="BC652">
        <v>0</v>
      </c>
      <c r="BD652" t="s">
        <v>439</v>
      </c>
      <c r="BE652" t="s">
        <v>439</v>
      </c>
      <c r="BF652">
        <v>0</v>
      </c>
      <c r="BG652">
        <v>0</v>
      </c>
      <c r="BH652">
        <f>1-BF652/BG652</f>
        <v>0</v>
      </c>
      <c r="BI652">
        <v>0.5</v>
      </c>
      <c r="BJ652">
        <f>DI652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439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DH652">
        <f>$B$13*EG652+$C$13*EH652+$F$13*ES652*(1-EV652)</f>
        <v>0</v>
      </c>
      <c r="DI652">
        <f>DH652*DJ652</f>
        <v>0</v>
      </c>
      <c r="DJ652">
        <f>($B$13*$D$11+$C$13*$D$11+$F$13*((FF652+EX652)/MAX(FF652+EX652+FG652, 0.1)*$I$11+FG652/MAX(FF652+EX652+FG652, 0.1)*$J$11))/($B$13+$C$13+$F$13)</f>
        <v>0</v>
      </c>
      <c r="DK652">
        <f>($B$13*$K$11+$C$13*$K$11+$F$13*((FF652+EX652)/MAX(FF652+EX652+FG652, 0.1)*$P$11+FG652/MAX(FF652+EX652+FG652, 0.1)*$Q$11))/($B$13+$C$13+$F$13)</f>
        <v>0</v>
      </c>
      <c r="DL652">
        <v>5.79</v>
      </c>
      <c r="DM652">
        <v>0.5</v>
      </c>
      <c r="DN652" t="s">
        <v>440</v>
      </c>
      <c r="DO652">
        <v>2</v>
      </c>
      <c r="DP652" t="b">
        <v>1</v>
      </c>
      <c r="DQ652">
        <v>1758659478.6</v>
      </c>
      <c r="DR652">
        <v>876.7555925925924</v>
      </c>
      <c r="DS652">
        <v>926.107925925926</v>
      </c>
      <c r="DT652">
        <v>21.81774444444445</v>
      </c>
      <c r="DU652">
        <v>19.5241962962963</v>
      </c>
      <c r="DV652">
        <v>877.8681481481482</v>
      </c>
      <c r="DW652">
        <v>21.54047777777778</v>
      </c>
      <c r="DX652">
        <v>499.9835925925926</v>
      </c>
      <c r="DY652">
        <v>90.22822592592591</v>
      </c>
      <c r="DZ652">
        <v>0.06861049259259258</v>
      </c>
      <c r="EA652">
        <v>28.72977407407407</v>
      </c>
      <c r="EB652">
        <v>29.99845925925926</v>
      </c>
      <c r="EC652">
        <v>999.9000000000001</v>
      </c>
      <c r="ED652">
        <v>0</v>
      </c>
      <c r="EE652">
        <v>0</v>
      </c>
      <c r="EF652">
        <v>10001.57703703704</v>
      </c>
      <c r="EG652">
        <v>0</v>
      </c>
      <c r="EH652">
        <v>11.3535</v>
      </c>
      <c r="EI652">
        <v>-49.35242962962963</v>
      </c>
      <c r="EJ652">
        <v>896.3109629629631</v>
      </c>
      <c r="EK652">
        <v>944.5497777777778</v>
      </c>
      <c r="EL652">
        <v>2.293548148148148</v>
      </c>
      <c r="EM652">
        <v>926.107925925926</v>
      </c>
      <c r="EN652">
        <v>19.5241962962963</v>
      </c>
      <c r="EO652">
        <v>1.968577037037037</v>
      </c>
      <c r="EP652">
        <v>1.761632592592592</v>
      </c>
      <c r="EQ652">
        <v>17.19382222222222</v>
      </c>
      <c r="ER652">
        <v>15.45045185185185</v>
      </c>
      <c r="ES652">
        <v>1999.991111111111</v>
      </c>
      <c r="ET652">
        <v>0.9799979999999998</v>
      </c>
      <c r="EU652">
        <v>0.0200022</v>
      </c>
      <c r="EV652">
        <v>0</v>
      </c>
      <c r="EW652">
        <v>1022.23037037037</v>
      </c>
      <c r="EX652">
        <v>5.00078</v>
      </c>
      <c r="EY652">
        <v>19955.9962962963</v>
      </c>
      <c r="EZ652">
        <v>16379.54074074074</v>
      </c>
      <c r="FA652">
        <v>39.54607407407408</v>
      </c>
      <c r="FB652">
        <v>40.37266666666666</v>
      </c>
      <c r="FC652">
        <v>39.67585185185185</v>
      </c>
      <c r="FD652">
        <v>40.09237037037037</v>
      </c>
      <c r="FE652">
        <v>40.53444444444444</v>
      </c>
      <c r="FF652">
        <v>1955.091111111111</v>
      </c>
      <c r="FG652">
        <v>39.9</v>
      </c>
      <c r="FH652">
        <v>0</v>
      </c>
      <c r="FI652">
        <v>1758659484.6</v>
      </c>
      <c r="FJ652">
        <v>0</v>
      </c>
      <c r="FK652">
        <v>1022.2964</v>
      </c>
      <c r="FL652">
        <v>18.26384618436122</v>
      </c>
      <c r="FM652">
        <v>344.9769235977355</v>
      </c>
      <c r="FN652">
        <v>19957.772</v>
      </c>
      <c r="FO652">
        <v>15</v>
      </c>
      <c r="FP652">
        <v>0</v>
      </c>
      <c r="FQ652" t="s">
        <v>441</v>
      </c>
      <c r="FR652">
        <v>1746989605.5</v>
      </c>
      <c r="FS652">
        <v>1746989593.5</v>
      </c>
      <c r="FT652">
        <v>0</v>
      </c>
      <c r="FU652">
        <v>-0.274</v>
      </c>
      <c r="FV652">
        <v>-0.002</v>
      </c>
      <c r="FW652">
        <v>2.549</v>
      </c>
      <c r="FX652">
        <v>0.129</v>
      </c>
      <c r="FY652">
        <v>420</v>
      </c>
      <c r="FZ652">
        <v>17</v>
      </c>
      <c r="GA652">
        <v>0.02</v>
      </c>
      <c r="GB652">
        <v>0.04</v>
      </c>
      <c r="GC652">
        <v>-49.14994634146341</v>
      </c>
      <c r="GD652">
        <v>-4.348940069686638</v>
      </c>
      <c r="GE652">
        <v>0.4389538078356812</v>
      </c>
      <c r="GF652">
        <v>0</v>
      </c>
      <c r="GG652">
        <v>1021.309411764706</v>
      </c>
      <c r="GH652">
        <v>18.19923605527153</v>
      </c>
      <c r="GI652">
        <v>1.808959631417152</v>
      </c>
      <c r="GJ652">
        <v>0</v>
      </c>
      <c r="GK652">
        <v>2.302394390243902</v>
      </c>
      <c r="GL652">
        <v>-0.1905589547038344</v>
      </c>
      <c r="GM652">
        <v>0.01940497987992754</v>
      </c>
      <c r="GN652">
        <v>0</v>
      </c>
      <c r="GO652">
        <v>0</v>
      </c>
      <c r="GP652">
        <v>3</v>
      </c>
      <c r="GQ652" t="s">
        <v>459</v>
      </c>
      <c r="GR652">
        <v>3.10237</v>
      </c>
      <c r="GS652">
        <v>2.72659</v>
      </c>
      <c r="GT652">
        <v>0.149836</v>
      </c>
      <c r="GU652">
        <v>0.155064</v>
      </c>
      <c r="GV652">
        <v>0.100471</v>
      </c>
      <c r="GW652">
        <v>0.0942088</v>
      </c>
      <c r="GX652">
        <v>22194.1</v>
      </c>
      <c r="GY652">
        <v>20050.4</v>
      </c>
      <c r="GZ652">
        <v>26669.7</v>
      </c>
      <c r="HA652">
        <v>23952.9</v>
      </c>
      <c r="HB652">
        <v>38398.2</v>
      </c>
      <c r="HC652">
        <v>32085.5</v>
      </c>
      <c r="HD652">
        <v>46574.3</v>
      </c>
      <c r="HE652">
        <v>37900.6</v>
      </c>
      <c r="HF652">
        <v>1.86852</v>
      </c>
      <c r="HG652">
        <v>1.84818</v>
      </c>
      <c r="HH652">
        <v>0.180501</v>
      </c>
      <c r="HI652">
        <v>0</v>
      </c>
      <c r="HJ652">
        <v>27.0478</v>
      </c>
      <c r="HK652">
        <v>999.9</v>
      </c>
      <c r="HL652">
        <v>44.6</v>
      </c>
      <c r="HM652">
        <v>32.1</v>
      </c>
      <c r="HN652">
        <v>23.7357</v>
      </c>
      <c r="HO652">
        <v>60.6423</v>
      </c>
      <c r="HP652">
        <v>22.2356</v>
      </c>
      <c r="HQ652">
        <v>1</v>
      </c>
      <c r="HR652">
        <v>0.147309</v>
      </c>
      <c r="HS652">
        <v>0.286166</v>
      </c>
      <c r="HT652">
        <v>20.2798</v>
      </c>
      <c r="HU652">
        <v>5.21055</v>
      </c>
      <c r="HV652">
        <v>11.9796</v>
      </c>
      <c r="HW652">
        <v>4.9628</v>
      </c>
      <c r="HX652">
        <v>3.2745</v>
      </c>
      <c r="HY652">
        <v>9999</v>
      </c>
      <c r="HZ652">
        <v>9999</v>
      </c>
      <c r="IA652">
        <v>9999</v>
      </c>
      <c r="IB652">
        <v>999.9</v>
      </c>
      <c r="IC652">
        <v>1.86393</v>
      </c>
      <c r="ID652">
        <v>1.86006</v>
      </c>
      <c r="IE652">
        <v>1.85841</v>
      </c>
      <c r="IF652">
        <v>1.85976</v>
      </c>
      <c r="IG652">
        <v>1.85989</v>
      </c>
      <c r="IH652">
        <v>1.85838</v>
      </c>
      <c r="II652">
        <v>1.85746</v>
      </c>
      <c r="IJ652">
        <v>1.85242</v>
      </c>
      <c r="IK652">
        <v>0</v>
      </c>
      <c r="IL652">
        <v>0</v>
      </c>
      <c r="IM652">
        <v>0</v>
      </c>
      <c r="IN652">
        <v>0</v>
      </c>
      <c r="IO652" t="s">
        <v>443</v>
      </c>
      <c r="IP652" t="s">
        <v>444</v>
      </c>
      <c r="IQ652" t="s">
        <v>445</v>
      </c>
      <c r="IR652" t="s">
        <v>445</v>
      </c>
      <c r="IS652" t="s">
        <v>445</v>
      </c>
      <c r="IT652" t="s">
        <v>445</v>
      </c>
      <c r="IU652">
        <v>0</v>
      </c>
      <c r="IV652">
        <v>100</v>
      </c>
      <c r="IW652">
        <v>100</v>
      </c>
      <c r="IX652">
        <v>-1.096</v>
      </c>
      <c r="IY652">
        <v>0.2773</v>
      </c>
      <c r="IZ652">
        <v>-1.101190050776656</v>
      </c>
      <c r="JA652">
        <v>-0.0009077452495023094</v>
      </c>
      <c r="JB652">
        <v>1.260287539409167E-06</v>
      </c>
      <c r="JC652">
        <v>-2.747980142854786E-10</v>
      </c>
      <c r="JD652">
        <v>0.01164710740424388</v>
      </c>
      <c r="JE652">
        <v>0.002354074995816399</v>
      </c>
      <c r="JF652">
        <v>0.0004967520844642659</v>
      </c>
      <c r="JG652">
        <v>-1.558376616488758E-06</v>
      </c>
      <c r="JH652">
        <v>1</v>
      </c>
      <c r="JI652">
        <v>1955</v>
      </c>
      <c r="JJ652">
        <v>1</v>
      </c>
      <c r="JK652">
        <v>26</v>
      </c>
      <c r="JL652">
        <v>194498</v>
      </c>
      <c r="JM652">
        <v>194498.2</v>
      </c>
      <c r="JN652">
        <v>2.23145</v>
      </c>
      <c r="JO652">
        <v>2.62817</v>
      </c>
      <c r="JP652">
        <v>1.49658</v>
      </c>
      <c r="JQ652">
        <v>2.34619</v>
      </c>
      <c r="JR652">
        <v>1.54907</v>
      </c>
      <c r="JS652">
        <v>2.39868</v>
      </c>
      <c r="JT652">
        <v>36.5759</v>
      </c>
      <c r="JU652">
        <v>24.1663</v>
      </c>
      <c r="JV652">
        <v>18</v>
      </c>
      <c r="JW652">
        <v>484.272</v>
      </c>
      <c r="JX652">
        <v>485.974</v>
      </c>
      <c r="JY652">
        <v>27.2249</v>
      </c>
      <c r="JZ652">
        <v>29.1655</v>
      </c>
      <c r="KA652">
        <v>30.0005</v>
      </c>
      <c r="KB652">
        <v>29.4221</v>
      </c>
      <c r="KC652">
        <v>29.4283</v>
      </c>
      <c r="KD652">
        <v>44.8988</v>
      </c>
      <c r="KE652">
        <v>18.6878</v>
      </c>
      <c r="KF652">
        <v>54.39</v>
      </c>
      <c r="KG652">
        <v>27.2005</v>
      </c>
      <c r="KH652">
        <v>974.694</v>
      </c>
      <c r="KI652">
        <v>19.6194</v>
      </c>
      <c r="KJ652">
        <v>101.829</v>
      </c>
      <c r="KK652">
        <v>91.3978</v>
      </c>
    </row>
    <row r="653" spans="1:297">
      <c r="A653">
        <v>635</v>
      </c>
      <c r="B653">
        <v>1758659491.1</v>
      </c>
      <c r="C653">
        <v>17858.09999990463</v>
      </c>
      <c r="D653" t="s">
        <v>1720</v>
      </c>
      <c r="E653" t="s">
        <v>1721</v>
      </c>
      <c r="F653">
        <v>5</v>
      </c>
      <c r="G653" t="s">
        <v>1413</v>
      </c>
      <c r="H653" t="s">
        <v>438</v>
      </c>
      <c r="I653">
        <v>1758659483.314285</v>
      </c>
      <c r="J653">
        <f>(K653)/1000</f>
        <v>0</v>
      </c>
      <c r="K653">
        <f>IF(DP653, AN653, AH653)</f>
        <v>0</v>
      </c>
      <c r="L653">
        <f>IF(DP653, AI653, AG653)</f>
        <v>0</v>
      </c>
      <c r="M653">
        <f>DR653 - IF(AU653&gt;1, L653*DL653*100.0/(AW653), 0)</f>
        <v>0</v>
      </c>
      <c r="N653">
        <f>((T653-J653/2)*M653-L653)/(T653+J653/2)</f>
        <v>0</v>
      </c>
      <c r="O653">
        <f>N653*(DY653+DZ653)/1000.0</f>
        <v>0</v>
      </c>
      <c r="P653">
        <f>(DR653 - IF(AU653&gt;1, L653*DL653*100.0/(AW653), 0))*(DY653+DZ653)/1000.0</f>
        <v>0</v>
      </c>
      <c r="Q653">
        <f>2.0/((1/S653-1/R653)+SIGN(S653)*SQRT((1/S653-1/R653)*(1/S653-1/R653) + 4*DM653/((DM653+1)*(DM653+1))*(2*1/S653*1/R653-1/R653*1/R653)))</f>
        <v>0</v>
      </c>
      <c r="R653">
        <f>IF(LEFT(DN653,1)&lt;&gt;"0",IF(LEFT(DN653,1)="1",3.0,DO653),$D$5+$E$5*(EF653*DY653/($K$5*1000))+$F$5*(EF653*DY653/($K$5*1000))*MAX(MIN(DL653,$J$5),$I$5)*MAX(MIN(DL653,$J$5),$I$5)+$G$5*MAX(MIN(DL653,$J$5),$I$5)*(EF653*DY653/($K$5*1000))+$H$5*(EF653*DY653/($K$5*1000))*(EF653*DY653/($K$5*1000)))</f>
        <v>0</v>
      </c>
      <c r="S653">
        <f>J653*(1000-(1000*0.61365*exp(17.502*W653/(240.97+W653))/(DY653+DZ653)+DT653)/2)/(1000*0.61365*exp(17.502*W653/(240.97+W653))/(DY653+DZ653)-DT653)</f>
        <v>0</v>
      </c>
      <c r="T653">
        <f>1/((DM653+1)/(Q653/1.6)+1/(R653/1.37)) + DM653/((DM653+1)/(Q653/1.6) + DM653/(R653/1.37))</f>
        <v>0</v>
      </c>
      <c r="U653">
        <f>(DH653*DK653)</f>
        <v>0</v>
      </c>
      <c r="V653">
        <f>(EA653+(U653+2*0.95*5.67E-8*(((EA653+$B$9)+273)^4-(EA653+273)^4)-44100*J653)/(1.84*29.3*R653+8*0.95*5.67E-8*(EA653+273)^3))</f>
        <v>0</v>
      </c>
      <c r="W653">
        <f>($C$9*EB653+$D$9*EC653+$E$9*V653)</f>
        <v>0</v>
      </c>
      <c r="X653">
        <f>0.61365*exp(17.502*W653/(240.97+W653))</f>
        <v>0</v>
      </c>
      <c r="Y653">
        <f>(Z653/AA653*100)</f>
        <v>0</v>
      </c>
      <c r="Z653">
        <f>DT653*(DY653+DZ653)/1000</f>
        <v>0</v>
      </c>
      <c r="AA653">
        <f>0.61365*exp(17.502*EA653/(240.97+EA653))</f>
        <v>0</v>
      </c>
      <c r="AB653">
        <f>(X653-DT653*(DY653+DZ653)/1000)</f>
        <v>0</v>
      </c>
      <c r="AC653">
        <f>(-J653*44100)</f>
        <v>0</v>
      </c>
      <c r="AD653">
        <f>2*29.3*R653*0.92*(EA653-W653)</f>
        <v>0</v>
      </c>
      <c r="AE653">
        <f>2*0.95*5.67E-8*(((EA653+$B$9)+273)^4-(W653+273)^4)</f>
        <v>0</v>
      </c>
      <c r="AF653">
        <f>U653+AE653+AC653+AD653</f>
        <v>0</v>
      </c>
      <c r="AG653">
        <f>DX653*AU653*(DS653-DR653*(1000-AU653*DU653)/(1000-AU653*DT653))/(100*DL653)</f>
        <v>0</v>
      </c>
      <c r="AH653">
        <f>1000*DX653*AU653*(DT653-DU653)/(100*DL653*(1000-AU653*DT653))</f>
        <v>0</v>
      </c>
      <c r="AI653">
        <f>(AJ653 - AK653 - DY653*1E3/(8.314*(EA653+273.15)) * AM653/DX653 * AL653) * DX653/(100*DL653) * (1000 - DU653)/1000</f>
        <v>0</v>
      </c>
      <c r="AJ653">
        <v>976.9726713103273</v>
      </c>
      <c r="AK653">
        <v>936.6164666666664</v>
      </c>
      <c r="AL653">
        <v>3.367598850756581</v>
      </c>
      <c r="AM653">
        <v>65.18477943434209</v>
      </c>
      <c r="AN653">
        <f>(AP653 - AO653 + DY653*1E3/(8.314*(EA653+273.15)) * AR653/DX653 * AQ653) * DX653/(100*DL653) * 1000/(1000 - AP653)</f>
        <v>0</v>
      </c>
      <c r="AO653">
        <v>19.54717262574421</v>
      </c>
      <c r="AP653">
        <v>21.81588303030304</v>
      </c>
      <c r="AQ653">
        <v>-6.113739328727106E-05</v>
      </c>
      <c r="AR653">
        <v>105.4763033524908</v>
      </c>
      <c r="AS653">
        <v>0</v>
      </c>
      <c r="AT653">
        <v>0</v>
      </c>
      <c r="AU653">
        <f>IF(AS653*$H$15&gt;=AW653,1.0,(AW653/(AW653-AS653*$H$15)))</f>
        <v>0</v>
      </c>
      <c r="AV653">
        <f>(AU653-1)*100</f>
        <v>0</v>
      </c>
      <c r="AW653">
        <f>MAX(0,($B$15+$C$15*EF653)/(1+$D$15*EF653)*DY653/(EA653+273)*$E$15)</f>
        <v>0</v>
      </c>
      <c r="AX653" t="s">
        <v>439</v>
      </c>
      <c r="AY653" t="s">
        <v>439</v>
      </c>
      <c r="AZ653">
        <v>0</v>
      </c>
      <c r="BA653">
        <v>0</v>
      </c>
      <c r="BB653">
        <f>1-AZ653/BA653</f>
        <v>0</v>
      </c>
      <c r="BC653">
        <v>0</v>
      </c>
      <c r="BD653" t="s">
        <v>439</v>
      </c>
      <c r="BE653" t="s">
        <v>439</v>
      </c>
      <c r="BF653">
        <v>0</v>
      </c>
      <c r="BG653">
        <v>0</v>
      </c>
      <c r="BH653">
        <f>1-BF653/BG653</f>
        <v>0</v>
      </c>
      <c r="BI653">
        <v>0.5</v>
      </c>
      <c r="BJ653">
        <f>DI653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439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DH653">
        <f>$B$13*EG653+$C$13*EH653+$F$13*ES653*(1-EV653)</f>
        <v>0</v>
      </c>
      <c r="DI653">
        <f>DH653*DJ653</f>
        <v>0</v>
      </c>
      <c r="DJ653">
        <f>($B$13*$D$11+$C$13*$D$11+$F$13*((FF653+EX653)/MAX(FF653+EX653+FG653, 0.1)*$I$11+FG653/MAX(FF653+EX653+FG653, 0.1)*$J$11))/($B$13+$C$13+$F$13)</f>
        <v>0</v>
      </c>
      <c r="DK653">
        <f>($B$13*$K$11+$C$13*$K$11+$F$13*((FF653+EX653)/MAX(FF653+EX653+FG653, 0.1)*$P$11+FG653/MAX(FF653+EX653+FG653, 0.1)*$Q$11))/($B$13+$C$13+$F$13)</f>
        <v>0</v>
      </c>
      <c r="DL653">
        <v>5.79</v>
      </c>
      <c r="DM653">
        <v>0.5</v>
      </c>
      <c r="DN653" t="s">
        <v>440</v>
      </c>
      <c r="DO653">
        <v>2</v>
      </c>
      <c r="DP653" t="b">
        <v>1</v>
      </c>
      <c r="DQ653">
        <v>1758659483.314285</v>
      </c>
      <c r="DR653">
        <v>892.1963571428571</v>
      </c>
      <c r="DS653">
        <v>941.8721785714288</v>
      </c>
      <c r="DT653">
        <v>21.81588214285714</v>
      </c>
      <c r="DU653">
        <v>19.53463214285714</v>
      </c>
      <c r="DV653">
        <v>893.2983571428571</v>
      </c>
      <c r="DW653">
        <v>21.53866428571428</v>
      </c>
      <c r="DX653">
        <v>500.0384642857143</v>
      </c>
      <c r="DY653">
        <v>90.22833928571427</v>
      </c>
      <c r="DZ653">
        <v>0.06859520000000001</v>
      </c>
      <c r="EA653">
        <v>28.73128928571429</v>
      </c>
      <c r="EB653">
        <v>30.00103214285715</v>
      </c>
      <c r="EC653">
        <v>999.9000000000002</v>
      </c>
      <c r="ED653">
        <v>0</v>
      </c>
      <c r="EE653">
        <v>0</v>
      </c>
      <c r="EF653">
        <v>9995.272142857142</v>
      </c>
      <c r="EG653">
        <v>0</v>
      </c>
      <c r="EH653">
        <v>11.3535</v>
      </c>
      <c r="EI653">
        <v>-49.67601428571428</v>
      </c>
      <c r="EJ653">
        <v>912.0943571428572</v>
      </c>
      <c r="EK653">
        <v>960.6381785714286</v>
      </c>
      <c r="EL653">
        <v>2.281253214285714</v>
      </c>
      <c r="EM653">
        <v>941.8721785714288</v>
      </c>
      <c r="EN653">
        <v>19.53463214285714</v>
      </c>
      <c r="EO653">
        <v>1.968411785714286</v>
      </c>
      <c r="EP653">
        <v>1.762577142857143</v>
      </c>
      <c r="EQ653">
        <v>17.19250357142857</v>
      </c>
      <c r="ER653">
        <v>15.4588</v>
      </c>
      <c r="ES653">
        <v>1999.9975</v>
      </c>
      <c r="ET653">
        <v>0.9799979999999998</v>
      </c>
      <c r="EU653">
        <v>0.0200022</v>
      </c>
      <c r="EV653">
        <v>0</v>
      </c>
      <c r="EW653">
        <v>1023.665</v>
      </c>
      <c r="EX653">
        <v>5.00078</v>
      </c>
      <c r="EY653">
        <v>19982.98214285714</v>
      </c>
      <c r="EZ653">
        <v>16379.6</v>
      </c>
      <c r="FA653">
        <v>39.55114285714285</v>
      </c>
      <c r="FB653">
        <v>40.37275</v>
      </c>
      <c r="FC653">
        <v>39.66053571428571</v>
      </c>
      <c r="FD653">
        <v>40.10914285714285</v>
      </c>
      <c r="FE653">
        <v>40.52875</v>
      </c>
      <c r="FF653">
        <v>1955.0975</v>
      </c>
      <c r="FG653">
        <v>39.9</v>
      </c>
      <c r="FH653">
        <v>0</v>
      </c>
      <c r="FI653">
        <v>1758659489.4</v>
      </c>
      <c r="FJ653">
        <v>0</v>
      </c>
      <c r="FK653">
        <v>1023.7468</v>
      </c>
      <c r="FL653">
        <v>18.30846151245476</v>
      </c>
      <c r="FM653">
        <v>340.9769225445951</v>
      </c>
      <c r="FN653">
        <v>19985.172</v>
      </c>
      <c r="FO653">
        <v>15</v>
      </c>
      <c r="FP653">
        <v>0</v>
      </c>
      <c r="FQ653" t="s">
        <v>441</v>
      </c>
      <c r="FR653">
        <v>1746989605.5</v>
      </c>
      <c r="FS653">
        <v>1746989593.5</v>
      </c>
      <c r="FT653">
        <v>0</v>
      </c>
      <c r="FU653">
        <v>-0.274</v>
      </c>
      <c r="FV653">
        <v>-0.002</v>
      </c>
      <c r="FW653">
        <v>2.549</v>
      </c>
      <c r="FX653">
        <v>0.129</v>
      </c>
      <c r="FY653">
        <v>420</v>
      </c>
      <c r="FZ653">
        <v>17</v>
      </c>
      <c r="GA653">
        <v>0.02</v>
      </c>
      <c r="GB653">
        <v>0.04</v>
      </c>
      <c r="GC653">
        <v>-49.45856</v>
      </c>
      <c r="GD653">
        <v>-4.097914446529044</v>
      </c>
      <c r="GE653">
        <v>0.4071026325142101</v>
      </c>
      <c r="GF653">
        <v>0</v>
      </c>
      <c r="GG653">
        <v>1022.767941176471</v>
      </c>
      <c r="GH653">
        <v>18.20916730392917</v>
      </c>
      <c r="GI653">
        <v>1.809151213742729</v>
      </c>
      <c r="GJ653">
        <v>0</v>
      </c>
      <c r="GK653">
        <v>2.29033775</v>
      </c>
      <c r="GL653">
        <v>-0.1674888180112644</v>
      </c>
      <c r="GM653">
        <v>0.01732765859651846</v>
      </c>
      <c r="GN653">
        <v>0</v>
      </c>
      <c r="GO653">
        <v>0</v>
      </c>
      <c r="GP653">
        <v>3</v>
      </c>
      <c r="GQ653" t="s">
        <v>459</v>
      </c>
      <c r="GR653">
        <v>3.10215</v>
      </c>
      <c r="GS653">
        <v>2.72676</v>
      </c>
      <c r="GT653">
        <v>0.151607</v>
      </c>
      <c r="GU653">
        <v>0.15682</v>
      </c>
      <c r="GV653">
        <v>0.100466</v>
      </c>
      <c r="GW653">
        <v>0.0943315</v>
      </c>
      <c r="GX653">
        <v>22147.8</v>
      </c>
      <c r="GY653">
        <v>20008.8</v>
      </c>
      <c r="GZ653">
        <v>26669.6</v>
      </c>
      <c r="HA653">
        <v>23952.9</v>
      </c>
      <c r="HB653">
        <v>38398.6</v>
      </c>
      <c r="HC653">
        <v>32081.6</v>
      </c>
      <c r="HD653">
        <v>46574.2</v>
      </c>
      <c r="HE653">
        <v>37900.9</v>
      </c>
      <c r="HF653">
        <v>1.86768</v>
      </c>
      <c r="HG653">
        <v>1.84868</v>
      </c>
      <c r="HH653">
        <v>0.181586</v>
      </c>
      <c r="HI653">
        <v>0</v>
      </c>
      <c r="HJ653">
        <v>27.0478</v>
      </c>
      <c r="HK653">
        <v>999.9</v>
      </c>
      <c r="HL653">
        <v>44.6</v>
      </c>
      <c r="HM653">
        <v>32.1</v>
      </c>
      <c r="HN653">
        <v>23.7376</v>
      </c>
      <c r="HO653">
        <v>60.9523</v>
      </c>
      <c r="HP653">
        <v>22.2516</v>
      </c>
      <c r="HQ653">
        <v>1</v>
      </c>
      <c r="HR653">
        <v>0.146989</v>
      </c>
      <c r="HS653">
        <v>0.194711</v>
      </c>
      <c r="HT653">
        <v>20.2798</v>
      </c>
      <c r="HU653">
        <v>5.21145</v>
      </c>
      <c r="HV653">
        <v>11.98</v>
      </c>
      <c r="HW653">
        <v>4.9628</v>
      </c>
      <c r="HX653">
        <v>3.2745</v>
      </c>
      <c r="HY653">
        <v>9999</v>
      </c>
      <c r="HZ653">
        <v>9999</v>
      </c>
      <c r="IA653">
        <v>9999</v>
      </c>
      <c r="IB653">
        <v>999.9</v>
      </c>
      <c r="IC653">
        <v>1.86396</v>
      </c>
      <c r="ID653">
        <v>1.86006</v>
      </c>
      <c r="IE653">
        <v>1.85841</v>
      </c>
      <c r="IF653">
        <v>1.85975</v>
      </c>
      <c r="IG653">
        <v>1.85989</v>
      </c>
      <c r="IH653">
        <v>1.85838</v>
      </c>
      <c r="II653">
        <v>1.85746</v>
      </c>
      <c r="IJ653">
        <v>1.85242</v>
      </c>
      <c r="IK653">
        <v>0</v>
      </c>
      <c r="IL653">
        <v>0</v>
      </c>
      <c r="IM653">
        <v>0</v>
      </c>
      <c r="IN653">
        <v>0</v>
      </c>
      <c r="IO653" t="s">
        <v>443</v>
      </c>
      <c r="IP653" t="s">
        <v>444</v>
      </c>
      <c r="IQ653" t="s">
        <v>445</v>
      </c>
      <c r="IR653" t="s">
        <v>445</v>
      </c>
      <c r="IS653" t="s">
        <v>445</v>
      </c>
      <c r="IT653" t="s">
        <v>445</v>
      </c>
      <c r="IU653">
        <v>0</v>
      </c>
      <c r="IV653">
        <v>100</v>
      </c>
      <c r="IW653">
        <v>100</v>
      </c>
      <c r="IX653">
        <v>-1.084</v>
      </c>
      <c r="IY653">
        <v>0.2773</v>
      </c>
      <c r="IZ653">
        <v>-1.101190050776656</v>
      </c>
      <c r="JA653">
        <v>-0.0009077452495023094</v>
      </c>
      <c r="JB653">
        <v>1.260287539409167E-06</v>
      </c>
      <c r="JC653">
        <v>-2.747980142854786E-10</v>
      </c>
      <c r="JD653">
        <v>0.01164710740424388</v>
      </c>
      <c r="JE653">
        <v>0.002354074995816399</v>
      </c>
      <c r="JF653">
        <v>0.0004967520844642659</v>
      </c>
      <c r="JG653">
        <v>-1.558376616488758E-06</v>
      </c>
      <c r="JH653">
        <v>1</v>
      </c>
      <c r="JI653">
        <v>1955</v>
      </c>
      <c r="JJ653">
        <v>1</v>
      </c>
      <c r="JK653">
        <v>26</v>
      </c>
      <c r="JL653">
        <v>194498.1</v>
      </c>
      <c r="JM653">
        <v>194498.3</v>
      </c>
      <c r="JN653">
        <v>2.26807</v>
      </c>
      <c r="JO653">
        <v>2.61108</v>
      </c>
      <c r="JP653">
        <v>1.49658</v>
      </c>
      <c r="JQ653">
        <v>2.34619</v>
      </c>
      <c r="JR653">
        <v>1.54907</v>
      </c>
      <c r="JS653">
        <v>2.44995</v>
      </c>
      <c r="JT653">
        <v>36.5759</v>
      </c>
      <c r="JU653">
        <v>24.1751</v>
      </c>
      <c r="JV653">
        <v>18</v>
      </c>
      <c r="JW653">
        <v>483.766</v>
      </c>
      <c r="JX653">
        <v>486.288</v>
      </c>
      <c r="JY653">
        <v>27.198</v>
      </c>
      <c r="JZ653">
        <v>29.1635</v>
      </c>
      <c r="KA653">
        <v>30</v>
      </c>
      <c r="KB653">
        <v>29.4209</v>
      </c>
      <c r="KC653">
        <v>29.4266</v>
      </c>
      <c r="KD653">
        <v>45.4981</v>
      </c>
      <c r="KE653">
        <v>18.4041</v>
      </c>
      <c r="KF653">
        <v>54.39</v>
      </c>
      <c r="KG653">
        <v>27.1986</v>
      </c>
      <c r="KH653">
        <v>988.049</v>
      </c>
      <c r="KI653">
        <v>19.6267</v>
      </c>
      <c r="KJ653">
        <v>101.828</v>
      </c>
      <c r="KK653">
        <v>91.39830000000001</v>
      </c>
    </row>
    <row r="654" spans="1:297">
      <c r="A654">
        <v>636</v>
      </c>
      <c r="B654">
        <v>1758659496.1</v>
      </c>
      <c r="C654">
        <v>17863.09999990463</v>
      </c>
      <c r="D654" t="s">
        <v>1722</v>
      </c>
      <c r="E654" t="s">
        <v>1723</v>
      </c>
      <c r="F654">
        <v>5</v>
      </c>
      <c r="G654" t="s">
        <v>1413</v>
      </c>
      <c r="H654" t="s">
        <v>438</v>
      </c>
      <c r="I654">
        <v>1758659488.6</v>
      </c>
      <c r="J654">
        <f>(K654)/1000</f>
        <v>0</v>
      </c>
      <c r="K654">
        <f>IF(DP654, AN654, AH654)</f>
        <v>0</v>
      </c>
      <c r="L654">
        <f>IF(DP654, AI654, AG654)</f>
        <v>0</v>
      </c>
      <c r="M654">
        <f>DR654 - IF(AU654&gt;1, L654*DL654*100.0/(AW654), 0)</f>
        <v>0</v>
      </c>
      <c r="N654">
        <f>((T654-J654/2)*M654-L654)/(T654+J654/2)</f>
        <v>0</v>
      </c>
      <c r="O654">
        <f>N654*(DY654+DZ654)/1000.0</f>
        <v>0</v>
      </c>
      <c r="P654">
        <f>(DR654 - IF(AU654&gt;1, L654*DL654*100.0/(AW654), 0))*(DY654+DZ654)/1000.0</f>
        <v>0</v>
      </c>
      <c r="Q654">
        <f>2.0/((1/S654-1/R654)+SIGN(S654)*SQRT((1/S654-1/R654)*(1/S654-1/R654) + 4*DM654/((DM654+1)*(DM654+1))*(2*1/S654*1/R654-1/R654*1/R654)))</f>
        <v>0</v>
      </c>
      <c r="R654">
        <f>IF(LEFT(DN654,1)&lt;&gt;"0",IF(LEFT(DN654,1)="1",3.0,DO654),$D$5+$E$5*(EF654*DY654/($K$5*1000))+$F$5*(EF654*DY654/($K$5*1000))*MAX(MIN(DL654,$J$5),$I$5)*MAX(MIN(DL654,$J$5),$I$5)+$G$5*MAX(MIN(DL654,$J$5),$I$5)*(EF654*DY654/($K$5*1000))+$H$5*(EF654*DY654/($K$5*1000))*(EF654*DY654/($K$5*1000)))</f>
        <v>0</v>
      </c>
      <c r="S654">
        <f>J654*(1000-(1000*0.61365*exp(17.502*W654/(240.97+W654))/(DY654+DZ654)+DT654)/2)/(1000*0.61365*exp(17.502*W654/(240.97+W654))/(DY654+DZ654)-DT654)</f>
        <v>0</v>
      </c>
      <c r="T654">
        <f>1/((DM654+1)/(Q654/1.6)+1/(R654/1.37)) + DM654/((DM654+1)/(Q654/1.6) + DM654/(R654/1.37))</f>
        <v>0</v>
      </c>
      <c r="U654">
        <f>(DH654*DK654)</f>
        <v>0</v>
      </c>
      <c r="V654">
        <f>(EA654+(U654+2*0.95*5.67E-8*(((EA654+$B$9)+273)^4-(EA654+273)^4)-44100*J654)/(1.84*29.3*R654+8*0.95*5.67E-8*(EA654+273)^3))</f>
        <v>0</v>
      </c>
      <c r="W654">
        <f>($C$9*EB654+$D$9*EC654+$E$9*V654)</f>
        <v>0</v>
      </c>
      <c r="X654">
        <f>0.61365*exp(17.502*W654/(240.97+W654))</f>
        <v>0</v>
      </c>
      <c r="Y654">
        <f>(Z654/AA654*100)</f>
        <v>0</v>
      </c>
      <c r="Z654">
        <f>DT654*(DY654+DZ654)/1000</f>
        <v>0</v>
      </c>
      <c r="AA654">
        <f>0.61365*exp(17.502*EA654/(240.97+EA654))</f>
        <v>0</v>
      </c>
      <c r="AB654">
        <f>(X654-DT654*(DY654+DZ654)/1000)</f>
        <v>0</v>
      </c>
      <c r="AC654">
        <f>(-J654*44100)</f>
        <v>0</v>
      </c>
      <c r="AD654">
        <f>2*29.3*R654*0.92*(EA654-W654)</f>
        <v>0</v>
      </c>
      <c r="AE654">
        <f>2*0.95*5.67E-8*(((EA654+$B$9)+273)^4-(W654+273)^4)</f>
        <v>0</v>
      </c>
      <c r="AF654">
        <f>U654+AE654+AC654+AD654</f>
        <v>0</v>
      </c>
      <c r="AG654">
        <f>DX654*AU654*(DS654-DR654*(1000-AU654*DU654)/(1000-AU654*DT654))/(100*DL654)</f>
        <v>0</v>
      </c>
      <c r="AH654">
        <f>1000*DX654*AU654*(DT654-DU654)/(100*DL654*(1000-AU654*DT654))</f>
        <v>0</v>
      </c>
      <c r="AI654">
        <f>(AJ654 - AK654 - DY654*1E3/(8.314*(EA654+273.15)) * AM654/DX654 * AL654) * DX654/(100*DL654) * (1000 - DU654)/1000</f>
        <v>0</v>
      </c>
      <c r="AJ654">
        <v>994.2309112358298</v>
      </c>
      <c r="AK654">
        <v>953.4647272727269</v>
      </c>
      <c r="AL654">
        <v>3.366282008807016</v>
      </c>
      <c r="AM654">
        <v>65.18477943434209</v>
      </c>
      <c r="AN654">
        <f>(AP654 - AO654 + DY654*1E3/(8.314*(EA654+273.15)) * AR654/DX654 * AQ654) * DX654/(100*DL654) * 1000/(1000 - AP654)</f>
        <v>0</v>
      </c>
      <c r="AO654">
        <v>19.62035079763789</v>
      </c>
      <c r="AP654">
        <v>21.8390115151515</v>
      </c>
      <c r="AQ654">
        <v>0.005984268017202583</v>
      </c>
      <c r="AR654">
        <v>105.4763033524908</v>
      </c>
      <c r="AS654">
        <v>0</v>
      </c>
      <c r="AT654">
        <v>0</v>
      </c>
      <c r="AU654">
        <f>IF(AS654*$H$15&gt;=AW654,1.0,(AW654/(AW654-AS654*$H$15)))</f>
        <v>0</v>
      </c>
      <c r="AV654">
        <f>(AU654-1)*100</f>
        <v>0</v>
      </c>
      <c r="AW654">
        <f>MAX(0,($B$15+$C$15*EF654)/(1+$D$15*EF654)*DY654/(EA654+273)*$E$15)</f>
        <v>0</v>
      </c>
      <c r="AX654" t="s">
        <v>439</v>
      </c>
      <c r="AY654" t="s">
        <v>439</v>
      </c>
      <c r="AZ654">
        <v>0</v>
      </c>
      <c r="BA654">
        <v>0</v>
      </c>
      <c r="BB654">
        <f>1-AZ654/BA654</f>
        <v>0</v>
      </c>
      <c r="BC654">
        <v>0</v>
      </c>
      <c r="BD654" t="s">
        <v>439</v>
      </c>
      <c r="BE654" t="s">
        <v>439</v>
      </c>
      <c r="BF654">
        <v>0</v>
      </c>
      <c r="BG654">
        <v>0</v>
      </c>
      <c r="BH654">
        <f>1-BF654/BG654</f>
        <v>0</v>
      </c>
      <c r="BI654">
        <v>0.5</v>
      </c>
      <c r="BJ654">
        <f>DI654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439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DH654">
        <f>$B$13*EG654+$C$13*EH654+$F$13*ES654*(1-EV654)</f>
        <v>0</v>
      </c>
      <c r="DI654">
        <f>DH654*DJ654</f>
        <v>0</v>
      </c>
      <c r="DJ654">
        <f>($B$13*$D$11+$C$13*$D$11+$F$13*((FF654+EX654)/MAX(FF654+EX654+FG654, 0.1)*$I$11+FG654/MAX(FF654+EX654+FG654, 0.1)*$J$11))/($B$13+$C$13+$F$13)</f>
        <v>0</v>
      </c>
      <c r="DK654">
        <f>($B$13*$K$11+$C$13*$K$11+$F$13*((FF654+EX654)/MAX(FF654+EX654+FG654, 0.1)*$P$11+FG654/MAX(FF654+EX654+FG654, 0.1)*$Q$11))/($B$13+$C$13+$F$13)</f>
        <v>0</v>
      </c>
      <c r="DL654">
        <v>5.79</v>
      </c>
      <c r="DM654">
        <v>0.5</v>
      </c>
      <c r="DN654" t="s">
        <v>440</v>
      </c>
      <c r="DO654">
        <v>2</v>
      </c>
      <c r="DP654" t="b">
        <v>1</v>
      </c>
      <c r="DQ654">
        <v>1758659488.6</v>
      </c>
      <c r="DR654">
        <v>909.5875925925928</v>
      </c>
      <c r="DS654">
        <v>959.5868518518519</v>
      </c>
      <c r="DT654">
        <v>21.81985925925926</v>
      </c>
      <c r="DU654">
        <v>19.56579259259259</v>
      </c>
      <c r="DV654">
        <v>910.6776296296296</v>
      </c>
      <c r="DW654">
        <v>21.54255185185185</v>
      </c>
      <c r="DX654">
        <v>500.0224444444444</v>
      </c>
      <c r="DY654">
        <v>90.22839629629631</v>
      </c>
      <c r="DZ654">
        <v>0.06862701481481481</v>
      </c>
      <c r="EA654">
        <v>28.73294814814815</v>
      </c>
      <c r="EB654">
        <v>30.00122962962963</v>
      </c>
      <c r="EC654">
        <v>999.9000000000001</v>
      </c>
      <c r="ED654">
        <v>0</v>
      </c>
      <c r="EE654">
        <v>0</v>
      </c>
      <c r="EF654">
        <v>9988.263333333332</v>
      </c>
      <c r="EG654">
        <v>0</v>
      </c>
      <c r="EH654">
        <v>11.3535</v>
      </c>
      <c r="EI654">
        <v>-49.99936296296296</v>
      </c>
      <c r="EJ654">
        <v>929.8773333333334</v>
      </c>
      <c r="EK654">
        <v>978.7367777777779</v>
      </c>
      <c r="EL654">
        <v>2.254057777777778</v>
      </c>
      <c r="EM654">
        <v>959.5868518518519</v>
      </c>
      <c r="EN654">
        <v>19.56579259259259</v>
      </c>
      <c r="EO654">
        <v>1.96877074074074</v>
      </c>
      <c r="EP654">
        <v>1.765390740740741</v>
      </c>
      <c r="EQ654">
        <v>17.19538518518518</v>
      </c>
      <c r="ER654">
        <v>15.48365185185185</v>
      </c>
      <c r="ES654">
        <v>2000.004814814815</v>
      </c>
      <c r="ET654">
        <v>0.9799979999999998</v>
      </c>
      <c r="EU654">
        <v>0.0200022</v>
      </c>
      <c r="EV654">
        <v>0</v>
      </c>
      <c r="EW654">
        <v>1025.234444444444</v>
      </c>
      <c r="EX654">
        <v>5.00078</v>
      </c>
      <c r="EY654">
        <v>20012.5962962963</v>
      </c>
      <c r="EZ654">
        <v>16379.67407407408</v>
      </c>
      <c r="FA654">
        <v>39.57159259259259</v>
      </c>
      <c r="FB654">
        <v>40.375</v>
      </c>
      <c r="FC654">
        <v>39.62007407407406</v>
      </c>
      <c r="FD654">
        <v>40.12696296296296</v>
      </c>
      <c r="FE654">
        <v>40.52051851851851</v>
      </c>
      <c r="FF654">
        <v>1955.103703703704</v>
      </c>
      <c r="FG654">
        <v>39.9</v>
      </c>
      <c r="FH654">
        <v>0</v>
      </c>
      <c r="FI654">
        <v>1758659494.8</v>
      </c>
      <c r="FJ654">
        <v>0</v>
      </c>
      <c r="FK654">
        <v>1025.231153846154</v>
      </c>
      <c r="FL654">
        <v>16.62803420302213</v>
      </c>
      <c r="FM654">
        <v>332.6666668906095</v>
      </c>
      <c r="FN654">
        <v>20013.75769230769</v>
      </c>
      <c r="FO654">
        <v>15</v>
      </c>
      <c r="FP654">
        <v>0</v>
      </c>
      <c r="FQ654" t="s">
        <v>441</v>
      </c>
      <c r="FR654">
        <v>1746989605.5</v>
      </c>
      <c r="FS654">
        <v>1746989593.5</v>
      </c>
      <c r="FT654">
        <v>0</v>
      </c>
      <c r="FU654">
        <v>-0.274</v>
      </c>
      <c r="FV654">
        <v>-0.002</v>
      </c>
      <c r="FW654">
        <v>2.549</v>
      </c>
      <c r="FX654">
        <v>0.129</v>
      </c>
      <c r="FY654">
        <v>420</v>
      </c>
      <c r="FZ654">
        <v>17</v>
      </c>
      <c r="GA654">
        <v>0.02</v>
      </c>
      <c r="GB654">
        <v>0.04</v>
      </c>
      <c r="GC654">
        <v>-49.80377804878049</v>
      </c>
      <c r="GD654">
        <v>-3.683404181184713</v>
      </c>
      <c r="GE654">
        <v>0.3705106361082814</v>
      </c>
      <c r="GF654">
        <v>0</v>
      </c>
      <c r="GG654">
        <v>1024.325882352941</v>
      </c>
      <c r="GH654">
        <v>17.57799847919827</v>
      </c>
      <c r="GI654">
        <v>1.753338190335378</v>
      </c>
      <c r="GJ654">
        <v>0</v>
      </c>
      <c r="GK654">
        <v>2.266527804878049</v>
      </c>
      <c r="GL654">
        <v>-0.2809948432055752</v>
      </c>
      <c r="GM654">
        <v>0.03026390287343417</v>
      </c>
      <c r="GN654">
        <v>0</v>
      </c>
      <c r="GO654">
        <v>0</v>
      </c>
      <c r="GP654">
        <v>3</v>
      </c>
      <c r="GQ654" t="s">
        <v>459</v>
      </c>
      <c r="GR654">
        <v>3.10206</v>
      </c>
      <c r="GS654">
        <v>2.72657</v>
      </c>
      <c r="GT654">
        <v>0.153359</v>
      </c>
      <c r="GU654">
        <v>0.15856</v>
      </c>
      <c r="GV654">
        <v>0.100547</v>
      </c>
      <c r="GW654">
        <v>0.0944991</v>
      </c>
      <c r="GX654">
        <v>22102.1</v>
      </c>
      <c r="GY654">
        <v>19967.5</v>
      </c>
      <c r="GZ654">
        <v>26669.6</v>
      </c>
      <c r="HA654">
        <v>23952.9</v>
      </c>
      <c r="HB654">
        <v>38395.4</v>
      </c>
      <c r="HC654">
        <v>32075.5</v>
      </c>
      <c r="HD654">
        <v>46574.3</v>
      </c>
      <c r="HE654">
        <v>37900.6</v>
      </c>
      <c r="HF654">
        <v>1.86747</v>
      </c>
      <c r="HG654">
        <v>1.84912</v>
      </c>
      <c r="HH654">
        <v>0.180744</v>
      </c>
      <c r="HI654">
        <v>0</v>
      </c>
      <c r="HJ654">
        <v>27.0478</v>
      </c>
      <c r="HK654">
        <v>999.9</v>
      </c>
      <c r="HL654">
        <v>44.6</v>
      </c>
      <c r="HM654">
        <v>32.1</v>
      </c>
      <c r="HN654">
        <v>23.7369</v>
      </c>
      <c r="HO654">
        <v>60.5423</v>
      </c>
      <c r="HP654">
        <v>22.4559</v>
      </c>
      <c r="HQ654">
        <v>1</v>
      </c>
      <c r="HR654">
        <v>0.146578</v>
      </c>
      <c r="HS654">
        <v>0.160498</v>
      </c>
      <c r="HT654">
        <v>20.2798</v>
      </c>
      <c r="HU654">
        <v>5.2116</v>
      </c>
      <c r="HV654">
        <v>11.98</v>
      </c>
      <c r="HW654">
        <v>4.96275</v>
      </c>
      <c r="HX654">
        <v>3.27443</v>
      </c>
      <c r="HY654">
        <v>9999</v>
      </c>
      <c r="HZ654">
        <v>9999</v>
      </c>
      <c r="IA654">
        <v>9999</v>
      </c>
      <c r="IB654">
        <v>999.9</v>
      </c>
      <c r="IC654">
        <v>1.86394</v>
      </c>
      <c r="ID654">
        <v>1.86008</v>
      </c>
      <c r="IE654">
        <v>1.85841</v>
      </c>
      <c r="IF654">
        <v>1.85976</v>
      </c>
      <c r="IG654">
        <v>1.85989</v>
      </c>
      <c r="IH654">
        <v>1.85837</v>
      </c>
      <c r="II654">
        <v>1.85745</v>
      </c>
      <c r="IJ654">
        <v>1.85242</v>
      </c>
      <c r="IK654">
        <v>0</v>
      </c>
      <c r="IL654">
        <v>0</v>
      </c>
      <c r="IM654">
        <v>0</v>
      </c>
      <c r="IN654">
        <v>0</v>
      </c>
      <c r="IO654" t="s">
        <v>443</v>
      </c>
      <c r="IP654" t="s">
        <v>444</v>
      </c>
      <c r="IQ654" t="s">
        <v>445</v>
      </c>
      <c r="IR654" t="s">
        <v>445</v>
      </c>
      <c r="IS654" t="s">
        <v>445</v>
      </c>
      <c r="IT654" t="s">
        <v>445</v>
      </c>
      <c r="IU654">
        <v>0</v>
      </c>
      <c r="IV654">
        <v>100</v>
      </c>
      <c r="IW654">
        <v>100</v>
      </c>
      <c r="IX654">
        <v>-1.072</v>
      </c>
      <c r="IY654">
        <v>0.2778</v>
      </c>
      <c r="IZ654">
        <v>-1.101190050776656</v>
      </c>
      <c r="JA654">
        <v>-0.0009077452495023094</v>
      </c>
      <c r="JB654">
        <v>1.260287539409167E-06</v>
      </c>
      <c r="JC654">
        <v>-2.747980142854786E-10</v>
      </c>
      <c r="JD654">
        <v>0.01164710740424388</v>
      </c>
      <c r="JE654">
        <v>0.002354074995816399</v>
      </c>
      <c r="JF654">
        <v>0.0004967520844642659</v>
      </c>
      <c r="JG654">
        <v>-1.558376616488758E-06</v>
      </c>
      <c r="JH654">
        <v>1</v>
      </c>
      <c r="JI654">
        <v>1955</v>
      </c>
      <c r="JJ654">
        <v>1</v>
      </c>
      <c r="JK654">
        <v>26</v>
      </c>
      <c r="JL654">
        <v>194498.2</v>
      </c>
      <c r="JM654">
        <v>194498.4</v>
      </c>
      <c r="JN654">
        <v>2.2937</v>
      </c>
      <c r="JO654">
        <v>2.61597</v>
      </c>
      <c r="JP654">
        <v>1.49658</v>
      </c>
      <c r="JQ654">
        <v>2.34619</v>
      </c>
      <c r="JR654">
        <v>1.54907</v>
      </c>
      <c r="JS654">
        <v>2.46582</v>
      </c>
      <c r="JT654">
        <v>36.5996</v>
      </c>
      <c r="JU654">
        <v>24.1838</v>
      </c>
      <c r="JV654">
        <v>18</v>
      </c>
      <c r="JW654">
        <v>483.638</v>
      </c>
      <c r="JX654">
        <v>486.572</v>
      </c>
      <c r="JY654">
        <v>27.1931</v>
      </c>
      <c r="JZ654">
        <v>29.1635</v>
      </c>
      <c r="KA654">
        <v>29.9999</v>
      </c>
      <c r="KB654">
        <v>29.4196</v>
      </c>
      <c r="KC654">
        <v>29.4254</v>
      </c>
      <c r="KD654">
        <v>46.1539</v>
      </c>
      <c r="KE654">
        <v>18.4041</v>
      </c>
      <c r="KF654">
        <v>54.39</v>
      </c>
      <c r="KG654">
        <v>27.1982</v>
      </c>
      <c r="KH654">
        <v>1008.09</v>
      </c>
      <c r="KI654">
        <v>19.6148</v>
      </c>
      <c r="KJ654">
        <v>101.828</v>
      </c>
      <c r="KK654">
        <v>91.3978</v>
      </c>
    </row>
    <row r="655" spans="1:297">
      <c r="A655">
        <v>637</v>
      </c>
      <c r="B655">
        <v>1758659501.1</v>
      </c>
      <c r="C655">
        <v>17868.09999990463</v>
      </c>
      <c r="D655" t="s">
        <v>1724</v>
      </c>
      <c r="E655" t="s">
        <v>1725</v>
      </c>
      <c r="F655">
        <v>5</v>
      </c>
      <c r="G655" t="s">
        <v>1413</v>
      </c>
      <c r="H655" t="s">
        <v>438</v>
      </c>
      <c r="I655">
        <v>1758659493.314285</v>
      </c>
      <c r="J655">
        <f>(K655)/1000</f>
        <v>0</v>
      </c>
      <c r="K655">
        <f>IF(DP655, AN655, AH655)</f>
        <v>0</v>
      </c>
      <c r="L655">
        <f>IF(DP655, AI655, AG655)</f>
        <v>0</v>
      </c>
      <c r="M655">
        <f>DR655 - IF(AU655&gt;1, L655*DL655*100.0/(AW655), 0)</f>
        <v>0</v>
      </c>
      <c r="N655">
        <f>((T655-J655/2)*M655-L655)/(T655+J655/2)</f>
        <v>0</v>
      </c>
      <c r="O655">
        <f>N655*(DY655+DZ655)/1000.0</f>
        <v>0</v>
      </c>
      <c r="P655">
        <f>(DR655 - IF(AU655&gt;1, L655*DL655*100.0/(AW655), 0))*(DY655+DZ655)/1000.0</f>
        <v>0</v>
      </c>
      <c r="Q655">
        <f>2.0/((1/S655-1/R655)+SIGN(S655)*SQRT((1/S655-1/R655)*(1/S655-1/R655) + 4*DM655/((DM655+1)*(DM655+1))*(2*1/S655*1/R655-1/R655*1/R655)))</f>
        <v>0</v>
      </c>
      <c r="R655">
        <f>IF(LEFT(DN655,1)&lt;&gt;"0",IF(LEFT(DN655,1)="1",3.0,DO655),$D$5+$E$5*(EF655*DY655/($K$5*1000))+$F$5*(EF655*DY655/($K$5*1000))*MAX(MIN(DL655,$J$5),$I$5)*MAX(MIN(DL655,$J$5),$I$5)+$G$5*MAX(MIN(DL655,$J$5),$I$5)*(EF655*DY655/($K$5*1000))+$H$5*(EF655*DY655/($K$5*1000))*(EF655*DY655/($K$5*1000)))</f>
        <v>0</v>
      </c>
      <c r="S655">
        <f>J655*(1000-(1000*0.61365*exp(17.502*W655/(240.97+W655))/(DY655+DZ655)+DT655)/2)/(1000*0.61365*exp(17.502*W655/(240.97+W655))/(DY655+DZ655)-DT655)</f>
        <v>0</v>
      </c>
      <c r="T655">
        <f>1/((DM655+1)/(Q655/1.6)+1/(R655/1.37)) + DM655/((DM655+1)/(Q655/1.6) + DM655/(R655/1.37))</f>
        <v>0</v>
      </c>
      <c r="U655">
        <f>(DH655*DK655)</f>
        <v>0</v>
      </c>
      <c r="V655">
        <f>(EA655+(U655+2*0.95*5.67E-8*(((EA655+$B$9)+273)^4-(EA655+273)^4)-44100*J655)/(1.84*29.3*R655+8*0.95*5.67E-8*(EA655+273)^3))</f>
        <v>0</v>
      </c>
      <c r="W655">
        <f>($C$9*EB655+$D$9*EC655+$E$9*V655)</f>
        <v>0</v>
      </c>
      <c r="X655">
        <f>0.61365*exp(17.502*W655/(240.97+W655))</f>
        <v>0</v>
      </c>
      <c r="Y655">
        <f>(Z655/AA655*100)</f>
        <v>0</v>
      </c>
      <c r="Z655">
        <f>DT655*(DY655+DZ655)/1000</f>
        <v>0</v>
      </c>
      <c r="AA655">
        <f>0.61365*exp(17.502*EA655/(240.97+EA655))</f>
        <v>0</v>
      </c>
      <c r="AB655">
        <f>(X655-DT655*(DY655+DZ655)/1000)</f>
        <v>0</v>
      </c>
      <c r="AC655">
        <f>(-J655*44100)</f>
        <v>0</v>
      </c>
      <c r="AD655">
        <f>2*29.3*R655*0.92*(EA655-W655)</f>
        <v>0</v>
      </c>
      <c r="AE655">
        <f>2*0.95*5.67E-8*(((EA655+$B$9)+273)^4-(W655+273)^4)</f>
        <v>0</v>
      </c>
      <c r="AF655">
        <f>U655+AE655+AC655+AD655</f>
        <v>0</v>
      </c>
      <c r="AG655">
        <f>DX655*AU655*(DS655-DR655*(1000-AU655*DU655)/(1000-AU655*DT655))/(100*DL655)</f>
        <v>0</v>
      </c>
      <c r="AH655">
        <f>1000*DX655*AU655*(DT655-DU655)/(100*DL655*(1000-AU655*DT655))</f>
        <v>0</v>
      </c>
      <c r="AI655">
        <f>(AJ655 - AK655 - DY655*1E3/(8.314*(EA655+273.15)) * AM655/DX655 * AL655) * DX655/(100*DL655) * (1000 - DU655)/1000</f>
        <v>0</v>
      </c>
      <c r="AJ655">
        <v>1011.360655576296</v>
      </c>
      <c r="AK655">
        <v>970.4018909090909</v>
      </c>
      <c r="AL655">
        <v>3.395536153996637</v>
      </c>
      <c r="AM655">
        <v>65.18477943434209</v>
      </c>
      <c r="AN655">
        <f>(AP655 - AO655 + DY655*1E3/(8.314*(EA655+273.15)) * AR655/DX655 * AQ655) * DX655/(100*DL655) * 1000/(1000 - AP655)</f>
        <v>0</v>
      </c>
      <c r="AO655">
        <v>19.62946983907456</v>
      </c>
      <c r="AP655">
        <v>21.85824606060606</v>
      </c>
      <c r="AQ655">
        <v>0.001334903029951932</v>
      </c>
      <c r="AR655">
        <v>105.4763033524908</v>
      </c>
      <c r="AS655">
        <v>0</v>
      </c>
      <c r="AT655">
        <v>0</v>
      </c>
      <c r="AU655">
        <f>IF(AS655*$H$15&gt;=AW655,1.0,(AW655/(AW655-AS655*$H$15)))</f>
        <v>0</v>
      </c>
      <c r="AV655">
        <f>(AU655-1)*100</f>
        <v>0</v>
      </c>
      <c r="AW655">
        <f>MAX(0,($B$15+$C$15*EF655)/(1+$D$15*EF655)*DY655/(EA655+273)*$E$15)</f>
        <v>0</v>
      </c>
      <c r="AX655" t="s">
        <v>439</v>
      </c>
      <c r="AY655" t="s">
        <v>439</v>
      </c>
      <c r="AZ655">
        <v>0</v>
      </c>
      <c r="BA655">
        <v>0</v>
      </c>
      <c r="BB655">
        <f>1-AZ655/BA655</f>
        <v>0</v>
      </c>
      <c r="BC655">
        <v>0</v>
      </c>
      <c r="BD655" t="s">
        <v>439</v>
      </c>
      <c r="BE655" t="s">
        <v>439</v>
      </c>
      <c r="BF655">
        <v>0</v>
      </c>
      <c r="BG655">
        <v>0</v>
      </c>
      <c r="BH655">
        <f>1-BF655/BG655</f>
        <v>0</v>
      </c>
      <c r="BI655">
        <v>0.5</v>
      </c>
      <c r="BJ655">
        <f>DI655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439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DH655">
        <f>$B$13*EG655+$C$13*EH655+$F$13*ES655*(1-EV655)</f>
        <v>0</v>
      </c>
      <c r="DI655">
        <f>DH655*DJ655</f>
        <v>0</v>
      </c>
      <c r="DJ655">
        <f>($B$13*$D$11+$C$13*$D$11+$F$13*((FF655+EX655)/MAX(FF655+EX655+FG655, 0.1)*$I$11+FG655/MAX(FF655+EX655+FG655, 0.1)*$J$11))/($B$13+$C$13+$F$13)</f>
        <v>0</v>
      </c>
      <c r="DK655">
        <f>($B$13*$K$11+$C$13*$K$11+$F$13*((FF655+EX655)/MAX(FF655+EX655+FG655, 0.1)*$P$11+FG655/MAX(FF655+EX655+FG655, 0.1)*$Q$11))/($B$13+$C$13+$F$13)</f>
        <v>0</v>
      </c>
      <c r="DL655">
        <v>5.79</v>
      </c>
      <c r="DM655">
        <v>0.5</v>
      </c>
      <c r="DN655" t="s">
        <v>440</v>
      </c>
      <c r="DO655">
        <v>2</v>
      </c>
      <c r="DP655" t="b">
        <v>1</v>
      </c>
      <c r="DQ655">
        <v>1758659493.314285</v>
      </c>
      <c r="DR655">
        <v>925.1261785714287</v>
      </c>
      <c r="DS655">
        <v>975.3832500000001</v>
      </c>
      <c r="DT655">
        <v>21.83149285714286</v>
      </c>
      <c r="DU655">
        <v>19.5933</v>
      </c>
      <c r="DV655">
        <v>926.2051428571428</v>
      </c>
      <c r="DW655">
        <v>21.55394285714286</v>
      </c>
      <c r="DX655">
        <v>500.0063214285714</v>
      </c>
      <c r="DY655">
        <v>90.22825357142858</v>
      </c>
      <c r="DZ655">
        <v>0.06862461428571429</v>
      </c>
      <c r="EA655">
        <v>28.7326</v>
      </c>
      <c r="EB655">
        <v>30.00124642857144</v>
      </c>
      <c r="EC655">
        <v>999.9000000000002</v>
      </c>
      <c r="ED655">
        <v>0</v>
      </c>
      <c r="EE655">
        <v>0</v>
      </c>
      <c r="EF655">
        <v>9985.826428571429</v>
      </c>
      <c r="EG655">
        <v>0</v>
      </c>
      <c r="EH655">
        <v>11.3535</v>
      </c>
      <c r="EI655">
        <v>-50.2571</v>
      </c>
      <c r="EJ655">
        <v>945.7740000000001</v>
      </c>
      <c r="EK655">
        <v>994.8767142857141</v>
      </c>
      <c r="EL655">
        <v>2.2381875</v>
      </c>
      <c r="EM655">
        <v>975.3832500000001</v>
      </c>
      <c r="EN655">
        <v>19.5933</v>
      </c>
      <c r="EO655">
        <v>1.969816428571429</v>
      </c>
      <c r="EP655">
        <v>1.767869642857143</v>
      </c>
      <c r="EQ655">
        <v>17.203775</v>
      </c>
      <c r="ER655">
        <v>15.50552857142857</v>
      </c>
      <c r="ES655">
        <v>2000.008928571429</v>
      </c>
      <c r="ET655">
        <v>0.9799979999999998</v>
      </c>
      <c r="EU655">
        <v>0.0200022</v>
      </c>
      <c r="EV655">
        <v>0</v>
      </c>
      <c r="EW655">
        <v>1026.523571428571</v>
      </c>
      <c r="EX655">
        <v>5.00078</v>
      </c>
      <c r="EY655">
        <v>20038.19642857143</v>
      </c>
      <c r="EZ655">
        <v>16379.70357142857</v>
      </c>
      <c r="FA655">
        <v>39.56235714285714</v>
      </c>
      <c r="FB655">
        <v>40.3705</v>
      </c>
      <c r="FC655">
        <v>39.60910714285713</v>
      </c>
      <c r="FD655">
        <v>40.11564285714285</v>
      </c>
      <c r="FE655">
        <v>40.52653571428571</v>
      </c>
      <c r="FF655">
        <v>1955.107857142857</v>
      </c>
      <c r="FG655">
        <v>39.9</v>
      </c>
      <c r="FH655">
        <v>0</v>
      </c>
      <c r="FI655">
        <v>1758659499.6</v>
      </c>
      <c r="FJ655">
        <v>0</v>
      </c>
      <c r="FK655">
        <v>1026.580769230769</v>
      </c>
      <c r="FL655">
        <v>16.58324786896065</v>
      </c>
      <c r="FM655">
        <v>323.0564102609157</v>
      </c>
      <c r="FN655">
        <v>20039.91538461539</v>
      </c>
      <c r="FO655">
        <v>15</v>
      </c>
      <c r="FP655">
        <v>0</v>
      </c>
      <c r="FQ655" t="s">
        <v>441</v>
      </c>
      <c r="FR655">
        <v>1746989605.5</v>
      </c>
      <c r="FS655">
        <v>1746989593.5</v>
      </c>
      <c r="FT655">
        <v>0</v>
      </c>
      <c r="FU655">
        <v>-0.274</v>
      </c>
      <c r="FV655">
        <v>-0.002</v>
      </c>
      <c r="FW655">
        <v>2.549</v>
      </c>
      <c r="FX655">
        <v>0.129</v>
      </c>
      <c r="FY655">
        <v>420</v>
      </c>
      <c r="FZ655">
        <v>17</v>
      </c>
      <c r="GA655">
        <v>0.02</v>
      </c>
      <c r="GB655">
        <v>0.04</v>
      </c>
      <c r="GC655">
        <v>-50.09997</v>
      </c>
      <c r="GD655">
        <v>-3.405705816134953</v>
      </c>
      <c r="GE655">
        <v>0.3308209298094667</v>
      </c>
      <c r="GF655">
        <v>0</v>
      </c>
      <c r="GG655">
        <v>1025.565882352941</v>
      </c>
      <c r="GH655">
        <v>16.90053475117454</v>
      </c>
      <c r="GI655">
        <v>1.68400628342942</v>
      </c>
      <c r="GJ655">
        <v>0</v>
      </c>
      <c r="GK655">
        <v>2.24826775</v>
      </c>
      <c r="GL655">
        <v>-0.2498148968105137</v>
      </c>
      <c r="GM655">
        <v>0.0275981572290162</v>
      </c>
      <c r="GN655">
        <v>0</v>
      </c>
      <c r="GO655">
        <v>0</v>
      </c>
      <c r="GP655">
        <v>3</v>
      </c>
      <c r="GQ655" t="s">
        <v>459</v>
      </c>
      <c r="GR655">
        <v>3.10191</v>
      </c>
      <c r="GS655">
        <v>2.72704</v>
      </c>
      <c r="GT655">
        <v>0.155108</v>
      </c>
      <c r="GU655">
        <v>0.160287</v>
      </c>
      <c r="GV655">
        <v>0.100606</v>
      </c>
      <c r="GW655">
        <v>0.0945193</v>
      </c>
      <c r="GX655">
        <v>22056.6</v>
      </c>
      <c r="GY655">
        <v>19926.6</v>
      </c>
      <c r="GZ655">
        <v>26669.8</v>
      </c>
      <c r="HA655">
        <v>23953</v>
      </c>
      <c r="HB655">
        <v>38393.1</v>
      </c>
      <c r="HC655">
        <v>32075.4</v>
      </c>
      <c r="HD655">
        <v>46574.4</v>
      </c>
      <c r="HE655">
        <v>37901</v>
      </c>
      <c r="HF655">
        <v>1.86755</v>
      </c>
      <c r="HG655">
        <v>1.84925</v>
      </c>
      <c r="HH655">
        <v>0.181545</v>
      </c>
      <c r="HI655">
        <v>0</v>
      </c>
      <c r="HJ655">
        <v>27.0478</v>
      </c>
      <c r="HK655">
        <v>999.9</v>
      </c>
      <c r="HL655">
        <v>44.6</v>
      </c>
      <c r="HM655">
        <v>32.1</v>
      </c>
      <c r="HN655">
        <v>23.7376</v>
      </c>
      <c r="HO655">
        <v>61.2723</v>
      </c>
      <c r="HP655">
        <v>22.6002</v>
      </c>
      <c r="HQ655">
        <v>1</v>
      </c>
      <c r="HR655">
        <v>0.146433</v>
      </c>
      <c r="HS655">
        <v>0.139213</v>
      </c>
      <c r="HT655">
        <v>20.2798</v>
      </c>
      <c r="HU655">
        <v>5.21205</v>
      </c>
      <c r="HV655">
        <v>11.98</v>
      </c>
      <c r="HW655">
        <v>4.96295</v>
      </c>
      <c r="HX655">
        <v>3.2745</v>
      </c>
      <c r="HY655">
        <v>9999</v>
      </c>
      <c r="HZ655">
        <v>9999</v>
      </c>
      <c r="IA655">
        <v>9999</v>
      </c>
      <c r="IB655">
        <v>999.9</v>
      </c>
      <c r="IC655">
        <v>1.86394</v>
      </c>
      <c r="ID655">
        <v>1.86009</v>
      </c>
      <c r="IE655">
        <v>1.8584</v>
      </c>
      <c r="IF655">
        <v>1.85977</v>
      </c>
      <c r="IG655">
        <v>1.85988</v>
      </c>
      <c r="IH655">
        <v>1.85837</v>
      </c>
      <c r="II655">
        <v>1.85745</v>
      </c>
      <c r="IJ655">
        <v>1.85242</v>
      </c>
      <c r="IK655">
        <v>0</v>
      </c>
      <c r="IL655">
        <v>0</v>
      </c>
      <c r="IM655">
        <v>0</v>
      </c>
      <c r="IN655">
        <v>0</v>
      </c>
      <c r="IO655" t="s">
        <v>443</v>
      </c>
      <c r="IP655" t="s">
        <v>444</v>
      </c>
      <c r="IQ655" t="s">
        <v>445</v>
      </c>
      <c r="IR655" t="s">
        <v>445</v>
      </c>
      <c r="IS655" t="s">
        <v>445</v>
      </c>
      <c r="IT655" t="s">
        <v>445</v>
      </c>
      <c r="IU655">
        <v>0</v>
      </c>
      <c r="IV655">
        <v>100</v>
      </c>
      <c r="IW655">
        <v>100</v>
      </c>
      <c r="IX655">
        <v>-1.06</v>
      </c>
      <c r="IY655">
        <v>0.2781</v>
      </c>
      <c r="IZ655">
        <v>-1.101190050776656</v>
      </c>
      <c r="JA655">
        <v>-0.0009077452495023094</v>
      </c>
      <c r="JB655">
        <v>1.260287539409167E-06</v>
      </c>
      <c r="JC655">
        <v>-2.747980142854786E-10</v>
      </c>
      <c r="JD655">
        <v>0.01164710740424388</v>
      </c>
      <c r="JE655">
        <v>0.002354074995816399</v>
      </c>
      <c r="JF655">
        <v>0.0004967520844642659</v>
      </c>
      <c r="JG655">
        <v>-1.558376616488758E-06</v>
      </c>
      <c r="JH655">
        <v>1</v>
      </c>
      <c r="JI655">
        <v>1955</v>
      </c>
      <c r="JJ655">
        <v>1</v>
      </c>
      <c r="JK655">
        <v>26</v>
      </c>
      <c r="JL655">
        <v>194498.3</v>
      </c>
      <c r="JM655">
        <v>194498.5</v>
      </c>
      <c r="JN655">
        <v>2.3291</v>
      </c>
      <c r="JO655">
        <v>2.61108</v>
      </c>
      <c r="JP655">
        <v>1.49658</v>
      </c>
      <c r="JQ655">
        <v>2.34619</v>
      </c>
      <c r="JR655">
        <v>1.54907</v>
      </c>
      <c r="JS655">
        <v>2.43164</v>
      </c>
      <c r="JT655">
        <v>36.5759</v>
      </c>
      <c r="JU655">
        <v>24.1751</v>
      </c>
      <c r="JV655">
        <v>18</v>
      </c>
      <c r="JW655">
        <v>483.669</v>
      </c>
      <c r="JX655">
        <v>486.637</v>
      </c>
      <c r="JY655">
        <v>27.1934</v>
      </c>
      <c r="JZ655">
        <v>29.1611</v>
      </c>
      <c r="KA655">
        <v>30</v>
      </c>
      <c r="KB655">
        <v>29.4178</v>
      </c>
      <c r="KC655">
        <v>29.4233</v>
      </c>
      <c r="KD655">
        <v>46.7472</v>
      </c>
      <c r="KE655">
        <v>18.4041</v>
      </c>
      <c r="KF655">
        <v>54.39</v>
      </c>
      <c r="KG655">
        <v>27.1948</v>
      </c>
      <c r="KH655">
        <v>1021.45</v>
      </c>
      <c r="KI655">
        <v>19.6148</v>
      </c>
      <c r="KJ655">
        <v>101.829</v>
      </c>
      <c r="KK655">
        <v>91.3986</v>
      </c>
    </row>
    <row r="656" spans="1:297">
      <c r="A656">
        <v>638</v>
      </c>
      <c r="B656">
        <v>1758659506.1</v>
      </c>
      <c r="C656">
        <v>17873.09999990463</v>
      </c>
      <c r="D656" t="s">
        <v>1726</v>
      </c>
      <c r="E656" t="s">
        <v>1727</v>
      </c>
      <c r="F656">
        <v>5</v>
      </c>
      <c r="G656" t="s">
        <v>1413</v>
      </c>
      <c r="H656" t="s">
        <v>438</v>
      </c>
      <c r="I656">
        <v>1758659498.6</v>
      </c>
      <c r="J656">
        <f>(K656)/1000</f>
        <v>0</v>
      </c>
      <c r="K656">
        <f>IF(DP656, AN656, AH656)</f>
        <v>0</v>
      </c>
      <c r="L656">
        <f>IF(DP656, AI656, AG656)</f>
        <v>0</v>
      </c>
      <c r="M656">
        <f>DR656 - IF(AU656&gt;1, L656*DL656*100.0/(AW656), 0)</f>
        <v>0</v>
      </c>
      <c r="N656">
        <f>((T656-J656/2)*M656-L656)/(T656+J656/2)</f>
        <v>0</v>
      </c>
      <c r="O656">
        <f>N656*(DY656+DZ656)/1000.0</f>
        <v>0</v>
      </c>
      <c r="P656">
        <f>(DR656 - IF(AU656&gt;1, L656*DL656*100.0/(AW656), 0))*(DY656+DZ656)/1000.0</f>
        <v>0</v>
      </c>
      <c r="Q656">
        <f>2.0/((1/S656-1/R656)+SIGN(S656)*SQRT((1/S656-1/R656)*(1/S656-1/R656) + 4*DM656/((DM656+1)*(DM656+1))*(2*1/S656*1/R656-1/R656*1/R656)))</f>
        <v>0</v>
      </c>
      <c r="R656">
        <f>IF(LEFT(DN656,1)&lt;&gt;"0",IF(LEFT(DN656,1)="1",3.0,DO656),$D$5+$E$5*(EF656*DY656/($K$5*1000))+$F$5*(EF656*DY656/($K$5*1000))*MAX(MIN(DL656,$J$5),$I$5)*MAX(MIN(DL656,$J$5),$I$5)+$G$5*MAX(MIN(DL656,$J$5),$I$5)*(EF656*DY656/($K$5*1000))+$H$5*(EF656*DY656/($K$5*1000))*(EF656*DY656/($K$5*1000)))</f>
        <v>0</v>
      </c>
      <c r="S656">
        <f>J656*(1000-(1000*0.61365*exp(17.502*W656/(240.97+W656))/(DY656+DZ656)+DT656)/2)/(1000*0.61365*exp(17.502*W656/(240.97+W656))/(DY656+DZ656)-DT656)</f>
        <v>0</v>
      </c>
      <c r="T656">
        <f>1/((DM656+1)/(Q656/1.6)+1/(R656/1.37)) + DM656/((DM656+1)/(Q656/1.6) + DM656/(R656/1.37))</f>
        <v>0</v>
      </c>
      <c r="U656">
        <f>(DH656*DK656)</f>
        <v>0</v>
      </c>
      <c r="V656">
        <f>(EA656+(U656+2*0.95*5.67E-8*(((EA656+$B$9)+273)^4-(EA656+273)^4)-44100*J656)/(1.84*29.3*R656+8*0.95*5.67E-8*(EA656+273)^3))</f>
        <v>0</v>
      </c>
      <c r="W656">
        <f>($C$9*EB656+$D$9*EC656+$E$9*V656)</f>
        <v>0</v>
      </c>
      <c r="X656">
        <f>0.61365*exp(17.502*W656/(240.97+W656))</f>
        <v>0</v>
      </c>
      <c r="Y656">
        <f>(Z656/AA656*100)</f>
        <v>0</v>
      </c>
      <c r="Z656">
        <f>DT656*(DY656+DZ656)/1000</f>
        <v>0</v>
      </c>
      <c r="AA656">
        <f>0.61365*exp(17.502*EA656/(240.97+EA656))</f>
        <v>0</v>
      </c>
      <c r="AB656">
        <f>(X656-DT656*(DY656+DZ656)/1000)</f>
        <v>0</v>
      </c>
      <c r="AC656">
        <f>(-J656*44100)</f>
        <v>0</v>
      </c>
      <c r="AD656">
        <f>2*29.3*R656*0.92*(EA656-W656)</f>
        <v>0</v>
      </c>
      <c r="AE656">
        <f>2*0.95*5.67E-8*(((EA656+$B$9)+273)^4-(W656+273)^4)</f>
        <v>0</v>
      </c>
      <c r="AF656">
        <f>U656+AE656+AC656+AD656</f>
        <v>0</v>
      </c>
      <c r="AG656">
        <f>DX656*AU656*(DS656-DR656*(1000-AU656*DU656)/(1000-AU656*DT656))/(100*DL656)</f>
        <v>0</v>
      </c>
      <c r="AH656">
        <f>1000*DX656*AU656*(DT656-DU656)/(100*DL656*(1000-AU656*DT656))</f>
        <v>0</v>
      </c>
      <c r="AI656">
        <f>(AJ656 - AK656 - DY656*1E3/(8.314*(EA656+273.15)) * AM656/DX656 * AL656) * DX656/(100*DL656) * (1000 - DU656)/1000</f>
        <v>0</v>
      </c>
      <c r="AJ656">
        <v>1028.518305269368</v>
      </c>
      <c r="AK656">
        <v>987.1556787878784</v>
      </c>
      <c r="AL656">
        <v>3.349392940894021</v>
      </c>
      <c r="AM656">
        <v>65.18477943434209</v>
      </c>
      <c r="AN656">
        <f>(AP656 - AO656 + DY656*1E3/(8.314*(EA656+273.15)) * AR656/DX656 * AQ656) * DX656/(100*DL656) * 1000/(1000 - AP656)</f>
        <v>0</v>
      </c>
      <c r="AO656">
        <v>19.63114198993633</v>
      </c>
      <c r="AP656">
        <v>21.86498606060607</v>
      </c>
      <c r="AQ656">
        <v>0.0001182271922127516</v>
      </c>
      <c r="AR656">
        <v>105.4763033524908</v>
      </c>
      <c r="AS656">
        <v>0</v>
      </c>
      <c r="AT656">
        <v>0</v>
      </c>
      <c r="AU656">
        <f>IF(AS656*$H$15&gt;=AW656,1.0,(AW656/(AW656-AS656*$H$15)))</f>
        <v>0</v>
      </c>
      <c r="AV656">
        <f>(AU656-1)*100</f>
        <v>0</v>
      </c>
      <c r="AW656">
        <f>MAX(0,($B$15+$C$15*EF656)/(1+$D$15*EF656)*DY656/(EA656+273)*$E$15)</f>
        <v>0</v>
      </c>
      <c r="AX656" t="s">
        <v>439</v>
      </c>
      <c r="AY656" t="s">
        <v>439</v>
      </c>
      <c r="AZ656">
        <v>0</v>
      </c>
      <c r="BA656">
        <v>0</v>
      </c>
      <c r="BB656">
        <f>1-AZ656/BA656</f>
        <v>0</v>
      </c>
      <c r="BC656">
        <v>0</v>
      </c>
      <c r="BD656" t="s">
        <v>439</v>
      </c>
      <c r="BE656" t="s">
        <v>439</v>
      </c>
      <c r="BF656">
        <v>0</v>
      </c>
      <c r="BG656">
        <v>0</v>
      </c>
      <c r="BH656">
        <f>1-BF656/BG656</f>
        <v>0</v>
      </c>
      <c r="BI656">
        <v>0.5</v>
      </c>
      <c r="BJ656">
        <f>DI656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439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DH656">
        <f>$B$13*EG656+$C$13*EH656+$F$13*ES656*(1-EV656)</f>
        <v>0</v>
      </c>
      <c r="DI656">
        <f>DH656*DJ656</f>
        <v>0</v>
      </c>
      <c r="DJ656">
        <f>($B$13*$D$11+$C$13*$D$11+$F$13*((FF656+EX656)/MAX(FF656+EX656+FG656, 0.1)*$I$11+FG656/MAX(FF656+EX656+FG656, 0.1)*$J$11))/($B$13+$C$13+$F$13)</f>
        <v>0</v>
      </c>
      <c r="DK656">
        <f>($B$13*$K$11+$C$13*$K$11+$F$13*((FF656+EX656)/MAX(FF656+EX656+FG656, 0.1)*$P$11+FG656/MAX(FF656+EX656+FG656, 0.1)*$Q$11))/($B$13+$C$13+$F$13)</f>
        <v>0</v>
      </c>
      <c r="DL656">
        <v>5.79</v>
      </c>
      <c r="DM656">
        <v>0.5</v>
      </c>
      <c r="DN656" t="s">
        <v>440</v>
      </c>
      <c r="DO656">
        <v>2</v>
      </c>
      <c r="DP656" t="b">
        <v>1</v>
      </c>
      <c r="DQ656">
        <v>1758659498.6</v>
      </c>
      <c r="DR656">
        <v>942.5500000000001</v>
      </c>
      <c r="DS656">
        <v>993.1411111111112</v>
      </c>
      <c r="DT656">
        <v>21.84747407407407</v>
      </c>
      <c r="DU656">
        <v>19.62332962962963</v>
      </c>
      <c r="DV656">
        <v>943.6164074074072</v>
      </c>
      <c r="DW656">
        <v>21.56957037037037</v>
      </c>
      <c r="DX656">
        <v>499.9581481481482</v>
      </c>
      <c r="DY656">
        <v>90.22877037037034</v>
      </c>
      <c r="DZ656">
        <v>0.06876985925925927</v>
      </c>
      <c r="EA656">
        <v>28.73275925925926</v>
      </c>
      <c r="EB656">
        <v>30.00550740740741</v>
      </c>
      <c r="EC656">
        <v>999.9000000000001</v>
      </c>
      <c r="ED656">
        <v>0</v>
      </c>
      <c r="EE656">
        <v>0</v>
      </c>
      <c r="EF656">
        <v>9992.315185185185</v>
      </c>
      <c r="EG656">
        <v>0</v>
      </c>
      <c r="EH656">
        <v>11.3535</v>
      </c>
      <c r="EI656">
        <v>-50.59077407407407</v>
      </c>
      <c r="EJ656">
        <v>963.6025555555556</v>
      </c>
      <c r="EK656">
        <v>1013.019407407407</v>
      </c>
      <c r="EL656">
        <v>2.224138518518518</v>
      </c>
      <c r="EM656">
        <v>993.1411111111112</v>
      </c>
      <c r="EN656">
        <v>19.62332962962963</v>
      </c>
      <c r="EO656">
        <v>1.971269259259259</v>
      </c>
      <c r="EP656">
        <v>1.770588518518518</v>
      </c>
      <c r="EQ656">
        <v>17.21542592592592</v>
      </c>
      <c r="ER656">
        <v>15.52952962962963</v>
      </c>
      <c r="ES656">
        <v>2000.012222222222</v>
      </c>
      <c r="ET656">
        <v>0.9799979999999998</v>
      </c>
      <c r="EU656">
        <v>0.0200022</v>
      </c>
      <c r="EV656">
        <v>0</v>
      </c>
      <c r="EW656">
        <v>1027.956666666667</v>
      </c>
      <c r="EX656">
        <v>5.00078</v>
      </c>
      <c r="EY656">
        <v>20066.2962962963</v>
      </c>
      <c r="EZ656">
        <v>16379.72592592592</v>
      </c>
      <c r="FA656">
        <v>39.55544444444445</v>
      </c>
      <c r="FB656">
        <v>40.36566666666667</v>
      </c>
      <c r="FC656">
        <v>39.60862962962963</v>
      </c>
      <c r="FD656">
        <v>40.12451851851851</v>
      </c>
      <c r="FE656">
        <v>40.546</v>
      </c>
      <c r="FF656">
        <v>1955.109259259259</v>
      </c>
      <c r="FG656">
        <v>39.9</v>
      </c>
      <c r="FH656">
        <v>0</v>
      </c>
      <c r="FI656">
        <v>1758659504.4</v>
      </c>
      <c r="FJ656">
        <v>0</v>
      </c>
      <c r="FK656">
        <v>1027.891923076923</v>
      </c>
      <c r="FL656">
        <v>16.77299144856971</v>
      </c>
      <c r="FM656">
        <v>314.3316239209286</v>
      </c>
      <c r="FN656">
        <v>20065.48461538462</v>
      </c>
      <c r="FO656">
        <v>15</v>
      </c>
      <c r="FP656">
        <v>0</v>
      </c>
      <c r="FQ656" t="s">
        <v>441</v>
      </c>
      <c r="FR656">
        <v>1746989605.5</v>
      </c>
      <c r="FS656">
        <v>1746989593.5</v>
      </c>
      <c r="FT656">
        <v>0</v>
      </c>
      <c r="FU656">
        <v>-0.274</v>
      </c>
      <c r="FV656">
        <v>-0.002</v>
      </c>
      <c r="FW656">
        <v>2.549</v>
      </c>
      <c r="FX656">
        <v>0.129</v>
      </c>
      <c r="FY656">
        <v>420</v>
      </c>
      <c r="FZ656">
        <v>17</v>
      </c>
      <c r="GA656">
        <v>0.02</v>
      </c>
      <c r="GB656">
        <v>0.04</v>
      </c>
      <c r="GC656">
        <v>-50.388635</v>
      </c>
      <c r="GD656">
        <v>-3.681735084427655</v>
      </c>
      <c r="GE656">
        <v>0.3561517580681025</v>
      </c>
      <c r="GF656">
        <v>0</v>
      </c>
      <c r="GG656">
        <v>1027.102058823529</v>
      </c>
      <c r="GH656">
        <v>16.54041252894966</v>
      </c>
      <c r="GI656">
        <v>1.639095481215119</v>
      </c>
      <c r="GJ656">
        <v>0</v>
      </c>
      <c r="GK656">
        <v>2.2374215</v>
      </c>
      <c r="GL656">
        <v>-0.1513778611632299</v>
      </c>
      <c r="GM656">
        <v>0.02299781734752237</v>
      </c>
      <c r="GN656">
        <v>0</v>
      </c>
      <c r="GO656">
        <v>0</v>
      </c>
      <c r="GP656">
        <v>3</v>
      </c>
      <c r="GQ656" t="s">
        <v>459</v>
      </c>
      <c r="GR656">
        <v>3.1024</v>
      </c>
      <c r="GS656">
        <v>2.72671</v>
      </c>
      <c r="GT656">
        <v>0.156821</v>
      </c>
      <c r="GU656">
        <v>0.161998</v>
      </c>
      <c r="GV656">
        <v>0.100625</v>
      </c>
      <c r="GW656">
        <v>0.0945203</v>
      </c>
      <c r="GX656">
        <v>22012.1</v>
      </c>
      <c r="GY656">
        <v>19886.1</v>
      </c>
      <c r="GZ656">
        <v>26670.1</v>
      </c>
      <c r="HA656">
        <v>23953.1</v>
      </c>
      <c r="HB656">
        <v>38392.9</v>
      </c>
      <c r="HC656">
        <v>32075.5</v>
      </c>
      <c r="HD656">
        <v>46574.8</v>
      </c>
      <c r="HE656">
        <v>37901</v>
      </c>
      <c r="HF656">
        <v>1.86815</v>
      </c>
      <c r="HG656">
        <v>1.8486</v>
      </c>
      <c r="HH656">
        <v>0.181593</v>
      </c>
      <c r="HI656">
        <v>0</v>
      </c>
      <c r="HJ656">
        <v>27.0478</v>
      </c>
      <c r="HK656">
        <v>999.9</v>
      </c>
      <c r="HL656">
        <v>44.6</v>
      </c>
      <c r="HM656">
        <v>32.2</v>
      </c>
      <c r="HN656">
        <v>23.8738</v>
      </c>
      <c r="HO656">
        <v>60.5923</v>
      </c>
      <c r="HP656">
        <v>22.484</v>
      </c>
      <c r="HQ656">
        <v>1</v>
      </c>
      <c r="HR656">
        <v>0.14642</v>
      </c>
      <c r="HS656">
        <v>0.144447</v>
      </c>
      <c r="HT656">
        <v>20.2799</v>
      </c>
      <c r="HU656">
        <v>5.21325</v>
      </c>
      <c r="HV656">
        <v>11.9796</v>
      </c>
      <c r="HW656">
        <v>4.96295</v>
      </c>
      <c r="HX656">
        <v>3.27445</v>
      </c>
      <c r="HY656">
        <v>9999</v>
      </c>
      <c r="HZ656">
        <v>9999</v>
      </c>
      <c r="IA656">
        <v>9999</v>
      </c>
      <c r="IB656">
        <v>999.9</v>
      </c>
      <c r="IC656">
        <v>1.86392</v>
      </c>
      <c r="ID656">
        <v>1.86007</v>
      </c>
      <c r="IE656">
        <v>1.8584</v>
      </c>
      <c r="IF656">
        <v>1.85975</v>
      </c>
      <c r="IG656">
        <v>1.85989</v>
      </c>
      <c r="IH656">
        <v>1.85837</v>
      </c>
      <c r="II656">
        <v>1.85745</v>
      </c>
      <c r="IJ656">
        <v>1.85242</v>
      </c>
      <c r="IK656">
        <v>0</v>
      </c>
      <c r="IL656">
        <v>0</v>
      </c>
      <c r="IM656">
        <v>0</v>
      </c>
      <c r="IN656">
        <v>0</v>
      </c>
      <c r="IO656" t="s">
        <v>443</v>
      </c>
      <c r="IP656" t="s">
        <v>444</v>
      </c>
      <c r="IQ656" t="s">
        <v>445</v>
      </c>
      <c r="IR656" t="s">
        <v>445</v>
      </c>
      <c r="IS656" t="s">
        <v>445</v>
      </c>
      <c r="IT656" t="s">
        <v>445</v>
      </c>
      <c r="IU656">
        <v>0</v>
      </c>
      <c r="IV656">
        <v>100</v>
      </c>
      <c r="IW656">
        <v>100</v>
      </c>
      <c r="IX656">
        <v>-1.048</v>
      </c>
      <c r="IY656">
        <v>0.2782</v>
      </c>
      <c r="IZ656">
        <v>-1.101190050776656</v>
      </c>
      <c r="JA656">
        <v>-0.0009077452495023094</v>
      </c>
      <c r="JB656">
        <v>1.260287539409167E-06</v>
      </c>
      <c r="JC656">
        <v>-2.747980142854786E-10</v>
      </c>
      <c r="JD656">
        <v>0.01164710740424388</v>
      </c>
      <c r="JE656">
        <v>0.002354074995816399</v>
      </c>
      <c r="JF656">
        <v>0.0004967520844642659</v>
      </c>
      <c r="JG656">
        <v>-1.558376616488758E-06</v>
      </c>
      <c r="JH656">
        <v>1</v>
      </c>
      <c r="JI656">
        <v>1955</v>
      </c>
      <c r="JJ656">
        <v>1</v>
      </c>
      <c r="JK656">
        <v>26</v>
      </c>
      <c r="JL656">
        <v>194498.3</v>
      </c>
      <c r="JM656">
        <v>194498.5</v>
      </c>
      <c r="JN656">
        <v>2.35596</v>
      </c>
      <c r="JO656">
        <v>2.61841</v>
      </c>
      <c r="JP656">
        <v>1.49658</v>
      </c>
      <c r="JQ656">
        <v>2.34619</v>
      </c>
      <c r="JR656">
        <v>1.54907</v>
      </c>
      <c r="JS656">
        <v>2.38403</v>
      </c>
      <c r="JT656">
        <v>36.5759</v>
      </c>
      <c r="JU656">
        <v>24.1751</v>
      </c>
      <c r="JV656">
        <v>18</v>
      </c>
      <c r="JW656">
        <v>484.015</v>
      </c>
      <c r="JX656">
        <v>486.198</v>
      </c>
      <c r="JY656">
        <v>27.1933</v>
      </c>
      <c r="JZ656">
        <v>29.161</v>
      </c>
      <c r="KA656">
        <v>30</v>
      </c>
      <c r="KB656">
        <v>29.4171</v>
      </c>
      <c r="KC656">
        <v>29.4216</v>
      </c>
      <c r="KD656">
        <v>47.3976</v>
      </c>
      <c r="KE656">
        <v>18.4041</v>
      </c>
      <c r="KF656">
        <v>54.39</v>
      </c>
      <c r="KG656">
        <v>27.1821</v>
      </c>
      <c r="KH656">
        <v>1041.49</v>
      </c>
      <c r="KI656">
        <v>19.6148</v>
      </c>
      <c r="KJ656">
        <v>101.83</v>
      </c>
      <c r="KK656">
        <v>91.39870000000001</v>
      </c>
    </row>
    <row r="657" spans="1:297">
      <c r="A657">
        <v>639</v>
      </c>
      <c r="B657">
        <v>1758659511.1</v>
      </c>
      <c r="C657">
        <v>17878.09999990463</v>
      </c>
      <c r="D657" t="s">
        <v>1728</v>
      </c>
      <c r="E657" t="s">
        <v>1729</v>
      </c>
      <c r="F657">
        <v>5</v>
      </c>
      <c r="G657" t="s">
        <v>1413</v>
      </c>
      <c r="H657" t="s">
        <v>438</v>
      </c>
      <c r="I657">
        <v>1758659503.314285</v>
      </c>
      <c r="J657">
        <f>(K657)/1000</f>
        <v>0</v>
      </c>
      <c r="K657">
        <f>IF(DP657, AN657, AH657)</f>
        <v>0</v>
      </c>
      <c r="L657">
        <f>IF(DP657, AI657, AG657)</f>
        <v>0</v>
      </c>
      <c r="M657">
        <f>DR657 - IF(AU657&gt;1, L657*DL657*100.0/(AW657), 0)</f>
        <v>0</v>
      </c>
      <c r="N657">
        <f>((T657-J657/2)*M657-L657)/(T657+J657/2)</f>
        <v>0</v>
      </c>
      <c r="O657">
        <f>N657*(DY657+DZ657)/1000.0</f>
        <v>0</v>
      </c>
      <c r="P657">
        <f>(DR657 - IF(AU657&gt;1, L657*DL657*100.0/(AW657), 0))*(DY657+DZ657)/1000.0</f>
        <v>0</v>
      </c>
      <c r="Q657">
        <f>2.0/((1/S657-1/R657)+SIGN(S657)*SQRT((1/S657-1/R657)*(1/S657-1/R657) + 4*DM657/((DM657+1)*(DM657+1))*(2*1/S657*1/R657-1/R657*1/R657)))</f>
        <v>0</v>
      </c>
      <c r="R657">
        <f>IF(LEFT(DN657,1)&lt;&gt;"0",IF(LEFT(DN657,1)="1",3.0,DO657),$D$5+$E$5*(EF657*DY657/($K$5*1000))+$F$5*(EF657*DY657/($K$5*1000))*MAX(MIN(DL657,$J$5),$I$5)*MAX(MIN(DL657,$J$5),$I$5)+$G$5*MAX(MIN(DL657,$J$5),$I$5)*(EF657*DY657/($K$5*1000))+$H$5*(EF657*DY657/($K$5*1000))*(EF657*DY657/($K$5*1000)))</f>
        <v>0</v>
      </c>
      <c r="S657">
        <f>J657*(1000-(1000*0.61365*exp(17.502*W657/(240.97+W657))/(DY657+DZ657)+DT657)/2)/(1000*0.61365*exp(17.502*W657/(240.97+W657))/(DY657+DZ657)-DT657)</f>
        <v>0</v>
      </c>
      <c r="T657">
        <f>1/((DM657+1)/(Q657/1.6)+1/(R657/1.37)) + DM657/((DM657+1)/(Q657/1.6) + DM657/(R657/1.37))</f>
        <v>0</v>
      </c>
      <c r="U657">
        <f>(DH657*DK657)</f>
        <v>0</v>
      </c>
      <c r="V657">
        <f>(EA657+(U657+2*0.95*5.67E-8*(((EA657+$B$9)+273)^4-(EA657+273)^4)-44100*J657)/(1.84*29.3*R657+8*0.95*5.67E-8*(EA657+273)^3))</f>
        <v>0</v>
      </c>
      <c r="W657">
        <f>($C$9*EB657+$D$9*EC657+$E$9*V657)</f>
        <v>0</v>
      </c>
      <c r="X657">
        <f>0.61365*exp(17.502*W657/(240.97+W657))</f>
        <v>0</v>
      </c>
      <c r="Y657">
        <f>(Z657/AA657*100)</f>
        <v>0</v>
      </c>
      <c r="Z657">
        <f>DT657*(DY657+DZ657)/1000</f>
        <v>0</v>
      </c>
      <c r="AA657">
        <f>0.61365*exp(17.502*EA657/(240.97+EA657))</f>
        <v>0</v>
      </c>
      <c r="AB657">
        <f>(X657-DT657*(DY657+DZ657)/1000)</f>
        <v>0</v>
      </c>
      <c r="AC657">
        <f>(-J657*44100)</f>
        <v>0</v>
      </c>
      <c r="AD657">
        <f>2*29.3*R657*0.92*(EA657-W657)</f>
        <v>0</v>
      </c>
      <c r="AE657">
        <f>2*0.95*5.67E-8*(((EA657+$B$9)+273)^4-(W657+273)^4)</f>
        <v>0</v>
      </c>
      <c r="AF657">
        <f>U657+AE657+AC657+AD657</f>
        <v>0</v>
      </c>
      <c r="AG657">
        <f>DX657*AU657*(DS657-DR657*(1000-AU657*DU657)/(1000-AU657*DT657))/(100*DL657)</f>
        <v>0</v>
      </c>
      <c r="AH657">
        <f>1000*DX657*AU657*(DT657-DU657)/(100*DL657*(1000-AU657*DT657))</f>
        <v>0</v>
      </c>
      <c r="AI657">
        <f>(AJ657 - AK657 - DY657*1E3/(8.314*(EA657+273.15)) * AM657/DX657 * AL657) * DX657/(100*DL657) * (1000 - DU657)/1000</f>
        <v>0</v>
      </c>
      <c r="AJ657">
        <v>1045.627159518659</v>
      </c>
      <c r="AK657">
        <v>1004.035212121212</v>
      </c>
      <c r="AL657">
        <v>3.383881695377111</v>
      </c>
      <c r="AM657">
        <v>65.18477943434209</v>
      </c>
      <c r="AN657">
        <f>(AP657 - AO657 + DY657*1E3/(8.314*(EA657+273.15)) * AR657/DX657 * AQ657) * DX657/(100*DL657) * 1000/(1000 - AP657)</f>
        <v>0</v>
      </c>
      <c r="AO657">
        <v>19.6298541182599</v>
      </c>
      <c r="AP657">
        <v>21.86475757575758</v>
      </c>
      <c r="AQ657">
        <v>-5.581586546509226E-05</v>
      </c>
      <c r="AR657">
        <v>105.4763033524908</v>
      </c>
      <c r="AS657">
        <v>0</v>
      </c>
      <c r="AT657">
        <v>0</v>
      </c>
      <c r="AU657">
        <f>IF(AS657*$H$15&gt;=AW657,1.0,(AW657/(AW657-AS657*$H$15)))</f>
        <v>0</v>
      </c>
      <c r="AV657">
        <f>(AU657-1)*100</f>
        <v>0</v>
      </c>
      <c r="AW657">
        <f>MAX(0,($B$15+$C$15*EF657)/(1+$D$15*EF657)*DY657/(EA657+273)*$E$15)</f>
        <v>0</v>
      </c>
      <c r="AX657" t="s">
        <v>439</v>
      </c>
      <c r="AY657" t="s">
        <v>439</v>
      </c>
      <c r="AZ657">
        <v>0</v>
      </c>
      <c r="BA657">
        <v>0</v>
      </c>
      <c r="BB657">
        <f>1-AZ657/BA657</f>
        <v>0</v>
      </c>
      <c r="BC657">
        <v>0</v>
      </c>
      <c r="BD657" t="s">
        <v>439</v>
      </c>
      <c r="BE657" t="s">
        <v>439</v>
      </c>
      <c r="BF657">
        <v>0</v>
      </c>
      <c r="BG657">
        <v>0</v>
      </c>
      <c r="BH657">
        <f>1-BF657/BG657</f>
        <v>0</v>
      </c>
      <c r="BI657">
        <v>0.5</v>
      </c>
      <c r="BJ657">
        <f>DI657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439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DH657">
        <f>$B$13*EG657+$C$13*EH657+$F$13*ES657*(1-EV657)</f>
        <v>0</v>
      </c>
      <c r="DI657">
        <f>DH657*DJ657</f>
        <v>0</v>
      </c>
      <c r="DJ657">
        <f>($B$13*$D$11+$C$13*$D$11+$F$13*((FF657+EX657)/MAX(FF657+EX657+FG657, 0.1)*$I$11+FG657/MAX(FF657+EX657+FG657, 0.1)*$J$11))/($B$13+$C$13+$F$13)</f>
        <v>0</v>
      </c>
      <c r="DK657">
        <f>($B$13*$K$11+$C$13*$K$11+$F$13*((FF657+EX657)/MAX(FF657+EX657+FG657, 0.1)*$P$11+FG657/MAX(FF657+EX657+FG657, 0.1)*$Q$11))/($B$13+$C$13+$F$13)</f>
        <v>0</v>
      </c>
      <c r="DL657">
        <v>5.79</v>
      </c>
      <c r="DM657">
        <v>0.5</v>
      </c>
      <c r="DN657" t="s">
        <v>440</v>
      </c>
      <c r="DO657">
        <v>2</v>
      </c>
      <c r="DP657" t="b">
        <v>1</v>
      </c>
      <c r="DQ657">
        <v>1758659503.314285</v>
      </c>
      <c r="DR657">
        <v>958.0714642857143</v>
      </c>
      <c r="DS657">
        <v>1008.972321428571</v>
      </c>
      <c r="DT657">
        <v>21.85955714285714</v>
      </c>
      <c r="DU657">
        <v>19.62953214285714</v>
      </c>
      <c r="DV657">
        <v>959.1263214285713</v>
      </c>
      <c r="DW657">
        <v>21.58140714285715</v>
      </c>
      <c r="DX657">
        <v>500.0005714285714</v>
      </c>
      <c r="DY657">
        <v>90.22885357142859</v>
      </c>
      <c r="DZ657">
        <v>0.0686094</v>
      </c>
      <c r="EA657">
        <v>28.73389285714286</v>
      </c>
      <c r="EB657">
        <v>30.00756428571429</v>
      </c>
      <c r="EC657">
        <v>999.9000000000002</v>
      </c>
      <c r="ED657">
        <v>0</v>
      </c>
      <c r="EE657">
        <v>0</v>
      </c>
      <c r="EF657">
        <v>10000.04928571429</v>
      </c>
      <c r="EG657">
        <v>0</v>
      </c>
      <c r="EH657">
        <v>11.3535</v>
      </c>
      <c r="EI657">
        <v>-50.90088571428571</v>
      </c>
      <c r="EJ657">
        <v>979.4824285714286</v>
      </c>
      <c r="EK657">
        <v>1029.174642857143</v>
      </c>
      <c r="EL657">
        <v>2.230026071428571</v>
      </c>
      <c r="EM657">
        <v>1008.972321428571</v>
      </c>
      <c r="EN657">
        <v>19.62953214285714</v>
      </c>
      <c r="EO657">
        <v>1.972362142857143</v>
      </c>
      <c r="EP657">
        <v>1.77115</v>
      </c>
      <c r="EQ657">
        <v>17.22419285714286</v>
      </c>
      <c r="ER657">
        <v>15.53447142857143</v>
      </c>
      <c r="ES657">
        <v>2000.016071428571</v>
      </c>
      <c r="ET657">
        <v>0.9799979999999998</v>
      </c>
      <c r="EU657">
        <v>0.0200022</v>
      </c>
      <c r="EV657">
        <v>0</v>
      </c>
      <c r="EW657">
        <v>1029.125357142857</v>
      </c>
      <c r="EX657">
        <v>5.00078</v>
      </c>
      <c r="EY657">
        <v>20090.56785714286</v>
      </c>
      <c r="EZ657">
        <v>16379.75357142857</v>
      </c>
      <c r="FA657">
        <v>39.55117857142857</v>
      </c>
      <c r="FB657">
        <v>40.35924999999999</v>
      </c>
      <c r="FC657">
        <v>39.57578571428571</v>
      </c>
      <c r="FD657">
        <v>40.12014285714286</v>
      </c>
      <c r="FE657">
        <v>40.62471428571428</v>
      </c>
      <c r="FF657">
        <v>1955.111071428572</v>
      </c>
      <c r="FG657">
        <v>39.9</v>
      </c>
      <c r="FH657">
        <v>0</v>
      </c>
      <c r="FI657">
        <v>1758659509.8</v>
      </c>
      <c r="FJ657">
        <v>0</v>
      </c>
      <c r="FK657">
        <v>1029.3816</v>
      </c>
      <c r="FL657">
        <v>15.07076924859212</v>
      </c>
      <c r="FM657">
        <v>302.8230773835364</v>
      </c>
      <c r="FN657">
        <v>20094.744</v>
      </c>
      <c r="FO657">
        <v>15</v>
      </c>
      <c r="FP657">
        <v>0</v>
      </c>
      <c r="FQ657" t="s">
        <v>441</v>
      </c>
      <c r="FR657">
        <v>1746989605.5</v>
      </c>
      <c r="FS657">
        <v>1746989593.5</v>
      </c>
      <c r="FT657">
        <v>0</v>
      </c>
      <c r="FU657">
        <v>-0.274</v>
      </c>
      <c r="FV657">
        <v>-0.002</v>
      </c>
      <c r="FW657">
        <v>2.549</v>
      </c>
      <c r="FX657">
        <v>0.129</v>
      </c>
      <c r="FY657">
        <v>420</v>
      </c>
      <c r="FZ657">
        <v>17</v>
      </c>
      <c r="GA657">
        <v>0.02</v>
      </c>
      <c r="GB657">
        <v>0.04</v>
      </c>
      <c r="GC657">
        <v>-50.72668048780488</v>
      </c>
      <c r="GD657">
        <v>-3.881899651567892</v>
      </c>
      <c r="GE657">
        <v>0.3842984220371586</v>
      </c>
      <c r="GF657">
        <v>0</v>
      </c>
      <c r="GG657">
        <v>1028.478529411765</v>
      </c>
      <c r="GH657">
        <v>15.699465244562</v>
      </c>
      <c r="GI657">
        <v>1.563768322604732</v>
      </c>
      <c r="GJ657">
        <v>0</v>
      </c>
      <c r="GK657">
        <v>2.227915365853658</v>
      </c>
      <c r="GL657">
        <v>0.05180320557491024</v>
      </c>
      <c r="GM657">
        <v>0.00932106036508536</v>
      </c>
      <c r="GN657">
        <v>1</v>
      </c>
      <c r="GO657">
        <v>1</v>
      </c>
      <c r="GP657">
        <v>3</v>
      </c>
      <c r="GQ657" t="s">
        <v>448</v>
      </c>
      <c r="GR657">
        <v>3.10216</v>
      </c>
      <c r="GS657">
        <v>2.72644</v>
      </c>
      <c r="GT657">
        <v>0.158526</v>
      </c>
      <c r="GU657">
        <v>0.163694</v>
      </c>
      <c r="GV657">
        <v>0.100623</v>
      </c>
      <c r="GW657">
        <v>0.0945148</v>
      </c>
      <c r="GX657">
        <v>21967.6</v>
      </c>
      <c r="GY657">
        <v>19846.1</v>
      </c>
      <c r="GZ657">
        <v>26670.1</v>
      </c>
      <c r="HA657">
        <v>23953.3</v>
      </c>
      <c r="HB657">
        <v>38393.2</v>
      </c>
      <c r="HC657">
        <v>32075.8</v>
      </c>
      <c r="HD657">
        <v>46574.9</v>
      </c>
      <c r="HE657">
        <v>37900.9</v>
      </c>
      <c r="HF657">
        <v>1.86768</v>
      </c>
      <c r="HG657">
        <v>1.84918</v>
      </c>
      <c r="HH657">
        <v>0.181329</v>
      </c>
      <c r="HI657">
        <v>0</v>
      </c>
      <c r="HJ657">
        <v>27.0478</v>
      </c>
      <c r="HK657">
        <v>999.9</v>
      </c>
      <c r="HL657">
        <v>44.6</v>
      </c>
      <c r="HM657">
        <v>32.1</v>
      </c>
      <c r="HN657">
        <v>23.7385</v>
      </c>
      <c r="HO657">
        <v>61.0523</v>
      </c>
      <c r="HP657">
        <v>22.3037</v>
      </c>
      <c r="HQ657">
        <v>1</v>
      </c>
      <c r="HR657">
        <v>0.146435</v>
      </c>
      <c r="HS657">
        <v>0.187443</v>
      </c>
      <c r="HT657">
        <v>20.2798</v>
      </c>
      <c r="HU657">
        <v>5.2122</v>
      </c>
      <c r="HV657">
        <v>11.9797</v>
      </c>
      <c r="HW657">
        <v>4.96315</v>
      </c>
      <c r="HX657">
        <v>3.27445</v>
      </c>
      <c r="HY657">
        <v>9999</v>
      </c>
      <c r="HZ657">
        <v>9999</v>
      </c>
      <c r="IA657">
        <v>9999</v>
      </c>
      <c r="IB657">
        <v>999.9</v>
      </c>
      <c r="IC657">
        <v>1.86397</v>
      </c>
      <c r="ID657">
        <v>1.86006</v>
      </c>
      <c r="IE657">
        <v>1.85842</v>
      </c>
      <c r="IF657">
        <v>1.85977</v>
      </c>
      <c r="IG657">
        <v>1.85989</v>
      </c>
      <c r="IH657">
        <v>1.85837</v>
      </c>
      <c r="II657">
        <v>1.85745</v>
      </c>
      <c r="IJ657">
        <v>1.85242</v>
      </c>
      <c r="IK657">
        <v>0</v>
      </c>
      <c r="IL657">
        <v>0</v>
      </c>
      <c r="IM657">
        <v>0</v>
      </c>
      <c r="IN657">
        <v>0</v>
      </c>
      <c r="IO657" t="s">
        <v>443</v>
      </c>
      <c r="IP657" t="s">
        <v>444</v>
      </c>
      <c r="IQ657" t="s">
        <v>445</v>
      </c>
      <c r="IR657" t="s">
        <v>445</v>
      </c>
      <c r="IS657" t="s">
        <v>445</v>
      </c>
      <c r="IT657" t="s">
        <v>445</v>
      </c>
      <c r="IU657">
        <v>0</v>
      </c>
      <c r="IV657">
        <v>100</v>
      </c>
      <c r="IW657">
        <v>100</v>
      </c>
      <c r="IX657">
        <v>-1.036</v>
      </c>
      <c r="IY657">
        <v>0.2782</v>
      </c>
      <c r="IZ657">
        <v>-1.101190050776656</v>
      </c>
      <c r="JA657">
        <v>-0.0009077452495023094</v>
      </c>
      <c r="JB657">
        <v>1.260287539409167E-06</v>
      </c>
      <c r="JC657">
        <v>-2.747980142854786E-10</v>
      </c>
      <c r="JD657">
        <v>0.01164710740424388</v>
      </c>
      <c r="JE657">
        <v>0.002354074995816399</v>
      </c>
      <c r="JF657">
        <v>0.0004967520844642659</v>
      </c>
      <c r="JG657">
        <v>-1.558376616488758E-06</v>
      </c>
      <c r="JH657">
        <v>1</v>
      </c>
      <c r="JI657">
        <v>1955</v>
      </c>
      <c r="JJ657">
        <v>1</v>
      </c>
      <c r="JK657">
        <v>26</v>
      </c>
      <c r="JL657">
        <v>194498.4</v>
      </c>
      <c r="JM657">
        <v>194498.6</v>
      </c>
      <c r="JN657">
        <v>2.39136</v>
      </c>
      <c r="JO657">
        <v>2.60864</v>
      </c>
      <c r="JP657">
        <v>1.49658</v>
      </c>
      <c r="JQ657">
        <v>2.34619</v>
      </c>
      <c r="JR657">
        <v>1.54907</v>
      </c>
      <c r="JS657">
        <v>2.38892</v>
      </c>
      <c r="JT657">
        <v>36.5759</v>
      </c>
      <c r="JU657">
        <v>24.1751</v>
      </c>
      <c r="JV657">
        <v>18</v>
      </c>
      <c r="JW657">
        <v>483.718</v>
      </c>
      <c r="JX657">
        <v>486.564</v>
      </c>
      <c r="JY657">
        <v>27.1863</v>
      </c>
      <c r="JZ657">
        <v>29.1593</v>
      </c>
      <c r="KA657">
        <v>30</v>
      </c>
      <c r="KB657">
        <v>29.4145</v>
      </c>
      <c r="KC657">
        <v>29.4204</v>
      </c>
      <c r="KD657">
        <v>47.9846</v>
      </c>
      <c r="KE657">
        <v>18.4041</v>
      </c>
      <c r="KF657">
        <v>54.39</v>
      </c>
      <c r="KG657">
        <v>27.174</v>
      </c>
      <c r="KH657">
        <v>1054.85</v>
      </c>
      <c r="KI657">
        <v>19.6148</v>
      </c>
      <c r="KJ657">
        <v>101.83</v>
      </c>
      <c r="KK657">
        <v>91.3989</v>
      </c>
    </row>
    <row r="658" spans="1:297">
      <c r="A658">
        <v>640</v>
      </c>
      <c r="B658">
        <v>1758659516.1</v>
      </c>
      <c r="C658">
        <v>17883.09999990463</v>
      </c>
      <c r="D658" t="s">
        <v>1730</v>
      </c>
      <c r="E658" t="s">
        <v>1731</v>
      </c>
      <c r="F658">
        <v>5</v>
      </c>
      <c r="G658" t="s">
        <v>1413</v>
      </c>
      <c r="H658" t="s">
        <v>438</v>
      </c>
      <c r="I658">
        <v>1758659508.6</v>
      </c>
      <c r="J658">
        <f>(K658)/1000</f>
        <v>0</v>
      </c>
      <c r="K658">
        <f>IF(DP658, AN658, AH658)</f>
        <v>0</v>
      </c>
      <c r="L658">
        <f>IF(DP658, AI658, AG658)</f>
        <v>0</v>
      </c>
      <c r="M658">
        <f>DR658 - IF(AU658&gt;1, L658*DL658*100.0/(AW658), 0)</f>
        <v>0</v>
      </c>
      <c r="N658">
        <f>((T658-J658/2)*M658-L658)/(T658+J658/2)</f>
        <v>0</v>
      </c>
      <c r="O658">
        <f>N658*(DY658+DZ658)/1000.0</f>
        <v>0</v>
      </c>
      <c r="P658">
        <f>(DR658 - IF(AU658&gt;1, L658*DL658*100.0/(AW658), 0))*(DY658+DZ658)/1000.0</f>
        <v>0</v>
      </c>
      <c r="Q658">
        <f>2.0/((1/S658-1/R658)+SIGN(S658)*SQRT((1/S658-1/R658)*(1/S658-1/R658) + 4*DM658/((DM658+1)*(DM658+1))*(2*1/S658*1/R658-1/R658*1/R658)))</f>
        <v>0</v>
      </c>
      <c r="R658">
        <f>IF(LEFT(DN658,1)&lt;&gt;"0",IF(LEFT(DN658,1)="1",3.0,DO658),$D$5+$E$5*(EF658*DY658/($K$5*1000))+$F$5*(EF658*DY658/($K$5*1000))*MAX(MIN(DL658,$J$5),$I$5)*MAX(MIN(DL658,$J$5),$I$5)+$G$5*MAX(MIN(DL658,$J$5),$I$5)*(EF658*DY658/($K$5*1000))+$H$5*(EF658*DY658/($K$5*1000))*(EF658*DY658/($K$5*1000)))</f>
        <v>0</v>
      </c>
      <c r="S658">
        <f>J658*(1000-(1000*0.61365*exp(17.502*W658/(240.97+W658))/(DY658+DZ658)+DT658)/2)/(1000*0.61365*exp(17.502*W658/(240.97+W658))/(DY658+DZ658)-DT658)</f>
        <v>0</v>
      </c>
      <c r="T658">
        <f>1/((DM658+1)/(Q658/1.6)+1/(R658/1.37)) + DM658/((DM658+1)/(Q658/1.6) + DM658/(R658/1.37))</f>
        <v>0</v>
      </c>
      <c r="U658">
        <f>(DH658*DK658)</f>
        <v>0</v>
      </c>
      <c r="V658">
        <f>(EA658+(U658+2*0.95*5.67E-8*(((EA658+$B$9)+273)^4-(EA658+273)^4)-44100*J658)/(1.84*29.3*R658+8*0.95*5.67E-8*(EA658+273)^3))</f>
        <v>0</v>
      </c>
      <c r="W658">
        <f>($C$9*EB658+$D$9*EC658+$E$9*V658)</f>
        <v>0</v>
      </c>
      <c r="X658">
        <f>0.61365*exp(17.502*W658/(240.97+W658))</f>
        <v>0</v>
      </c>
      <c r="Y658">
        <f>(Z658/AA658*100)</f>
        <v>0</v>
      </c>
      <c r="Z658">
        <f>DT658*(DY658+DZ658)/1000</f>
        <v>0</v>
      </c>
      <c r="AA658">
        <f>0.61365*exp(17.502*EA658/(240.97+EA658))</f>
        <v>0</v>
      </c>
      <c r="AB658">
        <f>(X658-DT658*(DY658+DZ658)/1000)</f>
        <v>0</v>
      </c>
      <c r="AC658">
        <f>(-J658*44100)</f>
        <v>0</v>
      </c>
      <c r="AD658">
        <f>2*29.3*R658*0.92*(EA658-W658)</f>
        <v>0</v>
      </c>
      <c r="AE658">
        <f>2*0.95*5.67E-8*(((EA658+$B$9)+273)^4-(W658+273)^4)</f>
        <v>0</v>
      </c>
      <c r="AF658">
        <f>U658+AE658+AC658+AD658</f>
        <v>0</v>
      </c>
      <c r="AG658">
        <f>DX658*AU658*(DS658-DR658*(1000-AU658*DU658)/(1000-AU658*DT658))/(100*DL658)</f>
        <v>0</v>
      </c>
      <c r="AH658">
        <f>1000*DX658*AU658*(DT658-DU658)/(100*DL658*(1000-AU658*DT658))</f>
        <v>0</v>
      </c>
      <c r="AI658">
        <f>(AJ658 - AK658 - DY658*1E3/(8.314*(EA658+273.15)) * AM658/DX658 * AL658) * DX658/(100*DL658) * (1000 - DU658)/1000</f>
        <v>0</v>
      </c>
      <c r="AJ658">
        <v>1062.582411004536</v>
      </c>
      <c r="AK658">
        <v>1020.765515151515</v>
      </c>
      <c r="AL658">
        <v>3.355684501144439</v>
      </c>
      <c r="AM658">
        <v>65.18477943434209</v>
      </c>
      <c r="AN658">
        <f>(AP658 - AO658 + DY658*1E3/(8.314*(EA658+273.15)) * AR658/DX658 * AQ658) * DX658/(100*DL658) * 1000/(1000 - AP658)</f>
        <v>0</v>
      </c>
      <c r="AO658">
        <v>19.62921499008716</v>
      </c>
      <c r="AP658">
        <v>21.86335212121212</v>
      </c>
      <c r="AQ658">
        <v>-5.1687530827626E-05</v>
      </c>
      <c r="AR658">
        <v>105.4763033524908</v>
      </c>
      <c r="AS658">
        <v>0</v>
      </c>
      <c r="AT658">
        <v>0</v>
      </c>
      <c r="AU658">
        <f>IF(AS658*$H$15&gt;=AW658,1.0,(AW658/(AW658-AS658*$H$15)))</f>
        <v>0</v>
      </c>
      <c r="AV658">
        <f>(AU658-1)*100</f>
        <v>0</v>
      </c>
      <c r="AW658">
        <f>MAX(0,($B$15+$C$15*EF658)/(1+$D$15*EF658)*DY658/(EA658+273)*$E$15)</f>
        <v>0</v>
      </c>
      <c r="AX658" t="s">
        <v>439</v>
      </c>
      <c r="AY658" t="s">
        <v>439</v>
      </c>
      <c r="AZ658">
        <v>0</v>
      </c>
      <c r="BA658">
        <v>0</v>
      </c>
      <c r="BB658">
        <f>1-AZ658/BA658</f>
        <v>0</v>
      </c>
      <c r="BC658">
        <v>0</v>
      </c>
      <c r="BD658" t="s">
        <v>439</v>
      </c>
      <c r="BE658" t="s">
        <v>439</v>
      </c>
      <c r="BF658">
        <v>0</v>
      </c>
      <c r="BG658">
        <v>0</v>
      </c>
      <c r="BH658">
        <f>1-BF658/BG658</f>
        <v>0</v>
      </c>
      <c r="BI658">
        <v>0.5</v>
      </c>
      <c r="BJ658">
        <f>DI658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439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DH658">
        <f>$B$13*EG658+$C$13*EH658+$F$13*ES658*(1-EV658)</f>
        <v>0</v>
      </c>
      <c r="DI658">
        <f>DH658*DJ658</f>
        <v>0</v>
      </c>
      <c r="DJ658">
        <f>($B$13*$D$11+$C$13*$D$11+$F$13*((FF658+EX658)/MAX(FF658+EX658+FG658, 0.1)*$I$11+FG658/MAX(FF658+EX658+FG658, 0.1)*$J$11))/($B$13+$C$13+$F$13)</f>
        <v>0</v>
      </c>
      <c r="DK658">
        <f>($B$13*$K$11+$C$13*$K$11+$F$13*((FF658+EX658)/MAX(FF658+EX658+FG658, 0.1)*$P$11+FG658/MAX(FF658+EX658+FG658, 0.1)*$Q$11))/($B$13+$C$13+$F$13)</f>
        <v>0</v>
      </c>
      <c r="DL658">
        <v>5.79</v>
      </c>
      <c r="DM658">
        <v>0.5</v>
      </c>
      <c r="DN658" t="s">
        <v>440</v>
      </c>
      <c r="DO658">
        <v>2</v>
      </c>
      <c r="DP658" t="b">
        <v>1</v>
      </c>
      <c r="DQ658">
        <v>1758659508.6</v>
      </c>
      <c r="DR658">
        <v>975.4570000000001</v>
      </c>
      <c r="DS658">
        <v>1026.678518518519</v>
      </c>
      <c r="DT658">
        <v>21.8646</v>
      </c>
      <c r="DU658">
        <v>19.6300037037037</v>
      </c>
      <c r="DV658">
        <v>976.4987037037035</v>
      </c>
      <c r="DW658">
        <v>21.58635185185184</v>
      </c>
      <c r="DX658">
        <v>500.002</v>
      </c>
      <c r="DY658">
        <v>90.22834444444443</v>
      </c>
      <c r="DZ658">
        <v>0.06856413333333335</v>
      </c>
      <c r="EA658">
        <v>28.73504074074074</v>
      </c>
      <c r="EB658">
        <v>30.00812962962963</v>
      </c>
      <c r="EC658">
        <v>999.9000000000001</v>
      </c>
      <c r="ED658">
        <v>0</v>
      </c>
      <c r="EE658">
        <v>0</v>
      </c>
      <c r="EF658">
        <v>10003.33814814815</v>
      </c>
      <c r="EG658">
        <v>0</v>
      </c>
      <c r="EH658">
        <v>11.3535</v>
      </c>
      <c r="EI658">
        <v>-51.22133703703703</v>
      </c>
      <c r="EJ658">
        <v>997.2615185185185</v>
      </c>
      <c r="EK658">
        <v>1047.235185185185</v>
      </c>
      <c r="EL658">
        <v>2.234608148148148</v>
      </c>
      <c r="EM658">
        <v>1026.678518518519</v>
      </c>
      <c r="EN658">
        <v>19.6300037037037</v>
      </c>
      <c r="EO658">
        <v>1.972807037037037</v>
      </c>
      <c r="EP658">
        <v>1.771182592592593</v>
      </c>
      <c r="EQ658">
        <v>17.22775925925926</v>
      </c>
      <c r="ER658">
        <v>15.53476296296297</v>
      </c>
      <c r="ES658">
        <v>2000.022962962963</v>
      </c>
      <c r="ET658">
        <v>0.9799979999999998</v>
      </c>
      <c r="EU658">
        <v>0.0200022</v>
      </c>
      <c r="EV658">
        <v>0</v>
      </c>
      <c r="EW658">
        <v>1030.49962962963</v>
      </c>
      <c r="EX658">
        <v>5.00078</v>
      </c>
      <c r="EY658">
        <v>20116.78148148148</v>
      </c>
      <c r="EZ658">
        <v>16379.8037037037</v>
      </c>
      <c r="FA658">
        <v>39.56692592592591</v>
      </c>
      <c r="FB658">
        <v>40.36333333333333</v>
      </c>
      <c r="FC658">
        <v>39.59470370370369</v>
      </c>
      <c r="FD658">
        <v>40.13392592592592</v>
      </c>
      <c r="FE658">
        <v>40.7127037037037</v>
      </c>
      <c r="FF658">
        <v>1955.114444444445</v>
      </c>
      <c r="FG658">
        <v>39.90037037037037</v>
      </c>
      <c r="FH658">
        <v>0</v>
      </c>
      <c r="FI658">
        <v>1758659514.6</v>
      </c>
      <c r="FJ658">
        <v>0</v>
      </c>
      <c r="FK658">
        <v>1030.5816</v>
      </c>
      <c r="FL658">
        <v>14.67692308865238</v>
      </c>
      <c r="FM658">
        <v>286.0692312413813</v>
      </c>
      <c r="FN658">
        <v>20118.32</v>
      </c>
      <c r="FO658">
        <v>15</v>
      </c>
      <c r="FP658">
        <v>0</v>
      </c>
      <c r="FQ658" t="s">
        <v>441</v>
      </c>
      <c r="FR658">
        <v>1746989605.5</v>
      </c>
      <c r="FS658">
        <v>1746989593.5</v>
      </c>
      <c r="FT658">
        <v>0</v>
      </c>
      <c r="FU658">
        <v>-0.274</v>
      </c>
      <c r="FV658">
        <v>-0.002</v>
      </c>
      <c r="FW658">
        <v>2.549</v>
      </c>
      <c r="FX658">
        <v>0.129</v>
      </c>
      <c r="FY658">
        <v>420</v>
      </c>
      <c r="FZ658">
        <v>17</v>
      </c>
      <c r="GA658">
        <v>0.02</v>
      </c>
      <c r="GB658">
        <v>0.04</v>
      </c>
      <c r="GC658">
        <v>-51.01738</v>
      </c>
      <c r="GD658">
        <v>-3.706957598498986</v>
      </c>
      <c r="GE658">
        <v>0.35955140188852</v>
      </c>
      <c r="GF658">
        <v>0</v>
      </c>
      <c r="GG658">
        <v>1029.584705882353</v>
      </c>
      <c r="GH658">
        <v>15.48601984719215</v>
      </c>
      <c r="GI658">
        <v>1.541897675887266</v>
      </c>
      <c r="GJ658">
        <v>0</v>
      </c>
      <c r="GK658">
        <v>2.231027</v>
      </c>
      <c r="GL658">
        <v>0.05559534709193244</v>
      </c>
      <c r="GM658">
        <v>0.006223466156411539</v>
      </c>
      <c r="GN658">
        <v>1</v>
      </c>
      <c r="GO658">
        <v>1</v>
      </c>
      <c r="GP658">
        <v>3</v>
      </c>
      <c r="GQ658" t="s">
        <v>448</v>
      </c>
      <c r="GR658">
        <v>3.10203</v>
      </c>
      <c r="GS658">
        <v>2.72672</v>
      </c>
      <c r="GT658">
        <v>0.160205</v>
      </c>
      <c r="GU658">
        <v>0.165349</v>
      </c>
      <c r="GV658">
        <v>0.100615</v>
      </c>
      <c r="GW658">
        <v>0.09451610000000001</v>
      </c>
      <c r="GX658">
        <v>21923.8</v>
      </c>
      <c r="GY658">
        <v>19806.5</v>
      </c>
      <c r="GZ658">
        <v>26670.1</v>
      </c>
      <c r="HA658">
        <v>23953</v>
      </c>
      <c r="HB658">
        <v>38393.9</v>
      </c>
      <c r="HC658">
        <v>32075.9</v>
      </c>
      <c r="HD658">
        <v>46575.1</v>
      </c>
      <c r="HE658">
        <v>37900.9</v>
      </c>
      <c r="HF658">
        <v>1.86775</v>
      </c>
      <c r="HG658">
        <v>1.84932</v>
      </c>
      <c r="HH658">
        <v>0.180766</v>
      </c>
      <c r="HI658">
        <v>0</v>
      </c>
      <c r="HJ658">
        <v>27.0478</v>
      </c>
      <c r="HK658">
        <v>999.9</v>
      </c>
      <c r="HL658">
        <v>44.6</v>
      </c>
      <c r="HM658">
        <v>32.1</v>
      </c>
      <c r="HN658">
        <v>23.7359</v>
      </c>
      <c r="HO658">
        <v>60.8223</v>
      </c>
      <c r="HP658">
        <v>22.492</v>
      </c>
      <c r="HQ658">
        <v>1</v>
      </c>
      <c r="HR658">
        <v>0.146374</v>
      </c>
      <c r="HS658">
        <v>0.190874</v>
      </c>
      <c r="HT658">
        <v>20.28</v>
      </c>
      <c r="HU658">
        <v>5.21085</v>
      </c>
      <c r="HV658">
        <v>11.98</v>
      </c>
      <c r="HW658">
        <v>4.9626</v>
      </c>
      <c r="HX658">
        <v>3.27438</v>
      </c>
      <c r="HY658">
        <v>9999</v>
      </c>
      <c r="HZ658">
        <v>9999</v>
      </c>
      <c r="IA658">
        <v>9999</v>
      </c>
      <c r="IB658">
        <v>999.9</v>
      </c>
      <c r="IC658">
        <v>1.86394</v>
      </c>
      <c r="ID658">
        <v>1.86006</v>
      </c>
      <c r="IE658">
        <v>1.85843</v>
      </c>
      <c r="IF658">
        <v>1.85978</v>
      </c>
      <c r="IG658">
        <v>1.85989</v>
      </c>
      <c r="IH658">
        <v>1.85837</v>
      </c>
      <c r="II658">
        <v>1.85745</v>
      </c>
      <c r="IJ658">
        <v>1.85242</v>
      </c>
      <c r="IK658">
        <v>0</v>
      </c>
      <c r="IL658">
        <v>0</v>
      </c>
      <c r="IM658">
        <v>0</v>
      </c>
      <c r="IN658">
        <v>0</v>
      </c>
      <c r="IO658" t="s">
        <v>443</v>
      </c>
      <c r="IP658" t="s">
        <v>444</v>
      </c>
      <c r="IQ658" t="s">
        <v>445</v>
      </c>
      <c r="IR658" t="s">
        <v>445</v>
      </c>
      <c r="IS658" t="s">
        <v>445</v>
      </c>
      <c r="IT658" t="s">
        <v>445</v>
      </c>
      <c r="IU658">
        <v>0</v>
      </c>
      <c r="IV658">
        <v>100</v>
      </c>
      <c r="IW658">
        <v>100</v>
      </c>
      <c r="IX658">
        <v>-1.02</v>
      </c>
      <c r="IY658">
        <v>0.2782</v>
      </c>
      <c r="IZ658">
        <v>-1.101190050776656</v>
      </c>
      <c r="JA658">
        <v>-0.0009077452495023094</v>
      </c>
      <c r="JB658">
        <v>1.260287539409167E-06</v>
      </c>
      <c r="JC658">
        <v>-2.747980142854786E-10</v>
      </c>
      <c r="JD658">
        <v>0.01164710740424388</v>
      </c>
      <c r="JE658">
        <v>0.002354074995816399</v>
      </c>
      <c r="JF658">
        <v>0.0004967520844642659</v>
      </c>
      <c r="JG658">
        <v>-1.558376616488758E-06</v>
      </c>
      <c r="JH658">
        <v>1</v>
      </c>
      <c r="JI658">
        <v>1955</v>
      </c>
      <c r="JJ658">
        <v>1</v>
      </c>
      <c r="JK658">
        <v>26</v>
      </c>
      <c r="JL658">
        <v>194498.5</v>
      </c>
      <c r="JM658">
        <v>194498.7</v>
      </c>
      <c r="JN658">
        <v>2.41821</v>
      </c>
      <c r="JO658">
        <v>2.61719</v>
      </c>
      <c r="JP658">
        <v>1.49658</v>
      </c>
      <c r="JQ658">
        <v>2.34619</v>
      </c>
      <c r="JR658">
        <v>1.54907</v>
      </c>
      <c r="JS658">
        <v>2.45972</v>
      </c>
      <c r="JT658">
        <v>36.5759</v>
      </c>
      <c r="JU658">
        <v>24.1751</v>
      </c>
      <c r="JV658">
        <v>18</v>
      </c>
      <c r="JW658">
        <v>483.757</v>
      </c>
      <c r="JX658">
        <v>486.645</v>
      </c>
      <c r="JY658">
        <v>27.1754</v>
      </c>
      <c r="JZ658">
        <v>29.1586</v>
      </c>
      <c r="KA658">
        <v>30</v>
      </c>
      <c r="KB658">
        <v>29.414</v>
      </c>
      <c r="KC658">
        <v>29.4183</v>
      </c>
      <c r="KD658">
        <v>48.64</v>
      </c>
      <c r="KE658">
        <v>18.4041</v>
      </c>
      <c r="KF658">
        <v>54.39</v>
      </c>
      <c r="KG658">
        <v>27.1716</v>
      </c>
      <c r="KH658">
        <v>1074.99</v>
      </c>
      <c r="KI658">
        <v>19.6148</v>
      </c>
      <c r="KJ658">
        <v>101.83</v>
      </c>
      <c r="KK658">
        <v>91.3984</v>
      </c>
    </row>
    <row r="659" spans="1:297">
      <c r="A659">
        <v>641</v>
      </c>
      <c r="B659">
        <v>1758659521.1</v>
      </c>
      <c r="C659">
        <v>17888.09999990463</v>
      </c>
      <c r="D659" t="s">
        <v>1732</v>
      </c>
      <c r="E659" t="s">
        <v>1733</v>
      </c>
      <c r="F659">
        <v>5</v>
      </c>
      <c r="G659" t="s">
        <v>1413</v>
      </c>
      <c r="H659" t="s">
        <v>438</v>
      </c>
      <c r="I659">
        <v>1758659513.314285</v>
      </c>
      <c r="J659">
        <f>(K659)/1000</f>
        <v>0</v>
      </c>
      <c r="K659">
        <f>IF(DP659, AN659, AH659)</f>
        <v>0</v>
      </c>
      <c r="L659">
        <f>IF(DP659, AI659, AG659)</f>
        <v>0</v>
      </c>
      <c r="M659">
        <f>DR659 - IF(AU659&gt;1, L659*DL659*100.0/(AW659), 0)</f>
        <v>0</v>
      </c>
      <c r="N659">
        <f>((T659-J659/2)*M659-L659)/(T659+J659/2)</f>
        <v>0</v>
      </c>
      <c r="O659">
        <f>N659*(DY659+DZ659)/1000.0</f>
        <v>0</v>
      </c>
      <c r="P659">
        <f>(DR659 - IF(AU659&gt;1, L659*DL659*100.0/(AW659), 0))*(DY659+DZ659)/1000.0</f>
        <v>0</v>
      </c>
      <c r="Q659">
        <f>2.0/((1/S659-1/R659)+SIGN(S659)*SQRT((1/S659-1/R659)*(1/S659-1/R659) + 4*DM659/((DM659+1)*(DM659+1))*(2*1/S659*1/R659-1/R659*1/R659)))</f>
        <v>0</v>
      </c>
      <c r="R659">
        <f>IF(LEFT(DN659,1)&lt;&gt;"0",IF(LEFT(DN659,1)="1",3.0,DO659),$D$5+$E$5*(EF659*DY659/($K$5*1000))+$F$5*(EF659*DY659/($K$5*1000))*MAX(MIN(DL659,$J$5),$I$5)*MAX(MIN(DL659,$J$5),$I$5)+$G$5*MAX(MIN(DL659,$J$5),$I$5)*(EF659*DY659/($K$5*1000))+$H$5*(EF659*DY659/($K$5*1000))*(EF659*DY659/($K$5*1000)))</f>
        <v>0</v>
      </c>
      <c r="S659">
        <f>J659*(1000-(1000*0.61365*exp(17.502*W659/(240.97+W659))/(DY659+DZ659)+DT659)/2)/(1000*0.61365*exp(17.502*W659/(240.97+W659))/(DY659+DZ659)-DT659)</f>
        <v>0</v>
      </c>
      <c r="T659">
        <f>1/((DM659+1)/(Q659/1.6)+1/(R659/1.37)) + DM659/((DM659+1)/(Q659/1.6) + DM659/(R659/1.37))</f>
        <v>0</v>
      </c>
      <c r="U659">
        <f>(DH659*DK659)</f>
        <v>0</v>
      </c>
      <c r="V659">
        <f>(EA659+(U659+2*0.95*5.67E-8*(((EA659+$B$9)+273)^4-(EA659+273)^4)-44100*J659)/(1.84*29.3*R659+8*0.95*5.67E-8*(EA659+273)^3))</f>
        <v>0</v>
      </c>
      <c r="W659">
        <f>($C$9*EB659+$D$9*EC659+$E$9*V659)</f>
        <v>0</v>
      </c>
      <c r="X659">
        <f>0.61365*exp(17.502*W659/(240.97+W659))</f>
        <v>0</v>
      </c>
      <c r="Y659">
        <f>(Z659/AA659*100)</f>
        <v>0</v>
      </c>
      <c r="Z659">
        <f>DT659*(DY659+DZ659)/1000</f>
        <v>0</v>
      </c>
      <c r="AA659">
        <f>0.61365*exp(17.502*EA659/(240.97+EA659))</f>
        <v>0</v>
      </c>
      <c r="AB659">
        <f>(X659-DT659*(DY659+DZ659)/1000)</f>
        <v>0</v>
      </c>
      <c r="AC659">
        <f>(-J659*44100)</f>
        <v>0</v>
      </c>
      <c r="AD659">
        <f>2*29.3*R659*0.92*(EA659-W659)</f>
        <v>0</v>
      </c>
      <c r="AE659">
        <f>2*0.95*5.67E-8*(((EA659+$B$9)+273)^4-(W659+273)^4)</f>
        <v>0</v>
      </c>
      <c r="AF659">
        <f>U659+AE659+AC659+AD659</f>
        <v>0</v>
      </c>
      <c r="AG659">
        <f>DX659*AU659*(DS659-DR659*(1000-AU659*DU659)/(1000-AU659*DT659))/(100*DL659)</f>
        <v>0</v>
      </c>
      <c r="AH659">
        <f>1000*DX659*AU659*(DT659-DU659)/(100*DL659*(1000-AU659*DT659))</f>
        <v>0</v>
      </c>
      <c r="AI659">
        <f>(AJ659 - AK659 - DY659*1E3/(8.314*(EA659+273.15)) * AM659/DX659 * AL659) * DX659/(100*DL659) * (1000 - DU659)/1000</f>
        <v>0</v>
      </c>
      <c r="AJ659">
        <v>1079.793934810891</v>
      </c>
      <c r="AK659">
        <v>1037.541393939393</v>
      </c>
      <c r="AL659">
        <v>3.367701813239113</v>
      </c>
      <c r="AM659">
        <v>65.18477943434209</v>
      </c>
      <c r="AN659">
        <f>(AP659 - AO659 + DY659*1E3/(8.314*(EA659+273.15)) * AR659/DX659 * AQ659) * DX659/(100*DL659) * 1000/(1000 - AP659)</f>
        <v>0</v>
      </c>
      <c r="AO659">
        <v>19.62874265442354</v>
      </c>
      <c r="AP659">
        <v>21.85469696969696</v>
      </c>
      <c r="AQ659">
        <v>-0.0001393424349195558</v>
      </c>
      <c r="AR659">
        <v>105.4763033524908</v>
      </c>
      <c r="AS659">
        <v>0</v>
      </c>
      <c r="AT659">
        <v>0</v>
      </c>
      <c r="AU659">
        <f>IF(AS659*$H$15&gt;=AW659,1.0,(AW659/(AW659-AS659*$H$15)))</f>
        <v>0</v>
      </c>
      <c r="AV659">
        <f>(AU659-1)*100</f>
        <v>0</v>
      </c>
      <c r="AW659">
        <f>MAX(0,($B$15+$C$15*EF659)/(1+$D$15*EF659)*DY659/(EA659+273)*$E$15)</f>
        <v>0</v>
      </c>
      <c r="AX659" t="s">
        <v>439</v>
      </c>
      <c r="AY659" t="s">
        <v>439</v>
      </c>
      <c r="AZ659">
        <v>0</v>
      </c>
      <c r="BA659">
        <v>0</v>
      </c>
      <c r="BB659">
        <f>1-AZ659/BA659</f>
        <v>0</v>
      </c>
      <c r="BC659">
        <v>0</v>
      </c>
      <c r="BD659" t="s">
        <v>439</v>
      </c>
      <c r="BE659" t="s">
        <v>439</v>
      </c>
      <c r="BF659">
        <v>0</v>
      </c>
      <c r="BG659">
        <v>0</v>
      </c>
      <c r="BH659">
        <f>1-BF659/BG659</f>
        <v>0</v>
      </c>
      <c r="BI659">
        <v>0.5</v>
      </c>
      <c r="BJ659">
        <f>DI659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439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DH659">
        <f>$B$13*EG659+$C$13*EH659+$F$13*ES659*(1-EV659)</f>
        <v>0</v>
      </c>
      <c r="DI659">
        <f>DH659*DJ659</f>
        <v>0</v>
      </c>
      <c r="DJ659">
        <f>($B$13*$D$11+$C$13*$D$11+$F$13*((FF659+EX659)/MAX(FF659+EX659+FG659, 0.1)*$I$11+FG659/MAX(FF659+EX659+FG659, 0.1)*$J$11))/($B$13+$C$13+$F$13)</f>
        <v>0</v>
      </c>
      <c r="DK659">
        <f>($B$13*$K$11+$C$13*$K$11+$F$13*((FF659+EX659)/MAX(FF659+EX659+FG659, 0.1)*$P$11+FG659/MAX(FF659+EX659+FG659, 0.1)*$Q$11))/($B$13+$C$13+$F$13)</f>
        <v>0</v>
      </c>
      <c r="DL659">
        <v>5.79</v>
      </c>
      <c r="DM659">
        <v>0.5</v>
      </c>
      <c r="DN659" t="s">
        <v>440</v>
      </c>
      <c r="DO659">
        <v>2</v>
      </c>
      <c r="DP659" t="b">
        <v>1</v>
      </c>
      <c r="DQ659">
        <v>1758659513.314285</v>
      </c>
      <c r="DR659">
        <v>990.9295000000002</v>
      </c>
      <c r="DS659">
        <v>1042.484642857143</v>
      </c>
      <c r="DT659">
        <v>21.86281071428572</v>
      </c>
      <c r="DU659">
        <v>19.62936071428571</v>
      </c>
      <c r="DV659">
        <v>991.9589999999999</v>
      </c>
      <c r="DW659">
        <v>21.58460714285715</v>
      </c>
      <c r="DX659">
        <v>500.0511071428571</v>
      </c>
      <c r="DY659">
        <v>90.226975</v>
      </c>
      <c r="DZ659">
        <v>0.06843002857142857</v>
      </c>
      <c r="EA659">
        <v>28.73522857142856</v>
      </c>
      <c r="EB659">
        <v>30.00458571428572</v>
      </c>
      <c r="EC659">
        <v>999.9000000000002</v>
      </c>
      <c r="ED659">
        <v>0</v>
      </c>
      <c r="EE659">
        <v>0</v>
      </c>
      <c r="EF659">
        <v>10004.98178571429</v>
      </c>
      <c r="EG659">
        <v>0</v>
      </c>
      <c r="EH659">
        <v>11.3535</v>
      </c>
      <c r="EI659">
        <v>-51.55584285714286</v>
      </c>
      <c r="EJ659">
        <v>1013.077821428571</v>
      </c>
      <c r="EK659">
        <v>1063.358571428571</v>
      </c>
      <c r="EL659">
        <v>2.233460357142857</v>
      </c>
      <c r="EM659">
        <v>1042.484642857143</v>
      </c>
      <c r="EN659">
        <v>19.62936071428571</v>
      </c>
      <c r="EO659">
        <v>1.972616428571429</v>
      </c>
      <c r="EP659">
        <v>1.771098571428572</v>
      </c>
      <c r="EQ659">
        <v>17.226225</v>
      </c>
      <c r="ER659">
        <v>15.53401428571429</v>
      </c>
      <c r="ES659">
        <v>2000.025714285714</v>
      </c>
      <c r="ET659">
        <v>0.9799979999999998</v>
      </c>
      <c r="EU659">
        <v>0.0200022</v>
      </c>
      <c r="EV659">
        <v>0</v>
      </c>
      <c r="EW659">
        <v>1031.611428571429</v>
      </c>
      <c r="EX659">
        <v>5.00078</v>
      </c>
      <c r="EY659">
        <v>20139.075</v>
      </c>
      <c r="EZ659">
        <v>16379.825</v>
      </c>
      <c r="FA659">
        <v>39.57342857142857</v>
      </c>
      <c r="FB659">
        <v>40.35924999999999</v>
      </c>
      <c r="FC659">
        <v>39.61585714285713</v>
      </c>
      <c r="FD659">
        <v>40.13807142857142</v>
      </c>
      <c r="FE659">
        <v>40.77432142857142</v>
      </c>
      <c r="FF659">
        <v>1955.115714285714</v>
      </c>
      <c r="FG659">
        <v>39.90035714285715</v>
      </c>
      <c r="FH659">
        <v>0</v>
      </c>
      <c r="FI659">
        <v>1758659519.4</v>
      </c>
      <c r="FJ659">
        <v>0</v>
      </c>
      <c r="FK659">
        <v>1031.7492</v>
      </c>
      <c r="FL659">
        <v>15.58923075037387</v>
      </c>
      <c r="FM659">
        <v>277.4846149992399</v>
      </c>
      <c r="FN659">
        <v>20141.012</v>
      </c>
      <c r="FO659">
        <v>15</v>
      </c>
      <c r="FP659">
        <v>0</v>
      </c>
      <c r="FQ659" t="s">
        <v>441</v>
      </c>
      <c r="FR659">
        <v>1746989605.5</v>
      </c>
      <c r="FS659">
        <v>1746989593.5</v>
      </c>
      <c r="FT659">
        <v>0</v>
      </c>
      <c r="FU659">
        <v>-0.274</v>
      </c>
      <c r="FV659">
        <v>-0.002</v>
      </c>
      <c r="FW659">
        <v>2.549</v>
      </c>
      <c r="FX659">
        <v>0.129</v>
      </c>
      <c r="FY659">
        <v>420</v>
      </c>
      <c r="FZ659">
        <v>17</v>
      </c>
      <c r="GA659">
        <v>0.02</v>
      </c>
      <c r="GB659">
        <v>0.04</v>
      </c>
      <c r="GC659">
        <v>-51.35314000000001</v>
      </c>
      <c r="GD659">
        <v>-4.034084803001734</v>
      </c>
      <c r="GE659">
        <v>0.3943214664458425</v>
      </c>
      <c r="GF659">
        <v>0</v>
      </c>
      <c r="GG659">
        <v>1030.948235294118</v>
      </c>
      <c r="GH659">
        <v>14.70954927094411</v>
      </c>
      <c r="GI659">
        <v>1.460879007326915</v>
      </c>
      <c r="GJ659">
        <v>0</v>
      </c>
      <c r="GK659">
        <v>2.23333175</v>
      </c>
      <c r="GL659">
        <v>-0.005195009380867692</v>
      </c>
      <c r="GM659">
        <v>0.002744886051824353</v>
      </c>
      <c r="GN659">
        <v>1</v>
      </c>
      <c r="GO659">
        <v>1</v>
      </c>
      <c r="GP659">
        <v>3</v>
      </c>
      <c r="GQ659" t="s">
        <v>448</v>
      </c>
      <c r="GR659">
        <v>3.10213</v>
      </c>
      <c r="GS659">
        <v>2.72688</v>
      </c>
      <c r="GT659">
        <v>0.161878</v>
      </c>
      <c r="GU659">
        <v>0.167034</v>
      </c>
      <c r="GV659">
        <v>0.100585</v>
      </c>
      <c r="GW659">
        <v>0.0945117</v>
      </c>
      <c r="GX659">
        <v>21880.2</v>
      </c>
      <c r="GY659">
        <v>19766.7</v>
      </c>
      <c r="GZ659">
        <v>26670.2</v>
      </c>
      <c r="HA659">
        <v>23953.2</v>
      </c>
      <c r="HB659">
        <v>38395.3</v>
      </c>
      <c r="HC659">
        <v>32076.2</v>
      </c>
      <c r="HD659">
        <v>46575</v>
      </c>
      <c r="HE659">
        <v>37900.9</v>
      </c>
      <c r="HF659">
        <v>1.86775</v>
      </c>
      <c r="HG659">
        <v>1.84925</v>
      </c>
      <c r="HH659">
        <v>0.181325</v>
      </c>
      <c r="HI659">
        <v>0</v>
      </c>
      <c r="HJ659">
        <v>27.0478</v>
      </c>
      <c r="HK659">
        <v>999.9</v>
      </c>
      <c r="HL659">
        <v>44.6</v>
      </c>
      <c r="HM659">
        <v>32.2</v>
      </c>
      <c r="HN659">
        <v>23.8724</v>
      </c>
      <c r="HO659">
        <v>61.1323</v>
      </c>
      <c r="HP659">
        <v>22.6002</v>
      </c>
      <c r="HQ659">
        <v>1</v>
      </c>
      <c r="HR659">
        <v>0.145973</v>
      </c>
      <c r="HS659">
        <v>0.17655</v>
      </c>
      <c r="HT659">
        <v>20.2799</v>
      </c>
      <c r="HU659">
        <v>5.2125</v>
      </c>
      <c r="HV659">
        <v>11.98</v>
      </c>
      <c r="HW659">
        <v>4.96265</v>
      </c>
      <c r="HX659">
        <v>3.27455</v>
      </c>
      <c r="HY659">
        <v>9999</v>
      </c>
      <c r="HZ659">
        <v>9999</v>
      </c>
      <c r="IA659">
        <v>9999</v>
      </c>
      <c r="IB659">
        <v>999.9</v>
      </c>
      <c r="IC659">
        <v>1.86395</v>
      </c>
      <c r="ID659">
        <v>1.86007</v>
      </c>
      <c r="IE659">
        <v>1.85843</v>
      </c>
      <c r="IF659">
        <v>1.85976</v>
      </c>
      <c r="IG659">
        <v>1.85989</v>
      </c>
      <c r="IH659">
        <v>1.85838</v>
      </c>
      <c r="II659">
        <v>1.85745</v>
      </c>
      <c r="IJ659">
        <v>1.85242</v>
      </c>
      <c r="IK659">
        <v>0</v>
      </c>
      <c r="IL659">
        <v>0</v>
      </c>
      <c r="IM659">
        <v>0</v>
      </c>
      <c r="IN659">
        <v>0</v>
      </c>
      <c r="IO659" t="s">
        <v>443</v>
      </c>
      <c r="IP659" t="s">
        <v>444</v>
      </c>
      <c r="IQ659" t="s">
        <v>445</v>
      </c>
      <c r="IR659" t="s">
        <v>445</v>
      </c>
      <c r="IS659" t="s">
        <v>445</v>
      </c>
      <c r="IT659" t="s">
        <v>445</v>
      </c>
      <c r="IU659">
        <v>0</v>
      </c>
      <c r="IV659">
        <v>100</v>
      </c>
      <c r="IW659">
        <v>100</v>
      </c>
      <c r="IX659">
        <v>-1.01</v>
      </c>
      <c r="IY659">
        <v>0.278</v>
      </c>
      <c r="IZ659">
        <v>-1.101190050776656</v>
      </c>
      <c r="JA659">
        <v>-0.0009077452495023094</v>
      </c>
      <c r="JB659">
        <v>1.260287539409167E-06</v>
      </c>
      <c r="JC659">
        <v>-2.747980142854786E-10</v>
      </c>
      <c r="JD659">
        <v>0.01164710740424388</v>
      </c>
      <c r="JE659">
        <v>0.002354074995816399</v>
      </c>
      <c r="JF659">
        <v>0.0004967520844642659</v>
      </c>
      <c r="JG659">
        <v>-1.558376616488758E-06</v>
      </c>
      <c r="JH659">
        <v>1</v>
      </c>
      <c r="JI659">
        <v>1955</v>
      </c>
      <c r="JJ659">
        <v>1</v>
      </c>
      <c r="JK659">
        <v>26</v>
      </c>
      <c r="JL659">
        <v>194498.6</v>
      </c>
      <c r="JM659">
        <v>194498.8</v>
      </c>
      <c r="JN659">
        <v>2.45361</v>
      </c>
      <c r="JO659">
        <v>2.60376</v>
      </c>
      <c r="JP659">
        <v>1.49658</v>
      </c>
      <c r="JQ659">
        <v>2.34619</v>
      </c>
      <c r="JR659">
        <v>1.54907</v>
      </c>
      <c r="JS659">
        <v>2.44629</v>
      </c>
      <c r="JT659">
        <v>36.5759</v>
      </c>
      <c r="JU659">
        <v>24.1838</v>
      </c>
      <c r="JV659">
        <v>18</v>
      </c>
      <c r="JW659">
        <v>483.743</v>
      </c>
      <c r="JX659">
        <v>486.578</v>
      </c>
      <c r="JY659">
        <v>27.1699</v>
      </c>
      <c r="JZ659">
        <v>29.1586</v>
      </c>
      <c r="KA659">
        <v>29.9999</v>
      </c>
      <c r="KB659">
        <v>29.4121</v>
      </c>
      <c r="KC659">
        <v>29.416</v>
      </c>
      <c r="KD659">
        <v>49.2277</v>
      </c>
      <c r="KE659">
        <v>18.4041</v>
      </c>
      <c r="KF659">
        <v>54.39</v>
      </c>
      <c r="KG659">
        <v>27.1696</v>
      </c>
      <c r="KH659">
        <v>1088.59</v>
      </c>
      <c r="KI659">
        <v>19.6148</v>
      </c>
      <c r="KJ659">
        <v>101.83</v>
      </c>
      <c r="KK659">
        <v>91.39879999999999</v>
      </c>
    </row>
    <row r="660" spans="1:297">
      <c r="A660">
        <v>642</v>
      </c>
      <c r="B660">
        <v>1758659526.1</v>
      </c>
      <c r="C660">
        <v>17893.09999990463</v>
      </c>
      <c r="D660" t="s">
        <v>1734</v>
      </c>
      <c r="E660" t="s">
        <v>1735</v>
      </c>
      <c r="F660">
        <v>5</v>
      </c>
      <c r="G660" t="s">
        <v>1413</v>
      </c>
      <c r="H660" t="s">
        <v>438</v>
      </c>
      <c r="I660">
        <v>1758659518.6</v>
      </c>
      <c r="J660">
        <f>(K660)/1000</f>
        <v>0</v>
      </c>
      <c r="K660">
        <f>IF(DP660, AN660, AH660)</f>
        <v>0</v>
      </c>
      <c r="L660">
        <f>IF(DP660, AI660, AG660)</f>
        <v>0</v>
      </c>
      <c r="M660">
        <f>DR660 - IF(AU660&gt;1, L660*DL660*100.0/(AW660), 0)</f>
        <v>0</v>
      </c>
      <c r="N660">
        <f>((T660-J660/2)*M660-L660)/(T660+J660/2)</f>
        <v>0</v>
      </c>
      <c r="O660">
        <f>N660*(DY660+DZ660)/1000.0</f>
        <v>0</v>
      </c>
      <c r="P660">
        <f>(DR660 - IF(AU660&gt;1, L660*DL660*100.0/(AW660), 0))*(DY660+DZ660)/1000.0</f>
        <v>0</v>
      </c>
      <c r="Q660">
        <f>2.0/((1/S660-1/R660)+SIGN(S660)*SQRT((1/S660-1/R660)*(1/S660-1/R660) + 4*DM660/((DM660+1)*(DM660+1))*(2*1/S660*1/R660-1/R660*1/R660)))</f>
        <v>0</v>
      </c>
      <c r="R660">
        <f>IF(LEFT(DN660,1)&lt;&gt;"0",IF(LEFT(DN660,1)="1",3.0,DO660),$D$5+$E$5*(EF660*DY660/($K$5*1000))+$F$5*(EF660*DY660/($K$5*1000))*MAX(MIN(DL660,$J$5),$I$5)*MAX(MIN(DL660,$J$5),$I$5)+$G$5*MAX(MIN(DL660,$J$5),$I$5)*(EF660*DY660/($K$5*1000))+$H$5*(EF660*DY660/($K$5*1000))*(EF660*DY660/($K$5*1000)))</f>
        <v>0</v>
      </c>
      <c r="S660">
        <f>J660*(1000-(1000*0.61365*exp(17.502*W660/(240.97+W660))/(DY660+DZ660)+DT660)/2)/(1000*0.61365*exp(17.502*W660/(240.97+W660))/(DY660+DZ660)-DT660)</f>
        <v>0</v>
      </c>
      <c r="T660">
        <f>1/((DM660+1)/(Q660/1.6)+1/(R660/1.37)) + DM660/((DM660+1)/(Q660/1.6) + DM660/(R660/1.37))</f>
        <v>0</v>
      </c>
      <c r="U660">
        <f>(DH660*DK660)</f>
        <v>0</v>
      </c>
      <c r="V660">
        <f>(EA660+(U660+2*0.95*5.67E-8*(((EA660+$B$9)+273)^4-(EA660+273)^4)-44100*J660)/(1.84*29.3*R660+8*0.95*5.67E-8*(EA660+273)^3))</f>
        <v>0</v>
      </c>
      <c r="W660">
        <f>($C$9*EB660+$D$9*EC660+$E$9*V660)</f>
        <v>0</v>
      </c>
      <c r="X660">
        <f>0.61365*exp(17.502*W660/(240.97+W660))</f>
        <v>0</v>
      </c>
      <c r="Y660">
        <f>(Z660/AA660*100)</f>
        <v>0</v>
      </c>
      <c r="Z660">
        <f>DT660*(DY660+DZ660)/1000</f>
        <v>0</v>
      </c>
      <c r="AA660">
        <f>0.61365*exp(17.502*EA660/(240.97+EA660))</f>
        <v>0</v>
      </c>
      <c r="AB660">
        <f>(X660-DT660*(DY660+DZ660)/1000)</f>
        <v>0</v>
      </c>
      <c r="AC660">
        <f>(-J660*44100)</f>
        <v>0</v>
      </c>
      <c r="AD660">
        <f>2*29.3*R660*0.92*(EA660-W660)</f>
        <v>0</v>
      </c>
      <c r="AE660">
        <f>2*0.95*5.67E-8*(((EA660+$B$9)+273)^4-(W660+273)^4)</f>
        <v>0</v>
      </c>
      <c r="AF660">
        <f>U660+AE660+AC660+AD660</f>
        <v>0</v>
      </c>
      <c r="AG660">
        <f>DX660*AU660*(DS660-DR660*(1000-AU660*DU660)/(1000-AU660*DT660))/(100*DL660)</f>
        <v>0</v>
      </c>
      <c r="AH660">
        <f>1000*DX660*AU660*(DT660-DU660)/(100*DL660*(1000-AU660*DT660))</f>
        <v>0</v>
      </c>
      <c r="AI660">
        <f>(AJ660 - AK660 - DY660*1E3/(8.314*(EA660+273.15)) * AM660/DX660 * AL660) * DX660/(100*DL660) * (1000 - DU660)/1000</f>
        <v>0</v>
      </c>
      <c r="AJ660">
        <v>1097.004016911043</v>
      </c>
      <c r="AK660">
        <v>1054.34806060606</v>
      </c>
      <c r="AL660">
        <v>3.354400865604597</v>
      </c>
      <c r="AM660">
        <v>65.18477943434209</v>
      </c>
      <c r="AN660">
        <f>(AP660 - AO660 + DY660*1E3/(8.314*(EA660+273.15)) * AR660/DX660 * AQ660) * DX660/(100*DL660) * 1000/(1000 - AP660)</f>
        <v>0</v>
      </c>
      <c r="AO660">
        <v>19.6284984387408</v>
      </c>
      <c r="AP660">
        <v>21.84738666666667</v>
      </c>
      <c r="AQ660">
        <v>-0.0001144619945193557</v>
      </c>
      <c r="AR660">
        <v>105.4763033524908</v>
      </c>
      <c r="AS660">
        <v>0</v>
      </c>
      <c r="AT660">
        <v>0</v>
      </c>
      <c r="AU660">
        <f>IF(AS660*$H$15&gt;=AW660,1.0,(AW660/(AW660-AS660*$H$15)))</f>
        <v>0</v>
      </c>
      <c r="AV660">
        <f>(AU660-1)*100</f>
        <v>0</v>
      </c>
      <c r="AW660">
        <f>MAX(0,($B$15+$C$15*EF660)/(1+$D$15*EF660)*DY660/(EA660+273)*$E$15)</f>
        <v>0</v>
      </c>
      <c r="AX660" t="s">
        <v>439</v>
      </c>
      <c r="AY660" t="s">
        <v>439</v>
      </c>
      <c r="AZ660">
        <v>0</v>
      </c>
      <c r="BA660">
        <v>0</v>
      </c>
      <c r="BB660">
        <f>1-AZ660/BA660</f>
        <v>0</v>
      </c>
      <c r="BC660">
        <v>0</v>
      </c>
      <c r="BD660" t="s">
        <v>439</v>
      </c>
      <c r="BE660" t="s">
        <v>439</v>
      </c>
      <c r="BF660">
        <v>0</v>
      </c>
      <c r="BG660">
        <v>0</v>
      </c>
      <c r="BH660">
        <f>1-BF660/BG660</f>
        <v>0</v>
      </c>
      <c r="BI660">
        <v>0.5</v>
      </c>
      <c r="BJ660">
        <f>DI660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439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DH660">
        <f>$B$13*EG660+$C$13*EH660+$F$13*ES660*(1-EV660)</f>
        <v>0</v>
      </c>
      <c r="DI660">
        <f>DH660*DJ660</f>
        <v>0</v>
      </c>
      <c r="DJ660">
        <f>($B$13*$D$11+$C$13*$D$11+$F$13*((FF660+EX660)/MAX(FF660+EX660+FG660, 0.1)*$I$11+FG660/MAX(FF660+EX660+FG660, 0.1)*$J$11))/($B$13+$C$13+$F$13)</f>
        <v>0</v>
      </c>
      <c r="DK660">
        <f>($B$13*$K$11+$C$13*$K$11+$F$13*((FF660+EX660)/MAX(FF660+EX660+FG660, 0.1)*$P$11+FG660/MAX(FF660+EX660+FG660, 0.1)*$Q$11))/($B$13+$C$13+$F$13)</f>
        <v>0</v>
      </c>
      <c r="DL660">
        <v>5.79</v>
      </c>
      <c r="DM660">
        <v>0.5</v>
      </c>
      <c r="DN660" t="s">
        <v>440</v>
      </c>
      <c r="DO660">
        <v>2</v>
      </c>
      <c r="DP660" t="b">
        <v>1</v>
      </c>
      <c r="DQ660">
        <v>1758659518.6</v>
      </c>
      <c r="DR660">
        <v>1008.29762962963</v>
      </c>
      <c r="DS660">
        <v>1060.243703703704</v>
      </c>
      <c r="DT660">
        <v>21.8577962962963</v>
      </c>
      <c r="DU660">
        <v>19.62885925925926</v>
      </c>
      <c r="DV660">
        <v>1009.31362962963</v>
      </c>
      <c r="DW660">
        <v>21.57968888888889</v>
      </c>
      <c r="DX660">
        <v>499.979</v>
      </c>
      <c r="DY660">
        <v>90.22585185185186</v>
      </c>
      <c r="DZ660">
        <v>0.06856865185185185</v>
      </c>
      <c r="EA660">
        <v>28.73476666666667</v>
      </c>
      <c r="EB660">
        <v>30.00113333333334</v>
      </c>
      <c r="EC660">
        <v>999.9000000000001</v>
      </c>
      <c r="ED660">
        <v>0</v>
      </c>
      <c r="EE660">
        <v>0</v>
      </c>
      <c r="EF660">
        <v>10007.98259259259</v>
      </c>
      <c r="EG660">
        <v>0</v>
      </c>
      <c r="EH660">
        <v>11.3535</v>
      </c>
      <c r="EI660">
        <v>-51.94633333333333</v>
      </c>
      <c r="EJ660">
        <v>1030.829259259259</v>
      </c>
      <c r="EK660">
        <v>1081.471481481482</v>
      </c>
      <c r="EL660">
        <v>2.228938518518519</v>
      </c>
      <c r="EM660">
        <v>1060.243703703704</v>
      </c>
      <c r="EN660">
        <v>19.62885925925926</v>
      </c>
      <c r="EO660">
        <v>1.972139259259259</v>
      </c>
      <c r="EP660">
        <v>1.771031481481482</v>
      </c>
      <c r="EQ660">
        <v>17.2224</v>
      </c>
      <c r="ER660">
        <v>15.53342962962963</v>
      </c>
      <c r="ES660">
        <v>2000.017407407407</v>
      </c>
      <c r="ET660">
        <v>0.9799978888888887</v>
      </c>
      <c r="EU660">
        <v>0.02000231111111111</v>
      </c>
      <c r="EV660">
        <v>0</v>
      </c>
      <c r="EW660">
        <v>1032.895555555556</v>
      </c>
      <c r="EX660">
        <v>5.00078</v>
      </c>
      <c r="EY660">
        <v>20162.98518518519</v>
      </c>
      <c r="EZ660">
        <v>16379.76296296296</v>
      </c>
      <c r="FA660">
        <v>39.57622222222222</v>
      </c>
      <c r="FB660">
        <v>40.361</v>
      </c>
      <c r="FC660">
        <v>39.72203703703703</v>
      </c>
      <c r="FD660">
        <v>40.1431111111111</v>
      </c>
      <c r="FE660">
        <v>40.79374074074073</v>
      </c>
      <c r="FF660">
        <v>1955.107407407407</v>
      </c>
      <c r="FG660">
        <v>39.90148148148148</v>
      </c>
      <c r="FH660">
        <v>0</v>
      </c>
      <c r="FI660">
        <v>1758659524.8</v>
      </c>
      <c r="FJ660">
        <v>0</v>
      </c>
      <c r="FK660">
        <v>1032.974230769231</v>
      </c>
      <c r="FL660">
        <v>13.2290598567781</v>
      </c>
      <c r="FM660">
        <v>262.1914531750863</v>
      </c>
      <c r="FN660">
        <v>20163.86538461538</v>
      </c>
      <c r="FO660">
        <v>15</v>
      </c>
      <c r="FP660">
        <v>0</v>
      </c>
      <c r="FQ660" t="s">
        <v>441</v>
      </c>
      <c r="FR660">
        <v>1746989605.5</v>
      </c>
      <c r="FS660">
        <v>1746989593.5</v>
      </c>
      <c r="FT660">
        <v>0</v>
      </c>
      <c r="FU660">
        <v>-0.274</v>
      </c>
      <c r="FV660">
        <v>-0.002</v>
      </c>
      <c r="FW660">
        <v>2.549</v>
      </c>
      <c r="FX660">
        <v>0.129</v>
      </c>
      <c r="FY660">
        <v>420</v>
      </c>
      <c r="FZ660">
        <v>17</v>
      </c>
      <c r="GA660">
        <v>0.02</v>
      </c>
      <c r="GB660">
        <v>0.04</v>
      </c>
      <c r="GC660">
        <v>-51.73921219512195</v>
      </c>
      <c r="GD660">
        <v>-4.520803484320481</v>
      </c>
      <c r="GE660">
        <v>0.4526056444229057</v>
      </c>
      <c r="GF660">
        <v>0</v>
      </c>
      <c r="GG660">
        <v>1032.222352941177</v>
      </c>
      <c r="GH660">
        <v>14.74194042447153</v>
      </c>
      <c r="GI660">
        <v>1.468853211789877</v>
      </c>
      <c r="GJ660">
        <v>0</v>
      </c>
      <c r="GK660">
        <v>2.230865121951219</v>
      </c>
      <c r="GL660">
        <v>-0.05149944250871119</v>
      </c>
      <c r="GM660">
        <v>0.00555929286692556</v>
      </c>
      <c r="GN660">
        <v>1</v>
      </c>
      <c r="GO660">
        <v>1</v>
      </c>
      <c r="GP660">
        <v>3</v>
      </c>
      <c r="GQ660" t="s">
        <v>448</v>
      </c>
      <c r="GR660">
        <v>3.10252</v>
      </c>
      <c r="GS660">
        <v>2.72642</v>
      </c>
      <c r="GT660">
        <v>0.163542</v>
      </c>
      <c r="GU660">
        <v>0.168702</v>
      </c>
      <c r="GV660">
        <v>0.100564</v>
      </c>
      <c r="GW660">
        <v>0.09451710000000001</v>
      </c>
      <c r="GX660">
        <v>21836.8</v>
      </c>
      <c r="GY660">
        <v>19727.1</v>
      </c>
      <c r="GZ660">
        <v>26670.2</v>
      </c>
      <c r="HA660">
        <v>23953.1</v>
      </c>
      <c r="HB660">
        <v>38396.3</v>
      </c>
      <c r="HC660">
        <v>32076.4</v>
      </c>
      <c r="HD660">
        <v>46574.9</v>
      </c>
      <c r="HE660">
        <v>37901.1</v>
      </c>
      <c r="HF660">
        <v>1.8685</v>
      </c>
      <c r="HG660">
        <v>1.8486</v>
      </c>
      <c r="HH660">
        <v>0.180598</v>
      </c>
      <c r="HI660">
        <v>0</v>
      </c>
      <c r="HJ660">
        <v>27.0478</v>
      </c>
      <c r="HK660">
        <v>999.9</v>
      </c>
      <c r="HL660">
        <v>44.6</v>
      </c>
      <c r="HM660">
        <v>32.1</v>
      </c>
      <c r="HN660">
        <v>23.7361</v>
      </c>
      <c r="HO660">
        <v>60.5123</v>
      </c>
      <c r="HP660">
        <v>22.48</v>
      </c>
      <c r="HQ660">
        <v>1</v>
      </c>
      <c r="HR660">
        <v>0.145953</v>
      </c>
      <c r="HS660">
        <v>0.170703</v>
      </c>
      <c r="HT660">
        <v>20.2799</v>
      </c>
      <c r="HU660">
        <v>5.2122</v>
      </c>
      <c r="HV660">
        <v>11.9798</v>
      </c>
      <c r="HW660">
        <v>4.96295</v>
      </c>
      <c r="HX660">
        <v>3.27445</v>
      </c>
      <c r="HY660">
        <v>9999</v>
      </c>
      <c r="HZ660">
        <v>9999</v>
      </c>
      <c r="IA660">
        <v>9999</v>
      </c>
      <c r="IB660">
        <v>999.9</v>
      </c>
      <c r="IC660">
        <v>1.86393</v>
      </c>
      <c r="ID660">
        <v>1.86008</v>
      </c>
      <c r="IE660">
        <v>1.8584</v>
      </c>
      <c r="IF660">
        <v>1.85976</v>
      </c>
      <c r="IG660">
        <v>1.85988</v>
      </c>
      <c r="IH660">
        <v>1.85838</v>
      </c>
      <c r="II660">
        <v>1.85745</v>
      </c>
      <c r="IJ660">
        <v>1.85242</v>
      </c>
      <c r="IK660">
        <v>0</v>
      </c>
      <c r="IL660">
        <v>0</v>
      </c>
      <c r="IM660">
        <v>0</v>
      </c>
      <c r="IN660">
        <v>0</v>
      </c>
      <c r="IO660" t="s">
        <v>443</v>
      </c>
      <c r="IP660" t="s">
        <v>444</v>
      </c>
      <c r="IQ660" t="s">
        <v>445</v>
      </c>
      <c r="IR660" t="s">
        <v>445</v>
      </c>
      <c r="IS660" t="s">
        <v>445</v>
      </c>
      <c r="IT660" t="s">
        <v>445</v>
      </c>
      <c r="IU660">
        <v>0</v>
      </c>
      <c r="IV660">
        <v>100</v>
      </c>
      <c r="IW660">
        <v>100</v>
      </c>
      <c r="IX660">
        <v>-1</v>
      </c>
      <c r="IY660">
        <v>0.2779</v>
      </c>
      <c r="IZ660">
        <v>-1.101190050776656</v>
      </c>
      <c r="JA660">
        <v>-0.0009077452495023094</v>
      </c>
      <c r="JB660">
        <v>1.260287539409167E-06</v>
      </c>
      <c r="JC660">
        <v>-2.747980142854786E-10</v>
      </c>
      <c r="JD660">
        <v>0.01164710740424388</v>
      </c>
      <c r="JE660">
        <v>0.002354074995816399</v>
      </c>
      <c r="JF660">
        <v>0.0004967520844642659</v>
      </c>
      <c r="JG660">
        <v>-1.558376616488758E-06</v>
      </c>
      <c r="JH660">
        <v>1</v>
      </c>
      <c r="JI660">
        <v>1955</v>
      </c>
      <c r="JJ660">
        <v>1</v>
      </c>
      <c r="JK660">
        <v>26</v>
      </c>
      <c r="JL660">
        <v>194498.7</v>
      </c>
      <c r="JM660">
        <v>194498.9</v>
      </c>
      <c r="JN660">
        <v>2.47925</v>
      </c>
      <c r="JO660">
        <v>2.6123</v>
      </c>
      <c r="JP660">
        <v>1.49658</v>
      </c>
      <c r="JQ660">
        <v>2.34619</v>
      </c>
      <c r="JR660">
        <v>1.54907</v>
      </c>
      <c r="JS660">
        <v>2.43652</v>
      </c>
      <c r="JT660">
        <v>36.5759</v>
      </c>
      <c r="JU660">
        <v>24.1751</v>
      </c>
      <c r="JV660">
        <v>18</v>
      </c>
      <c r="JW660">
        <v>484.164</v>
      </c>
      <c r="JX660">
        <v>486.147</v>
      </c>
      <c r="JY660">
        <v>27.1682</v>
      </c>
      <c r="JZ660">
        <v>29.156</v>
      </c>
      <c r="KA660">
        <v>30.0001</v>
      </c>
      <c r="KB660">
        <v>29.4096</v>
      </c>
      <c r="KC660">
        <v>29.4154</v>
      </c>
      <c r="KD660">
        <v>49.8705</v>
      </c>
      <c r="KE660">
        <v>18.4041</v>
      </c>
      <c r="KF660">
        <v>54.39</v>
      </c>
      <c r="KG660">
        <v>27.1848</v>
      </c>
      <c r="KH660">
        <v>1108.64</v>
      </c>
      <c r="KI660">
        <v>19.6149</v>
      </c>
      <c r="KJ660">
        <v>101.83</v>
      </c>
      <c r="KK660">
        <v>91.3989</v>
      </c>
    </row>
    <row r="661" spans="1:297">
      <c r="A661">
        <v>643</v>
      </c>
      <c r="B661">
        <v>1758659531.1</v>
      </c>
      <c r="C661">
        <v>17898.09999990463</v>
      </c>
      <c r="D661" t="s">
        <v>1736</v>
      </c>
      <c r="E661" t="s">
        <v>1737</v>
      </c>
      <c r="F661">
        <v>5</v>
      </c>
      <c r="G661" t="s">
        <v>1413</v>
      </c>
      <c r="H661" t="s">
        <v>438</v>
      </c>
      <c r="I661">
        <v>1758659523.314285</v>
      </c>
      <c r="J661">
        <f>(K661)/1000</f>
        <v>0</v>
      </c>
      <c r="K661">
        <f>IF(DP661, AN661, AH661)</f>
        <v>0</v>
      </c>
      <c r="L661">
        <f>IF(DP661, AI661, AG661)</f>
        <v>0</v>
      </c>
      <c r="M661">
        <f>DR661 - IF(AU661&gt;1, L661*DL661*100.0/(AW661), 0)</f>
        <v>0</v>
      </c>
      <c r="N661">
        <f>((T661-J661/2)*M661-L661)/(T661+J661/2)</f>
        <v>0</v>
      </c>
      <c r="O661">
        <f>N661*(DY661+DZ661)/1000.0</f>
        <v>0</v>
      </c>
      <c r="P661">
        <f>(DR661 - IF(AU661&gt;1, L661*DL661*100.0/(AW661), 0))*(DY661+DZ661)/1000.0</f>
        <v>0</v>
      </c>
      <c r="Q661">
        <f>2.0/((1/S661-1/R661)+SIGN(S661)*SQRT((1/S661-1/R661)*(1/S661-1/R661) + 4*DM661/((DM661+1)*(DM661+1))*(2*1/S661*1/R661-1/R661*1/R661)))</f>
        <v>0</v>
      </c>
      <c r="R661">
        <f>IF(LEFT(DN661,1)&lt;&gt;"0",IF(LEFT(DN661,1)="1",3.0,DO661),$D$5+$E$5*(EF661*DY661/($K$5*1000))+$F$5*(EF661*DY661/($K$5*1000))*MAX(MIN(DL661,$J$5),$I$5)*MAX(MIN(DL661,$J$5),$I$5)+$G$5*MAX(MIN(DL661,$J$5),$I$5)*(EF661*DY661/($K$5*1000))+$H$5*(EF661*DY661/($K$5*1000))*(EF661*DY661/($K$5*1000)))</f>
        <v>0</v>
      </c>
      <c r="S661">
        <f>J661*(1000-(1000*0.61365*exp(17.502*W661/(240.97+W661))/(DY661+DZ661)+DT661)/2)/(1000*0.61365*exp(17.502*W661/(240.97+W661))/(DY661+DZ661)-DT661)</f>
        <v>0</v>
      </c>
      <c r="T661">
        <f>1/((DM661+1)/(Q661/1.6)+1/(R661/1.37)) + DM661/((DM661+1)/(Q661/1.6) + DM661/(R661/1.37))</f>
        <v>0</v>
      </c>
      <c r="U661">
        <f>(DH661*DK661)</f>
        <v>0</v>
      </c>
      <c r="V661">
        <f>(EA661+(U661+2*0.95*5.67E-8*(((EA661+$B$9)+273)^4-(EA661+273)^4)-44100*J661)/(1.84*29.3*R661+8*0.95*5.67E-8*(EA661+273)^3))</f>
        <v>0</v>
      </c>
      <c r="W661">
        <f>($C$9*EB661+$D$9*EC661+$E$9*V661)</f>
        <v>0</v>
      </c>
      <c r="X661">
        <f>0.61365*exp(17.502*W661/(240.97+W661))</f>
        <v>0</v>
      </c>
      <c r="Y661">
        <f>(Z661/AA661*100)</f>
        <v>0</v>
      </c>
      <c r="Z661">
        <f>DT661*(DY661+DZ661)/1000</f>
        <v>0</v>
      </c>
      <c r="AA661">
        <f>0.61365*exp(17.502*EA661/(240.97+EA661))</f>
        <v>0</v>
      </c>
      <c r="AB661">
        <f>(X661-DT661*(DY661+DZ661)/1000)</f>
        <v>0</v>
      </c>
      <c r="AC661">
        <f>(-J661*44100)</f>
        <v>0</v>
      </c>
      <c r="AD661">
        <f>2*29.3*R661*0.92*(EA661-W661)</f>
        <v>0</v>
      </c>
      <c r="AE661">
        <f>2*0.95*5.67E-8*(((EA661+$B$9)+273)^4-(W661+273)^4)</f>
        <v>0</v>
      </c>
      <c r="AF661">
        <f>U661+AE661+AC661+AD661</f>
        <v>0</v>
      </c>
      <c r="AG661">
        <f>DX661*AU661*(DS661-DR661*(1000-AU661*DU661)/(1000-AU661*DT661))/(100*DL661)</f>
        <v>0</v>
      </c>
      <c r="AH661">
        <f>1000*DX661*AU661*(DT661-DU661)/(100*DL661*(1000-AU661*DT661))</f>
        <v>0</v>
      </c>
      <c r="AI661">
        <f>(AJ661 - AK661 - DY661*1E3/(8.314*(EA661+273.15)) * AM661/DX661 * AL661) * DX661/(100*DL661) * (1000 - DU661)/1000</f>
        <v>0</v>
      </c>
      <c r="AJ661">
        <v>1114.19888457263</v>
      </c>
      <c r="AK661">
        <v>1071.291272727272</v>
      </c>
      <c r="AL661">
        <v>3.389142004482673</v>
      </c>
      <c r="AM661">
        <v>65.18477943434209</v>
      </c>
      <c r="AN661">
        <f>(AP661 - AO661 + DY661*1E3/(8.314*(EA661+273.15)) * AR661/DX661 * AQ661) * DX661/(100*DL661) * 1000/(1000 - AP661)</f>
        <v>0</v>
      </c>
      <c r="AO661">
        <v>19.6287266088886</v>
      </c>
      <c r="AP661">
        <v>21.83898424242424</v>
      </c>
      <c r="AQ661">
        <v>-8.627587227069646E-05</v>
      </c>
      <c r="AR661">
        <v>105.4763033524908</v>
      </c>
      <c r="AS661">
        <v>0</v>
      </c>
      <c r="AT661">
        <v>0</v>
      </c>
      <c r="AU661">
        <f>IF(AS661*$H$15&gt;=AW661,1.0,(AW661/(AW661-AS661*$H$15)))</f>
        <v>0</v>
      </c>
      <c r="AV661">
        <f>(AU661-1)*100</f>
        <v>0</v>
      </c>
      <c r="AW661">
        <f>MAX(0,($B$15+$C$15*EF661)/(1+$D$15*EF661)*DY661/(EA661+273)*$E$15)</f>
        <v>0</v>
      </c>
      <c r="AX661" t="s">
        <v>439</v>
      </c>
      <c r="AY661" t="s">
        <v>439</v>
      </c>
      <c r="AZ661">
        <v>0</v>
      </c>
      <c r="BA661">
        <v>0</v>
      </c>
      <c r="BB661">
        <f>1-AZ661/BA661</f>
        <v>0</v>
      </c>
      <c r="BC661">
        <v>0</v>
      </c>
      <c r="BD661" t="s">
        <v>439</v>
      </c>
      <c r="BE661" t="s">
        <v>439</v>
      </c>
      <c r="BF661">
        <v>0</v>
      </c>
      <c r="BG661">
        <v>0</v>
      </c>
      <c r="BH661">
        <f>1-BF661/BG661</f>
        <v>0</v>
      </c>
      <c r="BI661">
        <v>0.5</v>
      </c>
      <c r="BJ661">
        <f>DI661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439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DH661">
        <f>$B$13*EG661+$C$13*EH661+$F$13*ES661*(1-EV661)</f>
        <v>0</v>
      </c>
      <c r="DI661">
        <f>DH661*DJ661</f>
        <v>0</v>
      </c>
      <c r="DJ661">
        <f>($B$13*$D$11+$C$13*$D$11+$F$13*((FF661+EX661)/MAX(FF661+EX661+FG661, 0.1)*$I$11+FG661/MAX(FF661+EX661+FG661, 0.1)*$J$11))/($B$13+$C$13+$F$13)</f>
        <v>0</v>
      </c>
      <c r="DK661">
        <f>($B$13*$K$11+$C$13*$K$11+$F$13*((FF661+EX661)/MAX(FF661+EX661+FG661, 0.1)*$P$11+FG661/MAX(FF661+EX661+FG661, 0.1)*$Q$11))/($B$13+$C$13+$F$13)</f>
        <v>0</v>
      </c>
      <c r="DL661">
        <v>5.79</v>
      </c>
      <c r="DM661">
        <v>0.5</v>
      </c>
      <c r="DN661" t="s">
        <v>440</v>
      </c>
      <c r="DO661">
        <v>2</v>
      </c>
      <c r="DP661" t="b">
        <v>1</v>
      </c>
      <c r="DQ661">
        <v>1758659523.314285</v>
      </c>
      <c r="DR661">
        <v>1023.826607142857</v>
      </c>
      <c r="DS661">
        <v>1076.143214285714</v>
      </c>
      <c r="DT661">
        <v>21.8508</v>
      </c>
      <c r="DU661">
        <v>19.62875714285714</v>
      </c>
      <c r="DV661">
        <v>1024.829964285714</v>
      </c>
      <c r="DW661">
        <v>21.57282857142857</v>
      </c>
      <c r="DX661">
        <v>500.0208214285714</v>
      </c>
      <c r="DY661">
        <v>90.22611071428571</v>
      </c>
      <c r="DZ661">
        <v>0.06859486071428572</v>
      </c>
      <c r="EA661">
        <v>28.73523214285714</v>
      </c>
      <c r="EB661">
        <v>30.00258928571428</v>
      </c>
      <c r="EC661">
        <v>999.9000000000002</v>
      </c>
      <c r="ED661">
        <v>0</v>
      </c>
      <c r="EE661">
        <v>0</v>
      </c>
      <c r="EF661">
        <v>9995.130000000001</v>
      </c>
      <c r="EG661">
        <v>0</v>
      </c>
      <c r="EH661">
        <v>11.3535</v>
      </c>
      <c r="EI661">
        <v>-52.316875</v>
      </c>
      <c r="EJ661">
        <v>1046.6975</v>
      </c>
      <c r="EK661">
        <v>1097.688928571429</v>
      </c>
      <c r="EL661">
        <v>2.222036428571429</v>
      </c>
      <c r="EM661">
        <v>1076.143214285714</v>
      </c>
      <c r="EN661">
        <v>19.62875714285714</v>
      </c>
      <c r="EO661">
        <v>1.971513571428571</v>
      </c>
      <c r="EP661">
        <v>1.7710275</v>
      </c>
      <c r="EQ661">
        <v>17.21739285714286</v>
      </c>
      <c r="ER661">
        <v>15.53338928571428</v>
      </c>
      <c r="ES661">
        <v>2000.020714285714</v>
      </c>
      <c r="ET661">
        <v>0.9799978928571426</v>
      </c>
      <c r="EU661">
        <v>0.02000230714285714</v>
      </c>
      <c r="EV661">
        <v>0</v>
      </c>
      <c r="EW661">
        <v>1033.917857142857</v>
      </c>
      <c r="EX661">
        <v>5.00078</v>
      </c>
      <c r="EY661">
        <v>20183.13571428572</v>
      </c>
      <c r="EZ661">
        <v>16379.80357142857</v>
      </c>
      <c r="FA661">
        <v>39.57571428571428</v>
      </c>
      <c r="FB661">
        <v>40.35025</v>
      </c>
      <c r="FC661">
        <v>39.72525</v>
      </c>
      <c r="FD661">
        <v>40.12235714285714</v>
      </c>
      <c r="FE661">
        <v>40.78103571428571</v>
      </c>
      <c r="FF661">
        <v>1955.110714285714</v>
      </c>
      <c r="FG661">
        <v>39.90321428571429</v>
      </c>
      <c r="FH661">
        <v>0</v>
      </c>
      <c r="FI661">
        <v>1758659529.6</v>
      </c>
      <c r="FJ661">
        <v>0</v>
      </c>
      <c r="FK661">
        <v>1034.013461538462</v>
      </c>
      <c r="FL661">
        <v>12.69025643789879</v>
      </c>
      <c r="FM661">
        <v>248.4923077446229</v>
      </c>
      <c r="FN661">
        <v>20184.26923076923</v>
      </c>
      <c r="FO661">
        <v>15</v>
      </c>
      <c r="FP661">
        <v>0</v>
      </c>
      <c r="FQ661" t="s">
        <v>441</v>
      </c>
      <c r="FR661">
        <v>1746989605.5</v>
      </c>
      <c r="FS661">
        <v>1746989593.5</v>
      </c>
      <c r="FT661">
        <v>0</v>
      </c>
      <c r="FU661">
        <v>-0.274</v>
      </c>
      <c r="FV661">
        <v>-0.002</v>
      </c>
      <c r="FW661">
        <v>2.549</v>
      </c>
      <c r="FX661">
        <v>0.129</v>
      </c>
      <c r="FY661">
        <v>420</v>
      </c>
      <c r="FZ661">
        <v>17</v>
      </c>
      <c r="GA661">
        <v>0.02</v>
      </c>
      <c r="GB661">
        <v>0.04</v>
      </c>
      <c r="GC661">
        <v>-52.07719999999999</v>
      </c>
      <c r="GD661">
        <v>-4.757653283302004</v>
      </c>
      <c r="GE661">
        <v>0.4649622920194705</v>
      </c>
      <c r="GF661">
        <v>0</v>
      </c>
      <c r="GG661">
        <v>1033.237352941177</v>
      </c>
      <c r="GH661">
        <v>13.03116883017021</v>
      </c>
      <c r="GI661">
        <v>1.296078494408342</v>
      </c>
      <c r="GJ661">
        <v>0</v>
      </c>
      <c r="GK661">
        <v>2.22591325</v>
      </c>
      <c r="GL661">
        <v>-0.08352056285178876</v>
      </c>
      <c r="GM661">
        <v>0.008161736759875282</v>
      </c>
      <c r="GN661">
        <v>1</v>
      </c>
      <c r="GO661">
        <v>1</v>
      </c>
      <c r="GP661">
        <v>3</v>
      </c>
      <c r="GQ661" t="s">
        <v>448</v>
      </c>
      <c r="GR661">
        <v>3.10192</v>
      </c>
      <c r="GS661">
        <v>2.72689</v>
      </c>
      <c r="GT661">
        <v>0.165196</v>
      </c>
      <c r="GU661">
        <v>0.17034</v>
      </c>
      <c r="GV661">
        <v>0.100533</v>
      </c>
      <c r="GW661">
        <v>0.0945148</v>
      </c>
      <c r="GX661">
        <v>21793.6</v>
      </c>
      <c r="GY661">
        <v>19688.3</v>
      </c>
      <c r="GZ661">
        <v>26670.2</v>
      </c>
      <c r="HA661">
        <v>23953.2</v>
      </c>
      <c r="HB661">
        <v>38398.1</v>
      </c>
      <c r="HC661">
        <v>32076.9</v>
      </c>
      <c r="HD661">
        <v>46575.2</v>
      </c>
      <c r="HE661">
        <v>37901.5</v>
      </c>
      <c r="HF661">
        <v>1.86768</v>
      </c>
      <c r="HG661">
        <v>1.8496</v>
      </c>
      <c r="HH661">
        <v>0.181355</v>
      </c>
      <c r="HI661">
        <v>0</v>
      </c>
      <c r="HJ661">
        <v>27.0487</v>
      </c>
      <c r="HK661">
        <v>999.9</v>
      </c>
      <c r="HL661">
        <v>44.6</v>
      </c>
      <c r="HM661">
        <v>32.2</v>
      </c>
      <c r="HN661">
        <v>23.8694</v>
      </c>
      <c r="HO661">
        <v>60.9423</v>
      </c>
      <c r="HP661">
        <v>22.4079</v>
      </c>
      <c r="HQ661">
        <v>1</v>
      </c>
      <c r="HR661">
        <v>0.1458</v>
      </c>
      <c r="HS661">
        <v>0.112187</v>
      </c>
      <c r="HT661">
        <v>20.2799</v>
      </c>
      <c r="HU661">
        <v>5.2119</v>
      </c>
      <c r="HV661">
        <v>11.9797</v>
      </c>
      <c r="HW661">
        <v>4.963</v>
      </c>
      <c r="HX661">
        <v>3.27423</v>
      </c>
      <c r="HY661">
        <v>9999</v>
      </c>
      <c r="HZ661">
        <v>9999</v>
      </c>
      <c r="IA661">
        <v>9999</v>
      </c>
      <c r="IB661">
        <v>999.9</v>
      </c>
      <c r="IC661">
        <v>1.86392</v>
      </c>
      <c r="ID661">
        <v>1.86005</v>
      </c>
      <c r="IE661">
        <v>1.85843</v>
      </c>
      <c r="IF661">
        <v>1.85975</v>
      </c>
      <c r="IG661">
        <v>1.85989</v>
      </c>
      <c r="IH661">
        <v>1.85837</v>
      </c>
      <c r="II661">
        <v>1.85745</v>
      </c>
      <c r="IJ661">
        <v>1.85242</v>
      </c>
      <c r="IK661">
        <v>0</v>
      </c>
      <c r="IL661">
        <v>0</v>
      </c>
      <c r="IM661">
        <v>0</v>
      </c>
      <c r="IN661">
        <v>0</v>
      </c>
      <c r="IO661" t="s">
        <v>443</v>
      </c>
      <c r="IP661" t="s">
        <v>444</v>
      </c>
      <c r="IQ661" t="s">
        <v>445</v>
      </c>
      <c r="IR661" t="s">
        <v>445</v>
      </c>
      <c r="IS661" t="s">
        <v>445</v>
      </c>
      <c r="IT661" t="s">
        <v>445</v>
      </c>
      <c r="IU661">
        <v>0</v>
      </c>
      <c r="IV661">
        <v>100</v>
      </c>
      <c r="IW661">
        <v>100</v>
      </c>
      <c r="IX661">
        <v>-0.98</v>
      </c>
      <c r="IY661">
        <v>0.2776</v>
      </c>
      <c r="IZ661">
        <v>-1.101190050776656</v>
      </c>
      <c r="JA661">
        <v>-0.0009077452495023094</v>
      </c>
      <c r="JB661">
        <v>1.260287539409167E-06</v>
      </c>
      <c r="JC661">
        <v>-2.747980142854786E-10</v>
      </c>
      <c r="JD661">
        <v>0.01164710740424388</v>
      </c>
      <c r="JE661">
        <v>0.002354074995816399</v>
      </c>
      <c r="JF661">
        <v>0.0004967520844642659</v>
      </c>
      <c r="JG661">
        <v>-1.558376616488758E-06</v>
      </c>
      <c r="JH661">
        <v>1</v>
      </c>
      <c r="JI661">
        <v>1955</v>
      </c>
      <c r="JJ661">
        <v>1</v>
      </c>
      <c r="JK661">
        <v>26</v>
      </c>
      <c r="JL661">
        <v>194498.8</v>
      </c>
      <c r="JM661">
        <v>194499</v>
      </c>
      <c r="JN661">
        <v>2.51343</v>
      </c>
      <c r="JO661">
        <v>2.61353</v>
      </c>
      <c r="JP661">
        <v>1.49658</v>
      </c>
      <c r="JQ661">
        <v>2.34619</v>
      </c>
      <c r="JR661">
        <v>1.54907</v>
      </c>
      <c r="JS661">
        <v>2.34863</v>
      </c>
      <c r="JT661">
        <v>36.5759</v>
      </c>
      <c r="JU661">
        <v>24.1663</v>
      </c>
      <c r="JV661">
        <v>18</v>
      </c>
      <c r="JW661">
        <v>483.676</v>
      </c>
      <c r="JX661">
        <v>486.784</v>
      </c>
      <c r="JY661">
        <v>27.1781</v>
      </c>
      <c r="JZ661">
        <v>29.156</v>
      </c>
      <c r="KA661">
        <v>30</v>
      </c>
      <c r="KB661">
        <v>29.409</v>
      </c>
      <c r="KC661">
        <v>29.4133</v>
      </c>
      <c r="KD661">
        <v>50.4469</v>
      </c>
      <c r="KE661">
        <v>18.4041</v>
      </c>
      <c r="KF661">
        <v>54.39</v>
      </c>
      <c r="KG661">
        <v>27.1815</v>
      </c>
      <c r="KH661">
        <v>1122.02</v>
      </c>
      <c r="KI661">
        <v>19.6262</v>
      </c>
      <c r="KJ661">
        <v>101.83</v>
      </c>
      <c r="KK661">
        <v>91.39960000000001</v>
      </c>
    </row>
    <row r="662" spans="1:297">
      <c r="A662">
        <v>644</v>
      </c>
      <c r="B662">
        <v>1758659536.1</v>
      </c>
      <c r="C662">
        <v>17903.09999990463</v>
      </c>
      <c r="D662" t="s">
        <v>1738</v>
      </c>
      <c r="E662" t="s">
        <v>1739</v>
      </c>
      <c r="F662">
        <v>5</v>
      </c>
      <c r="G662" t="s">
        <v>1413</v>
      </c>
      <c r="H662" t="s">
        <v>438</v>
      </c>
      <c r="I662">
        <v>1758659528.6</v>
      </c>
      <c r="J662">
        <f>(K662)/1000</f>
        <v>0</v>
      </c>
      <c r="K662">
        <f>IF(DP662, AN662, AH662)</f>
        <v>0</v>
      </c>
      <c r="L662">
        <f>IF(DP662, AI662, AG662)</f>
        <v>0</v>
      </c>
      <c r="M662">
        <f>DR662 - IF(AU662&gt;1, L662*DL662*100.0/(AW662), 0)</f>
        <v>0</v>
      </c>
      <c r="N662">
        <f>((T662-J662/2)*M662-L662)/(T662+J662/2)</f>
        <v>0</v>
      </c>
      <c r="O662">
        <f>N662*(DY662+DZ662)/1000.0</f>
        <v>0</v>
      </c>
      <c r="P662">
        <f>(DR662 - IF(AU662&gt;1, L662*DL662*100.0/(AW662), 0))*(DY662+DZ662)/1000.0</f>
        <v>0</v>
      </c>
      <c r="Q662">
        <f>2.0/((1/S662-1/R662)+SIGN(S662)*SQRT((1/S662-1/R662)*(1/S662-1/R662) + 4*DM662/((DM662+1)*(DM662+1))*(2*1/S662*1/R662-1/R662*1/R662)))</f>
        <v>0</v>
      </c>
      <c r="R662">
        <f>IF(LEFT(DN662,1)&lt;&gt;"0",IF(LEFT(DN662,1)="1",3.0,DO662),$D$5+$E$5*(EF662*DY662/($K$5*1000))+$F$5*(EF662*DY662/($K$5*1000))*MAX(MIN(DL662,$J$5),$I$5)*MAX(MIN(DL662,$J$5),$I$5)+$G$5*MAX(MIN(DL662,$J$5),$I$5)*(EF662*DY662/($K$5*1000))+$H$5*(EF662*DY662/($K$5*1000))*(EF662*DY662/($K$5*1000)))</f>
        <v>0</v>
      </c>
      <c r="S662">
        <f>J662*(1000-(1000*0.61365*exp(17.502*W662/(240.97+W662))/(DY662+DZ662)+DT662)/2)/(1000*0.61365*exp(17.502*W662/(240.97+W662))/(DY662+DZ662)-DT662)</f>
        <v>0</v>
      </c>
      <c r="T662">
        <f>1/((DM662+1)/(Q662/1.6)+1/(R662/1.37)) + DM662/((DM662+1)/(Q662/1.6) + DM662/(R662/1.37))</f>
        <v>0</v>
      </c>
      <c r="U662">
        <f>(DH662*DK662)</f>
        <v>0</v>
      </c>
      <c r="V662">
        <f>(EA662+(U662+2*0.95*5.67E-8*(((EA662+$B$9)+273)^4-(EA662+273)^4)-44100*J662)/(1.84*29.3*R662+8*0.95*5.67E-8*(EA662+273)^3))</f>
        <v>0</v>
      </c>
      <c r="W662">
        <f>($C$9*EB662+$D$9*EC662+$E$9*V662)</f>
        <v>0</v>
      </c>
      <c r="X662">
        <f>0.61365*exp(17.502*W662/(240.97+W662))</f>
        <v>0</v>
      </c>
      <c r="Y662">
        <f>(Z662/AA662*100)</f>
        <v>0</v>
      </c>
      <c r="Z662">
        <f>DT662*(DY662+DZ662)/1000</f>
        <v>0</v>
      </c>
      <c r="AA662">
        <f>0.61365*exp(17.502*EA662/(240.97+EA662))</f>
        <v>0</v>
      </c>
      <c r="AB662">
        <f>(X662-DT662*(DY662+DZ662)/1000)</f>
        <v>0</v>
      </c>
      <c r="AC662">
        <f>(-J662*44100)</f>
        <v>0</v>
      </c>
      <c r="AD662">
        <f>2*29.3*R662*0.92*(EA662-W662)</f>
        <v>0</v>
      </c>
      <c r="AE662">
        <f>2*0.95*5.67E-8*(((EA662+$B$9)+273)^4-(W662+273)^4)</f>
        <v>0</v>
      </c>
      <c r="AF662">
        <f>U662+AE662+AC662+AD662</f>
        <v>0</v>
      </c>
      <c r="AG662">
        <f>DX662*AU662*(DS662-DR662*(1000-AU662*DU662)/(1000-AU662*DT662))/(100*DL662)</f>
        <v>0</v>
      </c>
      <c r="AH662">
        <f>1000*DX662*AU662*(DT662-DU662)/(100*DL662*(1000-AU662*DT662))</f>
        <v>0</v>
      </c>
      <c r="AI662">
        <f>(AJ662 - AK662 - DY662*1E3/(8.314*(EA662+273.15)) * AM662/DX662 * AL662) * DX662/(100*DL662) * (1000 - DU662)/1000</f>
        <v>0</v>
      </c>
      <c r="AJ662">
        <v>1131.545213357159</v>
      </c>
      <c r="AK662">
        <v>1088.168303030303</v>
      </c>
      <c r="AL662">
        <v>3.39234146699738</v>
      </c>
      <c r="AM662">
        <v>65.18477943434209</v>
      </c>
      <c r="AN662">
        <f>(AP662 - AO662 + DY662*1E3/(8.314*(EA662+273.15)) * AR662/DX662 * AQ662) * DX662/(100*DL662) * 1000/(1000 - AP662)</f>
        <v>0</v>
      </c>
      <c r="AO662">
        <v>19.62888480572406</v>
      </c>
      <c r="AP662">
        <v>21.82904242424242</v>
      </c>
      <c r="AQ662">
        <v>-0.0001088056082402203</v>
      </c>
      <c r="AR662">
        <v>105.4763033524908</v>
      </c>
      <c r="AS662">
        <v>0</v>
      </c>
      <c r="AT662">
        <v>0</v>
      </c>
      <c r="AU662">
        <f>IF(AS662*$H$15&gt;=AW662,1.0,(AW662/(AW662-AS662*$H$15)))</f>
        <v>0</v>
      </c>
      <c r="AV662">
        <f>(AU662-1)*100</f>
        <v>0</v>
      </c>
      <c r="AW662">
        <f>MAX(0,($B$15+$C$15*EF662)/(1+$D$15*EF662)*DY662/(EA662+273)*$E$15)</f>
        <v>0</v>
      </c>
      <c r="AX662" t="s">
        <v>439</v>
      </c>
      <c r="AY662" t="s">
        <v>439</v>
      </c>
      <c r="AZ662">
        <v>0</v>
      </c>
      <c r="BA662">
        <v>0</v>
      </c>
      <c r="BB662">
        <f>1-AZ662/BA662</f>
        <v>0</v>
      </c>
      <c r="BC662">
        <v>0</v>
      </c>
      <c r="BD662" t="s">
        <v>439</v>
      </c>
      <c r="BE662" t="s">
        <v>439</v>
      </c>
      <c r="BF662">
        <v>0</v>
      </c>
      <c r="BG662">
        <v>0</v>
      </c>
      <c r="BH662">
        <f>1-BF662/BG662</f>
        <v>0</v>
      </c>
      <c r="BI662">
        <v>0.5</v>
      </c>
      <c r="BJ662">
        <f>DI662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439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DH662">
        <f>$B$13*EG662+$C$13*EH662+$F$13*ES662*(1-EV662)</f>
        <v>0</v>
      </c>
      <c r="DI662">
        <f>DH662*DJ662</f>
        <v>0</v>
      </c>
      <c r="DJ662">
        <f>($B$13*$D$11+$C$13*$D$11+$F$13*((FF662+EX662)/MAX(FF662+EX662+FG662, 0.1)*$I$11+FG662/MAX(FF662+EX662+FG662, 0.1)*$J$11))/($B$13+$C$13+$F$13)</f>
        <v>0</v>
      </c>
      <c r="DK662">
        <f>($B$13*$K$11+$C$13*$K$11+$F$13*((FF662+EX662)/MAX(FF662+EX662+FG662, 0.1)*$P$11+FG662/MAX(FF662+EX662+FG662, 0.1)*$Q$11))/($B$13+$C$13+$F$13)</f>
        <v>0</v>
      </c>
      <c r="DL662">
        <v>5.79</v>
      </c>
      <c r="DM662">
        <v>0.5</v>
      </c>
      <c r="DN662" t="s">
        <v>440</v>
      </c>
      <c r="DO662">
        <v>2</v>
      </c>
      <c r="DP662" t="b">
        <v>1</v>
      </c>
      <c r="DQ662">
        <v>1758659528.6</v>
      </c>
      <c r="DR662">
        <v>1041.266296296296</v>
      </c>
      <c r="DS662">
        <v>1093.998518518518</v>
      </c>
      <c r="DT662">
        <v>21.84207407407408</v>
      </c>
      <c r="DU662">
        <v>19.62872592592592</v>
      </c>
      <c r="DV662">
        <v>1042.255555555556</v>
      </c>
      <c r="DW662">
        <v>21.56428888888889</v>
      </c>
      <c r="DX662">
        <v>499.9972592592593</v>
      </c>
      <c r="DY662">
        <v>90.22647777777777</v>
      </c>
      <c r="DZ662">
        <v>0.06862433703703703</v>
      </c>
      <c r="EA662">
        <v>28.73608148148148</v>
      </c>
      <c r="EB662">
        <v>30.00297777777778</v>
      </c>
      <c r="EC662">
        <v>999.9000000000001</v>
      </c>
      <c r="ED662">
        <v>0</v>
      </c>
      <c r="EE662">
        <v>0</v>
      </c>
      <c r="EF662">
        <v>9998.004444444445</v>
      </c>
      <c r="EG662">
        <v>0</v>
      </c>
      <c r="EH662">
        <v>11.3535</v>
      </c>
      <c r="EI662">
        <v>-52.73195185185185</v>
      </c>
      <c r="EJ662">
        <v>1064.517037037037</v>
      </c>
      <c r="EK662">
        <v>1115.901111111111</v>
      </c>
      <c r="EL662">
        <v>2.213338148148148</v>
      </c>
      <c r="EM662">
        <v>1093.998518518518</v>
      </c>
      <c r="EN662">
        <v>19.62872592592592</v>
      </c>
      <c r="EO662">
        <v>1.970734074074074</v>
      </c>
      <c r="EP662">
        <v>1.771031851851852</v>
      </c>
      <c r="EQ662">
        <v>17.21114074074074</v>
      </c>
      <c r="ER662">
        <v>15.53343703703704</v>
      </c>
      <c r="ES662">
        <v>2000.024444444444</v>
      </c>
      <c r="ET662">
        <v>0.9799978888888886</v>
      </c>
      <c r="EU662">
        <v>0.02000231111111111</v>
      </c>
      <c r="EV662">
        <v>0</v>
      </c>
      <c r="EW662">
        <v>1035.038518518519</v>
      </c>
      <c r="EX662">
        <v>5.00078</v>
      </c>
      <c r="EY662">
        <v>20204.43333333333</v>
      </c>
      <c r="EZ662">
        <v>16379.84074074074</v>
      </c>
      <c r="FA662">
        <v>39.56925925925925</v>
      </c>
      <c r="FB662">
        <v>40.354</v>
      </c>
      <c r="FC662">
        <v>39.71744444444445</v>
      </c>
      <c r="FD662">
        <v>40.11533333333333</v>
      </c>
      <c r="FE662">
        <v>40.76825925925926</v>
      </c>
      <c r="FF662">
        <v>1955.114444444445</v>
      </c>
      <c r="FG662">
        <v>39.90518518518519</v>
      </c>
      <c r="FH662">
        <v>0</v>
      </c>
      <c r="FI662">
        <v>1758659534.4</v>
      </c>
      <c r="FJ662">
        <v>0</v>
      </c>
      <c r="FK662">
        <v>1035.035384615385</v>
      </c>
      <c r="FL662">
        <v>12.33367523518945</v>
      </c>
      <c r="FM662">
        <v>233.8051282077228</v>
      </c>
      <c r="FN662">
        <v>20203.71538461539</v>
      </c>
      <c r="FO662">
        <v>15</v>
      </c>
      <c r="FP662">
        <v>0</v>
      </c>
      <c r="FQ662" t="s">
        <v>441</v>
      </c>
      <c r="FR662">
        <v>1746989605.5</v>
      </c>
      <c r="FS662">
        <v>1746989593.5</v>
      </c>
      <c r="FT662">
        <v>0</v>
      </c>
      <c r="FU662">
        <v>-0.274</v>
      </c>
      <c r="FV662">
        <v>-0.002</v>
      </c>
      <c r="FW662">
        <v>2.549</v>
      </c>
      <c r="FX662">
        <v>0.129</v>
      </c>
      <c r="FY662">
        <v>420</v>
      </c>
      <c r="FZ662">
        <v>17</v>
      </c>
      <c r="GA662">
        <v>0.02</v>
      </c>
      <c r="GB662">
        <v>0.04</v>
      </c>
      <c r="GC662">
        <v>-52.49934146341463</v>
      </c>
      <c r="GD662">
        <v>-4.640747038327634</v>
      </c>
      <c r="GE662">
        <v>0.4650310107548872</v>
      </c>
      <c r="GF662">
        <v>0</v>
      </c>
      <c r="GG662">
        <v>1034.389705882353</v>
      </c>
      <c r="GH662">
        <v>12.64919787283407</v>
      </c>
      <c r="GI662">
        <v>1.261743623846906</v>
      </c>
      <c r="GJ662">
        <v>0</v>
      </c>
      <c r="GK662">
        <v>2.218085853658537</v>
      </c>
      <c r="GL662">
        <v>-0.09941519163762504</v>
      </c>
      <c r="GM662">
        <v>0.00982976812261805</v>
      </c>
      <c r="GN662">
        <v>1</v>
      </c>
      <c r="GO662">
        <v>1</v>
      </c>
      <c r="GP662">
        <v>3</v>
      </c>
      <c r="GQ662" t="s">
        <v>448</v>
      </c>
      <c r="GR662">
        <v>3.10227</v>
      </c>
      <c r="GS662">
        <v>2.72666</v>
      </c>
      <c r="GT662">
        <v>0.166835</v>
      </c>
      <c r="GU662">
        <v>0.171956</v>
      </c>
      <c r="GV662">
        <v>0.100504</v>
      </c>
      <c r="GW662">
        <v>0.09451180000000001</v>
      </c>
      <c r="GX662">
        <v>21750.9</v>
      </c>
      <c r="GY662">
        <v>19650.2</v>
      </c>
      <c r="GZ662">
        <v>26670.3</v>
      </c>
      <c r="HA662">
        <v>23953.5</v>
      </c>
      <c r="HB662">
        <v>38399.5</v>
      </c>
      <c r="HC662">
        <v>32077.4</v>
      </c>
      <c r="HD662">
        <v>46575.1</v>
      </c>
      <c r="HE662">
        <v>37901.7</v>
      </c>
      <c r="HF662">
        <v>1.86788</v>
      </c>
      <c r="HG662">
        <v>1.84927</v>
      </c>
      <c r="HH662">
        <v>0.18087</v>
      </c>
      <c r="HI662">
        <v>0</v>
      </c>
      <c r="HJ662">
        <v>27.05</v>
      </c>
      <c r="HK662">
        <v>999.9</v>
      </c>
      <c r="HL662">
        <v>44.6</v>
      </c>
      <c r="HM662">
        <v>32.1</v>
      </c>
      <c r="HN662">
        <v>23.7373</v>
      </c>
      <c r="HO662">
        <v>60.5623</v>
      </c>
      <c r="HP662">
        <v>22.2756</v>
      </c>
      <c r="HQ662">
        <v>1</v>
      </c>
      <c r="HR662">
        <v>0.145752</v>
      </c>
      <c r="HS662">
        <v>0.146686</v>
      </c>
      <c r="HT662">
        <v>20.2798</v>
      </c>
      <c r="HU662">
        <v>5.21115</v>
      </c>
      <c r="HV662">
        <v>11.9798</v>
      </c>
      <c r="HW662">
        <v>4.9632</v>
      </c>
      <c r="HX662">
        <v>3.27438</v>
      </c>
      <c r="HY662">
        <v>9999</v>
      </c>
      <c r="HZ662">
        <v>9999</v>
      </c>
      <c r="IA662">
        <v>9999</v>
      </c>
      <c r="IB662">
        <v>999.9</v>
      </c>
      <c r="IC662">
        <v>1.86395</v>
      </c>
      <c r="ID662">
        <v>1.86008</v>
      </c>
      <c r="IE662">
        <v>1.85841</v>
      </c>
      <c r="IF662">
        <v>1.85975</v>
      </c>
      <c r="IG662">
        <v>1.85989</v>
      </c>
      <c r="IH662">
        <v>1.85837</v>
      </c>
      <c r="II662">
        <v>1.85745</v>
      </c>
      <c r="IJ662">
        <v>1.85241</v>
      </c>
      <c r="IK662">
        <v>0</v>
      </c>
      <c r="IL662">
        <v>0</v>
      </c>
      <c r="IM662">
        <v>0</v>
      </c>
      <c r="IN662">
        <v>0</v>
      </c>
      <c r="IO662" t="s">
        <v>443</v>
      </c>
      <c r="IP662" t="s">
        <v>444</v>
      </c>
      <c r="IQ662" t="s">
        <v>445</v>
      </c>
      <c r="IR662" t="s">
        <v>445</v>
      </c>
      <c r="IS662" t="s">
        <v>445</v>
      </c>
      <c r="IT662" t="s">
        <v>445</v>
      </c>
      <c r="IU662">
        <v>0</v>
      </c>
      <c r="IV662">
        <v>100</v>
      </c>
      <c r="IW662">
        <v>100</v>
      </c>
      <c r="IX662">
        <v>-0.97</v>
      </c>
      <c r="IY662">
        <v>0.2774</v>
      </c>
      <c r="IZ662">
        <v>-1.101190050776656</v>
      </c>
      <c r="JA662">
        <v>-0.0009077452495023094</v>
      </c>
      <c r="JB662">
        <v>1.260287539409167E-06</v>
      </c>
      <c r="JC662">
        <v>-2.747980142854786E-10</v>
      </c>
      <c r="JD662">
        <v>0.01164710740424388</v>
      </c>
      <c r="JE662">
        <v>0.002354074995816399</v>
      </c>
      <c r="JF662">
        <v>0.0004967520844642659</v>
      </c>
      <c r="JG662">
        <v>-1.558376616488758E-06</v>
      </c>
      <c r="JH662">
        <v>1</v>
      </c>
      <c r="JI662">
        <v>1955</v>
      </c>
      <c r="JJ662">
        <v>1</v>
      </c>
      <c r="JK662">
        <v>26</v>
      </c>
      <c r="JL662">
        <v>194498.8</v>
      </c>
      <c r="JM662">
        <v>194499</v>
      </c>
      <c r="JN662">
        <v>2.54028</v>
      </c>
      <c r="JO662">
        <v>2.61597</v>
      </c>
      <c r="JP662">
        <v>1.49658</v>
      </c>
      <c r="JQ662">
        <v>2.34619</v>
      </c>
      <c r="JR662">
        <v>1.54907</v>
      </c>
      <c r="JS662">
        <v>2.4292</v>
      </c>
      <c r="JT662">
        <v>36.5759</v>
      </c>
      <c r="JU662">
        <v>24.1751</v>
      </c>
      <c r="JV662">
        <v>18</v>
      </c>
      <c r="JW662">
        <v>483.778</v>
      </c>
      <c r="JX662">
        <v>486.563</v>
      </c>
      <c r="JY662">
        <v>27.183</v>
      </c>
      <c r="JZ662">
        <v>29.1536</v>
      </c>
      <c r="KA662">
        <v>29.9999</v>
      </c>
      <c r="KB662">
        <v>29.407</v>
      </c>
      <c r="KC662">
        <v>29.4122</v>
      </c>
      <c r="KD662">
        <v>51.0895</v>
      </c>
      <c r="KE662">
        <v>18.4041</v>
      </c>
      <c r="KF662">
        <v>54.39</v>
      </c>
      <c r="KG662">
        <v>27.1792</v>
      </c>
      <c r="KH662">
        <v>1142.07</v>
      </c>
      <c r="KI662">
        <v>19.6324</v>
      </c>
      <c r="KJ662">
        <v>101.83</v>
      </c>
      <c r="KK662">
        <v>91.4004</v>
      </c>
    </row>
    <row r="663" spans="1:297">
      <c r="A663">
        <v>645</v>
      </c>
      <c r="B663">
        <v>1758659541.1</v>
      </c>
      <c r="C663">
        <v>17908.09999990463</v>
      </c>
      <c r="D663" t="s">
        <v>1740</v>
      </c>
      <c r="E663" t="s">
        <v>1741</v>
      </c>
      <c r="F663">
        <v>5</v>
      </c>
      <c r="G663" t="s">
        <v>1413</v>
      </c>
      <c r="H663" t="s">
        <v>438</v>
      </c>
      <c r="I663">
        <v>1758659533.314285</v>
      </c>
      <c r="J663">
        <f>(K663)/1000</f>
        <v>0</v>
      </c>
      <c r="K663">
        <f>IF(DP663, AN663, AH663)</f>
        <v>0</v>
      </c>
      <c r="L663">
        <f>IF(DP663, AI663, AG663)</f>
        <v>0</v>
      </c>
      <c r="M663">
        <f>DR663 - IF(AU663&gt;1, L663*DL663*100.0/(AW663), 0)</f>
        <v>0</v>
      </c>
      <c r="N663">
        <f>((T663-J663/2)*M663-L663)/(T663+J663/2)</f>
        <v>0</v>
      </c>
      <c r="O663">
        <f>N663*(DY663+DZ663)/1000.0</f>
        <v>0</v>
      </c>
      <c r="P663">
        <f>(DR663 - IF(AU663&gt;1, L663*DL663*100.0/(AW663), 0))*(DY663+DZ663)/1000.0</f>
        <v>0</v>
      </c>
      <c r="Q663">
        <f>2.0/((1/S663-1/R663)+SIGN(S663)*SQRT((1/S663-1/R663)*(1/S663-1/R663) + 4*DM663/((DM663+1)*(DM663+1))*(2*1/S663*1/R663-1/R663*1/R663)))</f>
        <v>0</v>
      </c>
      <c r="R663">
        <f>IF(LEFT(DN663,1)&lt;&gt;"0",IF(LEFT(DN663,1)="1",3.0,DO663),$D$5+$E$5*(EF663*DY663/($K$5*1000))+$F$5*(EF663*DY663/($K$5*1000))*MAX(MIN(DL663,$J$5),$I$5)*MAX(MIN(DL663,$J$5),$I$5)+$G$5*MAX(MIN(DL663,$J$5),$I$5)*(EF663*DY663/($K$5*1000))+$H$5*(EF663*DY663/($K$5*1000))*(EF663*DY663/($K$5*1000)))</f>
        <v>0</v>
      </c>
      <c r="S663">
        <f>J663*(1000-(1000*0.61365*exp(17.502*W663/(240.97+W663))/(DY663+DZ663)+DT663)/2)/(1000*0.61365*exp(17.502*W663/(240.97+W663))/(DY663+DZ663)-DT663)</f>
        <v>0</v>
      </c>
      <c r="T663">
        <f>1/((DM663+1)/(Q663/1.6)+1/(R663/1.37)) + DM663/((DM663+1)/(Q663/1.6) + DM663/(R663/1.37))</f>
        <v>0</v>
      </c>
      <c r="U663">
        <f>(DH663*DK663)</f>
        <v>0</v>
      </c>
      <c r="V663">
        <f>(EA663+(U663+2*0.95*5.67E-8*(((EA663+$B$9)+273)^4-(EA663+273)^4)-44100*J663)/(1.84*29.3*R663+8*0.95*5.67E-8*(EA663+273)^3))</f>
        <v>0</v>
      </c>
      <c r="W663">
        <f>($C$9*EB663+$D$9*EC663+$E$9*V663)</f>
        <v>0</v>
      </c>
      <c r="X663">
        <f>0.61365*exp(17.502*W663/(240.97+W663))</f>
        <v>0</v>
      </c>
      <c r="Y663">
        <f>(Z663/AA663*100)</f>
        <v>0</v>
      </c>
      <c r="Z663">
        <f>DT663*(DY663+DZ663)/1000</f>
        <v>0</v>
      </c>
      <c r="AA663">
        <f>0.61365*exp(17.502*EA663/(240.97+EA663))</f>
        <v>0</v>
      </c>
      <c r="AB663">
        <f>(X663-DT663*(DY663+DZ663)/1000)</f>
        <v>0</v>
      </c>
      <c r="AC663">
        <f>(-J663*44100)</f>
        <v>0</v>
      </c>
      <c r="AD663">
        <f>2*29.3*R663*0.92*(EA663-W663)</f>
        <v>0</v>
      </c>
      <c r="AE663">
        <f>2*0.95*5.67E-8*(((EA663+$B$9)+273)^4-(W663+273)^4)</f>
        <v>0</v>
      </c>
      <c r="AF663">
        <f>U663+AE663+AC663+AD663</f>
        <v>0</v>
      </c>
      <c r="AG663">
        <f>DX663*AU663*(DS663-DR663*(1000-AU663*DU663)/(1000-AU663*DT663))/(100*DL663)</f>
        <v>0</v>
      </c>
      <c r="AH663">
        <f>1000*DX663*AU663*(DT663-DU663)/(100*DL663*(1000-AU663*DT663))</f>
        <v>0</v>
      </c>
      <c r="AI663">
        <f>(AJ663 - AK663 - DY663*1E3/(8.314*(EA663+273.15)) * AM663/DX663 * AL663) * DX663/(100*DL663) * (1000 - DU663)/1000</f>
        <v>0</v>
      </c>
      <c r="AJ663">
        <v>1148.33343329251</v>
      </c>
      <c r="AK663">
        <v>1105.014060606061</v>
      </c>
      <c r="AL663">
        <v>3.37117991192913</v>
      </c>
      <c r="AM663">
        <v>65.18477943434209</v>
      </c>
      <c r="AN663">
        <f>(AP663 - AO663 + DY663*1E3/(8.314*(EA663+273.15)) * AR663/DX663 * AQ663) * DX663/(100*DL663) * 1000/(1000 - AP663)</f>
        <v>0</v>
      </c>
      <c r="AO663">
        <v>19.62948674326792</v>
      </c>
      <c r="AP663">
        <v>21.81755030303029</v>
      </c>
      <c r="AQ663">
        <v>-0.0001076895611229298</v>
      </c>
      <c r="AR663">
        <v>105.4763033524908</v>
      </c>
      <c r="AS663">
        <v>0</v>
      </c>
      <c r="AT663">
        <v>0</v>
      </c>
      <c r="AU663">
        <f>IF(AS663*$H$15&gt;=AW663,1.0,(AW663/(AW663-AS663*$H$15)))</f>
        <v>0</v>
      </c>
      <c r="AV663">
        <f>(AU663-1)*100</f>
        <v>0</v>
      </c>
      <c r="AW663">
        <f>MAX(0,($B$15+$C$15*EF663)/(1+$D$15*EF663)*DY663/(EA663+273)*$E$15)</f>
        <v>0</v>
      </c>
      <c r="AX663" t="s">
        <v>439</v>
      </c>
      <c r="AY663" t="s">
        <v>439</v>
      </c>
      <c r="AZ663">
        <v>0</v>
      </c>
      <c r="BA663">
        <v>0</v>
      </c>
      <c r="BB663">
        <f>1-AZ663/BA663</f>
        <v>0</v>
      </c>
      <c r="BC663">
        <v>0</v>
      </c>
      <c r="BD663" t="s">
        <v>439</v>
      </c>
      <c r="BE663" t="s">
        <v>439</v>
      </c>
      <c r="BF663">
        <v>0</v>
      </c>
      <c r="BG663">
        <v>0</v>
      </c>
      <c r="BH663">
        <f>1-BF663/BG663</f>
        <v>0</v>
      </c>
      <c r="BI663">
        <v>0.5</v>
      </c>
      <c r="BJ663">
        <f>DI663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439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DH663">
        <f>$B$13*EG663+$C$13*EH663+$F$13*ES663*(1-EV663)</f>
        <v>0</v>
      </c>
      <c r="DI663">
        <f>DH663*DJ663</f>
        <v>0</v>
      </c>
      <c r="DJ663">
        <f>($B$13*$D$11+$C$13*$D$11+$F$13*((FF663+EX663)/MAX(FF663+EX663+FG663, 0.1)*$I$11+FG663/MAX(FF663+EX663+FG663, 0.1)*$J$11))/($B$13+$C$13+$F$13)</f>
        <v>0</v>
      </c>
      <c r="DK663">
        <f>($B$13*$K$11+$C$13*$K$11+$F$13*((FF663+EX663)/MAX(FF663+EX663+FG663, 0.1)*$P$11+FG663/MAX(FF663+EX663+FG663, 0.1)*$Q$11))/($B$13+$C$13+$F$13)</f>
        <v>0</v>
      </c>
      <c r="DL663">
        <v>5.79</v>
      </c>
      <c r="DM663">
        <v>0.5</v>
      </c>
      <c r="DN663" t="s">
        <v>440</v>
      </c>
      <c r="DO663">
        <v>2</v>
      </c>
      <c r="DP663" t="b">
        <v>1</v>
      </c>
      <c r="DQ663">
        <v>1758659533.314285</v>
      </c>
      <c r="DR663">
        <v>1056.840714285714</v>
      </c>
      <c r="DS663">
        <v>1109.803928571429</v>
      </c>
      <c r="DT663">
        <v>21.83312142857143</v>
      </c>
      <c r="DU663">
        <v>19.6289</v>
      </c>
      <c r="DV663">
        <v>1057.816785714286</v>
      </c>
      <c r="DW663">
        <v>21.555525</v>
      </c>
      <c r="DX663">
        <v>500.0330357142857</v>
      </c>
      <c r="DY663">
        <v>90.22659285714285</v>
      </c>
      <c r="DZ663">
        <v>0.06857213928571429</v>
      </c>
      <c r="EA663">
        <v>28.73597857142857</v>
      </c>
      <c r="EB663">
        <v>30.00740714285714</v>
      </c>
      <c r="EC663">
        <v>999.9000000000002</v>
      </c>
      <c r="ED663">
        <v>0</v>
      </c>
      <c r="EE663">
        <v>0</v>
      </c>
      <c r="EF663">
        <v>9991.583928571428</v>
      </c>
      <c r="EG663">
        <v>0</v>
      </c>
      <c r="EH663">
        <v>11.3535</v>
      </c>
      <c r="EI663">
        <v>-52.96334999999999</v>
      </c>
      <c r="EJ663">
        <v>1080.428571428572</v>
      </c>
      <c r="EK663">
        <v>1132.023571428572</v>
      </c>
      <c r="EL663">
        <v>2.204215714285714</v>
      </c>
      <c r="EM663">
        <v>1109.803928571429</v>
      </c>
      <c r="EN663">
        <v>19.6289</v>
      </c>
      <c r="EO663">
        <v>1.969928928571429</v>
      </c>
      <c r="EP663">
        <v>1.771048571428572</v>
      </c>
      <c r="EQ663">
        <v>17.20468214285714</v>
      </c>
      <c r="ER663">
        <v>15.53358571428572</v>
      </c>
      <c r="ES663">
        <v>2000.012857142857</v>
      </c>
      <c r="ET663">
        <v>0.9799977857142854</v>
      </c>
      <c r="EU663">
        <v>0.02000241428571428</v>
      </c>
      <c r="EV663">
        <v>0</v>
      </c>
      <c r="EW663">
        <v>1036.033214285714</v>
      </c>
      <c r="EX663">
        <v>5.00078</v>
      </c>
      <c r="EY663">
        <v>20222.19285714285</v>
      </c>
      <c r="EZ663">
        <v>16379.73571428572</v>
      </c>
      <c r="FA663">
        <v>39.56675</v>
      </c>
      <c r="FB663">
        <v>40.35475</v>
      </c>
      <c r="FC663">
        <v>39.64707142857142</v>
      </c>
      <c r="FD663">
        <v>40.10235714285714</v>
      </c>
      <c r="FE663">
        <v>40.74310714285713</v>
      </c>
      <c r="FF663">
        <v>1955.102857142857</v>
      </c>
      <c r="FG663">
        <v>39.90464285714286</v>
      </c>
      <c r="FH663">
        <v>0</v>
      </c>
      <c r="FI663">
        <v>1758659539.8</v>
      </c>
      <c r="FJ663">
        <v>0</v>
      </c>
      <c r="FK663">
        <v>1036.1892</v>
      </c>
      <c r="FL663">
        <v>12.10692311857599</v>
      </c>
      <c r="FM663">
        <v>220.1153849763994</v>
      </c>
      <c r="FN663">
        <v>20225.34</v>
      </c>
      <c r="FO663">
        <v>15</v>
      </c>
      <c r="FP663">
        <v>0</v>
      </c>
      <c r="FQ663" t="s">
        <v>441</v>
      </c>
      <c r="FR663">
        <v>1746989605.5</v>
      </c>
      <c r="FS663">
        <v>1746989593.5</v>
      </c>
      <c r="FT663">
        <v>0</v>
      </c>
      <c r="FU663">
        <v>-0.274</v>
      </c>
      <c r="FV663">
        <v>-0.002</v>
      </c>
      <c r="FW663">
        <v>2.549</v>
      </c>
      <c r="FX663">
        <v>0.129</v>
      </c>
      <c r="FY663">
        <v>420</v>
      </c>
      <c r="FZ663">
        <v>17</v>
      </c>
      <c r="GA663">
        <v>0.02</v>
      </c>
      <c r="GB663">
        <v>0.04</v>
      </c>
      <c r="GC663">
        <v>-52.74763414634146</v>
      </c>
      <c r="GD663">
        <v>-3.459443205574981</v>
      </c>
      <c r="GE663">
        <v>0.3607117406040969</v>
      </c>
      <c r="GF663">
        <v>0</v>
      </c>
      <c r="GG663">
        <v>1035.273529411765</v>
      </c>
      <c r="GH663">
        <v>12.3260504347719</v>
      </c>
      <c r="GI663">
        <v>1.236072723809844</v>
      </c>
      <c r="GJ663">
        <v>0</v>
      </c>
      <c r="GK663">
        <v>2.211138780487805</v>
      </c>
      <c r="GL663">
        <v>-0.1078691289198583</v>
      </c>
      <c r="GM663">
        <v>0.0106760098500174</v>
      </c>
      <c r="GN663">
        <v>0</v>
      </c>
      <c r="GO663">
        <v>0</v>
      </c>
      <c r="GP663">
        <v>3</v>
      </c>
      <c r="GQ663" t="s">
        <v>459</v>
      </c>
      <c r="GR663">
        <v>3.10187</v>
      </c>
      <c r="GS663">
        <v>2.72703</v>
      </c>
      <c r="GT663">
        <v>0.168459</v>
      </c>
      <c r="GU663">
        <v>0.17356</v>
      </c>
      <c r="GV663">
        <v>0.100471</v>
      </c>
      <c r="GW663">
        <v>0.0945256</v>
      </c>
      <c r="GX663">
        <v>21708.5</v>
      </c>
      <c r="GY663">
        <v>19611.9</v>
      </c>
      <c r="GZ663">
        <v>26670.3</v>
      </c>
      <c r="HA663">
        <v>23953.2</v>
      </c>
      <c r="HB663">
        <v>38401.3</v>
      </c>
      <c r="HC663">
        <v>32077.2</v>
      </c>
      <c r="HD663">
        <v>46575.4</v>
      </c>
      <c r="HE663">
        <v>37901.8</v>
      </c>
      <c r="HF663">
        <v>1.8677</v>
      </c>
      <c r="HG663">
        <v>1.84982</v>
      </c>
      <c r="HH663">
        <v>0.18217</v>
      </c>
      <c r="HI663">
        <v>0</v>
      </c>
      <c r="HJ663">
        <v>27.0522</v>
      </c>
      <c r="HK663">
        <v>999.9</v>
      </c>
      <c r="HL663">
        <v>44.6</v>
      </c>
      <c r="HM663">
        <v>32.1</v>
      </c>
      <c r="HN663">
        <v>23.7368</v>
      </c>
      <c r="HO663">
        <v>61.1723</v>
      </c>
      <c r="HP663">
        <v>22.5921</v>
      </c>
      <c r="HQ663">
        <v>1</v>
      </c>
      <c r="HR663">
        <v>0.145716</v>
      </c>
      <c r="HS663">
        <v>0.161334</v>
      </c>
      <c r="HT663">
        <v>20.2797</v>
      </c>
      <c r="HU663">
        <v>5.2131</v>
      </c>
      <c r="HV663">
        <v>11.98</v>
      </c>
      <c r="HW663">
        <v>4.9633</v>
      </c>
      <c r="HX663">
        <v>3.27458</v>
      </c>
      <c r="HY663">
        <v>9999</v>
      </c>
      <c r="HZ663">
        <v>9999</v>
      </c>
      <c r="IA663">
        <v>9999</v>
      </c>
      <c r="IB663">
        <v>999.9</v>
      </c>
      <c r="IC663">
        <v>1.86395</v>
      </c>
      <c r="ID663">
        <v>1.86007</v>
      </c>
      <c r="IE663">
        <v>1.85841</v>
      </c>
      <c r="IF663">
        <v>1.85975</v>
      </c>
      <c r="IG663">
        <v>1.85989</v>
      </c>
      <c r="IH663">
        <v>1.85837</v>
      </c>
      <c r="II663">
        <v>1.85745</v>
      </c>
      <c r="IJ663">
        <v>1.85242</v>
      </c>
      <c r="IK663">
        <v>0</v>
      </c>
      <c r="IL663">
        <v>0</v>
      </c>
      <c r="IM663">
        <v>0</v>
      </c>
      <c r="IN663">
        <v>0</v>
      </c>
      <c r="IO663" t="s">
        <v>443</v>
      </c>
      <c r="IP663" t="s">
        <v>444</v>
      </c>
      <c r="IQ663" t="s">
        <v>445</v>
      </c>
      <c r="IR663" t="s">
        <v>445</v>
      </c>
      <c r="IS663" t="s">
        <v>445</v>
      </c>
      <c r="IT663" t="s">
        <v>445</v>
      </c>
      <c r="IU663">
        <v>0</v>
      </c>
      <c r="IV663">
        <v>100</v>
      </c>
      <c r="IW663">
        <v>100</v>
      </c>
      <c r="IX663">
        <v>-0.95</v>
      </c>
      <c r="IY663">
        <v>0.2773</v>
      </c>
      <c r="IZ663">
        <v>-1.101190050776656</v>
      </c>
      <c r="JA663">
        <v>-0.0009077452495023094</v>
      </c>
      <c r="JB663">
        <v>1.260287539409167E-06</v>
      </c>
      <c r="JC663">
        <v>-2.747980142854786E-10</v>
      </c>
      <c r="JD663">
        <v>0.01164710740424388</v>
      </c>
      <c r="JE663">
        <v>0.002354074995816399</v>
      </c>
      <c r="JF663">
        <v>0.0004967520844642659</v>
      </c>
      <c r="JG663">
        <v>-1.558376616488758E-06</v>
      </c>
      <c r="JH663">
        <v>1</v>
      </c>
      <c r="JI663">
        <v>1955</v>
      </c>
      <c r="JJ663">
        <v>1</v>
      </c>
      <c r="JK663">
        <v>26</v>
      </c>
      <c r="JL663">
        <v>194498.9</v>
      </c>
      <c r="JM663">
        <v>194499.1</v>
      </c>
      <c r="JN663">
        <v>2.57446</v>
      </c>
      <c r="JO663">
        <v>2.60376</v>
      </c>
      <c r="JP663">
        <v>1.49658</v>
      </c>
      <c r="JQ663">
        <v>2.34619</v>
      </c>
      <c r="JR663">
        <v>1.54907</v>
      </c>
      <c r="JS663">
        <v>2.47559</v>
      </c>
      <c r="JT663">
        <v>36.5759</v>
      </c>
      <c r="JU663">
        <v>24.1751</v>
      </c>
      <c r="JV663">
        <v>18</v>
      </c>
      <c r="JW663">
        <v>483.667</v>
      </c>
      <c r="JX663">
        <v>486.911</v>
      </c>
      <c r="JY663">
        <v>27.1814</v>
      </c>
      <c r="JZ663">
        <v>29.1535</v>
      </c>
      <c r="KA663">
        <v>29.9999</v>
      </c>
      <c r="KB663">
        <v>29.4058</v>
      </c>
      <c r="KC663">
        <v>29.4108</v>
      </c>
      <c r="KD663">
        <v>51.6701</v>
      </c>
      <c r="KE663">
        <v>18.4041</v>
      </c>
      <c r="KF663">
        <v>54.39</v>
      </c>
      <c r="KG663">
        <v>27.1645</v>
      </c>
      <c r="KH663">
        <v>1155.53</v>
      </c>
      <c r="KI663">
        <v>19.6509</v>
      </c>
      <c r="KJ663">
        <v>101.831</v>
      </c>
      <c r="KK663">
        <v>91.4002</v>
      </c>
    </row>
    <row r="664" spans="1:297">
      <c r="A664">
        <v>646</v>
      </c>
      <c r="B664">
        <v>1758659546.1</v>
      </c>
      <c r="C664">
        <v>17913.09999990463</v>
      </c>
      <c r="D664" t="s">
        <v>1742</v>
      </c>
      <c r="E664" t="s">
        <v>1743</v>
      </c>
      <c r="F664">
        <v>5</v>
      </c>
      <c r="G664" t="s">
        <v>1413</v>
      </c>
      <c r="H664" t="s">
        <v>438</v>
      </c>
      <c r="I664">
        <v>1758659538.6</v>
      </c>
      <c r="J664">
        <f>(K664)/1000</f>
        <v>0</v>
      </c>
      <c r="K664">
        <f>IF(DP664, AN664, AH664)</f>
        <v>0</v>
      </c>
      <c r="L664">
        <f>IF(DP664, AI664, AG664)</f>
        <v>0</v>
      </c>
      <c r="M664">
        <f>DR664 - IF(AU664&gt;1, L664*DL664*100.0/(AW664), 0)</f>
        <v>0</v>
      </c>
      <c r="N664">
        <f>((T664-J664/2)*M664-L664)/(T664+J664/2)</f>
        <v>0</v>
      </c>
      <c r="O664">
        <f>N664*(DY664+DZ664)/1000.0</f>
        <v>0</v>
      </c>
      <c r="P664">
        <f>(DR664 - IF(AU664&gt;1, L664*DL664*100.0/(AW664), 0))*(DY664+DZ664)/1000.0</f>
        <v>0</v>
      </c>
      <c r="Q664">
        <f>2.0/((1/S664-1/R664)+SIGN(S664)*SQRT((1/S664-1/R664)*(1/S664-1/R664) + 4*DM664/((DM664+1)*(DM664+1))*(2*1/S664*1/R664-1/R664*1/R664)))</f>
        <v>0</v>
      </c>
      <c r="R664">
        <f>IF(LEFT(DN664,1)&lt;&gt;"0",IF(LEFT(DN664,1)="1",3.0,DO664),$D$5+$E$5*(EF664*DY664/($K$5*1000))+$F$5*(EF664*DY664/($K$5*1000))*MAX(MIN(DL664,$J$5),$I$5)*MAX(MIN(DL664,$J$5),$I$5)+$G$5*MAX(MIN(DL664,$J$5),$I$5)*(EF664*DY664/($K$5*1000))+$H$5*(EF664*DY664/($K$5*1000))*(EF664*DY664/($K$5*1000)))</f>
        <v>0</v>
      </c>
      <c r="S664">
        <f>J664*(1000-(1000*0.61365*exp(17.502*W664/(240.97+W664))/(DY664+DZ664)+DT664)/2)/(1000*0.61365*exp(17.502*W664/(240.97+W664))/(DY664+DZ664)-DT664)</f>
        <v>0</v>
      </c>
      <c r="T664">
        <f>1/((DM664+1)/(Q664/1.6)+1/(R664/1.37)) + DM664/((DM664+1)/(Q664/1.6) + DM664/(R664/1.37))</f>
        <v>0</v>
      </c>
      <c r="U664">
        <f>(DH664*DK664)</f>
        <v>0</v>
      </c>
      <c r="V664">
        <f>(EA664+(U664+2*0.95*5.67E-8*(((EA664+$B$9)+273)^4-(EA664+273)^4)-44100*J664)/(1.84*29.3*R664+8*0.95*5.67E-8*(EA664+273)^3))</f>
        <v>0</v>
      </c>
      <c r="W664">
        <f>($C$9*EB664+$D$9*EC664+$E$9*V664)</f>
        <v>0</v>
      </c>
      <c r="X664">
        <f>0.61365*exp(17.502*W664/(240.97+W664))</f>
        <v>0</v>
      </c>
      <c r="Y664">
        <f>(Z664/AA664*100)</f>
        <v>0</v>
      </c>
      <c r="Z664">
        <f>DT664*(DY664+DZ664)/1000</f>
        <v>0</v>
      </c>
      <c r="AA664">
        <f>0.61365*exp(17.502*EA664/(240.97+EA664))</f>
        <v>0</v>
      </c>
      <c r="AB664">
        <f>(X664-DT664*(DY664+DZ664)/1000)</f>
        <v>0</v>
      </c>
      <c r="AC664">
        <f>(-J664*44100)</f>
        <v>0</v>
      </c>
      <c r="AD664">
        <f>2*29.3*R664*0.92*(EA664-W664)</f>
        <v>0</v>
      </c>
      <c r="AE664">
        <f>2*0.95*5.67E-8*(((EA664+$B$9)+273)^4-(W664+273)^4)</f>
        <v>0</v>
      </c>
      <c r="AF664">
        <f>U664+AE664+AC664+AD664</f>
        <v>0</v>
      </c>
      <c r="AG664">
        <f>DX664*AU664*(DS664-DR664*(1000-AU664*DU664)/(1000-AU664*DT664))/(100*DL664)</f>
        <v>0</v>
      </c>
      <c r="AH664">
        <f>1000*DX664*AU664*(DT664-DU664)/(100*DL664*(1000-AU664*DT664))</f>
        <v>0</v>
      </c>
      <c r="AI664">
        <f>(AJ664 - AK664 - DY664*1E3/(8.314*(EA664+273.15)) * AM664/DX664 * AL664) * DX664/(100*DL664) * (1000 - DU664)/1000</f>
        <v>0</v>
      </c>
      <c r="AJ664">
        <v>1165.622067427546</v>
      </c>
      <c r="AK664">
        <v>1121.88303030303</v>
      </c>
      <c r="AL664">
        <v>3.379087082856432</v>
      </c>
      <c r="AM664">
        <v>65.18477943434209</v>
      </c>
      <c r="AN664">
        <f>(AP664 - AO664 + DY664*1E3/(8.314*(EA664+273.15)) * AR664/DX664 * AQ664) * DX664/(100*DL664) * 1000/(1000 - AP664)</f>
        <v>0</v>
      </c>
      <c r="AO664">
        <v>19.63054786781112</v>
      </c>
      <c r="AP664">
        <v>21.80767393939394</v>
      </c>
      <c r="AQ664">
        <v>-8.430735838734669E-05</v>
      </c>
      <c r="AR664">
        <v>105.4763033524908</v>
      </c>
      <c r="AS664">
        <v>0</v>
      </c>
      <c r="AT664">
        <v>0</v>
      </c>
      <c r="AU664">
        <f>IF(AS664*$H$15&gt;=AW664,1.0,(AW664/(AW664-AS664*$H$15)))</f>
        <v>0</v>
      </c>
      <c r="AV664">
        <f>(AU664-1)*100</f>
        <v>0</v>
      </c>
      <c r="AW664">
        <f>MAX(0,($B$15+$C$15*EF664)/(1+$D$15*EF664)*DY664/(EA664+273)*$E$15)</f>
        <v>0</v>
      </c>
      <c r="AX664" t="s">
        <v>439</v>
      </c>
      <c r="AY664" t="s">
        <v>439</v>
      </c>
      <c r="AZ664">
        <v>0</v>
      </c>
      <c r="BA664">
        <v>0</v>
      </c>
      <c r="BB664">
        <f>1-AZ664/BA664</f>
        <v>0</v>
      </c>
      <c r="BC664">
        <v>0</v>
      </c>
      <c r="BD664" t="s">
        <v>439</v>
      </c>
      <c r="BE664" t="s">
        <v>439</v>
      </c>
      <c r="BF664">
        <v>0</v>
      </c>
      <c r="BG664">
        <v>0</v>
      </c>
      <c r="BH664">
        <f>1-BF664/BG664</f>
        <v>0</v>
      </c>
      <c r="BI664">
        <v>0.5</v>
      </c>
      <c r="BJ664">
        <f>DI664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439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DH664">
        <f>$B$13*EG664+$C$13*EH664+$F$13*ES664*(1-EV664)</f>
        <v>0</v>
      </c>
      <c r="DI664">
        <f>DH664*DJ664</f>
        <v>0</v>
      </c>
      <c r="DJ664">
        <f>($B$13*$D$11+$C$13*$D$11+$F$13*((FF664+EX664)/MAX(FF664+EX664+FG664, 0.1)*$I$11+FG664/MAX(FF664+EX664+FG664, 0.1)*$J$11))/($B$13+$C$13+$F$13)</f>
        <v>0</v>
      </c>
      <c r="DK664">
        <f>($B$13*$K$11+$C$13*$K$11+$F$13*((FF664+EX664)/MAX(FF664+EX664+FG664, 0.1)*$P$11+FG664/MAX(FF664+EX664+FG664, 0.1)*$Q$11))/($B$13+$C$13+$F$13)</f>
        <v>0</v>
      </c>
      <c r="DL664">
        <v>5.79</v>
      </c>
      <c r="DM664">
        <v>0.5</v>
      </c>
      <c r="DN664" t="s">
        <v>440</v>
      </c>
      <c r="DO664">
        <v>2</v>
      </c>
      <c r="DP664" t="b">
        <v>1</v>
      </c>
      <c r="DQ664">
        <v>1758659538.6</v>
      </c>
      <c r="DR664">
        <v>1074.27962962963</v>
      </c>
      <c r="DS664">
        <v>1127.56962962963</v>
      </c>
      <c r="DT664">
        <v>21.82256296296296</v>
      </c>
      <c r="DU664">
        <v>19.62956666666667</v>
      </c>
      <c r="DV664">
        <v>1075.241481481481</v>
      </c>
      <c r="DW664">
        <v>21.5452</v>
      </c>
      <c r="DX664">
        <v>500.0153333333333</v>
      </c>
      <c r="DY664">
        <v>90.22657407407407</v>
      </c>
      <c r="DZ664">
        <v>0.06863744074074074</v>
      </c>
      <c r="EA664">
        <v>28.73655555555555</v>
      </c>
      <c r="EB664">
        <v>30.0131962962963</v>
      </c>
      <c r="EC664">
        <v>999.9000000000001</v>
      </c>
      <c r="ED664">
        <v>0</v>
      </c>
      <c r="EE664">
        <v>0</v>
      </c>
      <c r="EF664">
        <v>10015.32148148148</v>
      </c>
      <c r="EG664">
        <v>0</v>
      </c>
      <c r="EH664">
        <v>11.3535</v>
      </c>
      <c r="EI664">
        <v>-53.29022592592592</v>
      </c>
      <c r="EJ664">
        <v>1098.245555555555</v>
      </c>
      <c r="EK664">
        <v>1150.146666666667</v>
      </c>
      <c r="EL664">
        <v>2.192993333333333</v>
      </c>
      <c r="EM664">
        <v>1127.56962962963</v>
      </c>
      <c r="EN664">
        <v>19.62956666666667</v>
      </c>
      <c r="EO664">
        <v>1.968975925925926</v>
      </c>
      <c r="EP664">
        <v>1.771108518518518</v>
      </c>
      <c r="EQ664">
        <v>17.19702222222222</v>
      </c>
      <c r="ER664">
        <v>15.53411111111111</v>
      </c>
      <c r="ES664">
        <v>2000.01962962963</v>
      </c>
      <c r="ET664">
        <v>0.9799978888888886</v>
      </c>
      <c r="EU664">
        <v>0.02000231111111111</v>
      </c>
      <c r="EV664">
        <v>0</v>
      </c>
      <c r="EW664">
        <v>1037.015925925926</v>
      </c>
      <c r="EX664">
        <v>5.00078</v>
      </c>
      <c r="EY664">
        <v>20241.29259259259</v>
      </c>
      <c r="EZ664">
        <v>16379.78518518519</v>
      </c>
      <c r="FA664">
        <v>39.56470370370371</v>
      </c>
      <c r="FB664">
        <v>40.361</v>
      </c>
      <c r="FC664">
        <v>39.72437037037037</v>
      </c>
      <c r="FD664">
        <v>40.11074074074073</v>
      </c>
      <c r="FE664">
        <v>40.74285185185185</v>
      </c>
      <c r="FF664">
        <v>1955.10962962963</v>
      </c>
      <c r="FG664">
        <v>39.9025925925926</v>
      </c>
      <c r="FH664">
        <v>0</v>
      </c>
      <c r="FI664">
        <v>1758659544.6</v>
      </c>
      <c r="FJ664">
        <v>0</v>
      </c>
      <c r="FK664">
        <v>1037.0756</v>
      </c>
      <c r="FL664">
        <v>10.38230771847913</v>
      </c>
      <c r="FM664">
        <v>207.7000003206674</v>
      </c>
      <c r="FN664">
        <v>20242.496</v>
      </c>
      <c r="FO664">
        <v>15</v>
      </c>
      <c r="FP664">
        <v>0</v>
      </c>
      <c r="FQ664" t="s">
        <v>441</v>
      </c>
      <c r="FR664">
        <v>1746989605.5</v>
      </c>
      <c r="FS664">
        <v>1746989593.5</v>
      </c>
      <c r="FT664">
        <v>0</v>
      </c>
      <c r="FU664">
        <v>-0.274</v>
      </c>
      <c r="FV664">
        <v>-0.002</v>
      </c>
      <c r="FW664">
        <v>2.549</v>
      </c>
      <c r="FX664">
        <v>0.129</v>
      </c>
      <c r="FY664">
        <v>420</v>
      </c>
      <c r="FZ664">
        <v>17</v>
      </c>
      <c r="GA664">
        <v>0.02</v>
      </c>
      <c r="GB664">
        <v>0.04</v>
      </c>
      <c r="GC664">
        <v>-53.10654390243903</v>
      </c>
      <c r="GD664">
        <v>-3.244731010452972</v>
      </c>
      <c r="GE664">
        <v>0.3437346041244261</v>
      </c>
      <c r="GF664">
        <v>0</v>
      </c>
      <c r="GG664">
        <v>1036.449117647059</v>
      </c>
      <c r="GH664">
        <v>11.1925133775165</v>
      </c>
      <c r="GI664">
        <v>1.1226449012909</v>
      </c>
      <c r="GJ664">
        <v>0</v>
      </c>
      <c r="GK664">
        <v>2.198998048780488</v>
      </c>
      <c r="GL664">
        <v>-0.1270183275261237</v>
      </c>
      <c r="GM664">
        <v>0.01260488488729708</v>
      </c>
      <c r="GN664">
        <v>0</v>
      </c>
      <c r="GO664">
        <v>0</v>
      </c>
      <c r="GP664">
        <v>3</v>
      </c>
      <c r="GQ664" t="s">
        <v>459</v>
      </c>
      <c r="GR664">
        <v>3.10263</v>
      </c>
      <c r="GS664">
        <v>2.72679</v>
      </c>
      <c r="GT664">
        <v>0.170073</v>
      </c>
      <c r="GU664">
        <v>0.17518</v>
      </c>
      <c r="GV664">
        <v>0.100437</v>
      </c>
      <c r="GW664">
        <v>0.0945174</v>
      </c>
      <c r="GX664">
        <v>21666.3</v>
      </c>
      <c r="GY664">
        <v>19573.8</v>
      </c>
      <c r="GZ664">
        <v>26670.2</v>
      </c>
      <c r="HA664">
        <v>23953.6</v>
      </c>
      <c r="HB664">
        <v>38403</v>
      </c>
      <c r="HC664">
        <v>32077.4</v>
      </c>
      <c r="HD664">
        <v>46575.4</v>
      </c>
      <c r="HE664">
        <v>37901.6</v>
      </c>
      <c r="HF664">
        <v>1.86865</v>
      </c>
      <c r="HG664">
        <v>1.8489</v>
      </c>
      <c r="HH664">
        <v>0.182189</v>
      </c>
      <c r="HI664">
        <v>0</v>
      </c>
      <c r="HJ664">
        <v>27.0543</v>
      </c>
      <c r="HK664">
        <v>999.9</v>
      </c>
      <c r="HL664">
        <v>44.6</v>
      </c>
      <c r="HM664">
        <v>32.1</v>
      </c>
      <c r="HN664">
        <v>23.7361</v>
      </c>
      <c r="HO664">
        <v>60.6423</v>
      </c>
      <c r="HP664">
        <v>22.2436</v>
      </c>
      <c r="HQ664">
        <v>1</v>
      </c>
      <c r="HR664">
        <v>0.145661</v>
      </c>
      <c r="HS664">
        <v>0.212353</v>
      </c>
      <c r="HT664">
        <v>20.2799</v>
      </c>
      <c r="HU664">
        <v>5.21235</v>
      </c>
      <c r="HV664">
        <v>11.9796</v>
      </c>
      <c r="HW664">
        <v>4.96365</v>
      </c>
      <c r="HX664">
        <v>3.27455</v>
      </c>
      <c r="HY664">
        <v>9999</v>
      </c>
      <c r="HZ664">
        <v>9999</v>
      </c>
      <c r="IA664">
        <v>9999</v>
      </c>
      <c r="IB664">
        <v>999.9</v>
      </c>
      <c r="IC664">
        <v>1.86396</v>
      </c>
      <c r="ID664">
        <v>1.86006</v>
      </c>
      <c r="IE664">
        <v>1.85841</v>
      </c>
      <c r="IF664">
        <v>1.85975</v>
      </c>
      <c r="IG664">
        <v>1.85989</v>
      </c>
      <c r="IH664">
        <v>1.85837</v>
      </c>
      <c r="II664">
        <v>1.85745</v>
      </c>
      <c r="IJ664">
        <v>1.85242</v>
      </c>
      <c r="IK664">
        <v>0</v>
      </c>
      <c r="IL664">
        <v>0</v>
      </c>
      <c r="IM664">
        <v>0</v>
      </c>
      <c r="IN664">
        <v>0</v>
      </c>
      <c r="IO664" t="s">
        <v>443</v>
      </c>
      <c r="IP664" t="s">
        <v>444</v>
      </c>
      <c r="IQ664" t="s">
        <v>445</v>
      </c>
      <c r="IR664" t="s">
        <v>445</v>
      </c>
      <c r="IS664" t="s">
        <v>445</v>
      </c>
      <c r="IT664" t="s">
        <v>445</v>
      </c>
      <c r="IU664">
        <v>0</v>
      </c>
      <c r="IV664">
        <v>100</v>
      </c>
      <c r="IW664">
        <v>100</v>
      </c>
      <c r="IX664">
        <v>-0.9399999999999999</v>
      </c>
      <c r="IY664">
        <v>0.277</v>
      </c>
      <c r="IZ664">
        <v>-1.101190050776656</v>
      </c>
      <c r="JA664">
        <v>-0.0009077452495023094</v>
      </c>
      <c r="JB664">
        <v>1.260287539409167E-06</v>
      </c>
      <c r="JC664">
        <v>-2.747980142854786E-10</v>
      </c>
      <c r="JD664">
        <v>0.01164710740424388</v>
      </c>
      <c r="JE664">
        <v>0.002354074995816399</v>
      </c>
      <c r="JF664">
        <v>0.0004967520844642659</v>
      </c>
      <c r="JG664">
        <v>-1.558376616488758E-06</v>
      </c>
      <c r="JH664">
        <v>1</v>
      </c>
      <c r="JI664">
        <v>1955</v>
      </c>
      <c r="JJ664">
        <v>1</v>
      </c>
      <c r="JK664">
        <v>26</v>
      </c>
      <c r="JL664">
        <v>194499</v>
      </c>
      <c r="JM664">
        <v>194499.2</v>
      </c>
      <c r="JN664">
        <v>2.6001</v>
      </c>
      <c r="JO664">
        <v>2.61597</v>
      </c>
      <c r="JP664">
        <v>1.49658</v>
      </c>
      <c r="JQ664">
        <v>2.34619</v>
      </c>
      <c r="JR664">
        <v>1.54907</v>
      </c>
      <c r="JS664">
        <v>2.40845</v>
      </c>
      <c r="JT664">
        <v>36.5759</v>
      </c>
      <c r="JU664">
        <v>24.1751</v>
      </c>
      <c r="JV664">
        <v>18</v>
      </c>
      <c r="JW664">
        <v>484.213</v>
      </c>
      <c r="JX664">
        <v>486.285</v>
      </c>
      <c r="JY664">
        <v>27.171</v>
      </c>
      <c r="JZ664">
        <v>29.1525</v>
      </c>
      <c r="KA664">
        <v>30.0002</v>
      </c>
      <c r="KB664">
        <v>29.4045</v>
      </c>
      <c r="KC664">
        <v>29.4083</v>
      </c>
      <c r="KD664">
        <v>52.3054</v>
      </c>
      <c r="KE664">
        <v>18.4041</v>
      </c>
      <c r="KF664">
        <v>54.39</v>
      </c>
      <c r="KG664">
        <v>27.1407</v>
      </c>
      <c r="KH664">
        <v>1175.59</v>
      </c>
      <c r="KI664">
        <v>19.6694</v>
      </c>
      <c r="KJ664">
        <v>101.831</v>
      </c>
      <c r="KK664">
        <v>91.4003</v>
      </c>
    </row>
    <row r="665" spans="1:297">
      <c r="A665">
        <v>647</v>
      </c>
      <c r="B665">
        <v>1758659551.1</v>
      </c>
      <c r="C665">
        <v>17918.09999990463</v>
      </c>
      <c r="D665" t="s">
        <v>1744</v>
      </c>
      <c r="E665" t="s">
        <v>1745</v>
      </c>
      <c r="F665">
        <v>5</v>
      </c>
      <c r="G665" t="s">
        <v>1413</v>
      </c>
      <c r="H665" t="s">
        <v>438</v>
      </c>
      <c r="I665">
        <v>1758659543.314285</v>
      </c>
      <c r="J665">
        <f>(K665)/1000</f>
        <v>0</v>
      </c>
      <c r="K665">
        <f>IF(DP665, AN665, AH665)</f>
        <v>0</v>
      </c>
      <c r="L665">
        <f>IF(DP665, AI665, AG665)</f>
        <v>0</v>
      </c>
      <c r="M665">
        <f>DR665 - IF(AU665&gt;1, L665*DL665*100.0/(AW665), 0)</f>
        <v>0</v>
      </c>
      <c r="N665">
        <f>((T665-J665/2)*M665-L665)/(T665+J665/2)</f>
        <v>0</v>
      </c>
      <c r="O665">
        <f>N665*(DY665+DZ665)/1000.0</f>
        <v>0</v>
      </c>
      <c r="P665">
        <f>(DR665 - IF(AU665&gt;1, L665*DL665*100.0/(AW665), 0))*(DY665+DZ665)/1000.0</f>
        <v>0</v>
      </c>
      <c r="Q665">
        <f>2.0/((1/S665-1/R665)+SIGN(S665)*SQRT((1/S665-1/R665)*(1/S665-1/R665) + 4*DM665/((DM665+1)*(DM665+1))*(2*1/S665*1/R665-1/R665*1/R665)))</f>
        <v>0</v>
      </c>
      <c r="R665">
        <f>IF(LEFT(DN665,1)&lt;&gt;"0",IF(LEFT(DN665,1)="1",3.0,DO665),$D$5+$E$5*(EF665*DY665/($K$5*1000))+$F$5*(EF665*DY665/($K$5*1000))*MAX(MIN(DL665,$J$5),$I$5)*MAX(MIN(DL665,$J$5),$I$5)+$G$5*MAX(MIN(DL665,$J$5),$I$5)*(EF665*DY665/($K$5*1000))+$H$5*(EF665*DY665/($K$5*1000))*(EF665*DY665/($K$5*1000)))</f>
        <v>0</v>
      </c>
      <c r="S665">
        <f>J665*(1000-(1000*0.61365*exp(17.502*W665/(240.97+W665))/(DY665+DZ665)+DT665)/2)/(1000*0.61365*exp(17.502*W665/(240.97+W665))/(DY665+DZ665)-DT665)</f>
        <v>0</v>
      </c>
      <c r="T665">
        <f>1/((DM665+1)/(Q665/1.6)+1/(R665/1.37)) + DM665/((DM665+1)/(Q665/1.6) + DM665/(R665/1.37))</f>
        <v>0</v>
      </c>
      <c r="U665">
        <f>(DH665*DK665)</f>
        <v>0</v>
      </c>
      <c r="V665">
        <f>(EA665+(U665+2*0.95*5.67E-8*(((EA665+$B$9)+273)^4-(EA665+273)^4)-44100*J665)/(1.84*29.3*R665+8*0.95*5.67E-8*(EA665+273)^3))</f>
        <v>0</v>
      </c>
      <c r="W665">
        <f>($C$9*EB665+$D$9*EC665+$E$9*V665)</f>
        <v>0</v>
      </c>
      <c r="X665">
        <f>0.61365*exp(17.502*W665/(240.97+W665))</f>
        <v>0</v>
      </c>
      <c r="Y665">
        <f>(Z665/AA665*100)</f>
        <v>0</v>
      </c>
      <c r="Z665">
        <f>DT665*(DY665+DZ665)/1000</f>
        <v>0</v>
      </c>
      <c r="AA665">
        <f>0.61365*exp(17.502*EA665/(240.97+EA665))</f>
        <v>0</v>
      </c>
      <c r="AB665">
        <f>(X665-DT665*(DY665+DZ665)/1000)</f>
        <v>0</v>
      </c>
      <c r="AC665">
        <f>(-J665*44100)</f>
        <v>0</v>
      </c>
      <c r="AD665">
        <f>2*29.3*R665*0.92*(EA665-W665)</f>
        <v>0</v>
      </c>
      <c r="AE665">
        <f>2*0.95*5.67E-8*(((EA665+$B$9)+273)^4-(W665+273)^4)</f>
        <v>0</v>
      </c>
      <c r="AF665">
        <f>U665+AE665+AC665+AD665</f>
        <v>0</v>
      </c>
      <c r="AG665">
        <f>DX665*AU665*(DS665-DR665*(1000-AU665*DU665)/(1000-AU665*DT665))/(100*DL665)</f>
        <v>0</v>
      </c>
      <c r="AH665">
        <f>1000*DX665*AU665*(DT665-DU665)/(100*DL665*(1000-AU665*DT665))</f>
        <v>0</v>
      </c>
      <c r="AI665">
        <f>(AJ665 - AK665 - DY665*1E3/(8.314*(EA665+273.15)) * AM665/DX665 * AL665) * DX665/(100*DL665) * (1000 - DU665)/1000</f>
        <v>0</v>
      </c>
      <c r="AJ665">
        <v>1182.875844619818</v>
      </c>
      <c r="AK665">
        <v>1138.868242424243</v>
      </c>
      <c r="AL665">
        <v>3.39042250572315</v>
      </c>
      <c r="AM665">
        <v>65.18477943434209</v>
      </c>
      <c r="AN665">
        <f>(AP665 - AO665 + DY665*1E3/(8.314*(EA665+273.15)) * AR665/DX665 * AQ665) * DX665/(100*DL665) * 1000/(1000 - AP665)</f>
        <v>0</v>
      </c>
      <c r="AO665">
        <v>19.63012315362424</v>
      </c>
      <c r="AP665">
        <v>21.79329575757576</v>
      </c>
      <c r="AQ665">
        <v>-0.0001129597806008989</v>
      </c>
      <c r="AR665">
        <v>105.4763033524908</v>
      </c>
      <c r="AS665">
        <v>0</v>
      </c>
      <c r="AT665">
        <v>0</v>
      </c>
      <c r="AU665">
        <f>IF(AS665*$H$15&gt;=AW665,1.0,(AW665/(AW665-AS665*$H$15)))</f>
        <v>0</v>
      </c>
      <c r="AV665">
        <f>(AU665-1)*100</f>
        <v>0</v>
      </c>
      <c r="AW665">
        <f>MAX(0,($B$15+$C$15*EF665)/(1+$D$15*EF665)*DY665/(EA665+273)*$E$15)</f>
        <v>0</v>
      </c>
      <c r="AX665" t="s">
        <v>439</v>
      </c>
      <c r="AY665" t="s">
        <v>439</v>
      </c>
      <c r="AZ665">
        <v>0</v>
      </c>
      <c r="BA665">
        <v>0</v>
      </c>
      <c r="BB665">
        <f>1-AZ665/BA665</f>
        <v>0</v>
      </c>
      <c r="BC665">
        <v>0</v>
      </c>
      <c r="BD665" t="s">
        <v>439</v>
      </c>
      <c r="BE665" t="s">
        <v>439</v>
      </c>
      <c r="BF665">
        <v>0</v>
      </c>
      <c r="BG665">
        <v>0</v>
      </c>
      <c r="BH665">
        <f>1-BF665/BG665</f>
        <v>0</v>
      </c>
      <c r="BI665">
        <v>0.5</v>
      </c>
      <c r="BJ665">
        <f>DI665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439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DH665">
        <f>$B$13*EG665+$C$13*EH665+$F$13*ES665*(1-EV665)</f>
        <v>0</v>
      </c>
      <c r="DI665">
        <f>DH665*DJ665</f>
        <v>0</v>
      </c>
      <c r="DJ665">
        <f>($B$13*$D$11+$C$13*$D$11+$F$13*((FF665+EX665)/MAX(FF665+EX665+FG665, 0.1)*$I$11+FG665/MAX(FF665+EX665+FG665, 0.1)*$J$11))/($B$13+$C$13+$F$13)</f>
        <v>0</v>
      </c>
      <c r="DK665">
        <f>($B$13*$K$11+$C$13*$K$11+$F$13*((FF665+EX665)/MAX(FF665+EX665+FG665, 0.1)*$P$11+FG665/MAX(FF665+EX665+FG665, 0.1)*$Q$11))/($B$13+$C$13+$F$13)</f>
        <v>0</v>
      </c>
      <c r="DL665">
        <v>5.79</v>
      </c>
      <c r="DM665">
        <v>0.5</v>
      </c>
      <c r="DN665" t="s">
        <v>440</v>
      </c>
      <c r="DO665">
        <v>2</v>
      </c>
      <c r="DP665" t="b">
        <v>1</v>
      </c>
      <c r="DQ665">
        <v>1758659543.314285</v>
      </c>
      <c r="DR665">
        <v>1089.880357142857</v>
      </c>
      <c r="DS665">
        <v>1143.390714285714</v>
      </c>
      <c r="DT665">
        <v>21.81191785714285</v>
      </c>
      <c r="DU665">
        <v>19.62991785714286</v>
      </c>
      <c r="DV665">
        <v>1090.828928571429</v>
      </c>
      <c r="DW665">
        <v>21.53477857142857</v>
      </c>
      <c r="DX665">
        <v>500.0632857142857</v>
      </c>
      <c r="DY665">
        <v>90.22662500000001</v>
      </c>
      <c r="DZ665">
        <v>0.06857277857142856</v>
      </c>
      <c r="EA665">
        <v>28.737475</v>
      </c>
      <c r="EB665">
        <v>30.018325</v>
      </c>
      <c r="EC665">
        <v>999.9000000000002</v>
      </c>
      <c r="ED665">
        <v>0</v>
      </c>
      <c r="EE665">
        <v>0</v>
      </c>
      <c r="EF665">
        <v>10002.76642857143</v>
      </c>
      <c r="EG665">
        <v>0</v>
      </c>
      <c r="EH665">
        <v>11.3535</v>
      </c>
      <c r="EI665">
        <v>-53.51112142857143</v>
      </c>
      <c r="EJ665">
        <v>1114.182857142857</v>
      </c>
      <c r="EK665">
        <v>1166.285357142857</v>
      </c>
      <c r="EL665">
        <v>2.182006785714286</v>
      </c>
      <c r="EM665">
        <v>1143.390714285714</v>
      </c>
      <c r="EN665">
        <v>19.62991785714286</v>
      </c>
      <c r="EO665">
        <v>1.968016785714286</v>
      </c>
      <c r="EP665">
        <v>1.771140357142857</v>
      </c>
      <c r="EQ665">
        <v>17.18932142857143</v>
      </c>
      <c r="ER665">
        <v>15.53439285714286</v>
      </c>
      <c r="ES665">
        <v>1999.993571428571</v>
      </c>
      <c r="ET665">
        <v>0.9799976785714283</v>
      </c>
      <c r="EU665">
        <v>0.02000252142857143</v>
      </c>
      <c r="EV665">
        <v>0</v>
      </c>
      <c r="EW665">
        <v>1037.805357142857</v>
      </c>
      <c r="EX665">
        <v>5.00078</v>
      </c>
      <c r="EY665">
        <v>20256.74285714285</v>
      </c>
      <c r="EZ665">
        <v>16379.57142857143</v>
      </c>
      <c r="FA665">
        <v>39.55792857142858</v>
      </c>
      <c r="FB665">
        <v>40.35699999999999</v>
      </c>
      <c r="FC665">
        <v>39.77653571428571</v>
      </c>
      <c r="FD665">
        <v>40.10457142857143</v>
      </c>
      <c r="FE665">
        <v>40.7497857142857</v>
      </c>
      <c r="FF665">
        <v>1955.083571428572</v>
      </c>
      <c r="FG665">
        <v>39.90035714285715</v>
      </c>
      <c r="FH665">
        <v>0</v>
      </c>
      <c r="FI665">
        <v>1758659549.4</v>
      </c>
      <c r="FJ665">
        <v>0</v>
      </c>
      <c r="FK665">
        <v>1037.8728</v>
      </c>
      <c r="FL665">
        <v>9.280000003670507</v>
      </c>
      <c r="FM665">
        <v>193.0461535697225</v>
      </c>
      <c r="FN665">
        <v>20258.36</v>
      </c>
      <c r="FO665">
        <v>15</v>
      </c>
      <c r="FP665">
        <v>0</v>
      </c>
      <c r="FQ665" t="s">
        <v>441</v>
      </c>
      <c r="FR665">
        <v>1746989605.5</v>
      </c>
      <c r="FS665">
        <v>1746989593.5</v>
      </c>
      <c r="FT665">
        <v>0</v>
      </c>
      <c r="FU665">
        <v>-0.274</v>
      </c>
      <c r="FV665">
        <v>-0.002</v>
      </c>
      <c r="FW665">
        <v>2.549</v>
      </c>
      <c r="FX665">
        <v>0.129</v>
      </c>
      <c r="FY665">
        <v>420</v>
      </c>
      <c r="FZ665">
        <v>17</v>
      </c>
      <c r="GA665">
        <v>0.02</v>
      </c>
      <c r="GB665">
        <v>0.04</v>
      </c>
      <c r="GC665">
        <v>-53.3417731707317</v>
      </c>
      <c r="GD665">
        <v>-3.367471777003461</v>
      </c>
      <c r="GE665">
        <v>0.3546606726080925</v>
      </c>
      <c r="GF665">
        <v>0</v>
      </c>
      <c r="GG665">
        <v>1037.2</v>
      </c>
      <c r="GH665">
        <v>10.3080214033607</v>
      </c>
      <c r="GI665">
        <v>1.041910010791845</v>
      </c>
      <c r="GJ665">
        <v>0</v>
      </c>
      <c r="GK665">
        <v>2.190622682926829</v>
      </c>
      <c r="GL665">
        <v>-0.135764529616717</v>
      </c>
      <c r="GM665">
        <v>0.01343770523825389</v>
      </c>
      <c r="GN665">
        <v>0</v>
      </c>
      <c r="GO665">
        <v>0</v>
      </c>
      <c r="GP665">
        <v>3</v>
      </c>
      <c r="GQ665" t="s">
        <v>459</v>
      </c>
      <c r="GR665">
        <v>3.10231</v>
      </c>
      <c r="GS665">
        <v>2.72591</v>
      </c>
      <c r="GT665">
        <v>0.171678</v>
      </c>
      <c r="GU665">
        <v>0.176746</v>
      </c>
      <c r="GV665">
        <v>0.100388</v>
      </c>
      <c r="GW665">
        <v>0.0945276</v>
      </c>
      <c r="GX665">
        <v>21624.6</v>
      </c>
      <c r="GY665">
        <v>19536.5</v>
      </c>
      <c r="GZ665">
        <v>26670.4</v>
      </c>
      <c r="HA665">
        <v>23953.4</v>
      </c>
      <c r="HB665">
        <v>38405.3</v>
      </c>
      <c r="HC665">
        <v>32077.8</v>
      </c>
      <c r="HD665">
        <v>46575.3</v>
      </c>
      <c r="HE665">
        <v>37902.3</v>
      </c>
      <c r="HF665">
        <v>1.86825</v>
      </c>
      <c r="HG665">
        <v>1.8493</v>
      </c>
      <c r="HH665">
        <v>0.181425</v>
      </c>
      <c r="HI665">
        <v>0</v>
      </c>
      <c r="HJ665">
        <v>27.0562</v>
      </c>
      <c r="HK665">
        <v>999.9</v>
      </c>
      <c r="HL665">
        <v>44.6</v>
      </c>
      <c r="HM665">
        <v>32.1</v>
      </c>
      <c r="HN665">
        <v>23.738</v>
      </c>
      <c r="HO665">
        <v>60.7723</v>
      </c>
      <c r="HP665">
        <v>22.3157</v>
      </c>
      <c r="HQ665">
        <v>1</v>
      </c>
      <c r="HR665">
        <v>0.14591</v>
      </c>
      <c r="HS665">
        <v>0.265242</v>
      </c>
      <c r="HT665">
        <v>20.2798</v>
      </c>
      <c r="HU665">
        <v>5.21145</v>
      </c>
      <c r="HV665">
        <v>11.98</v>
      </c>
      <c r="HW665">
        <v>4.9634</v>
      </c>
      <c r="HX665">
        <v>3.27448</v>
      </c>
      <c r="HY665">
        <v>9999</v>
      </c>
      <c r="HZ665">
        <v>9999</v>
      </c>
      <c r="IA665">
        <v>9999</v>
      </c>
      <c r="IB665">
        <v>999.9</v>
      </c>
      <c r="IC665">
        <v>1.86395</v>
      </c>
      <c r="ID665">
        <v>1.86006</v>
      </c>
      <c r="IE665">
        <v>1.85837</v>
      </c>
      <c r="IF665">
        <v>1.85975</v>
      </c>
      <c r="IG665">
        <v>1.85988</v>
      </c>
      <c r="IH665">
        <v>1.85837</v>
      </c>
      <c r="II665">
        <v>1.85745</v>
      </c>
      <c r="IJ665">
        <v>1.85242</v>
      </c>
      <c r="IK665">
        <v>0</v>
      </c>
      <c r="IL665">
        <v>0</v>
      </c>
      <c r="IM665">
        <v>0</v>
      </c>
      <c r="IN665">
        <v>0</v>
      </c>
      <c r="IO665" t="s">
        <v>443</v>
      </c>
      <c r="IP665" t="s">
        <v>444</v>
      </c>
      <c r="IQ665" t="s">
        <v>445</v>
      </c>
      <c r="IR665" t="s">
        <v>445</v>
      </c>
      <c r="IS665" t="s">
        <v>445</v>
      </c>
      <c r="IT665" t="s">
        <v>445</v>
      </c>
      <c r="IU665">
        <v>0</v>
      </c>
      <c r="IV665">
        <v>100</v>
      </c>
      <c r="IW665">
        <v>100</v>
      </c>
      <c r="IX665">
        <v>-0.93</v>
      </c>
      <c r="IY665">
        <v>0.2767</v>
      </c>
      <c r="IZ665">
        <v>-1.101190050776656</v>
      </c>
      <c r="JA665">
        <v>-0.0009077452495023094</v>
      </c>
      <c r="JB665">
        <v>1.260287539409167E-06</v>
      </c>
      <c r="JC665">
        <v>-2.747980142854786E-10</v>
      </c>
      <c r="JD665">
        <v>0.01164710740424388</v>
      </c>
      <c r="JE665">
        <v>0.002354074995816399</v>
      </c>
      <c r="JF665">
        <v>0.0004967520844642659</v>
      </c>
      <c r="JG665">
        <v>-1.558376616488758E-06</v>
      </c>
      <c r="JH665">
        <v>1</v>
      </c>
      <c r="JI665">
        <v>1955</v>
      </c>
      <c r="JJ665">
        <v>1</v>
      </c>
      <c r="JK665">
        <v>26</v>
      </c>
      <c r="JL665">
        <v>194499.1</v>
      </c>
      <c r="JM665">
        <v>194499.3</v>
      </c>
      <c r="JN665">
        <v>2.6355</v>
      </c>
      <c r="JO665">
        <v>2.6062</v>
      </c>
      <c r="JP665">
        <v>1.49658</v>
      </c>
      <c r="JQ665">
        <v>2.34619</v>
      </c>
      <c r="JR665">
        <v>1.54907</v>
      </c>
      <c r="JS665">
        <v>2.3584</v>
      </c>
      <c r="JT665">
        <v>36.5759</v>
      </c>
      <c r="JU665">
        <v>24.1663</v>
      </c>
      <c r="JV665">
        <v>18</v>
      </c>
      <c r="JW665">
        <v>483.966</v>
      </c>
      <c r="JX665">
        <v>486.544</v>
      </c>
      <c r="JY665">
        <v>27.1481</v>
      </c>
      <c r="JZ665">
        <v>29.1511</v>
      </c>
      <c r="KA665">
        <v>30.0001</v>
      </c>
      <c r="KB665">
        <v>29.4027</v>
      </c>
      <c r="KC665">
        <v>29.4079</v>
      </c>
      <c r="KD665">
        <v>52.8771</v>
      </c>
      <c r="KE665">
        <v>18.4041</v>
      </c>
      <c r="KF665">
        <v>54.39</v>
      </c>
      <c r="KG665">
        <v>27.1214</v>
      </c>
      <c r="KH665">
        <v>1189.03</v>
      </c>
      <c r="KI665">
        <v>19.6978</v>
      </c>
      <c r="KJ665">
        <v>101.831</v>
      </c>
      <c r="KK665">
        <v>91.4012</v>
      </c>
    </row>
    <row r="666" spans="1:297">
      <c r="A666">
        <v>648</v>
      </c>
      <c r="B666">
        <v>1758659556.1</v>
      </c>
      <c r="C666">
        <v>17923.09999990463</v>
      </c>
      <c r="D666" t="s">
        <v>1746</v>
      </c>
      <c r="E666" t="s">
        <v>1747</v>
      </c>
      <c r="F666">
        <v>5</v>
      </c>
      <c r="G666" t="s">
        <v>1413</v>
      </c>
      <c r="H666" t="s">
        <v>438</v>
      </c>
      <c r="I666">
        <v>1758659548.6</v>
      </c>
      <c r="J666">
        <f>(K666)/1000</f>
        <v>0</v>
      </c>
      <c r="K666">
        <f>IF(DP666, AN666, AH666)</f>
        <v>0</v>
      </c>
      <c r="L666">
        <f>IF(DP666, AI666, AG666)</f>
        <v>0</v>
      </c>
      <c r="M666">
        <f>DR666 - IF(AU666&gt;1, L666*DL666*100.0/(AW666), 0)</f>
        <v>0</v>
      </c>
      <c r="N666">
        <f>((T666-J666/2)*M666-L666)/(T666+J666/2)</f>
        <v>0</v>
      </c>
      <c r="O666">
        <f>N666*(DY666+DZ666)/1000.0</f>
        <v>0</v>
      </c>
      <c r="P666">
        <f>(DR666 - IF(AU666&gt;1, L666*DL666*100.0/(AW666), 0))*(DY666+DZ666)/1000.0</f>
        <v>0</v>
      </c>
      <c r="Q666">
        <f>2.0/((1/S666-1/R666)+SIGN(S666)*SQRT((1/S666-1/R666)*(1/S666-1/R666) + 4*DM666/((DM666+1)*(DM666+1))*(2*1/S666*1/R666-1/R666*1/R666)))</f>
        <v>0</v>
      </c>
      <c r="R666">
        <f>IF(LEFT(DN666,1)&lt;&gt;"0",IF(LEFT(DN666,1)="1",3.0,DO666),$D$5+$E$5*(EF666*DY666/($K$5*1000))+$F$5*(EF666*DY666/($K$5*1000))*MAX(MIN(DL666,$J$5),$I$5)*MAX(MIN(DL666,$J$5),$I$5)+$G$5*MAX(MIN(DL666,$J$5),$I$5)*(EF666*DY666/($K$5*1000))+$H$5*(EF666*DY666/($K$5*1000))*(EF666*DY666/($K$5*1000)))</f>
        <v>0</v>
      </c>
      <c r="S666">
        <f>J666*(1000-(1000*0.61365*exp(17.502*W666/(240.97+W666))/(DY666+DZ666)+DT666)/2)/(1000*0.61365*exp(17.502*W666/(240.97+W666))/(DY666+DZ666)-DT666)</f>
        <v>0</v>
      </c>
      <c r="T666">
        <f>1/((DM666+1)/(Q666/1.6)+1/(R666/1.37)) + DM666/((DM666+1)/(Q666/1.6) + DM666/(R666/1.37))</f>
        <v>0</v>
      </c>
      <c r="U666">
        <f>(DH666*DK666)</f>
        <v>0</v>
      </c>
      <c r="V666">
        <f>(EA666+(U666+2*0.95*5.67E-8*(((EA666+$B$9)+273)^4-(EA666+273)^4)-44100*J666)/(1.84*29.3*R666+8*0.95*5.67E-8*(EA666+273)^3))</f>
        <v>0</v>
      </c>
      <c r="W666">
        <f>($C$9*EB666+$D$9*EC666+$E$9*V666)</f>
        <v>0</v>
      </c>
      <c r="X666">
        <f>0.61365*exp(17.502*W666/(240.97+W666))</f>
        <v>0</v>
      </c>
      <c r="Y666">
        <f>(Z666/AA666*100)</f>
        <v>0</v>
      </c>
      <c r="Z666">
        <f>DT666*(DY666+DZ666)/1000</f>
        <v>0</v>
      </c>
      <c r="AA666">
        <f>0.61365*exp(17.502*EA666/(240.97+EA666))</f>
        <v>0</v>
      </c>
      <c r="AB666">
        <f>(X666-DT666*(DY666+DZ666)/1000)</f>
        <v>0</v>
      </c>
      <c r="AC666">
        <f>(-J666*44100)</f>
        <v>0</v>
      </c>
      <c r="AD666">
        <f>2*29.3*R666*0.92*(EA666-W666)</f>
        <v>0</v>
      </c>
      <c r="AE666">
        <f>2*0.95*5.67E-8*(((EA666+$B$9)+273)^4-(W666+273)^4)</f>
        <v>0</v>
      </c>
      <c r="AF666">
        <f>U666+AE666+AC666+AD666</f>
        <v>0</v>
      </c>
      <c r="AG666">
        <f>DX666*AU666*(DS666-DR666*(1000-AU666*DU666)/(1000-AU666*DT666))/(100*DL666)</f>
        <v>0</v>
      </c>
      <c r="AH666">
        <f>1000*DX666*AU666*(DT666-DU666)/(100*DL666*(1000-AU666*DT666))</f>
        <v>0</v>
      </c>
      <c r="AI666">
        <f>(AJ666 - AK666 - DY666*1E3/(8.314*(EA666+273.15)) * AM666/DX666 * AL666) * DX666/(100*DL666) * (1000 - DU666)/1000</f>
        <v>0</v>
      </c>
      <c r="AJ666">
        <v>1199.920435996441</v>
      </c>
      <c r="AK666">
        <v>1155.707090909091</v>
      </c>
      <c r="AL666">
        <v>3.345247966583746</v>
      </c>
      <c r="AM666">
        <v>65.18477943434209</v>
      </c>
      <c r="AN666">
        <f>(AP666 - AO666 + DY666*1E3/(8.314*(EA666+273.15)) * AR666/DX666 * AQ666) * DX666/(100*DL666) * 1000/(1000 - AP666)</f>
        <v>0</v>
      </c>
      <c r="AO666">
        <v>19.63136857707095</v>
      </c>
      <c r="AP666">
        <v>21.78358848484848</v>
      </c>
      <c r="AQ666">
        <v>-6.253949924951851E-05</v>
      </c>
      <c r="AR666">
        <v>105.4763033524908</v>
      </c>
      <c r="AS666">
        <v>0</v>
      </c>
      <c r="AT666">
        <v>0</v>
      </c>
      <c r="AU666">
        <f>IF(AS666*$H$15&gt;=AW666,1.0,(AW666/(AW666-AS666*$H$15)))</f>
        <v>0</v>
      </c>
      <c r="AV666">
        <f>(AU666-1)*100</f>
        <v>0</v>
      </c>
      <c r="AW666">
        <f>MAX(0,($B$15+$C$15*EF666)/(1+$D$15*EF666)*DY666/(EA666+273)*$E$15)</f>
        <v>0</v>
      </c>
      <c r="AX666" t="s">
        <v>439</v>
      </c>
      <c r="AY666" t="s">
        <v>439</v>
      </c>
      <c r="AZ666">
        <v>0</v>
      </c>
      <c r="BA666">
        <v>0</v>
      </c>
      <c r="BB666">
        <f>1-AZ666/BA666</f>
        <v>0</v>
      </c>
      <c r="BC666">
        <v>0</v>
      </c>
      <c r="BD666" t="s">
        <v>439</v>
      </c>
      <c r="BE666" t="s">
        <v>439</v>
      </c>
      <c r="BF666">
        <v>0</v>
      </c>
      <c r="BG666">
        <v>0</v>
      </c>
      <c r="BH666">
        <f>1-BF666/BG666</f>
        <v>0</v>
      </c>
      <c r="BI666">
        <v>0.5</v>
      </c>
      <c r="BJ666">
        <f>DI666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439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DH666">
        <f>$B$13*EG666+$C$13*EH666+$F$13*ES666*(1-EV666)</f>
        <v>0</v>
      </c>
      <c r="DI666">
        <f>DH666*DJ666</f>
        <v>0</v>
      </c>
      <c r="DJ666">
        <f>($B$13*$D$11+$C$13*$D$11+$F$13*((FF666+EX666)/MAX(FF666+EX666+FG666, 0.1)*$I$11+FG666/MAX(FF666+EX666+FG666, 0.1)*$J$11))/($B$13+$C$13+$F$13)</f>
        <v>0</v>
      </c>
      <c r="DK666">
        <f>($B$13*$K$11+$C$13*$K$11+$F$13*((FF666+EX666)/MAX(FF666+EX666+FG666, 0.1)*$P$11+FG666/MAX(FF666+EX666+FG666, 0.1)*$Q$11))/($B$13+$C$13+$F$13)</f>
        <v>0</v>
      </c>
      <c r="DL666">
        <v>5.79</v>
      </c>
      <c r="DM666">
        <v>0.5</v>
      </c>
      <c r="DN666" t="s">
        <v>440</v>
      </c>
      <c r="DO666">
        <v>2</v>
      </c>
      <c r="DP666" t="b">
        <v>1</v>
      </c>
      <c r="DQ666">
        <v>1758659548.6</v>
      </c>
      <c r="DR666">
        <v>1107.384074074074</v>
      </c>
      <c r="DS666">
        <v>1161.215925925926</v>
      </c>
      <c r="DT666">
        <v>21.79958148148148</v>
      </c>
      <c r="DU666">
        <v>19.63078518518518</v>
      </c>
      <c r="DV666">
        <v>1108.317037037037</v>
      </c>
      <c r="DW666">
        <v>21.5227037037037</v>
      </c>
      <c r="DX666">
        <v>500.0456666666666</v>
      </c>
      <c r="DY666">
        <v>90.22648148148149</v>
      </c>
      <c r="DZ666">
        <v>0.06836086296296295</v>
      </c>
      <c r="EA666">
        <v>28.73880370370371</v>
      </c>
      <c r="EB666">
        <v>30.0204037037037</v>
      </c>
      <c r="EC666">
        <v>999.9000000000001</v>
      </c>
      <c r="ED666">
        <v>0</v>
      </c>
      <c r="EE666">
        <v>0</v>
      </c>
      <c r="EF666">
        <v>9998.355925925927</v>
      </c>
      <c r="EG666">
        <v>0</v>
      </c>
      <c r="EH666">
        <v>11.3535</v>
      </c>
      <c r="EI666">
        <v>-53.83252222222223</v>
      </c>
      <c r="EJ666">
        <v>1132.063333333334</v>
      </c>
      <c r="EK666">
        <v>1184.468888888889</v>
      </c>
      <c r="EL666">
        <v>2.1688</v>
      </c>
      <c r="EM666">
        <v>1161.215925925926</v>
      </c>
      <c r="EN666">
        <v>19.63078518518518</v>
      </c>
      <c r="EO666">
        <v>1.966900370370371</v>
      </c>
      <c r="EP666">
        <v>1.771215925925926</v>
      </c>
      <c r="EQ666">
        <v>17.18035555555556</v>
      </c>
      <c r="ER666">
        <v>15.53505925925926</v>
      </c>
      <c r="ES666">
        <v>2000.002222222222</v>
      </c>
      <c r="ET666">
        <v>0.9799977777777775</v>
      </c>
      <c r="EU666">
        <v>0.02000242222222222</v>
      </c>
      <c r="EV666">
        <v>0</v>
      </c>
      <c r="EW666">
        <v>1038.643333333333</v>
      </c>
      <c r="EX666">
        <v>5.00078</v>
      </c>
      <c r="EY666">
        <v>20273.31111111111</v>
      </c>
      <c r="EZ666">
        <v>16379.64814814815</v>
      </c>
      <c r="FA666">
        <v>39.56003703703704</v>
      </c>
      <c r="FB666">
        <v>40.35633333333334</v>
      </c>
      <c r="FC666">
        <v>39.86781481481481</v>
      </c>
      <c r="FD666">
        <v>40.10837037037037</v>
      </c>
      <c r="FE666">
        <v>40.78214814814815</v>
      </c>
      <c r="FF666">
        <v>1955.092222222222</v>
      </c>
      <c r="FG666">
        <v>39.9</v>
      </c>
      <c r="FH666">
        <v>0</v>
      </c>
      <c r="FI666">
        <v>1758659554.8</v>
      </c>
      <c r="FJ666">
        <v>0</v>
      </c>
      <c r="FK666">
        <v>1038.682307692308</v>
      </c>
      <c r="FL666">
        <v>9.204786324804029</v>
      </c>
      <c r="FM666">
        <v>177.2034189683909</v>
      </c>
      <c r="FN666">
        <v>20274.16923076923</v>
      </c>
      <c r="FO666">
        <v>15</v>
      </c>
      <c r="FP666">
        <v>0</v>
      </c>
      <c r="FQ666" t="s">
        <v>441</v>
      </c>
      <c r="FR666">
        <v>1746989605.5</v>
      </c>
      <c r="FS666">
        <v>1746989593.5</v>
      </c>
      <c r="FT666">
        <v>0</v>
      </c>
      <c r="FU666">
        <v>-0.274</v>
      </c>
      <c r="FV666">
        <v>-0.002</v>
      </c>
      <c r="FW666">
        <v>2.549</v>
      </c>
      <c r="FX666">
        <v>0.129</v>
      </c>
      <c r="FY666">
        <v>420</v>
      </c>
      <c r="FZ666">
        <v>17</v>
      </c>
      <c r="GA666">
        <v>0.02</v>
      </c>
      <c r="GB666">
        <v>0.04</v>
      </c>
      <c r="GC666">
        <v>-53.62144878048781</v>
      </c>
      <c r="GD666">
        <v>-3.551335191637836</v>
      </c>
      <c r="GE666">
        <v>0.3716422428153915</v>
      </c>
      <c r="GF666">
        <v>0</v>
      </c>
      <c r="GG666">
        <v>1038.211470588235</v>
      </c>
      <c r="GH666">
        <v>9.473338433526575</v>
      </c>
      <c r="GI666">
        <v>0.9617848981510466</v>
      </c>
      <c r="GJ666">
        <v>0</v>
      </c>
      <c r="GK666">
        <v>2.176128048780488</v>
      </c>
      <c r="GL666">
        <v>-0.149249268292681</v>
      </c>
      <c r="GM666">
        <v>0.01479595663612556</v>
      </c>
      <c r="GN666">
        <v>0</v>
      </c>
      <c r="GO666">
        <v>0</v>
      </c>
      <c r="GP666">
        <v>3</v>
      </c>
      <c r="GQ666" t="s">
        <v>459</v>
      </c>
      <c r="GR666">
        <v>3.10223</v>
      </c>
      <c r="GS666">
        <v>2.72601</v>
      </c>
      <c r="GT666">
        <v>0.173254</v>
      </c>
      <c r="GU666">
        <v>0.178339</v>
      </c>
      <c r="GV666">
        <v>0.100353</v>
      </c>
      <c r="GW666">
        <v>0.094517</v>
      </c>
      <c r="GX666">
        <v>21583.4</v>
      </c>
      <c r="GY666">
        <v>19498.9</v>
      </c>
      <c r="GZ666">
        <v>26670.4</v>
      </c>
      <c r="HA666">
        <v>23953.7</v>
      </c>
      <c r="HB666">
        <v>38407</v>
      </c>
      <c r="HC666">
        <v>32078.3</v>
      </c>
      <c r="HD666">
        <v>46575.3</v>
      </c>
      <c r="HE666">
        <v>37902.2</v>
      </c>
      <c r="HF666">
        <v>1.86782</v>
      </c>
      <c r="HG666">
        <v>1.84962</v>
      </c>
      <c r="HH666">
        <v>0.181586</v>
      </c>
      <c r="HI666">
        <v>0</v>
      </c>
      <c r="HJ666">
        <v>27.0578</v>
      </c>
      <c r="HK666">
        <v>999.9</v>
      </c>
      <c r="HL666">
        <v>44.6</v>
      </c>
      <c r="HM666">
        <v>32.1</v>
      </c>
      <c r="HN666">
        <v>23.7373</v>
      </c>
      <c r="HO666">
        <v>60.5423</v>
      </c>
      <c r="HP666">
        <v>22.2596</v>
      </c>
      <c r="HQ666">
        <v>1</v>
      </c>
      <c r="HR666">
        <v>0.145879</v>
      </c>
      <c r="HS666">
        <v>0.284085</v>
      </c>
      <c r="HT666">
        <v>20.2797</v>
      </c>
      <c r="HU666">
        <v>5.21085</v>
      </c>
      <c r="HV666">
        <v>11.9798</v>
      </c>
      <c r="HW666">
        <v>4.96355</v>
      </c>
      <c r="HX666">
        <v>3.2744</v>
      </c>
      <c r="HY666">
        <v>9999</v>
      </c>
      <c r="HZ666">
        <v>9999</v>
      </c>
      <c r="IA666">
        <v>9999</v>
      </c>
      <c r="IB666">
        <v>999.9</v>
      </c>
      <c r="IC666">
        <v>1.86396</v>
      </c>
      <c r="ID666">
        <v>1.86005</v>
      </c>
      <c r="IE666">
        <v>1.85838</v>
      </c>
      <c r="IF666">
        <v>1.85975</v>
      </c>
      <c r="IG666">
        <v>1.85988</v>
      </c>
      <c r="IH666">
        <v>1.85837</v>
      </c>
      <c r="II666">
        <v>1.85745</v>
      </c>
      <c r="IJ666">
        <v>1.85242</v>
      </c>
      <c r="IK666">
        <v>0</v>
      </c>
      <c r="IL666">
        <v>0</v>
      </c>
      <c r="IM666">
        <v>0</v>
      </c>
      <c r="IN666">
        <v>0</v>
      </c>
      <c r="IO666" t="s">
        <v>443</v>
      </c>
      <c r="IP666" t="s">
        <v>444</v>
      </c>
      <c r="IQ666" t="s">
        <v>445</v>
      </c>
      <c r="IR666" t="s">
        <v>445</v>
      </c>
      <c r="IS666" t="s">
        <v>445</v>
      </c>
      <c r="IT666" t="s">
        <v>445</v>
      </c>
      <c r="IU666">
        <v>0</v>
      </c>
      <c r="IV666">
        <v>100</v>
      </c>
      <c r="IW666">
        <v>100</v>
      </c>
      <c r="IX666">
        <v>-0.91</v>
      </c>
      <c r="IY666">
        <v>0.2765</v>
      </c>
      <c r="IZ666">
        <v>-1.101190050776656</v>
      </c>
      <c r="JA666">
        <v>-0.0009077452495023094</v>
      </c>
      <c r="JB666">
        <v>1.260287539409167E-06</v>
      </c>
      <c r="JC666">
        <v>-2.747980142854786E-10</v>
      </c>
      <c r="JD666">
        <v>0.01164710740424388</v>
      </c>
      <c r="JE666">
        <v>0.002354074995816399</v>
      </c>
      <c r="JF666">
        <v>0.0004967520844642659</v>
      </c>
      <c r="JG666">
        <v>-1.558376616488758E-06</v>
      </c>
      <c r="JH666">
        <v>1</v>
      </c>
      <c r="JI666">
        <v>1955</v>
      </c>
      <c r="JJ666">
        <v>1</v>
      </c>
      <c r="JK666">
        <v>26</v>
      </c>
      <c r="JL666">
        <v>194499.2</v>
      </c>
      <c r="JM666">
        <v>194499.4</v>
      </c>
      <c r="JN666">
        <v>2.66113</v>
      </c>
      <c r="JO666">
        <v>2.6123</v>
      </c>
      <c r="JP666">
        <v>1.49658</v>
      </c>
      <c r="JQ666">
        <v>2.34619</v>
      </c>
      <c r="JR666">
        <v>1.54907</v>
      </c>
      <c r="JS666">
        <v>2.4231</v>
      </c>
      <c r="JT666">
        <v>36.5759</v>
      </c>
      <c r="JU666">
        <v>24.1663</v>
      </c>
      <c r="JV666">
        <v>18</v>
      </c>
      <c r="JW666">
        <v>483.711</v>
      </c>
      <c r="JX666">
        <v>486.739</v>
      </c>
      <c r="JY666">
        <v>27.1255</v>
      </c>
      <c r="JZ666">
        <v>29.1511</v>
      </c>
      <c r="KA666">
        <v>30.0001</v>
      </c>
      <c r="KB666">
        <v>29.402</v>
      </c>
      <c r="KC666">
        <v>29.4058</v>
      </c>
      <c r="KD666">
        <v>53.3993</v>
      </c>
      <c r="KE666">
        <v>18.4041</v>
      </c>
      <c r="KF666">
        <v>54.39</v>
      </c>
      <c r="KG666">
        <v>27.1032</v>
      </c>
      <c r="KH666">
        <v>1209.07</v>
      </c>
      <c r="KI666">
        <v>19.7267</v>
      </c>
      <c r="KJ666">
        <v>101.831</v>
      </c>
      <c r="KK666">
        <v>91.4014</v>
      </c>
    </row>
    <row r="667" spans="1:297">
      <c r="A667">
        <v>649</v>
      </c>
      <c r="B667">
        <v>1758659561.1</v>
      </c>
      <c r="C667">
        <v>17928.09999990463</v>
      </c>
      <c r="D667" t="s">
        <v>1748</v>
      </c>
      <c r="E667" t="s">
        <v>1749</v>
      </c>
      <c r="F667">
        <v>5</v>
      </c>
      <c r="G667" t="s">
        <v>1413</v>
      </c>
      <c r="H667" t="s">
        <v>438</v>
      </c>
      <c r="I667">
        <v>1758659553.314285</v>
      </c>
      <c r="J667">
        <f>(K667)/1000</f>
        <v>0</v>
      </c>
      <c r="K667">
        <f>IF(DP667, AN667, AH667)</f>
        <v>0</v>
      </c>
      <c r="L667">
        <f>IF(DP667, AI667, AG667)</f>
        <v>0</v>
      </c>
      <c r="M667">
        <f>DR667 - IF(AU667&gt;1, L667*DL667*100.0/(AW667), 0)</f>
        <v>0</v>
      </c>
      <c r="N667">
        <f>((T667-J667/2)*M667-L667)/(T667+J667/2)</f>
        <v>0</v>
      </c>
      <c r="O667">
        <f>N667*(DY667+DZ667)/1000.0</f>
        <v>0</v>
      </c>
      <c r="P667">
        <f>(DR667 - IF(AU667&gt;1, L667*DL667*100.0/(AW667), 0))*(DY667+DZ667)/1000.0</f>
        <v>0</v>
      </c>
      <c r="Q667">
        <f>2.0/((1/S667-1/R667)+SIGN(S667)*SQRT((1/S667-1/R667)*(1/S667-1/R667) + 4*DM667/((DM667+1)*(DM667+1))*(2*1/S667*1/R667-1/R667*1/R667)))</f>
        <v>0</v>
      </c>
      <c r="R667">
        <f>IF(LEFT(DN667,1)&lt;&gt;"0",IF(LEFT(DN667,1)="1",3.0,DO667),$D$5+$E$5*(EF667*DY667/($K$5*1000))+$F$5*(EF667*DY667/($K$5*1000))*MAX(MIN(DL667,$J$5),$I$5)*MAX(MIN(DL667,$J$5),$I$5)+$G$5*MAX(MIN(DL667,$J$5),$I$5)*(EF667*DY667/($K$5*1000))+$H$5*(EF667*DY667/($K$5*1000))*(EF667*DY667/($K$5*1000)))</f>
        <v>0</v>
      </c>
      <c r="S667">
        <f>J667*(1000-(1000*0.61365*exp(17.502*W667/(240.97+W667))/(DY667+DZ667)+DT667)/2)/(1000*0.61365*exp(17.502*W667/(240.97+W667))/(DY667+DZ667)-DT667)</f>
        <v>0</v>
      </c>
      <c r="T667">
        <f>1/((DM667+1)/(Q667/1.6)+1/(R667/1.37)) + DM667/((DM667+1)/(Q667/1.6) + DM667/(R667/1.37))</f>
        <v>0</v>
      </c>
      <c r="U667">
        <f>(DH667*DK667)</f>
        <v>0</v>
      </c>
      <c r="V667">
        <f>(EA667+(U667+2*0.95*5.67E-8*(((EA667+$B$9)+273)^4-(EA667+273)^4)-44100*J667)/(1.84*29.3*R667+8*0.95*5.67E-8*(EA667+273)^3))</f>
        <v>0</v>
      </c>
      <c r="W667">
        <f>($C$9*EB667+$D$9*EC667+$E$9*V667)</f>
        <v>0</v>
      </c>
      <c r="X667">
        <f>0.61365*exp(17.502*W667/(240.97+W667))</f>
        <v>0</v>
      </c>
      <c r="Y667">
        <f>(Z667/AA667*100)</f>
        <v>0</v>
      </c>
      <c r="Z667">
        <f>DT667*(DY667+DZ667)/1000</f>
        <v>0</v>
      </c>
      <c r="AA667">
        <f>0.61365*exp(17.502*EA667/(240.97+EA667))</f>
        <v>0</v>
      </c>
      <c r="AB667">
        <f>(X667-DT667*(DY667+DZ667)/1000)</f>
        <v>0</v>
      </c>
      <c r="AC667">
        <f>(-J667*44100)</f>
        <v>0</v>
      </c>
      <c r="AD667">
        <f>2*29.3*R667*0.92*(EA667-W667)</f>
        <v>0</v>
      </c>
      <c r="AE667">
        <f>2*0.95*5.67E-8*(((EA667+$B$9)+273)^4-(W667+273)^4)</f>
        <v>0</v>
      </c>
      <c r="AF667">
        <f>U667+AE667+AC667+AD667</f>
        <v>0</v>
      </c>
      <c r="AG667">
        <f>DX667*AU667*(DS667-DR667*(1000-AU667*DU667)/(1000-AU667*DT667))/(100*DL667)</f>
        <v>0</v>
      </c>
      <c r="AH667">
        <f>1000*DX667*AU667*(DT667-DU667)/(100*DL667*(1000-AU667*DT667))</f>
        <v>0</v>
      </c>
      <c r="AI667">
        <f>(AJ667 - AK667 - DY667*1E3/(8.314*(EA667+273.15)) * AM667/DX667 * AL667) * DX667/(100*DL667) * (1000 - DU667)/1000</f>
        <v>0</v>
      </c>
      <c r="AJ667">
        <v>1216.563518421928</v>
      </c>
      <c r="AK667">
        <v>1172.565757575757</v>
      </c>
      <c r="AL667">
        <v>3.348076561744524</v>
      </c>
      <c r="AM667">
        <v>65.18477943434209</v>
      </c>
      <c r="AN667">
        <f>(AP667 - AO667 + DY667*1E3/(8.314*(EA667+273.15)) * AR667/DX667 * AQ667) * DX667/(100*DL667) * 1000/(1000 - AP667)</f>
        <v>0</v>
      </c>
      <c r="AO667">
        <v>19.6340889004696</v>
      </c>
      <c r="AP667">
        <v>21.76989333333333</v>
      </c>
      <c r="AQ667">
        <v>-7.790456645155414E-05</v>
      </c>
      <c r="AR667">
        <v>105.4763033524908</v>
      </c>
      <c r="AS667">
        <v>0</v>
      </c>
      <c r="AT667">
        <v>0</v>
      </c>
      <c r="AU667">
        <f>IF(AS667*$H$15&gt;=AW667,1.0,(AW667/(AW667-AS667*$H$15)))</f>
        <v>0</v>
      </c>
      <c r="AV667">
        <f>(AU667-1)*100</f>
        <v>0</v>
      </c>
      <c r="AW667">
        <f>MAX(0,($B$15+$C$15*EF667)/(1+$D$15*EF667)*DY667/(EA667+273)*$E$15)</f>
        <v>0</v>
      </c>
      <c r="AX667" t="s">
        <v>439</v>
      </c>
      <c r="AY667" t="s">
        <v>439</v>
      </c>
      <c r="AZ667">
        <v>0</v>
      </c>
      <c r="BA667">
        <v>0</v>
      </c>
      <c r="BB667">
        <f>1-AZ667/BA667</f>
        <v>0</v>
      </c>
      <c r="BC667">
        <v>0</v>
      </c>
      <c r="BD667" t="s">
        <v>439</v>
      </c>
      <c r="BE667" t="s">
        <v>439</v>
      </c>
      <c r="BF667">
        <v>0</v>
      </c>
      <c r="BG667">
        <v>0</v>
      </c>
      <c r="BH667">
        <f>1-BF667/BG667</f>
        <v>0</v>
      </c>
      <c r="BI667">
        <v>0.5</v>
      </c>
      <c r="BJ667">
        <f>DI667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439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DH667">
        <f>$B$13*EG667+$C$13*EH667+$F$13*ES667*(1-EV667)</f>
        <v>0</v>
      </c>
      <c r="DI667">
        <f>DH667*DJ667</f>
        <v>0</v>
      </c>
      <c r="DJ667">
        <f>($B$13*$D$11+$C$13*$D$11+$F$13*((FF667+EX667)/MAX(FF667+EX667+FG667, 0.1)*$I$11+FG667/MAX(FF667+EX667+FG667, 0.1)*$J$11))/($B$13+$C$13+$F$13)</f>
        <v>0</v>
      </c>
      <c r="DK667">
        <f>($B$13*$K$11+$C$13*$K$11+$F$13*((FF667+EX667)/MAX(FF667+EX667+FG667, 0.1)*$P$11+FG667/MAX(FF667+EX667+FG667, 0.1)*$Q$11))/($B$13+$C$13+$F$13)</f>
        <v>0</v>
      </c>
      <c r="DL667">
        <v>5.79</v>
      </c>
      <c r="DM667">
        <v>0.5</v>
      </c>
      <c r="DN667" t="s">
        <v>440</v>
      </c>
      <c r="DO667">
        <v>2</v>
      </c>
      <c r="DP667" t="b">
        <v>1</v>
      </c>
      <c r="DQ667">
        <v>1758659553.314285</v>
      </c>
      <c r="DR667">
        <v>1123.021428571428</v>
      </c>
      <c r="DS667">
        <v>1176.878928571429</v>
      </c>
      <c r="DT667">
        <v>21.78798571428571</v>
      </c>
      <c r="DU667">
        <v>19.63175357142857</v>
      </c>
      <c r="DV667">
        <v>1123.940714285714</v>
      </c>
      <c r="DW667">
        <v>21.51134642857143</v>
      </c>
      <c r="DX667">
        <v>500.0466071428571</v>
      </c>
      <c r="DY667">
        <v>90.22565714285716</v>
      </c>
      <c r="DZ667">
        <v>0.06819394642857143</v>
      </c>
      <c r="EA667">
        <v>28.73748928571429</v>
      </c>
      <c r="EB667">
        <v>30.01740714285715</v>
      </c>
      <c r="EC667">
        <v>999.9000000000002</v>
      </c>
      <c r="ED667">
        <v>0</v>
      </c>
      <c r="EE667">
        <v>0</v>
      </c>
      <c r="EF667">
        <v>9990.650357142857</v>
      </c>
      <c r="EG667">
        <v>0</v>
      </c>
      <c r="EH667">
        <v>11.3535</v>
      </c>
      <c r="EI667">
        <v>-53.85716785714286</v>
      </c>
      <c r="EJ667">
        <v>1148.035714285714</v>
      </c>
      <c r="EK667">
        <v>1200.445714285714</v>
      </c>
      <c r="EL667">
        <v>2.156236428571428</v>
      </c>
      <c r="EM667">
        <v>1176.878928571429</v>
      </c>
      <c r="EN667">
        <v>19.63175357142857</v>
      </c>
      <c r="EO667">
        <v>1.965835714285715</v>
      </c>
      <c r="EP667">
        <v>1.771287142857142</v>
      </c>
      <c r="EQ667">
        <v>17.17180357142857</v>
      </c>
      <c r="ER667">
        <v>15.53569285714286</v>
      </c>
      <c r="ES667">
        <v>1999.9925</v>
      </c>
      <c r="ET667">
        <v>0.9799976785714283</v>
      </c>
      <c r="EU667">
        <v>0.02000252142857143</v>
      </c>
      <c r="EV667">
        <v>0</v>
      </c>
      <c r="EW667">
        <v>1039.3075</v>
      </c>
      <c r="EX667">
        <v>5.00078</v>
      </c>
      <c r="EY667">
        <v>20286.73214285714</v>
      </c>
      <c r="EZ667">
        <v>16379.56785714286</v>
      </c>
      <c r="FA667">
        <v>39.54664285714285</v>
      </c>
      <c r="FB667">
        <v>40.35474999999999</v>
      </c>
      <c r="FC667">
        <v>39.88364285714285</v>
      </c>
      <c r="FD667">
        <v>40.09339285714286</v>
      </c>
      <c r="FE667">
        <v>40.78096428571428</v>
      </c>
      <c r="FF667">
        <v>1955.0825</v>
      </c>
      <c r="FG667">
        <v>39.9</v>
      </c>
      <c r="FH667">
        <v>0</v>
      </c>
      <c r="FI667">
        <v>1758659559.6</v>
      </c>
      <c r="FJ667">
        <v>0</v>
      </c>
      <c r="FK667">
        <v>1039.339615384615</v>
      </c>
      <c r="FL667">
        <v>8.240341868600296</v>
      </c>
      <c r="FM667">
        <v>167.0085470582337</v>
      </c>
      <c r="FN667">
        <v>20287.77692307693</v>
      </c>
      <c r="FO667">
        <v>15</v>
      </c>
      <c r="FP667">
        <v>0</v>
      </c>
      <c r="FQ667" t="s">
        <v>441</v>
      </c>
      <c r="FR667">
        <v>1746989605.5</v>
      </c>
      <c r="FS667">
        <v>1746989593.5</v>
      </c>
      <c r="FT667">
        <v>0</v>
      </c>
      <c r="FU667">
        <v>-0.274</v>
      </c>
      <c r="FV667">
        <v>-0.002</v>
      </c>
      <c r="FW667">
        <v>2.549</v>
      </c>
      <c r="FX667">
        <v>0.129</v>
      </c>
      <c r="FY667">
        <v>420</v>
      </c>
      <c r="FZ667">
        <v>17</v>
      </c>
      <c r="GA667">
        <v>0.02</v>
      </c>
      <c r="GB667">
        <v>0.04</v>
      </c>
      <c r="GC667">
        <v>-53.76581951219512</v>
      </c>
      <c r="GD667">
        <v>-1.858110104529761</v>
      </c>
      <c r="GE667">
        <v>0.3032546255409093</v>
      </c>
      <c r="GF667">
        <v>0</v>
      </c>
      <c r="GG667">
        <v>1038.726176470588</v>
      </c>
      <c r="GH667">
        <v>8.831321613659357</v>
      </c>
      <c r="GI667">
        <v>0.9012377590125215</v>
      </c>
      <c r="GJ667">
        <v>0</v>
      </c>
      <c r="GK667">
        <v>2.165970731707318</v>
      </c>
      <c r="GL667">
        <v>-0.1500148432055724</v>
      </c>
      <c r="GM667">
        <v>0.01489343666056176</v>
      </c>
      <c r="GN667">
        <v>0</v>
      </c>
      <c r="GO667">
        <v>0</v>
      </c>
      <c r="GP667">
        <v>3</v>
      </c>
      <c r="GQ667" t="s">
        <v>459</v>
      </c>
      <c r="GR667">
        <v>3.10234</v>
      </c>
      <c r="GS667">
        <v>2.72648</v>
      </c>
      <c r="GT667">
        <v>0.174818</v>
      </c>
      <c r="GU667">
        <v>0.179789</v>
      </c>
      <c r="GV667">
        <v>0.100311</v>
      </c>
      <c r="GW667">
        <v>0.09456779999999999</v>
      </c>
      <c r="GX667">
        <v>21542.7</v>
      </c>
      <c r="GY667">
        <v>19464.5</v>
      </c>
      <c r="GZ667">
        <v>26670.5</v>
      </c>
      <c r="HA667">
        <v>23953.7</v>
      </c>
      <c r="HB667">
        <v>38409.1</v>
      </c>
      <c r="HC667">
        <v>32076.8</v>
      </c>
      <c r="HD667">
        <v>46575.5</v>
      </c>
      <c r="HE667">
        <v>37902.4</v>
      </c>
      <c r="HF667">
        <v>1.86852</v>
      </c>
      <c r="HG667">
        <v>1.84942</v>
      </c>
      <c r="HH667">
        <v>0.180639</v>
      </c>
      <c r="HI667">
        <v>0</v>
      </c>
      <c r="HJ667">
        <v>27.0592</v>
      </c>
      <c r="HK667">
        <v>999.9</v>
      </c>
      <c r="HL667">
        <v>44.6</v>
      </c>
      <c r="HM667">
        <v>32.1</v>
      </c>
      <c r="HN667">
        <v>23.7402</v>
      </c>
      <c r="HO667">
        <v>60.2523</v>
      </c>
      <c r="HP667">
        <v>22.2596</v>
      </c>
      <c r="HQ667">
        <v>1</v>
      </c>
      <c r="HR667">
        <v>0.145859</v>
      </c>
      <c r="HS667">
        <v>0.291299</v>
      </c>
      <c r="HT667">
        <v>20.2799</v>
      </c>
      <c r="HU667">
        <v>5.2116</v>
      </c>
      <c r="HV667">
        <v>11.98</v>
      </c>
      <c r="HW667">
        <v>4.96345</v>
      </c>
      <c r="HX667">
        <v>3.27443</v>
      </c>
      <c r="HY667">
        <v>9999</v>
      </c>
      <c r="HZ667">
        <v>9999</v>
      </c>
      <c r="IA667">
        <v>9999</v>
      </c>
      <c r="IB667">
        <v>999.9</v>
      </c>
      <c r="IC667">
        <v>1.86397</v>
      </c>
      <c r="ID667">
        <v>1.86007</v>
      </c>
      <c r="IE667">
        <v>1.85839</v>
      </c>
      <c r="IF667">
        <v>1.85976</v>
      </c>
      <c r="IG667">
        <v>1.85989</v>
      </c>
      <c r="IH667">
        <v>1.85837</v>
      </c>
      <c r="II667">
        <v>1.85745</v>
      </c>
      <c r="IJ667">
        <v>1.85242</v>
      </c>
      <c r="IK667">
        <v>0</v>
      </c>
      <c r="IL667">
        <v>0</v>
      </c>
      <c r="IM667">
        <v>0</v>
      </c>
      <c r="IN667">
        <v>0</v>
      </c>
      <c r="IO667" t="s">
        <v>443</v>
      </c>
      <c r="IP667" t="s">
        <v>444</v>
      </c>
      <c r="IQ667" t="s">
        <v>445</v>
      </c>
      <c r="IR667" t="s">
        <v>445</v>
      </c>
      <c r="IS667" t="s">
        <v>445</v>
      </c>
      <c r="IT667" t="s">
        <v>445</v>
      </c>
      <c r="IU667">
        <v>0</v>
      </c>
      <c r="IV667">
        <v>100</v>
      </c>
      <c r="IW667">
        <v>100</v>
      </c>
      <c r="IX667">
        <v>-0.9</v>
      </c>
      <c r="IY667">
        <v>0.2763</v>
      </c>
      <c r="IZ667">
        <v>-1.101190050776656</v>
      </c>
      <c r="JA667">
        <v>-0.0009077452495023094</v>
      </c>
      <c r="JB667">
        <v>1.260287539409167E-06</v>
      </c>
      <c r="JC667">
        <v>-2.747980142854786E-10</v>
      </c>
      <c r="JD667">
        <v>0.01164710740424388</v>
      </c>
      <c r="JE667">
        <v>0.002354074995816399</v>
      </c>
      <c r="JF667">
        <v>0.0004967520844642659</v>
      </c>
      <c r="JG667">
        <v>-1.558376616488758E-06</v>
      </c>
      <c r="JH667">
        <v>1</v>
      </c>
      <c r="JI667">
        <v>1955</v>
      </c>
      <c r="JJ667">
        <v>1</v>
      </c>
      <c r="JK667">
        <v>26</v>
      </c>
      <c r="JL667">
        <v>194499.3</v>
      </c>
      <c r="JM667">
        <v>194499.5</v>
      </c>
      <c r="JN667">
        <v>2.69165</v>
      </c>
      <c r="JO667">
        <v>2.60376</v>
      </c>
      <c r="JP667">
        <v>1.49658</v>
      </c>
      <c r="JQ667">
        <v>2.34619</v>
      </c>
      <c r="JR667">
        <v>1.54907</v>
      </c>
      <c r="JS667">
        <v>2.46338</v>
      </c>
      <c r="JT667">
        <v>36.5759</v>
      </c>
      <c r="JU667">
        <v>24.1751</v>
      </c>
      <c r="JV667">
        <v>18</v>
      </c>
      <c r="JW667">
        <v>484.102</v>
      </c>
      <c r="JX667">
        <v>486.595</v>
      </c>
      <c r="JY667">
        <v>27.1047</v>
      </c>
      <c r="JZ667">
        <v>29.1486</v>
      </c>
      <c r="KA667">
        <v>30.0001</v>
      </c>
      <c r="KB667">
        <v>29.3995</v>
      </c>
      <c r="KC667">
        <v>29.4041</v>
      </c>
      <c r="KD667">
        <v>54.0112</v>
      </c>
      <c r="KE667">
        <v>18.1336</v>
      </c>
      <c r="KF667">
        <v>54.39</v>
      </c>
      <c r="KG667">
        <v>27.0904</v>
      </c>
      <c r="KH667">
        <v>1222.44</v>
      </c>
      <c r="KI667">
        <v>19.762</v>
      </c>
      <c r="KJ667">
        <v>101.831</v>
      </c>
      <c r="KK667">
        <v>91.40170000000001</v>
      </c>
    </row>
    <row r="668" spans="1:297">
      <c r="A668">
        <v>650</v>
      </c>
      <c r="B668">
        <v>1758659566.1</v>
      </c>
      <c r="C668">
        <v>17933.09999990463</v>
      </c>
      <c r="D668" t="s">
        <v>1750</v>
      </c>
      <c r="E668" t="s">
        <v>1751</v>
      </c>
      <c r="F668">
        <v>5</v>
      </c>
      <c r="G668" t="s">
        <v>1413</v>
      </c>
      <c r="H668" t="s">
        <v>438</v>
      </c>
      <c r="I668">
        <v>1758659558.6</v>
      </c>
      <c r="J668">
        <f>(K668)/1000</f>
        <v>0</v>
      </c>
      <c r="K668">
        <f>IF(DP668, AN668, AH668)</f>
        <v>0</v>
      </c>
      <c r="L668">
        <f>IF(DP668, AI668, AG668)</f>
        <v>0</v>
      </c>
      <c r="M668">
        <f>DR668 - IF(AU668&gt;1, L668*DL668*100.0/(AW668), 0)</f>
        <v>0</v>
      </c>
      <c r="N668">
        <f>((T668-J668/2)*M668-L668)/(T668+J668/2)</f>
        <v>0</v>
      </c>
      <c r="O668">
        <f>N668*(DY668+DZ668)/1000.0</f>
        <v>0</v>
      </c>
      <c r="P668">
        <f>(DR668 - IF(AU668&gt;1, L668*DL668*100.0/(AW668), 0))*(DY668+DZ668)/1000.0</f>
        <v>0</v>
      </c>
      <c r="Q668">
        <f>2.0/((1/S668-1/R668)+SIGN(S668)*SQRT((1/S668-1/R668)*(1/S668-1/R668) + 4*DM668/((DM668+1)*(DM668+1))*(2*1/S668*1/R668-1/R668*1/R668)))</f>
        <v>0</v>
      </c>
      <c r="R668">
        <f>IF(LEFT(DN668,1)&lt;&gt;"0",IF(LEFT(DN668,1)="1",3.0,DO668),$D$5+$E$5*(EF668*DY668/($K$5*1000))+$F$5*(EF668*DY668/($K$5*1000))*MAX(MIN(DL668,$J$5),$I$5)*MAX(MIN(DL668,$J$5),$I$5)+$G$5*MAX(MIN(DL668,$J$5),$I$5)*(EF668*DY668/($K$5*1000))+$H$5*(EF668*DY668/($K$5*1000))*(EF668*DY668/($K$5*1000)))</f>
        <v>0</v>
      </c>
      <c r="S668">
        <f>J668*(1000-(1000*0.61365*exp(17.502*W668/(240.97+W668))/(DY668+DZ668)+DT668)/2)/(1000*0.61365*exp(17.502*W668/(240.97+W668))/(DY668+DZ668)-DT668)</f>
        <v>0</v>
      </c>
      <c r="T668">
        <f>1/((DM668+1)/(Q668/1.6)+1/(R668/1.37)) + DM668/((DM668+1)/(Q668/1.6) + DM668/(R668/1.37))</f>
        <v>0</v>
      </c>
      <c r="U668">
        <f>(DH668*DK668)</f>
        <v>0</v>
      </c>
      <c r="V668">
        <f>(EA668+(U668+2*0.95*5.67E-8*(((EA668+$B$9)+273)^4-(EA668+273)^4)-44100*J668)/(1.84*29.3*R668+8*0.95*5.67E-8*(EA668+273)^3))</f>
        <v>0</v>
      </c>
      <c r="W668">
        <f>($C$9*EB668+$D$9*EC668+$E$9*V668)</f>
        <v>0</v>
      </c>
      <c r="X668">
        <f>0.61365*exp(17.502*W668/(240.97+W668))</f>
        <v>0</v>
      </c>
      <c r="Y668">
        <f>(Z668/AA668*100)</f>
        <v>0</v>
      </c>
      <c r="Z668">
        <f>DT668*(DY668+DZ668)/1000</f>
        <v>0</v>
      </c>
      <c r="AA668">
        <f>0.61365*exp(17.502*EA668/(240.97+EA668))</f>
        <v>0</v>
      </c>
      <c r="AB668">
        <f>(X668-DT668*(DY668+DZ668)/1000)</f>
        <v>0</v>
      </c>
      <c r="AC668">
        <f>(-J668*44100)</f>
        <v>0</v>
      </c>
      <c r="AD668">
        <f>2*29.3*R668*0.92*(EA668-W668)</f>
        <v>0</v>
      </c>
      <c r="AE668">
        <f>2*0.95*5.67E-8*(((EA668+$B$9)+273)^4-(W668+273)^4)</f>
        <v>0</v>
      </c>
      <c r="AF668">
        <f>U668+AE668+AC668+AD668</f>
        <v>0</v>
      </c>
      <c r="AG668">
        <f>DX668*AU668*(DS668-DR668*(1000-AU668*DU668)/(1000-AU668*DT668))/(100*DL668)</f>
        <v>0</v>
      </c>
      <c r="AH668">
        <f>1000*DX668*AU668*(DT668-DU668)/(100*DL668*(1000-AU668*DT668))</f>
        <v>0</v>
      </c>
      <c r="AI668">
        <f>(AJ668 - AK668 - DY668*1E3/(8.314*(EA668+273.15)) * AM668/DX668 * AL668) * DX668/(100*DL668) * (1000 - DU668)/1000</f>
        <v>0</v>
      </c>
      <c r="AJ668">
        <v>1232.822739775141</v>
      </c>
      <c r="AK668">
        <v>1188.929393939394</v>
      </c>
      <c r="AL668">
        <v>3.285629430561016</v>
      </c>
      <c r="AM668">
        <v>65.18477943434209</v>
      </c>
      <c r="AN668">
        <f>(AP668 - AO668 + DY668*1E3/(8.314*(EA668+273.15)) * AR668/DX668 * AQ668) * DX668/(100*DL668) * 1000/(1000 - AP668)</f>
        <v>0</v>
      </c>
      <c r="AO668">
        <v>19.66300604452472</v>
      </c>
      <c r="AP668">
        <v>21.7637006060606</v>
      </c>
      <c r="AQ668">
        <v>-2.176930612667945E-05</v>
      </c>
      <c r="AR668">
        <v>105.4763033524908</v>
      </c>
      <c r="AS668">
        <v>0</v>
      </c>
      <c r="AT668">
        <v>0</v>
      </c>
      <c r="AU668">
        <f>IF(AS668*$H$15&gt;=AW668,1.0,(AW668/(AW668-AS668*$H$15)))</f>
        <v>0</v>
      </c>
      <c r="AV668">
        <f>(AU668-1)*100</f>
        <v>0</v>
      </c>
      <c r="AW668">
        <f>MAX(0,($B$15+$C$15*EF668)/(1+$D$15*EF668)*DY668/(EA668+273)*$E$15)</f>
        <v>0</v>
      </c>
      <c r="AX668" t="s">
        <v>439</v>
      </c>
      <c r="AY668" t="s">
        <v>439</v>
      </c>
      <c r="AZ668">
        <v>0</v>
      </c>
      <c r="BA668">
        <v>0</v>
      </c>
      <c r="BB668">
        <f>1-AZ668/BA668</f>
        <v>0</v>
      </c>
      <c r="BC668">
        <v>0</v>
      </c>
      <c r="BD668" t="s">
        <v>439</v>
      </c>
      <c r="BE668" t="s">
        <v>439</v>
      </c>
      <c r="BF668">
        <v>0</v>
      </c>
      <c r="BG668">
        <v>0</v>
      </c>
      <c r="BH668">
        <f>1-BF668/BG668</f>
        <v>0</v>
      </c>
      <c r="BI668">
        <v>0.5</v>
      </c>
      <c r="BJ668">
        <f>DI668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439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DH668">
        <f>$B$13*EG668+$C$13*EH668+$F$13*ES668*(1-EV668)</f>
        <v>0</v>
      </c>
      <c r="DI668">
        <f>DH668*DJ668</f>
        <v>0</v>
      </c>
      <c r="DJ668">
        <f>($B$13*$D$11+$C$13*$D$11+$F$13*((FF668+EX668)/MAX(FF668+EX668+FG668, 0.1)*$I$11+FG668/MAX(FF668+EX668+FG668, 0.1)*$J$11))/($B$13+$C$13+$F$13)</f>
        <v>0</v>
      </c>
      <c r="DK668">
        <f>($B$13*$K$11+$C$13*$K$11+$F$13*((FF668+EX668)/MAX(FF668+EX668+FG668, 0.1)*$P$11+FG668/MAX(FF668+EX668+FG668, 0.1)*$Q$11))/($B$13+$C$13+$F$13)</f>
        <v>0</v>
      </c>
      <c r="DL668">
        <v>5.79</v>
      </c>
      <c r="DM668">
        <v>0.5</v>
      </c>
      <c r="DN668" t="s">
        <v>440</v>
      </c>
      <c r="DO668">
        <v>2</v>
      </c>
      <c r="DP668" t="b">
        <v>1</v>
      </c>
      <c r="DQ668">
        <v>1758659558.6</v>
      </c>
      <c r="DR668">
        <v>1140.374074074074</v>
      </c>
      <c r="DS668">
        <v>1194.145555555556</v>
      </c>
      <c r="DT668">
        <v>21.77584074074074</v>
      </c>
      <c r="DU668">
        <v>19.64161111111111</v>
      </c>
      <c r="DV668">
        <v>1141.277037037037</v>
      </c>
      <c r="DW668">
        <v>21.49945555555556</v>
      </c>
      <c r="DX668">
        <v>500.0350740740741</v>
      </c>
      <c r="DY668">
        <v>90.22491481481481</v>
      </c>
      <c r="DZ668">
        <v>0.06797270740740741</v>
      </c>
      <c r="EA668">
        <v>28.73461111111111</v>
      </c>
      <c r="EB668">
        <v>30.01421111111111</v>
      </c>
      <c r="EC668">
        <v>999.9000000000001</v>
      </c>
      <c r="ED668">
        <v>0</v>
      </c>
      <c r="EE668">
        <v>0</v>
      </c>
      <c r="EF668">
        <v>10005.61222222222</v>
      </c>
      <c r="EG668">
        <v>0</v>
      </c>
      <c r="EH668">
        <v>11.3535</v>
      </c>
      <c r="EI668">
        <v>-53.77097037037038</v>
      </c>
      <c r="EJ668">
        <v>1165.76037037037</v>
      </c>
      <c r="EK668">
        <v>1218.07037037037</v>
      </c>
      <c r="EL668">
        <v>2.134223703703704</v>
      </c>
      <c r="EM668">
        <v>1194.145555555556</v>
      </c>
      <c r="EN668">
        <v>19.64161111111111</v>
      </c>
      <c r="EO668">
        <v>1.964723333333333</v>
      </c>
      <c r="EP668">
        <v>1.772162962962963</v>
      </c>
      <c r="EQ668">
        <v>17.16286666666667</v>
      </c>
      <c r="ER668">
        <v>15.54339259259259</v>
      </c>
      <c r="ES668">
        <v>2000.014814814815</v>
      </c>
      <c r="ET668">
        <v>0.9799978888888886</v>
      </c>
      <c r="EU668">
        <v>0.02000231111111111</v>
      </c>
      <c r="EV668">
        <v>0</v>
      </c>
      <c r="EW668">
        <v>1040.019259259259</v>
      </c>
      <c r="EX668">
        <v>5.00078</v>
      </c>
      <c r="EY668">
        <v>20300.95185185186</v>
      </c>
      <c r="EZ668">
        <v>16379.74814814815</v>
      </c>
      <c r="FA668">
        <v>39.54144444444443</v>
      </c>
      <c r="FB668">
        <v>40.354</v>
      </c>
      <c r="FC668">
        <v>39.91637037037037</v>
      </c>
      <c r="FD668">
        <v>40.09455555555555</v>
      </c>
      <c r="FE668">
        <v>40.78448148148147</v>
      </c>
      <c r="FF668">
        <v>1955.104814814815</v>
      </c>
      <c r="FG668">
        <v>39.9</v>
      </c>
      <c r="FH668">
        <v>0</v>
      </c>
      <c r="FI668">
        <v>1758659564.4</v>
      </c>
      <c r="FJ668">
        <v>0</v>
      </c>
      <c r="FK668">
        <v>1039.992307692308</v>
      </c>
      <c r="FL668">
        <v>7.548034168121087</v>
      </c>
      <c r="FM668">
        <v>151.2820512885671</v>
      </c>
      <c r="FN668">
        <v>20300.55384615385</v>
      </c>
      <c r="FO668">
        <v>15</v>
      </c>
      <c r="FP668">
        <v>0</v>
      </c>
      <c r="FQ668" t="s">
        <v>441</v>
      </c>
      <c r="FR668">
        <v>1746989605.5</v>
      </c>
      <c r="FS668">
        <v>1746989593.5</v>
      </c>
      <c r="FT668">
        <v>0</v>
      </c>
      <c r="FU668">
        <v>-0.274</v>
      </c>
      <c r="FV668">
        <v>-0.002</v>
      </c>
      <c r="FW668">
        <v>2.549</v>
      </c>
      <c r="FX668">
        <v>0.129</v>
      </c>
      <c r="FY668">
        <v>420</v>
      </c>
      <c r="FZ668">
        <v>17</v>
      </c>
      <c r="GA668">
        <v>0.02</v>
      </c>
      <c r="GB668">
        <v>0.04</v>
      </c>
      <c r="GC668">
        <v>-53.79259512195122</v>
      </c>
      <c r="GD668">
        <v>1.101430662020817</v>
      </c>
      <c r="GE668">
        <v>0.2548199545649774</v>
      </c>
      <c r="GF668">
        <v>0</v>
      </c>
      <c r="GG668">
        <v>1039.568235294118</v>
      </c>
      <c r="GH668">
        <v>7.930328488564951</v>
      </c>
      <c r="GI668">
        <v>0.8210268699057685</v>
      </c>
      <c r="GJ668">
        <v>0</v>
      </c>
      <c r="GK668">
        <v>2.144886097560975</v>
      </c>
      <c r="GL668">
        <v>-0.2386651567944276</v>
      </c>
      <c r="GM668">
        <v>0.02435209720803336</v>
      </c>
      <c r="GN668">
        <v>0</v>
      </c>
      <c r="GO668">
        <v>0</v>
      </c>
      <c r="GP668">
        <v>3</v>
      </c>
      <c r="GQ668" t="s">
        <v>459</v>
      </c>
      <c r="GR668">
        <v>3.10218</v>
      </c>
      <c r="GS668">
        <v>2.72616</v>
      </c>
      <c r="GT668">
        <v>0.176328</v>
      </c>
      <c r="GU668">
        <v>0.181299</v>
      </c>
      <c r="GV668">
        <v>0.100295</v>
      </c>
      <c r="GW668">
        <v>0.0946741</v>
      </c>
      <c r="GX668">
        <v>21503.1</v>
      </c>
      <c r="GY668">
        <v>19428.7</v>
      </c>
      <c r="GZ668">
        <v>26670.3</v>
      </c>
      <c r="HA668">
        <v>23953.7</v>
      </c>
      <c r="HB668">
        <v>38410</v>
      </c>
      <c r="HC668">
        <v>32072.9</v>
      </c>
      <c r="HD668">
        <v>46575.5</v>
      </c>
      <c r="HE668">
        <v>37902.1</v>
      </c>
      <c r="HF668">
        <v>1.868</v>
      </c>
      <c r="HG668">
        <v>1.84975</v>
      </c>
      <c r="HH668">
        <v>0.181012</v>
      </c>
      <c r="HI668">
        <v>0</v>
      </c>
      <c r="HJ668">
        <v>27.0592</v>
      </c>
      <c r="HK668">
        <v>999.9</v>
      </c>
      <c r="HL668">
        <v>44.6</v>
      </c>
      <c r="HM668">
        <v>32.1</v>
      </c>
      <c r="HN668">
        <v>23.7382</v>
      </c>
      <c r="HO668">
        <v>60.8323</v>
      </c>
      <c r="HP668">
        <v>22.3718</v>
      </c>
      <c r="HQ668">
        <v>1</v>
      </c>
      <c r="HR668">
        <v>0.145744</v>
      </c>
      <c r="HS668">
        <v>0.290316</v>
      </c>
      <c r="HT668">
        <v>20.2798</v>
      </c>
      <c r="HU668">
        <v>5.20995</v>
      </c>
      <c r="HV668">
        <v>11.9798</v>
      </c>
      <c r="HW668">
        <v>4.9634</v>
      </c>
      <c r="HX668">
        <v>3.2744</v>
      </c>
      <c r="HY668">
        <v>9999</v>
      </c>
      <c r="HZ668">
        <v>9999</v>
      </c>
      <c r="IA668">
        <v>9999</v>
      </c>
      <c r="IB668">
        <v>999.9</v>
      </c>
      <c r="IC668">
        <v>1.86396</v>
      </c>
      <c r="ID668">
        <v>1.86005</v>
      </c>
      <c r="IE668">
        <v>1.8584</v>
      </c>
      <c r="IF668">
        <v>1.85975</v>
      </c>
      <c r="IG668">
        <v>1.85988</v>
      </c>
      <c r="IH668">
        <v>1.85838</v>
      </c>
      <c r="II668">
        <v>1.85745</v>
      </c>
      <c r="IJ668">
        <v>1.85242</v>
      </c>
      <c r="IK668">
        <v>0</v>
      </c>
      <c r="IL668">
        <v>0</v>
      </c>
      <c r="IM668">
        <v>0</v>
      </c>
      <c r="IN668">
        <v>0</v>
      </c>
      <c r="IO668" t="s">
        <v>443</v>
      </c>
      <c r="IP668" t="s">
        <v>444</v>
      </c>
      <c r="IQ668" t="s">
        <v>445</v>
      </c>
      <c r="IR668" t="s">
        <v>445</v>
      </c>
      <c r="IS668" t="s">
        <v>445</v>
      </c>
      <c r="IT668" t="s">
        <v>445</v>
      </c>
      <c r="IU668">
        <v>0</v>
      </c>
      <c r="IV668">
        <v>100</v>
      </c>
      <c r="IW668">
        <v>100</v>
      </c>
      <c r="IX668">
        <v>-0.88</v>
      </c>
      <c r="IY668">
        <v>0.2761</v>
      </c>
      <c r="IZ668">
        <v>-1.101190050776656</v>
      </c>
      <c r="JA668">
        <v>-0.0009077452495023094</v>
      </c>
      <c r="JB668">
        <v>1.260287539409167E-06</v>
      </c>
      <c r="JC668">
        <v>-2.747980142854786E-10</v>
      </c>
      <c r="JD668">
        <v>0.01164710740424388</v>
      </c>
      <c r="JE668">
        <v>0.002354074995816399</v>
      </c>
      <c r="JF668">
        <v>0.0004967520844642659</v>
      </c>
      <c r="JG668">
        <v>-1.558376616488758E-06</v>
      </c>
      <c r="JH668">
        <v>1</v>
      </c>
      <c r="JI668">
        <v>1955</v>
      </c>
      <c r="JJ668">
        <v>1</v>
      </c>
      <c r="JK668">
        <v>26</v>
      </c>
      <c r="JL668">
        <v>194499.3</v>
      </c>
      <c r="JM668">
        <v>194499.5</v>
      </c>
      <c r="JN668">
        <v>2.71973</v>
      </c>
      <c r="JO668">
        <v>2.6062</v>
      </c>
      <c r="JP668">
        <v>1.49658</v>
      </c>
      <c r="JQ668">
        <v>2.34619</v>
      </c>
      <c r="JR668">
        <v>1.54907</v>
      </c>
      <c r="JS668">
        <v>2.47192</v>
      </c>
      <c r="JT668">
        <v>36.5759</v>
      </c>
      <c r="JU668">
        <v>24.1838</v>
      </c>
      <c r="JV668">
        <v>18</v>
      </c>
      <c r="JW668">
        <v>483.795</v>
      </c>
      <c r="JX668">
        <v>486.8</v>
      </c>
      <c r="JY668">
        <v>27.0899</v>
      </c>
      <c r="JZ668">
        <v>29.1486</v>
      </c>
      <c r="KA668">
        <v>30.0002</v>
      </c>
      <c r="KB668">
        <v>29.3995</v>
      </c>
      <c r="KC668">
        <v>29.4033</v>
      </c>
      <c r="KD668">
        <v>54.5628</v>
      </c>
      <c r="KE668">
        <v>17.8567</v>
      </c>
      <c r="KF668">
        <v>54.39</v>
      </c>
      <c r="KG668">
        <v>27.0792</v>
      </c>
      <c r="KH668">
        <v>1242.51</v>
      </c>
      <c r="KI668">
        <v>19.7834</v>
      </c>
      <c r="KJ668">
        <v>101.831</v>
      </c>
      <c r="KK668">
        <v>91.4012</v>
      </c>
    </row>
    <row r="669" spans="1:297">
      <c r="A669">
        <v>651</v>
      </c>
      <c r="B669">
        <v>1758659571.1</v>
      </c>
      <c r="C669">
        <v>17938.09999990463</v>
      </c>
      <c r="D669" t="s">
        <v>1752</v>
      </c>
      <c r="E669" t="s">
        <v>1753</v>
      </c>
      <c r="F669">
        <v>5</v>
      </c>
      <c r="G669" t="s">
        <v>1413</v>
      </c>
      <c r="H669" t="s">
        <v>438</v>
      </c>
      <c r="I669">
        <v>1758659563.314285</v>
      </c>
      <c r="J669">
        <f>(K669)/1000</f>
        <v>0</v>
      </c>
      <c r="K669">
        <f>IF(DP669, AN669, AH669)</f>
        <v>0</v>
      </c>
      <c r="L669">
        <f>IF(DP669, AI669, AG669)</f>
        <v>0</v>
      </c>
      <c r="M669">
        <f>DR669 - IF(AU669&gt;1, L669*DL669*100.0/(AW669), 0)</f>
        <v>0</v>
      </c>
      <c r="N669">
        <f>((T669-J669/2)*M669-L669)/(T669+J669/2)</f>
        <v>0</v>
      </c>
      <c r="O669">
        <f>N669*(DY669+DZ669)/1000.0</f>
        <v>0</v>
      </c>
      <c r="P669">
        <f>(DR669 - IF(AU669&gt;1, L669*DL669*100.0/(AW669), 0))*(DY669+DZ669)/1000.0</f>
        <v>0</v>
      </c>
      <c r="Q669">
        <f>2.0/((1/S669-1/R669)+SIGN(S669)*SQRT((1/S669-1/R669)*(1/S669-1/R669) + 4*DM669/((DM669+1)*(DM669+1))*(2*1/S669*1/R669-1/R669*1/R669)))</f>
        <v>0</v>
      </c>
      <c r="R669">
        <f>IF(LEFT(DN669,1)&lt;&gt;"0",IF(LEFT(DN669,1)="1",3.0,DO669),$D$5+$E$5*(EF669*DY669/($K$5*1000))+$F$5*(EF669*DY669/($K$5*1000))*MAX(MIN(DL669,$J$5),$I$5)*MAX(MIN(DL669,$J$5),$I$5)+$G$5*MAX(MIN(DL669,$J$5),$I$5)*(EF669*DY669/($K$5*1000))+$H$5*(EF669*DY669/($K$5*1000))*(EF669*DY669/($K$5*1000)))</f>
        <v>0</v>
      </c>
      <c r="S669">
        <f>J669*(1000-(1000*0.61365*exp(17.502*W669/(240.97+W669))/(DY669+DZ669)+DT669)/2)/(1000*0.61365*exp(17.502*W669/(240.97+W669))/(DY669+DZ669)-DT669)</f>
        <v>0</v>
      </c>
      <c r="T669">
        <f>1/((DM669+1)/(Q669/1.6)+1/(R669/1.37)) + DM669/((DM669+1)/(Q669/1.6) + DM669/(R669/1.37))</f>
        <v>0</v>
      </c>
      <c r="U669">
        <f>(DH669*DK669)</f>
        <v>0</v>
      </c>
      <c r="V669">
        <f>(EA669+(U669+2*0.95*5.67E-8*(((EA669+$B$9)+273)^4-(EA669+273)^4)-44100*J669)/(1.84*29.3*R669+8*0.95*5.67E-8*(EA669+273)^3))</f>
        <v>0</v>
      </c>
      <c r="W669">
        <f>($C$9*EB669+$D$9*EC669+$E$9*V669)</f>
        <v>0</v>
      </c>
      <c r="X669">
        <f>0.61365*exp(17.502*W669/(240.97+W669))</f>
        <v>0</v>
      </c>
      <c r="Y669">
        <f>(Z669/AA669*100)</f>
        <v>0</v>
      </c>
      <c r="Z669">
        <f>DT669*(DY669+DZ669)/1000</f>
        <v>0</v>
      </c>
      <c r="AA669">
        <f>0.61365*exp(17.502*EA669/(240.97+EA669))</f>
        <v>0</v>
      </c>
      <c r="AB669">
        <f>(X669-DT669*(DY669+DZ669)/1000)</f>
        <v>0</v>
      </c>
      <c r="AC669">
        <f>(-J669*44100)</f>
        <v>0</v>
      </c>
      <c r="AD669">
        <f>2*29.3*R669*0.92*(EA669-W669)</f>
        <v>0</v>
      </c>
      <c r="AE669">
        <f>2*0.95*5.67E-8*(((EA669+$B$9)+273)^4-(W669+273)^4)</f>
        <v>0</v>
      </c>
      <c r="AF669">
        <f>U669+AE669+AC669+AD669</f>
        <v>0</v>
      </c>
      <c r="AG669">
        <f>DX669*AU669*(DS669-DR669*(1000-AU669*DU669)/(1000-AU669*DT669))/(100*DL669)</f>
        <v>0</v>
      </c>
      <c r="AH669">
        <f>1000*DX669*AU669*(DT669-DU669)/(100*DL669*(1000-AU669*DT669))</f>
        <v>0</v>
      </c>
      <c r="AI669">
        <f>(AJ669 - AK669 - DY669*1E3/(8.314*(EA669+273.15)) * AM669/DX669 * AL669) * DX669/(100*DL669) * (1000 - DU669)/1000</f>
        <v>0</v>
      </c>
      <c r="AJ669">
        <v>1249.940890158849</v>
      </c>
      <c r="AK669">
        <v>1205.401212121212</v>
      </c>
      <c r="AL669">
        <v>3.30884396667924</v>
      </c>
      <c r="AM669">
        <v>65.18477943434209</v>
      </c>
      <c r="AN669">
        <f>(AP669 - AO669 + DY669*1E3/(8.314*(EA669+273.15)) * AR669/DX669 * AQ669) * DX669/(100*DL669) * 1000/(1000 - AP669)</f>
        <v>0</v>
      </c>
      <c r="AO669">
        <v>19.72146490872769</v>
      </c>
      <c r="AP669">
        <v>21.77551393939393</v>
      </c>
      <c r="AQ669">
        <v>9.409770144117556E-05</v>
      </c>
      <c r="AR669">
        <v>105.4763033524908</v>
      </c>
      <c r="AS669">
        <v>0</v>
      </c>
      <c r="AT669">
        <v>0</v>
      </c>
      <c r="AU669">
        <f>IF(AS669*$H$15&gt;=AW669,1.0,(AW669/(AW669-AS669*$H$15)))</f>
        <v>0</v>
      </c>
      <c r="AV669">
        <f>(AU669-1)*100</f>
        <v>0</v>
      </c>
      <c r="AW669">
        <f>MAX(0,($B$15+$C$15*EF669)/(1+$D$15*EF669)*DY669/(EA669+273)*$E$15)</f>
        <v>0</v>
      </c>
      <c r="AX669" t="s">
        <v>439</v>
      </c>
      <c r="AY669" t="s">
        <v>439</v>
      </c>
      <c r="AZ669">
        <v>0</v>
      </c>
      <c r="BA669">
        <v>0</v>
      </c>
      <c r="BB669">
        <f>1-AZ669/BA669</f>
        <v>0</v>
      </c>
      <c r="BC669">
        <v>0</v>
      </c>
      <c r="BD669" t="s">
        <v>439</v>
      </c>
      <c r="BE669" t="s">
        <v>439</v>
      </c>
      <c r="BF669">
        <v>0</v>
      </c>
      <c r="BG669">
        <v>0</v>
      </c>
      <c r="BH669">
        <f>1-BF669/BG669</f>
        <v>0</v>
      </c>
      <c r="BI669">
        <v>0.5</v>
      </c>
      <c r="BJ669">
        <f>DI669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439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DH669">
        <f>$B$13*EG669+$C$13*EH669+$F$13*ES669*(1-EV669)</f>
        <v>0</v>
      </c>
      <c r="DI669">
        <f>DH669*DJ669</f>
        <v>0</v>
      </c>
      <c r="DJ669">
        <f>($B$13*$D$11+$C$13*$D$11+$F$13*((FF669+EX669)/MAX(FF669+EX669+FG669, 0.1)*$I$11+FG669/MAX(FF669+EX669+FG669, 0.1)*$J$11))/($B$13+$C$13+$F$13)</f>
        <v>0</v>
      </c>
      <c r="DK669">
        <f>($B$13*$K$11+$C$13*$K$11+$F$13*((FF669+EX669)/MAX(FF669+EX669+FG669, 0.1)*$P$11+FG669/MAX(FF669+EX669+FG669, 0.1)*$Q$11))/($B$13+$C$13+$F$13)</f>
        <v>0</v>
      </c>
      <c r="DL669">
        <v>5.79</v>
      </c>
      <c r="DM669">
        <v>0.5</v>
      </c>
      <c r="DN669" t="s">
        <v>440</v>
      </c>
      <c r="DO669">
        <v>2</v>
      </c>
      <c r="DP669" t="b">
        <v>1</v>
      </c>
      <c r="DQ669">
        <v>1758659563.314285</v>
      </c>
      <c r="DR669">
        <v>1155.668214285714</v>
      </c>
      <c r="DS669">
        <v>1209.518214285714</v>
      </c>
      <c r="DT669">
        <v>21.77003928571429</v>
      </c>
      <c r="DU669">
        <v>19.66671785714286</v>
      </c>
      <c r="DV669">
        <v>1156.557142857143</v>
      </c>
      <c r="DW669">
        <v>21.49378214285715</v>
      </c>
      <c r="DX669">
        <v>499.9940714285714</v>
      </c>
      <c r="DY669">
        <v>90.2247142857143</v>
      </c>
      <c r="DZ669">
        <v>0.06816594642857142</v>
      </c>
      <c r="EA669">
        <v>28.73184285714286</v>
      </c>
      <c r="EB669">
        <v>30.01196785714286</v>
      </c>
      <c r="EC669">
        <v>999.9000000000002</v>
      </c>
      <c r="ED669">
        <v>0</v>
      </c>
      <c r="EE669">
        <v>0</v>
      </c>
      <c r="EF669">
        <v>10002.66642857143</v>
      </c>
      <c r="EG669">
        <v>0</v>
      </c>
      <c r="EH669">
        <v>11.3535</v>
      </c>
      <c r="EI669">
        <v>-53.84968571428572</v>
      </c>
      <c r="EJ669">
        <v>1181.387857142857</v>
      </c>
      <c r="EK669">
        <v>1233.782857142857</v>
      </c>
      <c r="EL669">
        <v>2.103321071428572</v>
      </c>
      <c r="EM669">
        <v>1209.518214285714</v>
      </c>
      <c r="EN669">
        <v>19.66671785714286</v>
      </c>
      <c r="EO669">
        <v>1.964196428571429</v>
      </c>
      <c r="EP669">
        <v>1.774424642857143</v>
      </c>
      <c r="EQ669">
        <v>17.15862857142857</v>
      </c>
      <c r="ER669">
        <v>15.56327857142857</v>
      </c>
      <c r="ES669">
        <v>2000.004285714286</v>
      </c>
      <c r="ET669">
        <v>0.9799977857142854</v>
      </c>
      <c r="EU669">
        <v>0.02000241428571428</v>
      </c>
      <c r="EV669">
        <v>0</v>
      </c>
      <c r="EW669">
        <v>1040.623571428571</v>
      </c>
      <c r="EX669">
        <v>5.00078</v>
      </c>
      <c r="EY669">
        <v>20312.05357142857</v>
      </c>
      <c r="EZ669">
        <v>16379.66428571429</v>
      </c>
      <c r="FA669">
        <v>39.53332142857143</v>
      </c>
      <c r="FB669">
        <v>40.3525</v>
      </c>
      <c r="FC669">
        <v>39.92607142857143</v>
      </c>
      <c r="FD669">
        <v>40.08674999999999</v>
      </c>
      <c r="FE669">
        <v>40.77875</v>
      </c>
      <c r="FF669">
        <v>1955.094285714286</v>
      </c>
      <c r="FG669">
        <v>39.9</v>
      </c>
      <c r="FH669">
        <v>0</v>
      </c>
      <c r="FI669">
        <v>1758659569.8</v>
      </c>
      <c r="FJ669">
        <v>0</v>
      </c>
      <c r="FK669">
        <v>1040.706</v>
      </c>
      <c r="FL669">
        <v>8.216923072144516</v>
      </c>
      <c r="FM669">
        <v>134.7230771844632</v>
      </c>
      <c r="FN669">
        <v>20313.996</v>
      </c>
      <c r="FO669">
        <v>15</v>
      </c>
      <c r="FP669">
        <v>0</v>
      </c>
      <c r="FQ669" t="s">
        <v>441</v>
      </c>
      <c r="FR669">
        <v>1746989605.5</v>
      </c>
      <c r="FS669">
        <v>1746989593.5</v>
      </c>
      <c r="FT669">
        <v>0</v>
      </c>
      <c r="FU669">
        <v>-0.274</v>
      </c>
      <c r="FV669">
        <v>-0.002</v>
      </c>
      <c r="FW669">
        <v>2.549</v>
      </c>
      <c r="FX669">
        <v>0.129</v>
      </c>
      <c r="FY669">
        <v>420</v>
      </c>
      <c r="FZ669">
        <v>17</v>
      </c>
      <c r="GA669">
        <v>0.02</v>
      </c>
      <c r="GB669">
        <v>0.04</v>
      </c>
      <c r="GC669">
        <v>-53.87704634146342</v>
      </c>
      <c r="GD669">
        <v>-0.4669756097562157</v>
      </c>
      <c r="GE669">
        <v>0.3159049788422882</v>
      </c>
      <c r="GF669">
        <v>1</v>
      </c>
      <c r="GG669">
        <v>1040.303823529412</v>
      </c>
      <c r="GH669">
        <v>7.664323903049775</v>
      </c>
      <c r="GI669">
        <v>0.7900968470267795</v>
      </c>
      <c r="GJ669">
        <v>0</v>
      </c>
      <c r="GK669">
        <v>2.117734878048781</v>
      </c>
      <c r="GL669">
        <v>-0.3738652264808316</v>
      </c>
      <c r="GM669">
        <v>0.03823968077744295</v>
      </c>
      <c r="GN669">
        <v>0</v>
      </c>
      <c r="GO669">
        <v>1</v>
      </c>
      <c r="GP669">
        <v>3</v>
      </c>
      <c r="GQ669" t="s">
        <v>448</v>
      </c>
      <c r="GR669">
        <v>3.10212</v>
      </c>
      <c r="GS669">
        <v>2.72653</v>
      </c>
      <c r="GT669">
        <v>0.177844</v>
      </c>
      <c r="GU669">
        <v>0.182822</v>
      </c>
      <c r="GV669">
        <v>0.100339</v>
      </c>
      <c r="GW669">
        <v>0.09486600000000001</v>
      </c>
      <c r="GX669">
        <v>21463.6</v>
      </c>
      <c r="GY669">
        <v>19392.6</v>
      </c>
      <c r="GZ669">
        <v>26670.4</v>
      </c>
      <c r="HA669">
        <v>23953.7</v>
      </c>
      <c r="HB669">
        <v>38408.6</v>
      </c>
      <c r="HC669">
        <v>32066.3</v>
      </c>
      <c r="HD669">
        <v>46575.8</v>
      </c>
      <c r="HE669">
        <v>37902.2</v>
      </c>
      <c r="HF669">
        <v>1.86777</v>
      </c>
      <c r="HG669">
        <v>1.84977</v>
      </c>
      <c r="HH669">
        <v>0.180915</v>
      </c>
      <c r="HI669">
        <v>0</v>
      </c>
      <c r="HJ669">
        <v>27.0592</v>
      </c>
      <c r="HK669">
        <v>999.9</v>
      </c>
      <c r="HL669">
        <v>44.6</v>
      </c>
      <c r="HM669">
        <v>32.1</v>
      </c>
      <c r="HN669">
        <v>23.7384</v>
      </c>
      <c r="HO669">
        <v>60.5423</v>
      </c>
      <c r="HP669">
        <v>22.488</v>
      </c>
      <c r="HQ669">
        <v>1</v>
      </c>
      <c r="HR669">
        <v>0.145417</v>
      </c>
      <c r="HS669">
        <v>0.283453</v>
      </c>
      <c r="HT669">
        <v>20.2798</v>
      </c>
      <c r="HU669">
        <v>5.20965</v>
      </c>
      <c r="HV669">
        <v>11.98</v>
      </c>
      <c r="HW669">
        <v>4.96355</v>
      </c>
      <c r="HX669">
        <v>3.27438</v>
      </c>
      <c r="HY669">
        <v>9999</v>
      </c>
      <c r="HZ669">
        <v>9999</v>
      </c>
      <c r="IA669">
        <v>9999</v>
      </c>
      <c r="IB669">
        <v>999.9</v>
      </c>
      <c r="IC669">
        <v>1.86392</v>
      </c>
      <c r="ID669">
        <v>1.86005</v>
      </c>
      <c r="IE669">
        <v>1.85838</v>
      </c>
      <c r="IF669">
        <v>1.85975</v>
      </c>
      <c r="IG669">
        <v>1.85989</v>
      </c>
      <c r="IH669">
        <v>1.85837</v>
      </c>
      <c r="II669">
        <v>1.85745</v>
      </c>
      <c r="IJ669">
        <v>1.85242</v>
      </c>
      <c r="IK669">
        <v>0</v>
      </c>
      <c r="IL669">
        <v>0</v>
      </c>
      <c r="IM669">
        <v>0</v>
      </c>
      <c r="IN669">
        <v>0</v>
      </c>
      <c r="IO669" t="s">
        <v>443</v>
      </c>
      <c r="IP669" t="s">
        <v>444</v>
      </c>
      <c r="IQ669" t="s">
        <v>445</v>
      </c>
      <c r="IR669" t="s">
        <v>445</v>
      </c>
      <c r="IS669" t="s">
        <v>445</v>
      </c>
      <c r="IT669" t="s">
        <v>445</v>
      </c>
      <c r="IU669">
        <v>0</v>
      </c>
      <c r="IV669">
        <v>100</v>
      </c>
      <c r="IW669">
        <v>100</v>
      </c>
      <c r="IX669">
        <v>-0.87</v>
      </c>
      <c r="IY669">
        <v>0.2764</v>
      </c>
      <c r="IZ669">
        <v>-1.101190050776656</v>
      </c>
      <c r="JA669">
        <v>-0.0009077452495023094</v>
      </c>
      <c r="JB669">
        <v>1.260287539409167E-06</v>
      </c>
      <c r="JC669">
        <v>-2.747980142854786E-10</v>
      </c>
      <c r="JD669">
        <v>0.01164710740424388</v>
      </c>
      <c r="JE669">
        <v>0.002354074995816399</v>
      </c>
      <c r="JF669">
        <v>0.0004967520844642659</v>
      </c>
      <c r="JG669">
        <v>-1.558376616488758E-06</v>
      </c>
      <c r="JH669">
        <v>1</v>
      </c>
      <c r="JI669">
        <v>1955</v>
      </c>
      <c r="JJ669">
        <v>1</v>
      </c>
      <c r="JK669">
        <v>26</v>
      </c>
      <c r="JL669">
        <v>194499.4</v>
      </c>
      <c r="JM669">
        <v>194499.6</v>
      </c>
      <c r="JN669">
        <v>2.75024</v>
      </c>
      <c r="JO669">
        <v>2.60132</v>
      </c>
      <c r="JP669">
        <v>1.49658</v>
      </c>
      <c r="JQ669">
        <v>2.34619</v>
      </c>
      <c r="JR669">
        <v>1.54907</v>
      </c>
      <c r="JS669">
        <v>2.41943</v>
      </c>
      <c r="JT669">
        <v>36.5759</v>
      </c>
      <c r="JU669">
        <v>24.1751</v>
      </c>
      <c r="JV669">
        <v>18</v>
      </c>
      <c r="JW669">
        <v>483.644</v>
      </c>
      <c r="JX669">
        <v>486.809</v>
      </c>
      <c r="JY669">
        <v>27.0776</v>
      </c>
      <c r="JZ669">
        <v>29.1481</v>
      </c>
      <c r="KA669">
        <v>30</v>
      </c>
      <c r="KB669">
        <v>29.3969</v>
      </c>
      <c r="KC669">
        <v>29.4023</v>
      </c>
      <c r="KD669">
        <v>55.1892</v>
      </c>
      <c r="KE669">
        <v>17.8567</v>
      </c>
      <c r="KF669">
        <v>54.39</v>
      </c>
      <c r="KG669">
        <v>27.0688</v>
      </c>
      <c r="KH669">
        <v>1255.87</v>
      </c>
      <c r="KI669">
        <v>19.8012</v>
      </c>
      <c r="KJ669">
        <v>101.832</v>
      </c>
      <c r="KK669">
        <v>91.4014</v>
      </c>
    </row>
    <row r="670" spans="1:297">
      <c r="A670">
        <v>652</v>
      </c>
      <c r="B670">
        <v>1758659576.1</v>
      </c>
      <c r="C670">
        <v>17943.09999990463</v>
      </c>
      <c r="D670" t="s">
        <v>1754</v>
      </c>
      <c r="E670" t="s">
        <v>1755</v>
      </c>
      <c r="F670">
        <v>5</v>
      </c>
      <c r="G670" t="s">
        <v>1413</v>
      </c>
      <c r="H670" t="s">
        <v>438</v>
      </c>
      <c r="I670">
        <v>1758659568.6</v>
      </c>
      <c r="J670">
        <f>(K670)/1000</f>
        <v>0</v>
      </c>
      <c r="K670">
        <f>IF(DP670, AN670, AH670)</f>
        <v>0</v>
      </c>
      <c r="L670">
        <f>IF(DP670, AI670, AG670)</f>
        <v>0</v>
      </c>
      <c r="M670">
        <f>DR670 - IF(AU670&gt;1, L670*DL670*100.0/(AW670), 0)</f>
        <v>0</v>
      </c>
      <c r="N670">
        <f>((T670-J670/2)*M670-L670)/(T670+J670/2)</f>
        <v>0</v>
      </c>
      <c r="O670">
        <f>N670*(DY670+DZ670)/1000.0</f>
        <v>0</v>
      </c>
      <c r="P670">
        <f>(DR670 - IF(AU670&gt;1, L670*DL670*100.0/(AW670), 0))*(DY670+DZ670)/1000.0</f>
        <v>0</v>
      </c>
      <c r="Q670">
        <f>2.0/((1/S670-1/R670)+SIGN(S670)*SQRT((1/S670-1/R670)*(1/S670-1/R670) + 4*DM670/((DM670+1)*(DM670+1))*(2*1/S670*1/R670-1/R670*1/R670)))</f>
        <v>0</v>
      </c>
      <c r="R670">
        <f>IF(LEFT(DN670,1)&lt;&gt;"0",IF(LEFT(DN670,1)="1",3.0,DO670),$D$5+$E$5*(EF670*DY670/($K$5*1000))+$F$5*(EF670*DY670/($K$5*1000))*MAX(MIN(DL670,$J$5),$I$5)*MAX(MIN(DL670,$J$5),$I$5)+$G$5*MAX(MIN(DL670,$J$5),$I$5)*(EF670*DY670/($K$5*1000))+$H$5*(EF670*DY670/($K$5*1000))*(EF670*DY670/($K$5*1000)))</f>
        <v>0</v>
      </c>
      <c r="S670">
        <f>J670*(1000-(1000*0.61365*exp(17.502*W670/(240.97+W670))/(DY670+DZ670)+DT670)/2)/(1000*0.61365*exp(17.502*W670/(240.97+W670))/(DY670+DZ670)-DT670)</f>
        <v>0</v>
      </c>
      <c r="T670">
        <f>1/((DM670+1)/(Q670/1.6)+1/(R670/1.37)) + DM670/((DM670+1)/(Q670/1.6) + DM670/(R670/1.37))</f>
        <v>0</v>
      </c>
      <c r="U670">
        <f>(DH670*DK670)</f>
        <v>0</v>
      </c>
      <c r="V670">
        <f>(EA670+(U670+2*0.95*5.67E-8*(((EA670+$B$9)+273)^4-(EA670+273)^4)-44100*J670)/(1.84*29.3*R670+8*0.95*5.67E-8*(EA670+273)^3))</f>
        <v>0</v>
      </c>
      <c r="W670">
        <f>($C$9*EB670+$D$9*EC670+$E$9*V670)</f>
        <v>0</v>
      </c>
      <c r="X670">
        <f>0.61365*exp(17.502*W670/(240.97+W670))</f>
        <v>0</v>
      </c>
      <c r="Y670">
        <f>(Z670/AA670*100)</f>
        <v>0</v>
      </c>
      <c r="Z670">
        <f>DT670*(DY670+DZ670)/1000</f>
        <v>0</v>
      </c>
      <c r="AA670">
        <f>0.61365*exp(17.502*EA670/(240.97+EA670))</f>
        <v>0</v>
      </c>
      <c r="AB670">
        <f>(X670-DT670*(DY670+DZ670)/1000)</f>
        <v>0</v>
      </c>
      <c r="AC670">
        <f>(-J670*44100)</f>
        <v>0</v>
      </c>
      <c r="AD670">
        <f>2*29.3*R670*0.92*(EA670-W670)</f>
        <v>0</v>
      </c>
      <c r="AE670">
        <f>2*0.95*5.67E-8*(((EA670+$B$9)+273)^4-(W670+273)^4)</f>
        <v>0</v>
      </c>
      <c r="AF670">
        <f>U670+AE670+AC670+AD670</f>
        <v>0</v>
      </c>
      <c r="AG670">
        <f>DX670*AU670*(DS670-DR670*(1000-AU670*DU670)/(1000-AU670*DT670))/(100*DL670)</f>
        <v>0</v>
      </c>
      <c r="AH670">
        <f>1000*DX670*AU670*(DT670-DU670)/(100*DL670*(1000-AU670*DT670))</f>
        <v>0</v>
      </c>
      <c r="AI670">
        <f>(AJ670 - AK670 - DY670*1E3/(8.314*(EA670+273.15)) * AM670/DX670 * AL670) * DX670/(100*DL670) * (1000 - DU670)/1000</f>
        <v>0</v>
      </c>
      <c r="AJ670">
        <v>1266.839489747244</v>
      </c>
      <c r="AK670">
        <v>1222.111575757576</v>
      </c>
      <c r="AL670">
        <v>3.345900604413088</v>
      </c>
      <c r="AM670">
        <v>65.18477943434209</v>
      </c>
      <c r="AN670">
        <f>(AP670 - AO670 + DY670*1E3/(8.314*(EA670+273.15)) * AR670/DX670 * AQ670) * DX670/(100*DL670) * 1000/(1000 - AP670)</f>
        <v>0</v>
      </c>
      <c r="AO670">
        <v>19.73428871827272</v>
      </c>
      <c r="AP670">
        <v>21.78634</v>
      </c>
      <c r="AQ670">
        <v>3.482564041453218E-05</v>
      </c>
      <c r="AR670">
        <v>105.4763033524908</v>
      </c>
      <c r="AS670">
        <v>0</v>
      </c>
      <c r="AT670">
        <v>0</v>
      </c>
      <c r="AU670">
        <f>IF(AS670*$H$15&gt;=AW670,1.0,(AW670/(AW670-AS670*$H$15)))</f>
        <v>0</v>
      </c>
      <c r="AV670">
        <f>(AU670-1)*100</f>
        <v>0</v>
      </c>
      <c r="AW670">
        <f>MAX(0,($B$15+$C$15*EF670)/(1+$D$15*EF670)*DY670/(EA670+273)*$E$15)</f>
        <v>0</v>
      </c>
      <c r="AX670" t="s">
        <v>439</v>
      </c>
      <c r="AY670" t="s">
        <v>439</v>
      </c>
      <c r="AZ670">
        <v>0</v>
      </c>
      <c r="BA670">
        <v>0</v>
      </c>
      <c r="BB670">
        <f>1-AZ670/BA670</f>
        <v>0</v>
      </c>
      <c r="BC670">
        <v>0</v>
      </c>
      <c r="BD670" t="s">
        <v>439</v>
      </c>
      <c r="BE670" t="s">
        <v>439</v>
      </c>
      <c r="BF670">
        <v>0</v>
      </c>
      <c r="BG670">
        <v>0</v>
      </c>
      <c r="BH670">
        <f>1-BF670/BG670</f>
        <v>0</v>
      </c>
      <c r="BI670">
        <v>0.5</v>
      </c>
      <c r="BJ670">
        <f>DI670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439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DH670">
        <f>$B$13*EG670+$C$13*EH670+$F$13*ES670*(1-EV670)</f>
        <v>0</v>
      </c>
      <c r="DI670">
        <f>DH670*DJ670</f>
        <v>0</v>
      </c>
      <c r="DJ670">
        <f>($B$13*$D$11+$C$13*$D$11+$F$13*((FF670+EX670)/MAX(FF670+EX670+FG670, 0.1)*$I$11+FG670/MAX(FF670+EX670+FG670, 0.1)*$J$11))/($B$13+$C$13+$F$13)</f>
        <v>0</v>
      </c>
      <c r="DK670">
        <f>($B$13*$K$11+$C$13*$K$11+$F$13*((FF670+EX670)/MAX(FF670+EX670+FG670, 0.1)*$P$11+FG670/MAX(FF670+EX670+FG670, 0.1)*$Q$11))/($B$13+$C$13+$F$13)</f>
        <v>0</v>
      </c>
      <c r="DL670">
        <v>5.79</v>
      </c>
      <c r="DM670">
        <v>0.5</v>
      </c>
      <c r="DN670" t="s">
        <v>440</v>
      </c>
      <c r="DO670">
        <v>2</v>
      </c>
      <c r="DP670" t="b">
        <v>1</v>
      </c>
      <c r="DQ670">
        <v>1758659568.6</v>
      </c>
      <c r="DR670">
        <v>1172.737037037037</v>
      </c>
      <c r="DS670">
        <v>1226.833333333333</v>
      </c>
      <c r="DT670">
        <v>21.77241111111111</v>
      </c>
      <c r="DU670">
        <v>19.7013</v>
      </c>
      <c r="DV670">
        <v>1173.609629629629</v>
      </c>
      <c r="DW670">
        <v>21.4961</v>
      </c>
      <c r="DX670">
        <v>499.9888518518518</v>
      </c>
      <c r="DY670">
        <v>90.2250148148148</v>
      </c>
      <c r="DZ670">
        <v>0.06812397777777777</v>
      </c>
      <c r="EA670">
        <v>28.72889259259259</v>
      </c>
      <c r="EB670">
        <v>30.00878888888888</v>
      </c>
      <c r="EC670">
        <v>999.9000000000001</v>
      </c>
      <c r="ED670">
        <v>0</v>
      </c>
      <c r="EE670">
        <v>0</v>
      </c>
      <c r="EF670">
        <v>10003.9662962963</v>
      </c>
      <c r="EG670">
        <v>0</v>
      </c>
      <c r="EH670">
        <v>11.3535</v>
      </c>
      <c r="EI670">
        <v>-54.09744814814815</v>
      </c>
      <c r="EJ670">
        <v>1198.838518518519</v>
      </c>
      <c r="EK670">
        <v>1251.49037037037</v>
      </c>
      <c r="EL670">
        <v>2.071111851851852</v>
      </c>
      <c r="EM670">
        <v>1226.833333333333</v>
      </c>
      <c r="EN670">
        <v>19.7013</v>
      </c>
      <c r="EO670">
        <v>1.964416296296297</v>
      </c>
      <c r="EP670">
        <v>1.77755037037037</v>
      </c>
      <c r="EQ670">
        <v>17.16039629629629</v>
      </c>
      <c r="ER670">
        <v>15.59073703703704</v>
      </c>
      <c r="ES670">
        <v>2000.015185185185</v>
      </c>
      <c r="ET670">
        <v>0.9799978888888886</v>
      </c>
      <c r="EU670">
        <v>0.02000231111111111</v>
      </c>
      <c r="EV670">
        <v>0</v>
      </c>
      <c r="EW670">
        <v>1041.225925925926</v>
      </c>
      <c r="EX670">
        <v>5.00078</v>
      </c>
      <c r="EY670">
        <v>20323.56296296297</v>
      </c>
      <c r="EZ670">
        <v>16379.75925925926</v>
      </c>
      <c r="FA670">
        <v>39.54148148148148</v>
      </c>
      <c r="FB670">
        <v>40.34933333333333</v>
      </c>
      <c r="FC670">
        <v>39.90018518518518</v>
      </c>
      <c r="FD670">
        <v>40.09222222222221</v>
      </c>
      <c r="FE670">
        <v>40.77285185185185</v>
      </c>
      <c r="FF670">
        <v>1955.105185185185</v>
      </c>
      <c r="FG670">
        <v>39.9</v>
      </c>
      <c r="FH670">
        <v>0</v>
      </c>
      <c r="FI670">
        <v>1758659574.6</v>
      </c>
      <c r="FJ670">
        <v>0</v>
      </c>
      <c r="FK670">
        <v>1041.2728</v>
      </c>
      <c r="FL670">
        <v>6.163846172869287</v>
      </c>
      <c r="FM670">
        <v>121.1769232992883</v>
      </c>
      <c r="FN670">
        <v>20324.228</v>
      </c>
      <c r="FO670">
        <v>15</v>
      </c>
      <c r="FP670">
        <v>0</v>
      </c>
      <c r="FQ670" t="s">
        <v>441</v>
      </c>
      <c r="FR670">
        <v>1746989605.5</v>
      </c>
      <c r="FS670">
        <v>1746989593.5</v>
      </c>
      <c r="FT670">
        <v>0</v>
      </c>
      <c r="FU670">
        <v>-0.274</v>
      </c>
      <c r="FV670">
        <v>-0.002</v>
      </c>
      <c r="FW670">
        <v>2.549</v>
      </c>
      <c r="FX670">
        <v>0.129</v>
      </c>
      <c r="FY670">
        <v>420</v>
      </c>
      <c r="FZ670">
        <v>17</v>
      </c>
      <c r="GA670">
        <v>0.02</v>
      </c>
      <c r="GB670">
        <v>0.04</v>
      </c>
      <c r="GC670">
        <v>-53.989065</v>
      </c>
      <c r="GD670">
        <v>-2.687464165103307</v>
      </c>
      <c r="GE670">
        <v>0.394972827894527</v>
      </c>
      <c r="GF670">
        <v>0</v>
      </c>
      <c r="GG670">
        <v>1040.829411764706</v>
      </c>
      <c r="GH670">
        <v>7.301757056965559</v>
      </c>
      <c r="GI670">
        <v>0.7570451116268297</v>
      </c>
      <c r="GJ670">
        <v>0</v>
      </c>
      <c r="GK670">
        <v>2.092546</v>
      </c>
      <c r="GL670">
        <v>-0.3938012757973824</v>
      </c>
      <c r="GM670">
        <v>0.03910682279347175</v>
      </c>
      <c r="GN670">
        <v>0</v>
      </c>
      <c r="GO670">
        <v>0</v>
      </c>
      <c r="GP670">
        <v>3</v>
      </c>
      <c r="GQ670" t="s">
        <v>459</v>
      </c>
      <c r="GR670">
        <v>3.10206</v>
      </c>
      <c r="GS670">
        <v>2.72632</v>
      </c>
      <c r="GT670">
        <v>0.179363</v>
      </c>
      <c r="GU670">
        <v>0.184332</v>
      </c>
      <c r="GV670">
        <v>0.100371</v>
      </c>
      <c r="GW670">
        <v>0.0948847</v>
      </c>
      <c r="GX670">
        <v>21424.1</v>
      </c>
      <c r="GY670">
        <v>19356.8</v>
      </c>
      <c r="GZ670">
        <v>26670.5</v>
      </c>
      <c r="HA670">
        <v>23953.8</v>
      </c>
      <c r="HB670">
        <v>38407.5</v>
      </c>
      <c r="HC670">
        <v>32066.1</v>
      </c>
      <c r="HD670">
        <v>46576</v>
      </c>
      <c r="HE670">
        <v>37902.6</v>
      </c>
      <c r="HF670">
        <v>1.86775</v>
      </c>
      <c r="HG670">
        <v>1.85012</v>
      </c>
      <c r="HH670">
        <v>0.18011</v>
      </c>
      <c r="HI670">
        <v>0</v>
      </c>
      <c r="HJ670">
        <v>27.0592</v>
      </c>
      <c r="HK670">
        <v>999.9</v>
      </c>
      <c r="HL670">
        <v>44.5</v>
      </c>
      <c r="HM670">
        <v>32.1</v>
      </c>
      <c r="HN670">
        <v>23.6848</v>
      </c>
      <c r="HO670">
        <v>60.2523</v>
      </c>
      <c r="HP670">
        <v>22.5441</v>
      </c>
      <c r="HQ670">
        <v>1</v>
      </c>
      <c r="HR670">
        <v>0.145757</v>
      </c>
      <c r="HS670">
        <v>0.285667</v>
      </c>
      <c r="HT670">
        <v>20.2798</v>
      </c>
      <c r="HU670">
        <v>5.21055</v>
      </c>
      <c r="HV670">
        <v>11.9798</v>
      </c>
      <c r="HW670">
        <v>4.9636</v>
      </c>
      <c r="HX670">
        <v>3.27443</v>
      </c>
      <c r="HY670">
        <v>9999</v>
      </c>
      <c r="HZ670">
        <v>9999</v>
      </c>
      <c r="IA670">
        <v>9999</v>
      </c>
      <c r="IB670">
        <v>999.9</v>
      </c>
      <c r="IC670">
        <v>1.86392</v>
      </c>
      <c r="ID670">
        <v>1.86006</v>
      </c>
      <c r="IE670">
        <v>1.85838</v>
      </c>
      <c r="IF670">
        <v>1.85974</v>
      </c>
      <c r="IG670">
        <v>1.85988</v>
      </c>
      <c r="IH670">
        <v>1.85837</v>
      </c>
      <c r="II670">
        <v>1.85745</v>
      </c>
      <c r="IJ670">
        <v>1.85241</v>
      </c>
      <c r="IK670">
        <v>0</v>
      </c>
      <c r="IL670">
        <v>0</v>
      </c>
      <c r="IM670">
        <v>0</v>
      </c>
      <c r="IN670">
        <v>0</v>
      </c>
      <c r="IO670" t="s">
        <v>443</v>
      </c>
      <c r="IP670" t="s">
        <v>444</v>
      </c>
      <c r="IQ670" t="s">
        <v>445</v>
      </c>
      <c r="IR670" t="s">
        <v>445</v>
      </c>
      <c r="IS670" t="s">
        <v>445</v>
      </c>
      <c r="IT670" t="s">
        <v>445</v>
      </c>
      <c r="IU670">
        <v>0</v>
      </c>
      <c r="IV670">
        <v>100</v>
      </c>
      <c r="IW670">
        <v>100</v>
      </c>
      <c r="IX670">
        <v>-0.86</v>
      </c>
      <c r="IY670">
        <v>0.2766</v>
      </c>
      <c r="IZ670">
        <v>-1.101190050776656</v>
      </c>
      <c r="JA670">
        <v>-0.0009077452495023094</v>
      </c>
      <c r="JB670">
        <v>1.260287539409167E-06</v>
      </c>
      <c r="JC670">
        <v>-2.747980142854786E-10</v>
      </c>
      <c r="JD670">
        <v>0.01164710740424388</v>
      </c>
      <c r="JE670">
        <v>0.002354074995816399</v>
      </c>
      <c r="JF670">
        <v>0.0004967520844642659</v>
      </c>
      <c r="JG670">
        <v>-1.558376616488758E-06</v>
      </c>
      <c r="JH670">
        <v>1</v>
      </c>
      <c r="JI670">
        <v>1955</v>
      </c>
      <c r="JJ670">
        <v>1</v>
      </c>
      <c r="JK670">
        <v>26</v>
      </c>
      <c r="JL670">
        <v>194499.5</v>
      </c>
      <c r="JM670">
        <v>194499.7</v>
      </c>
      <c r="JN670">
        <v>2.77832</v>
      </c>
      <c r="JO670">
        <v>2.60986</v>
      </c>
      <c r="JP670">
        <v>1.49658</v>
      </c>
      <c r="JQ670">
        <v>2.34619</v>
      </c>
      <c r="JR670">
        <v>1.54907</v>
      </c>
      <c r="JS670">
        <v>2.37061</v>
      </c>
      <c r="JT670">
        <v>36.5759</v>
      </c>
      <c r="JU670">
        <v>24.1663</v>
      </c>
      <c r="JV670">
        <v>18</v>
      </c>
      <c r="JW670">
        <v>483.63</v>
      </c>
      <c r="JX670">
        <v>487.025</v>
      </c>
      <c r="JY670">
        <v>27.0677</v>
      </c>
      <c r="JZ670">
        <v>29.146</v>
      </c>
      <c r="KA670">
        <v>30.0001</v>
      </c>
      <c r="KB670">
        <v>29.3969</v>
      </c>
      <c r="KC670">
        <v>29.4008</v>
      </c>
      <c r="KD670">
        <v>55.7458</v>
      </c>
      <c r="KE670">
        <v>17.8567</v>
      </c>
      <c r="KF670">
        <v>54.39</v>
      </c>
      <c r="KG670">
        <v>27.0647</v>
      </c>
      <c r="KH670">
        <v>1275.91</v>
      </c>
      <c r="KI670">
        <v>19.8136</v>
      </c>
      <c r="KJ670">
        <v>101.832</v>
      </c>
      <c r="KK670">
        <v>91.4021</v>
      </c>
    </row>
    <row r="671" spans="1:297">
      <c r="A671">
        <v>653</v>
      </c>
      <c r="B671">
        <v>1758659581.1</v>
      </c>
      <c r="C671">
        <v>17948.09999990463</v>
      </c>
      <c r="D671" t="s">
        <v>1756</v>
      </c>
      <c r="E671" t="s">
        <v>1757</v>
      </c>
      <c r="F671">
        <v>5</v>
      </c>
      <c r="G671" t="s">
        <v>1413</v>
      </c>
      <c r="H671" t="s">
        <v>438</v>
      </c>
      <c r="I671">
        <v>1758659573.314285</v>
      </c>
      <c r="J671">
        <f>(K671)/1000</f>
        <v>0</v>
      </c>
      <c r="K671">
        <f>IF(DP671, AN671, AH671)</f>
        <v>0</v>
      </c>
      <c r="L671">
        <f>IF(DP671, AI671, AG671)</f>
        <v>0</v>
      </c>
      <c r="M671">
        <f>DR671 - IF(AU671&gt;1, L671*DL671*100.0/(AW671), 0)</f>
        <v>0</v>
      </c>
      <c r="N671">
        <f>((T671-J671/2)*M671-L671)/(T671+J671/2)</f>
        <v>0</v>
      </c>
      <c r="O671">
        <f>N671*(DY671+DZ671)/1000.0</f>
        <v>0</v>
      </c>
      <c r="P671">
        <f>(DR671 - IF(AU671&gt;1, L671*DL671*100.0/(AW671), 0))*(DY671+DZ671)/1000.0</f>
        <v>0</v>
      </c>
      <c r="Q671">
        <f>2.0/((1/S671-1/R671)+SIGN(S671)*SQRT((1/S671-1/R671)*(1/S671-1/R671) + 4*DM671/((DM671+1)*(DM671+1))*(2*1/S671*1/R671-1/R671*1/R671)))</f>
        <v>0</v>
      </c>
      <c r="R671">
        <f>IF(LEFT(DN671,1)&lt;&gt;"0",IF(LEFT(DN671,1)="1",3.0,DO671),$D$5+$E$5*(EF671*DY671/($K$5*1000))+$F$5*(EF671*DY671/($K$5*1000))*MAX(MIN(DL671,$J$5),$I$5)*MAX(MIN(DL671,$J$5),$I$5)+$G$5*MAX(MIN(DL671,$J$5),$I$5)*(EF671*DY671/($K$5*1000))+$H$5*(EF671*DY671/($K$5*1000))*(EF671*DY671/($K$5*1000)))</f>
        <v>0</v>
      </c>
      <c r="S671">
        <f>J671*(1000-(1000*0.61365*exp(17.502*W671/(240.97+W671))/(DY671+DZ671)+DT671)/2)/(1000*0.61365*exp(17.502*W671/(240.97+W671))/(DY671+DZ671)-DT671)</f>
        <v>0</v>
      </c>
      <c r="T671">
        <f>1/((DM671+1)/(Q671/1.6)+1/(R671/1.37)) + DM671/((DM671+1)/(Q671/1.6) + DM671/(R671/1.37))</f>
        <v>0</v>
      </c>
      <c r="U671">
        <f>(DH671*DK671)</f>
        <v>0</v>
      </c>
      <c r="V671">
        <f>(EA671+(U671+2*0.95*5.67E-8*(((EA671+$B$9)+273)^4-(EA671+273)^4)-44100*J671)/(1.84*29.3*R671+8*0.95*5.67E-8*(EA671+273)^3))</f>
        <v>0</v>
      </c>
      <c r="W671">
        <f>($C$9*EB671+$D$9*EC671+$E$9*V671)</f>
        <v>0</v>
      </c>
      <c r="X671">
        <f>0.61365*exp(17.502*W671/(240.97+W671))</f>
        <v>0</v>
      </c>
      <c r="Y671">
        <f>(Z671/AA671*100)</f>
        <v>0</v>
      </c>
      <c r="Z671">
        <f>DT671*(DY671+DZ671)/1000</f>
        <v>0</v>
      </c>
      <c r="AA671">
        <f>0.61365*exp(17.502*EA671/(240.97+EA671))</f>
        <v>0</v>
      </c>
      <c r="AB671">
        <f>(X671-DT671*(DY671+DZ671)/1000)</f>
        <v>0</v>
      </c>
      <c r="AC671">
        <f>(-J671*44100)</f>
        <v>0</v>
      </c>
      <c r="AD671">
        <f>2*29.3*R671*0.92*(EA671-W671)</f>
        <v>0</v>
      </c>
      <c r="AE671">
        <f>2*0.95*5.67E-8*(((EA671+$B$9)+273)^4-(W671+273)^4)</f>
        <v>0</v>
      </c>
      <c r="AF671">
        <f>U671+AE671+AC671+AD671</f>
        <v>0</v>
      </c>
      <c r="AG671">
        <f>DX671*AU671*(DS671-DR671*(1000-AU671*DU671)/(1000-AU671*DT671))/(100*DL671)</f>
        <v>0</v>
      </c>
      <c r="AH671">
        <f>1000*DX671*AU671*(DT671-DU671)/(100*DL671*(1000-AU671*DT671))</f>
        <v>0</v>
      </c>
      <c r="AI671">
        <f>(AJ671 - AK671 - DY671*1E3/(8.314*(EA671+273.15)) * AM671/DX671 * AL671) * DX671/(100*DL671) * (1000 - DU671)/1000</f>
        <v>0</v>
      </c>
      <c r="AJ671">
        <v>1283.700223165156</v>
      </c>
      <c r="AK671">
        <v>1238.802969696969</v>
      </c>
      <c r="AL671">
        <v>3.340630997710876</v>
      </c>
      <c r="AM671">
        <v>65.18477943434209</v>
      </c>
      <c r="AN671">
        <f>(AP671 - AO671 + DY671*1E3/(8.314*(EA671+273.15)) * AR671/DX671 * AQ671) * DX671/(100*DL671) * 1000/(1000 - AP671)</f>
        <v>0</v>
      </c>
      <c r="AO671">
        <v>19.73869548366432</v>
      </c>
      <c r="AP671">
        <v>21.78487393939393</v>
      </c>
      <c r="AQ671">
        <v>-1.007981520497104E-05</v>
      </c>
      <c r="AR671">
        <v>105.4763033524908</v>
      </c>
      <c r="AS671">
        <v>0</v>
      </c>
      <c r="AT671">
        <v>0</v>
      </c>
      <c r="AU671">
        <f>IF(AS671*$H$15&gt;=AW671,1.0,(AW671/(AW671-AS671*$H$15)))</f>
        <v>0</v>
      </c>
      <c r="AV671">
        <f>(AU671-1)*100</f>
        <v>0</v>
      </c>
      <c r="AW671">
        <f>MAX(0,($B$15+$C$15*EF671)/(1+$D$15*EF671)*DY671/(EA671+273)*$E$15)</f>
        <v>0</v>
      </c>
      <c r="AX671" t="s">
        <v>439</v>
      </c>
      <c r="AY671" t="s">
        <v>439</v>
      </c>
      <c r="AZ671">
        <v>0</v>
      </c>
      <c r="BA671">
        <v>0</v>
      </c>
      <c r="BB671">
        <f>1-AZ671/BA671</f>
        <v>0</v>
      </c>
      <c r="BC671">
        <v>0</v>
      </c>
      <c r="BD671" t="s">
        <v>439</v>
      </c>
      <c r="BE671" t="s">
        <v>439</v>
      </c>
      <c r="BF671">
        <v>0</v>
      </c>
      <c r="BG671">
        <v>0</v>
      </c>
      <c r="BH671">
        <f>1-BF671/BG671</f>
        <v>0</v>
      </c>
      <c r="BI671">
        <v>0.5</v>
      </c>
      <c r="BJ671">
        <f>DI671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439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DH671">
        <f>$B$13*EG671+$C$13*EH671+$F$13*ES671*(1-EV671)</f>
        <v>0</v>
      </c>
      <c r="DI671">
        <f>DH671*DJ671</f>
        <v>0</v>
      </c>
      <c r="DJ671">
        <f>($B$13*$D$11+$C$13*$D$11+$F$13*((FF671+EX671)/MAX(FF671+EX671+FG671, 0.1)*$I$11+FG671/MAX(FF671+EX671+FG671, 0.1)*$J$11))/($B$13+$C$13+$F$13)</f>
        <v>0</v>
      </c>
      <c r="DK671">
        <f>($B$13*$K$11+$C$13*$K$11+$F$13*((FF671+EX671)/MAX(FF671+EX671+FG671, 0.1)*$P$11+FG671/MAX(FF671+EX671+FG671, 0.1)*$Q$11))/($B$13+$C$13+$F$13)</f>
        <v>0</v>
      </c>
      <c r="DL671">
        <v>5.79</v>
      </c>
      <c r="DM671">
        <v>0.5</v>
      </c>
      <c r="DN671" t="s">
        <v>440</v>
      </c>
      <c r="DO671">
        <v>2</v>
      </c>
      <c r="DP671" t="b">
        <v>1</v>
      </c>
      <c r="DQ671">
        <v>1758659573.314285</v>
      </c>
      <c r="DR671">
        <v>1188.035357142857</v>
      </c>
      <c r="DS671">
        <v>1242.498571428571</v>
      </c>
      <c r="DT671">
        <v>21.77868214285714</v>
      </c>
      <c r="DU671">
        <v>19.72565357142857</v>
      </c>
      <c r="DV671">
        <v>1188.895</v>
      </c>
      <c r="DW671">
        <v>21.50224642857142</v>
      </c>
      <c r="DX671">
        <v>499.9794642857142</v>
      </c>
      <c r="DY671">
        <v>90.22555357142856</v>
      </c>
      <c r="DZ671">
        <v>0.06820412499999999</v>
      </c>
      <c r="EA671">
        <v>28.726275</v>
      </c>
      <c r="EB671">
        <v>30.005775</v>
      </c>
      <c r="EC671">
        <v>999.9000000000002</v>
      </c>
      <c r="ED671">
        <v>0</v>
      </c>
      <c r="EE671">
        <v>0</v>
      </c>
      <c r="EF671">
        <v>9996.38107142857</v>
      </c>
      <c r="EG671">
        <v>0</v>
      </c>
      <c r="EH671">
        <v>11.3535</v>
      </c>
      <c r="EI671">
        <v>-54.46356071428571</v>
      </c>
      <c r="EJ671">
        <v>1214.485</v>
      </c>
      <c r="EK671">
        <v>1267.501428571429</v>
      </c>
      <c r="EL671">
        <v>2.053030714285714</v>
      </c>
      <c r="EM671">
        <v>1242.498571428571</v>
      </c>
      <c r="EN671">
        <v>19.72565357142857</v>
      </c>
      <c r="EO671">
        <v>1.964993571428571</v>
      </c>
      <c r="EP671">
        <v>1.779758571428572</v>
      </c>
      <c r="EQ671">
        <v>17.16504642857143</v>
      </c>
      <c r="ER671">
        <v>15.61012857142857</v>
      </c>
      <c r="ES671">
        <v>2000.006428571429</v>
      </c>
      <c r="ET671">
        <v>0.9799977857142854</v>
      </c>
      <c r="EU671">
        <v>0.02000241428571428</v>
      </c>
      <c r="EV671">
        <v>0</v>
      </c>
      <c r="EW671">
        <v>1041.670714285714</v>
      </c>
      <c r="EX671">
        <v>5.00078</v>
      </c>
      <c r="EY671">
        <v>20332.28214285714</v>
      </c>
      <c r="EZ671">
        <v>16379.68928571429</v>
      </c>
      <c r="FA671">
        <v>39.54889285714285</v>
      </c>
      <c r="FB671">
        <v>40.35242857142856</v>
      </c>
      <c r="FC671">
        <v>39.83910714285714</v>
      </c>
      <c r="FD671">
        <v>40.09342857142857</v>
      </c>
      <c r="FE671">
        <v>40.74960714285714</v>
      </c>
      <c r="FF671">
        <v>1955.096428571429</v>
      </c>
      <c r="FG671">
        <v>39.90071428571429</v>
      </c>
      <c r="FH671">
        <v>0</v>
      </c>
      <c r="FI671">
        <v>1758659579.4</v>
      </c>
      <c r="FJ671">
        <v>0</v>
      </c>
      <c r="FK671">
        <v>1041.7068</v>
      </c>
      <c r="FL671">
        <v>4.053846157168651</v>
      </c>
      <c r="FM671">
        <v>106.1692306073839</v>
      </c>
      <c r="FN671">
        <v>20333.04</v>
      </c>
      <c r="FO671">
        <v>15</v>
      </c>
      <c r="FP671">
        <v>0</v>
      </c>
      <c r="FQ671" t="s">
        <v>441</v>
      </c>
      <c r="FR671">
        <v>1746989605.5</v>
      </c>
      <c r="FS671">
        <v>1746989593.5</v>
      </c>
      <c r="FT671">
        <v>0</v>
      </c>
      <c r="FU671">
        <v>-0.274</v>
      </c>
      <c r="FV671">
        <v>-0.002</v>
      </c>
      <c r="FW671">
        <v>2.549</v>
      </c>
      <c r="FX671">
        <v>0.129</v>
      </c>
      <c r="FY671">
        <v>420</v>
      </c>
      <c r="FZ671">
        <v>17</v>
      </c>
      <c r="GA671">
        <v>0.02</v>
      </c>
      <c r="GB671">
        <v>0.04</v>
      </c>
      <c r="GC671">
        <v>-54.20079250000001</v>
      </c>
      <c r="GD671">
        <v>-4.536820637898593</v>
      </c>
      <c r="GE671">
        <v>0.4497412991862653</v>
      </c>
      <c r="GF671">
        <v>0</v>
      </c>
      <c r="GG671">
        <v>1041.381764705882</v>
      </c>
      <c r="GH671">
        <v>5.642780754620887</v>
      </c>
      <c r="GI671">
        <v>0.6072816508509202</v>
      </c>
      <c r="GJ671">
        <v>0</v>
      </c>
      <c r="GK671">
        <v>2.06854075</v>
      </c>
      <c r="GL671">
        <v>-0.2467417260788084</v>
      </c>
      <c r="GM671">
        <v>0.02740898305186639</v>
      </c>
      <c r="GN671">
        <v>0</v>
      </c>
      <c r="GO671">
        <v>0</v>
      </c>
      <c r="GP671">
        <v>3</v>
      </c>
      <c r="GQ671" t="s">
        <v>459</v>
      </c>
      <c r="GR671">
        <v>3.10213</v>
      </c>
      <c r="GS671">
        <v>2.72624</v>
      </c>
      <c r="GT671">
        <v>0.18087</v>
      </c>
      <c r="GU671">
        <v>0.185851</v>
      </c>
      <c r="GV671">
        <v>0.100368</v>
      </c>
      <c r="GW671">
        <v>0.0949405</v>
      </c>
      <c r="GX671">
        <v>21384.9</v>
      </c>
      <c r="GY671">
        <v>19320.9</v>
      </c>
      <c r="GZ671">
        <v>26670.7</v>
      </c>
      <c r="HA671">
        <v>23953.9</v>
      </c>
      <c r="HB671">
        <v>38408.1</v>
      </c>
      <c r="HC671">
        <v>32064.2</v>
      </c>
      <c r="HD671">
        <v>46576.4</v>
      </c>
      <c r="HE671">
        <v>37902.5</v>
      </c>
      <c r="HF671">
        <v>1.86803</v>
      </c>
      <c r="HG671">
        <v>1.85002</v>
      </c>
      <c r="HH671">
        <v>0.18093</v>
      </c>
      <c r="HI671">
        <v>0</v>
      </c>
      <c r="HJ671">
        <v>27.0592</v>
      </c>
      <c r="HK671">
        <v>999.9</v>
      </c>
      <c r="HL671">
        <v>44.6</v>
      </c>
      <c r="HM671">
        <v>32.1</v>
      </c>
      <c r="HN671">
        <v>23.7376</v>
      </c>
      <c r="HO671">
        <v>61.1323</v>
      </c>
      <c r="HP671">
        <v>22.2877</v>
      </c>
      <c r="HQ671">
        <v>1</v>
      </c>
      <c r="HR671">
        <v>0.145168</v>
      </c>
      <c r="HS671">
        <v>0.268804</v>
      </c>
      <c r="HT671">
        <v>20.2798</v>
      </c>
      <c r="HU671">
        <v>5.21085</v>
      </c>
      <c r="HV671">
        <v>11.98</v>
      </c>
      <c r="HW671">
        <v>4.9636</v>
      </c>
      <c r="HX671">
        <v>3.27453</v>
      </c>
      <c r="HY671">
        <v>9999</v>
      </c>
      <c r="HZ671">
        <v>9999</v>
      </c>
      <c r="IA671">
        <v>9999</v>
      </c>
      <c r="IB671">
        <v>999.9</v>
      </c>
      <c r="IC671">
        <v>1.86393</v>
      </c>
      <c r="ID671">
        <v>1.86005</v>
      </c>
      <c r="IE671">
        <v>1.85839</v>
      </c>
      <c r="IF671">
        <v>1.85974</v>
      </c>
      <c r="IG671">
        <v>1.85988</v>
      </c>
      <c r="IH671">
        <v>1.85838</v>
      </c>
      <c r="II671">
        <v>1.85745</v>
      </c>
      <c r="IJ671">
        <v>1.85242</v>
      </c>
      <c r="IK671">
        <v>0</v>
      </c>
      <c r="IL671">
        <v>0</v>
      </c>
      <c r="IM671">
        <v>0</v>
      </c>
      <c r="IN671">
        <v>0</v>
      </c>
      <c r="IO671" t="s">
        <v>443</v>
      </c>
      <c r="IP671" t="s">
        <v>444</v>
      </c>
      <c r="IQ671" t="s">
        <v>445</v>
      </c>
      <c r="IR671" t="s">
        <v>445</v>
      </c>
      <c r="IS671" t="s">
        <v>445</v>
      </c>
      <c r="IT671" t="s">
        <v>445</v>
      </c>
      <c r="IU671">
        <v>0</v>
      </c>
      <c r="IV671">
        <v>100</v>
      </c>
      <c r="IW671">
        <v>100</v>
      </c>
      <c r="IX671">
        <v>-0.83</v>
      </c>
      <c r="IY671">
        <v>0.2766</v>
      </c>
      <c r="IZ671">
        <v>-1.101190050776656</v>
      </c>
      <c r="JA671">
        <v>-0.0009077452495023094</v>
      </c>
      <c r="JB671">
        <v>1.260287539409167E-06</v>
      </c>
      <c r="JC671">
        <v>-2.747980142854786E-10</v>
      </c>
      <c r="JD671">
        <v>0.01164710740424388</v>
      </c>
      <c r="JE671">
        <v>0.002354074995816399</v>
      </c>
      <c r="JF671">
        <v>0.0004967520844642659</v>
      </c>
      <c r="JG671">
        <v>-1.558376616488758E-06</v>
      </c>
      <c r="JH671">
        <v>1</v>
      </c>
      <c r="JI671">
        <v>1955</v>
      </c>
      <c r="JJ671">
        <v>1</v>
      </c>
      <c r="JK671">
        <v>26</v>
      </c>
      <c r="JL671">
        <v>194499.6</v>
      </c>
      <c r="JM671">
        <v>194499.8</v>
      </c>
      <c r="JN671">
        <v>2.81006</v>
      </c>
      <c r="JO671">
        <v>2.60742</v>
      </c>
      <c r="JP671">
        <v>1.49658</v>
      </c>
      <c r="JQ671">
        <v>2.34619</v>
      </c>
      <c r="JR671">
        <v>1.54907</v>
      </c>
      <c r="JS671">
        <v>2.43286</v>
      </c>
      <c r="JT671">
        <v>36.5759</v>
      </c>
      <c r="JU671">
        <v>24.1751</v>
      </c>
      <c r="JV671">
        <v>18</v>
      </c>
      <c r="JW671">
        <v>483.773</v>
      </c>
      <c r="JX671">
        <v>486.947</v>
      </c>
      <c r="JY671">
        <v>27.0622</v>
      </c>
      <c r="JZ671">
        <v>29.146</v>
      </c>
      <c r="KA671">
        <v>29.9999</v>
      </c>
      <c r="KB671">
        <v>29.3946</v>
      </c>
      <c r="KC671">
        <v>29.3991</v>
      </c>
      <c r="KD671">
        <v>56.3715</v>
      </c>
      <c r="KE671">
        <v>17.5834</v>
      </c>
      <c r="KF671">
        <v>54.39</v>
      </c>
      <c r="KG671">
        <v>27.0624</v>
      </c>
      <c r="KH671">
        <v>1289.27</v>
      </c>
      <c r="KI671">
        <v>19.8346</v>
      </c>
      <c r="KJ671">
        <v>101.833</v>
      </c>
      <c r="KK671">
        <v>91.40219999999999</v>
      </c>
    </row>
    <row r="672" spans="1:297">
      <c r="A672">
        <v>654</v>
      </c>
      <c r="B672">
        <v>1758659586.1</v>
      </c>
      <c r="C672">
        <v>17953.09999990463</v>
      </c>
      <c r="D672" t="s">
        <v>1758</v>
      </c>
      <c r="E672" t="s">
        <v>1759</v>
      </c>
      <c r="F672">
        <v>5</v>
      </c>
      <c r="G672" t="s">
        <v>1413</v>
      </c>
      <c r="H672" t="s">
        <v>438</v>
      </c>
      <c r="I672">
        <v>1758659578.6</v>
      </c>
      <c r="J672">
        <f>(K672)/1000</f>
        <v>0</v>
      </c>
      <c r="K672">
        <f>IF(DP672, AN672, AH672)</f>
        <v>0</v>
      </c>
      <c r="L672">
        <f>IF(DP672, AI672, AG672)</f>
        <v>0</v>
      </c>
      <c r="M672">
        <f>DR672 - IF(AU672&gt;1, L672*DL672*100.0/(AW672), 0)</f>
        <v>0</v>
      </c>
      <c r="N672">
        <f>((T672-J672/2)*M672-L672)/(T672+J672/2)</f>
        <v>0</v>
      </c>
      <c r="O672">
        <f>N672*(DY672+DZ672)/1000.0</f>
        <v>0</v>
      </c>
      <c r="P672">
        <f>(DR672 - IF(AU672&gt;1, L672*DL672*100.0/(AW672), 0))*(DY672+DZ672)/1000.0</f>
        <v>0</v>
      </c>
      <c r="Q672">
        <f>2.0/((1/S672-1/R672)+SIGN(S672)*SQRT((1/S672-1/R672)*(1/S672-1/R672) + 4*DM672/((DM672+1)*(DM672+1))*(2*1/S672*1/R672-1/R672*1/R672)))</f>
        <v>0</v>
      </c>
      <c r="R672">
        <f>IF(LEFT(DN672,1)&lt;&gt;"0",IF(LEFT(DN672,1)="1",3.0,DO672),$D$5+$E$5*(EF672*DY672/($K$5*1000))+$F$5*(EF672*DY672/($K$5*1000))*MAX(MIN(DL672,$J$5),$I$5)*MAX(MIN(DL672,$J$5),$I$5)+$G$5*MAX(MIN(DL672,$J$5),$I$5)*(EF672*DY672/($K$5*1000))+$H$5*(EF672*DY672/($K$5*1000))*(EF672*DY672/($K$5*1000)))</f>
        <v>0</v>
      </c>
      <c r="S672">
        <f>J672*(1000-(1000*0.61365*exp(17.502*W672/(240.97+W672))/(DY672+DZ672)+DT672)/2)/(1000*0.61365*exp(17.502*W672/(240.97+W672))/(DY672+DZ672)-DT672)</f>
        <v>0</v>
      </c>
      <c r="T672">
        <f>1/((DM672+1)/(Q672/1.6)+1/(R672/1.37)) + DM672/((DM672+1)/(Q672/1.6) + DM672/(R672/1.37))</f>
        <v>0</v>
      </c>
      <c r="U672">
        <f>(DH672*DK672)</f>
        <v>0</v>
      </c>
      <c r="V672">
        <f>(EA672+(U672+2*0.95*5.67E-8*(((EA672+$B$9)+273)^4-(EA672+273)^4)-44100*J672)/(1.84*29.3*R672+8*0.95*5.67E-8*(EA672+273)^3))</f>
        <v>0</v>
      </c>
      <c r="W672">
        <f>($C$9*EB672+$D$9*EC672+$E$9*V672)</f>
        <v>0</v>
      </c>
      <c r="X672">
        <f>0.61365*exp(17.502*W672/(240.97+W672))</f>
        <v>0</v>
      </c>
      <c r="Y672">
        <f>(Z672/AA672*100)</f>
        <v>0</v>
      </c>
      <c r="Z672">
        <f>DT672*(DY672+DZ672)/1000</f>
        <v>0</v>
      </c>
      <c r="AA672">
        <f>0.61365*exp(17.502*EA672/(240.97+EA672))</f>
        <v>0</v>
      </c>
      <c r="AB672">
        <f>(X672-DT672*(DY672+DZ672)/1000)</f>
        <v>0</v>
      </c>
      <c r="AC672">
        <f>(-J672*44100)</f>
        <v>0</v>
      </c>
      <c r="AD672">
        <f>2*29.3*R672*0.92*(EA672-W672)</f>
        <v>0</v>
      </c>
      <c r="AE672">
        <f>2*0.95*5.67E-8*(((EA672+$B$9)+273)^4-(W672+273)^4)</f>
        <v>0</v>
      </c>
      <c r="AF672">
        <f>U672+AE672+AC672+AD672</f>
        <v>0</v>
      </c>
      <c r="AG672">
        <f>DX672*AU672*(DS672-DR672*(1000-AU672*DU672)/(1000-AU672*DT672))/(100*DL672)</f>
        <v>0</v>
      </c>
      <c r="AH672">
        <f>1000*DX672*AU672*(DT672-DU672)/(100*DL672*(1000-AU672*DT672))</f>
        <v>0</v>
      </c>
      <c r="AI672">
        <f>(AJ672 - AK672 - DY672*1E3/(8.314*(EA672+273.15)) * AM672/DX672 * AL672) * DX672/(100*DL672) * (1000 - DU672)/1000</f>
        <v>0</v>
      </c>
      <c r="AJ672">
        <v>1301.025061108272</v>
      </c>
      <c r="AK672">
        <v>1255.838666666667</v>
      </c>
      <c r="AL672">
        <v>3.411478098690077</v>
      </c>
      <c r="AM672">
        <v>65.18477943434209</v>
      </c>
      <c r="AN672">
        <f>(AP672 - AO672 + DY672*1E3/(8.314*(EA672+273.15)) * AR672/DX672 * AQ672) * DX672/(100*DL672) * 1000/(1000 - AP672)</f>
        <v>0</v>
      </c>
      <c r="AO672">
        <v>19.77810635140564</v>
      </c>
      <c r="AP672">
        <v>21.78763939393938</v>
      </c>
      <c r="AQ672">
        <v>1.756786237776699E-05</v>
      </c>
      <c r="AR672">
        <v>105.4763033524908</v>
      </c>
      <c r="AS672">
        <v>0</v>
      </c>
      <c r="AT672">
        <v>0</v>
      </c>
      <c r="AU672">
        <f>IF(AS672*$H$15&gt;=AW672,1.0,(AW672/(AW672-AS672*$H$15)))</f>
        <v>0</v>
      </c>
      <c r="AV672">
        <f>(AU672-1)*100</f>
        <v>0</v>
      </c>
      <c r="AW672">
        <f>MAX(0,($B$15+$C$15*EF672)/(1+$D$15*EF672)*DY672/(EA672+273)*$E$15)</f>
        <v>0</v>
      </c>
      <c r="AX672" t="s">
        <v>439</v>
      </c>
      <c r="AY672" t="s">
        <v>439</v>
      </c>
      <c r="AZ672">
        <v>0</v>
      </c>
      <c r="BA672">
        <v>0</v>
      </c>
      <c r="BB672">
        <f>1-AZ672/BA672</f>
        <v>0</v>
      </c>
      <c r="BC672">
        <v>0</v>
      </c>
      <c r="BD672" t="s">
        <v>439</v>
      </c>
      <c r="BE672" t="s">
        <v>439</v>
      </c>
      <c r="BF672">
        <v>0</v>
      </c>
      <c r="BG672">
        <v>0</v>
      </c>
      <c r="BH672">
        <f>1-BF672/BG672</f>
        <v>0</v>
      </c>
      <c r="BI672">
        <v>0.5</v>
      </c>
      <c r="BJ672">
        <f>DI672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439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DH672">
        <f>$B$13*EG672+$C$13*EH672+$F$13*ES672*(1-EV672)</f>
        <v>0</v>
      </c>
      <c r="DI672">
        <f>DH672*DJ672</f>
        <v>0</v>
      </c>
      <c r="DJ672">
        <f>($B$13*$D$11+$C$13*$D$11+$F$13*((FF672+EX672)/MAX(FF672+EX672+FG672, 0.1)*$I$11+FG672/MAX(FF672+EX672+FG672, 0.1)*$J$11))/($B$13+$C$13+$F$13)</f>
        <v>0</v>
      </c>
      <c r="DK672">
        <f>($B$13*$K$11+$C$13*$K$11+$F$13*((FF672+EX672)/MAX(FF672+EX672+FG672, 0.1)*$P$11+FG672/MAX(FF672+EX672+FG672, 0.1)*$Q$11))/($B$13+$C$13+$F$13)</f>
        <v>0</v>
      </c>
      <c r="DL672">
        <v>5.79</v>
      </c>
      <c r="DM672">
        <v>0.5</v>
      </c>
      <c r="DN672" t="s">
        <v>440</v>
      </c>
      <c r="DO672">
        <v>2</v>
      </c>
      <c r="DP672" t="b">
        <v>1</v>
      </c>
      <c r="DQ672">
        <v>1758659578.6</v>
      </c>
      <c r="DR672">
        <v>1205.345185185185</v>
      </c>
      <c r="DS672">
        <v>1260.131481481481</v>
      </c>
      <c r="DT672">
        <v>21.78511851851852</v>
      </c>
      <c r="DU672">
        <v>19.74836296296296</v>
      </c>
      <c r="DV672">
        <v>1206.188518518519</v>
      </c>
      <c r="DW672">
        <v>21.50854074074075</v>
      </c>
      <c r="DX672">
        <v>500.0048148148148</v>
      </c>
      <c r="DY672">
        <v>90.2262074074074</v>
      </c>
      <c r="DZ672">
        <v>0.06810335185185185</v>
      </c>
      <c r="EA672">
        <v>28.72253703703704</v>
      </c>
      <c r="EB672">
        <v>30.00387777777778</v>
      </c>
      <c r="EC672">
        <v>999.9000000000001</v>
      </c>
      <c r="ED672">
        <v>0</v>
      </c>
      <c r="EE672">
        <v>0</v>
      </c>
      <c r="EF672">
        <v>10010.92148148148</v>
      </c>
      <c r="EG672">
        <v>0</v>
      </c>
      <c r="EH672">
        <v>11.35671111111111</v>
      </c>
      <c r="EI672">
        <v>-54.78701111111113</v>
      </c>
      <c r="EJ672">
        <v>1232.188148148148</v>
      </c>
      <c r="EK672">
        <v>1285.519259259259</v>
      </c>
      <c r="EL672">
        <v>2.036758888888889</v>
      </c>
      <c r="EM672">
        <v>1260.131481481481</v>
      </c>
      <c r="EN672">
        <v>19.74836296296296</v>
      </c>
      <c r="EO672">
        <v>1.965587777777778</v>
      </c>
      <c r="EP672">
        <v>1.78181962962963</v>
      </c>
      <c r="EQ672">
        <v>17.16982592592593</v>
      </c>
      <c r="ER672">
        <v>15.62819629629629</v>
      </c>
      <c r="ES672">
        <v>1999.996666666666</v>
      </c>
      <c r="ET672">
        <v>0.9799976666666664</v>
      </c>
      <c r="EU672">
        <v>0.02000252962962963</v>
      </c>
      <c r="EV672">
        <v>0</v>
      </c>
      <c r="EW672">
        <v>1042.091481481481</v>
      </c>
      <c r="EX672">
        <v>5.00078</v>
      </c>
      <c r="EY672">
        <v>20340.85555555555</v>
      </c>
      <c r="EZ672">
        <v>16379.60370370371</v>
      </c>
      <c r="FA672">
        <v>39.54840740740741</v>
      </c>
      <c r="FB672">
        <v>40.34225925925925</v>
      </c>
      <c r="FC672">
        <v>39.80074074074074</v>
      </c>
      <c r="FD672">
        <v>40.09688888888888</v>
      </c>
      <c r="FE672">
        <v>40.71951851851851</v>
      </c>
      <c r="FF672">
        <v>1955.086666666667</v>
      </c>
      <c r="FG672">
        <v>39.90111111111111</v>
      </c>
      <c r="FH672">
        <v>0</v>
      </c>
      <c r="FI672">
        <v>1758659584.8</v>
      </c>
      <c r="FJ672">
        <v>0</v>
      </c>
      <c r="FK672">
        <v>1042.089615384615</v>
      </c>
      <c r="FL672">
        <v>3.919658139433809</v>
      </c>
      <c r="FM672">
        <v>84.65641030356814</v>
      </c>
      <c r="FN672">
        <v>20341.13076923077</v>
      </c>
      <c r="FO672">
        <v>15</v>
      </c>
      <c r="FP672">
        <v>0</v>
      </c>
      <c r="FQ672" t="s">
        <v>441</v>
      </c>
      <c r="FR672">
        <v>1746989605.5</v>
      </c>
      <c r="FS672">
        <v>1746989593.5</v>
      </c>
      <c r="FT672">
        <v>0</v>
      </c>
      <c r="FU672">
        <v>-0.274</v>
      </c>
      <c r="FV672">
        <v>-0.002</v>
      </c>
      <c r="FW672">
        <v>2.549</v>
      </c>
      <c r="FX672">
        <v>0.129</v>
      </c>
      <c r="FY672">
        <v>420</v>
      </c>
      <c r="FZ672">
        <v>17</v>
      </c>
      <c r="GA672">
        <v>0.02</v>
      </c>
      <c r="GB672">
        <v>0.04</v>
      </c>
      <c r="GC672">
        <v>-54.6044243902439</v>
      </c>
      <c r="GD672">
        <v>-3.787505226480907</v>
      </c>
      <c r="GE672">
        <v>0.3830456018069545</v>
      </c>
      <c r="GF672">
        <v>0</v>
      </c>
      <c r="GG672">
        <v>1041.869411764706</v>
      </c>
      <c r="GH672">
        <v>4.31229947262495</v>
      </c>
      <c r="GI672">
        <v>0.4755612237227139</v>
      </c>
      <c r="GJ672">
        <v>0</v>
      </c>
      <c r="GK672">
        <v>2.044401707317073</v>
      </c>
      <c r="GL672">
        <v>-0.1804822996515738</v>
      </c>
      <c r="GM672">
        <v>0.02048486852651204</v>
      </c>
      <c r="GN672">
        <v>0</v>
      </c>
      <c r="GO672">
        <v>0</v>
      </c>
      <c r="GP672">
        <v>3</v>
      </c>
      <c r="GQ672" t="s">
        <v>459</v>
      </c>
      <c r="GR672">
        <v>3.10238</v>
      </c>
      <c r="GS672">
        <v>2.72632</v>
      </c>
      <c r="GT672">
        <v>0.182395</v>
      </c>
      <c r="GU672">
        <v>0.187357</v>
      </c>
      <c r="GV672">
        <v>0.100378</v>
      </c>
      <c r="GW672">
        <v>0.0950343</v>
      </c>
      <c r="GX672">
        <v>21345.2</v>
      </c>
      <c r="GY672">
        <v>19285.3</v>
      </c>
      <c r="GZ672">
        <v>26670.8</v>
      </c>
      <c r="HA672">
        <v>23954</v>
      </c>
      <c r="HB672">
        <v>38408</v>
      </c>
      <c r="HC672">
        <v>32061.1</v>
      </c>
      <c r="HD672">
        <v>46576.5</v>
      </c>
      <c r="HE672">
        <v>37902.6</v>
      </c>
      <c r="HF672">
        <v>1.86838</v>
      </c>
      <c r="HG672">
        <v>1.84973</v>
      </c>
      <c r="HH672">
        <v>0.180412</v>
      </c>
      <c r="HI672">
        <v>0</v>
      </c>
      <c r="HJ672">
        <v>27.0583</v>
      </c>
      <c r="HK672">
        <v>999.9</v>
      </c>
      <c r="HL672">
        <v>44.5</v>
      </c>
      <c r="HM672">
        <v>32.1</v>
      </c>
      <c r="HN672">
        <v>23.6867</v>
      </c>
      <c r="HO672">
        <v>60.6323</v>
      </c>
      <c r="HP672">
        <v>22.4599</v>
      </c>
      <c r="HQ672">
        <v>1</v>
      </c>
      <c r="HR672">
        <v>0.145231</v>
      </c>
      <c r="HS672">
        <v>0.260166</v>
      </c>
      <c r="HT672">
        <v>20.2797</v>
      </c>
      <c r="HU672">
        <v>5.21085</v>
      </c>
      <c r="HV672">
        <v>11.9798</v>
      </c>
      <c r="HW672">
        <v>4.9636</v>
      </c>
      <c r="HX672">
        <v>3.27455</v>
      </c>
      <c r="HY672">
        <v>9999</v>
      </c>
      <c r="HZ672">
        <v>9999</v>
      </c>
      <c r="IA672">
        <v>9999</v>
      </c>
      <c r="IB672">
        <v>999.9</v>
      </c>
      <c r="IC672">
        <v>1.86393</v>
      </c>
      <c r="ID672">
        <v>1.86007</v>
      </c>
      <c r="IE672">
        <v>1.8584</v>
      </c>
      <c r="IF672">
        <v>1.85975</v>
      </c>
      <c r="IG672">
        <v>1.85988</v>
      </c>
      <c r="IH672">
        <v>1.85837</v>
      </c>
      <c r="II672">
        <v>1.85745</v>
      </c>
      <c r="IJ672">
        <v>1.8524</v>
      </c>
      <c r="IK672">
        <v>0</v>
      </c>
      <c r="IL672">
        <v>0</v>
      </c>
      <c r="IM672">
        <v>0</v>
      </c>
      <c r="IN672">
        <v>0</v>
      </c>
      <c r="IO672" t="s">
        <v>443</v>
      </c>
      <c r="IP672" t="s">
        <v>444</v>
      </c>
      <c r="IQ672" t="s">
        <v>445</v>
      </c>
      <c r="IR672" t="s">
        <v>445</v>
      </c>
      <c r="IS672" t="s">
        <v>445</v>
      </c>
      <c r="IT672" t="s">
        <v>445</v>
      </c>
      <c r="IU672">
        <v>0</v>
      </c>
      <c r="IV672">
        <v>100</v>
      </c>
      <c r="IW672">
        <v>100</v>
      </c>
      <c r="IX672">
        <v>-0.82</v>
      </c>
      <c r="IY672">
        <v>0.2767</v>
      </c>
      <c r="IZ672">
        <v>-1.101190050776656</v>
      </c>
      <c r="JA672">
        <v>-0.0009077452495023094</v>
      </c>
      <c r="JB672">
        <v>1.260287539409167E-06</v>
      </c>
      <c r="JC672">
        <v>-2.747980142854786E-10</v>
      </c>
      <c r="JD672">
        <v>0.01164710740424388</v>
      </c>
      <c r="JE672">
        <v>0.002354074995816399</v>
      </c>
      <c r="JF672">
        <v>0.0004967520844642659</v>
      </c>
      <c r="JG672">
        <v>-1.558376616488758E-06</v>
      </c>
      <c r="JH672">
        <v>1</v>
      </c>
      <c r="JI672">
        <v>1955</v>
      </c>
      <c r="JJ672">
        <v>1</v>
      </c>
      <c r="JK672">
        <v>26</v>
      </c>
      <c r="JL672">
        <v>194499.7</v>
      </c>
      <c r="JM672">
        <v>194499.9</v>
      </c>
      <c r="JN672">
        <v>2.83691</v>
      </c>
      <c r="JO672">
        <v>2.60498</v>
      </c>
      <c r="JP672">
        <v>1.49658</v>
      </c>
      <c r="JQ672">
        <v>2.34619</v>
      </c>
      <c r="JR672">
        <v>1.54907</v>
      </c>
      <c r="JS672">
        <v>2.46826</v>
      </c>
      <c r="JT672">
        <v>36.5759</v>
      </c>
      <c r="JU672">
        <v>24.1838</v>
      </c>
      <c r="JV672">
        <v>18</v>
      </c>
      <c r="JW672">
        <v>483.976</v>
      </c>
      <c r="JX672">
        <v>486.743</v>
      </c>
      <c r="JY672">
        <v>27.0603</v>
      </c>
      <c r="JZ672">
        <v>29.145</v>
      </c>
      <c r="KA672">
        <v>30</v>
      </c>
      <c r="KB672">
        <v>29.3945</v>
      </c>
      <c r="KC672">
        <v>29.3983</v>
      </c>
      <c r="KD672">
        <v>56.92</v>
      </c>
      <c r="KE672">
        <v>17.5834</v>
      </c>
      <c r="KF672">
        <v>54.39</v>
      </c>
      <c r="KG672">
        <v>27.0574</v>
      </c>
      <c r="KH672">
        <v>1309.3</v>
      </c>
      <c r="KI672">
        <v>19.8485</v>
      </c>
      <c r="KJ672">
        <v>101.833</v>
      </c>
      <c r="KK672">
        <v>91.4025</v>
      </c>
    </row>
    <row r="673" spans="1:297">
      <c r="A673">
        <v>655</v>
      </c>
      <c r="B673">
        <v>1758659591.1</v>
      </c>
      <c r="C673">
        <v>17958.09999990463</v>
      </c>
      <c r="D673" t="s">
        <v>1760</v>
      </c>
      <c r="E673" t="s">
        <v>1761</v>
      </c>
      <c r="F673">
        <v>5</v>
      </c>
      <c r="G673" t="s">
        <v>1413</v>
      </c>
      <c r="H673" t="s">
        <v>438</v>
      </c>
      <c r="I673">
        <v>1758659583.314285</v>
      </c>
      <c r="J673">
        <f>(K673)/1000</f>
        <v>0</v>
      </c>
      <c r="K673">
        <f>IF(DP673, AN673, AH673)</f>
        <v>0</v>
      </c>
      <c r="L673">
        <f>IF(DP673, AI673, AG673)</f>
        <v>0</v>
      </c>
      <c r="M673">
        <f>DR673 - IF(AU673&gt;1, L673*DL673*100.0/(AW673), 0)</f>
        <v>0</v>
      </c>
      <c r="N673">
        <f>((T673-J673/2)*M673-L673)/(T673+J673/2)</f>
        <v>0</v>
      </c>
      <c r="O673">
        <f>N673*(DY673+DZ673)/1000.0</f>
        <v>0</v>
      </c>
      <c r="P673">
        <f>(DR673 - IF(AU673&gt;1, L673*DL673*100.0/(AW673), 0))*(DY673+DZ673)/1000.0</f>
        <v>0</v>
      </c>
      <c r="Q673">
        <f>2.0/((1/S673-1/R673)+SIGN(S673)*SQRT((1/S673-1/R673)*(1/S673-1/R673) + 4*DM673/((DM673+1)*(DM673+1))*(2*1/S673*1/R673-1/R673*1/R673)))</f>
        <v>0</v>
      </c>
      <c r="R673">
        <f>IF(LEFT(DN673,1)&lt;&gt;"0",IF(LEFT(DN673,1)="1",3.0,DO673),$D$5+$E$5*(EF673*DY673/($K$5*1000))+$F$5*(EF673*DY673/($K$5*1000))*MAX(MIN(DL673,$J$5),$I$5)*MAX(MIN(DL673,$J$5),$I$5)+$G$5*MAX(MIN(DL673,$J$5),$I$5)*(EF673*DY673/($K$5*1000))+$H$5*(EF673*DY673/($K$5*1000))*(EF673*DY673/($K$5*1000)))</f>
        <v>0</v>
      </c>
      <c r="S673">
        <f>J673*(1000-(1000*0.61365*exp(17.502*W673/(240.97+W673))/(DY673+DZ673)+DT673)/2)/(1000*0.61365*exp(17.502*W673/(240.97+W673))/(DY673+DZ673)-DT673)</f>
        <v>0</v>
      </c>
      <c r="T673">
        <f>1/((DM673+1)/(Q673/1.6)+1/(R673/1.37)) + DM673/((DM673+1)/(Q673/1.6) + DM673/(R673/1.37))</f>
        <v>0</v>
      </c>
      <c r="U673">
        <f>(DH673*DK673)</f>
        <v>0</v>
      </c>
      <c r="V673">
        <f>(EA673+(U673+2*0.95*5.67E-8*(((EA673+$B$9)+273)^4-(EA673+273)^4)-44100*J673)/(1.84*29.3*R673+8*0.95*5.67E-8*(EA673+273)^3))</f>
        <v>0</v>
      </c>
      <c r="W673">
        <f>($C$9*EB673+$D$9*EC673+$E$9*V673)</f>
        <v>0</v>
      </c>
      <c r="X673">
        <f>0.61365*exp(17.502*W673/(240.97+W673))</f>
        <v>0</v>
      </c>
      <c r="Y673">
        <f>(Z673/AA673*100)</f>
        <v>0</v>
      </c>
      <c r="Z673">
        <f>DT673*(DY673+DZ673)/1000</f>
        <v>0</v>
      </c>
      <c r="AA673">
        <f>0.61365*exp(17.502*EA673/(240.97+EA673))</f>
        <v>0</v>
      </c>
      <c r="AB673">
        <f>(X673-DT673*(DY673+DZ673)/1000)</f>
        <v>0</v>
      </c>
      <c r="AC673">
        <f>(-J673*44100)</f>
        <v>0</v>
      </c>
      <c r="AD673">
        <f>2*29.3*R673*0.92*(EA673-W673)</f>
        <v>0</v>
      </c>
      <c r="AE673">
        <f>2*0.95*5.67E-8*(((EA673+$B$9)+273)^4-(W673+273)^4)</f>
        <v>0</v>
      </c>
      <c r="AF673">
        <f>U673+AE673+AC673+AD673</f>
        <v>0</v>
      </c>
      <c r="AG673">
        <f>DX673*AU673*(DS673-DR673*(1000-AU673*DU673)/(1000-AU673*DT673))/(100*DL673)</f>
        <v>0</v>
      </c>
      <c r="AH673">
        <f>1000*DX673*AU673*(DT673-DU673)/(100*DL673*(1000-AU673*DT673))</f>
        <v>0</v>
      </c>
      <c r="AI673">
        <f>(AJ673 - AK673 - DY673*1E3/(8.314*(EA673+273.15)) * AM673/DX673 * AL673) * DX673/(100*DL673) * (1000 - DU673)/1000</f>
        <v>0</v>
      </c>
      <c r="AJ673">
        <v>1318.229754914341</v>
      </c>
      <c r="AK673">
        <v>1272.761939393939</v>
      </c>
      <c r="AL673">
        <v>3.382330572459432</v>
      </c>
      <c r="AM673">
        <v>65.18477943434209</v>
      </c>
      <c r="AN673">
        <f>(AP673 - AO673 + DY673*1E3/(8.314*(EA673+273.15)) * AR673/DX673 * AQ673) * DX673/(100*DL673) * 1000/(1000 - AP673)</f>
        <v>0</v>
      </c>
      <c r="AO673">
        <v>19.78167273666811</v>
      </c>
      <c r="AP673">
        <v>21.78821757575756</v>
      </c>
      <c r="AQ673">
        <v>-9.457802330116829E-06</v>
      </c>
      <c r="AR673">
        <v>105.4763033524908</v>
      </c>
      <c r="AS673">
        <v>0</v>
      </c>
      <c r="AT673">
        <v>0</v>
      </c>
      <c r="AU673">
        <f>IF(AS673*$H$15&gt;=AW673,1.0,(AW673/(AW673-AS673*$H$15)))</f>
        <v>0</v>
      </c>
      <c r="AV673">
        <f>(AU673-1)*100</f>
        <v>0</v>
      </c>
      <c r="AW673">
        <f>MAX(0,($B$15+$C$15*EF673)/(1+$D$15*EF673)*DY673/(EA673+273)*$E$15)</f>
        <v>0</v>
      </c>
      <c r="AX673" t="s">
        <v>439</v>
      </c>
      <c r="AY673" t="s">
        <v>439</v>
      </c>
      <c r="AZ673">
        <v>0</v>
      </c>
      <c r="BA673">
        <v>0</v>
      </c>
      <c r="BB673">
        <f>1-AZ673/BA673</f>
        <v>0</v>
      </c>
      <c r="BC673">
        <v>0</v>
      </c>
      <c r="BD673" t="s">
        <v>439</v>
      </c>
      <c r="BE673" t="s">
        <v>439</v>
      </c>
      <c r="BF673">
        <v>0</v>
      </c>
      <c r="BG673">
        <v>0</v>
      </c>
      <c r="BH673">
        <f>1-BF673/BG673</f>
        <v>0</v>
      </c>
      <c r="BI673">
        <v>0.5</v>
      </c>
      <c r="BJ673">
        <f>DI673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439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DH673">
        <f>$B$13*EG673+$C$13*EH673+$F$13*ES673*(1-EV673)</f>
        <v>0</v>
      </c>
      <c r="DI673">
        <f>DH673*DJ673</f>
        <v>0</v>
      </c>
      <c r="DJ673">
        <f>($B$13*$D$11+$C$13*$D$11+$F$13*((FF673+EX673)/MAX(FF673+EX673+FG673, 0.1)*$I$11+FG673/MAX(FF673+EX673+FG673, 0.1)*$J$11))/($B$13+$C$13+$F$13)</f>
        <v>0</v>
      </c>
      <c r="DK673">
        <f>($B$13*$K$11+$C$13*$K$11+$F$13*((FF673+EX673)/MAX(FF673+EX673+FG673, 0.1)*$P$11+FG673/MAX(FF673+EX673+FG673, 0.1)*$Q$11))/($B$13+$C$13+$F$13)</f>
        <v>0</v>
      </c>
      <c r="DL673">
        <v>5.79</v>
      </c>
      <c r="DM673">
        <v>0.5</v>
      </c>
      <c r="DN673" t="s">
        <v>440</v>
      </c>
      <c r="DO673">
        <v>2</v>
      </c>
      <c r="DP673" t="b">
        <v>1</v>
      </c>
      <c r="DQ673">
        <v>1758659583.314285</v>
      </c>
      <c r="DR673">
        <v>1220.901071428571</v>
      </c>
      <c r="DS673">
        <v>1275.943571428571</v>
      </c>
      <c r="DT673">
        <v>21.78694642857143</v>
      </c>
      <c r="DU673">
        <v>19.76328571428571</v>
      </c>
      <c r="DV673">
        <v>1221.730714285714</v>
      </c>
      <c r="DW673">
        <v>21.51033214285714</v>
      </c>
      <c r="DX673">
        <v>500.0008214285714</v>
      </c>
      <c r="DY673">
        <v>90.22623571428571</v>
      </c>
      <c r="DZ673">
        <v>0.06809092857142858</v>
      </c>
      <c r="EA673">
        <v>28.719825</v>
      </c>
      <c r="EB673">
        <v>30.00146071428571</v>
      </c>
      <c r="EC673">
        <v>999.9000000000002</v>
      </c>
      <c r="ED673">
        <v>0</v>
      </c>
      <c r="EE673">
        <v>0</v>
      </c>
      <c r="EF673">
        <v>10011.02464285714</v>
      </c>
      <c r="EG673">
        <v>0</v>
      </c>
      <c r="EH673">
        <v>11.35730357142857</v>
      </c>
      <c r="EI673">
        <v>-55.04243571428571</v>
      </c>
      <c r="EJ673">
        <v>1248.092857142857</v>
      </c>
      <c r="EK673">
        <v>1301.668571428572</v>
      </c>
      <c r="EL673">
        <v>2.023666785714286</v>
      </c>
      <c r="EM673">
        <v>1275.943571428571</v>
      </c>
      <c r="EN673">
        <v>19.76328571428571</v>
      </c>
      <c r="EO673">
        <v>1.965753928571429</v>
      </c>
      <c r="EP673">
        <v>1.783166428571429</v>
      </c>
      <c r="EQ673">
        <v>17.17115714285714</v>
      </c>
      <c r="ER673">
        <v>15.63999642857143</v>
      </c>
      <c r="ES673">
        <v>1999.998214285714</v>
      </c>
      <c r="ET673">
        <v>0.9799976785714283</v>
      </c>
      <c r="EU673">
        <v>0.02000251785714285</v>
      </c>
      <c r="EV673">
        <v>0</v>
      </c>
      <c r="EW673">
        <v>1042.391785714286</v>
      </c>
      <c r="EX673">
        <v>5.00078</v>
      </c>
      <c r="EY673">
        <v>20347.40357142857</v>
      </c>
      <c r="EZ673">
        <v>16379.59285714286</v>
      </c>
      <c r="FA673">
        <v>39.54664285714285</v>
      </c>
      <c r="FB673">
        <v>40.33217857142856</v>
      </c>
      <c r="FC673">
        <v>39.80560714285714</v>
      </c>
      <c r="FD673">
        <v>40.09349999999999</v>
      </c>
      <c r="FE673">
        <v>40.71835714285714</v>
      </c>
      <c r="FF673">
        <v>1955.088214285715</v>
      </c>
      <c r="FG673">
        <v>39.90178571428572</v>
      </c>
      <c r="FH673">
        <v>0</v>
      </c>
      <c r="FI673">
        <v>1758659589.6</v>
      </c>
      <c r="FJ673">
        <v>0</v>
      </c>
      <c r="FK673">
        <v>1042.375384615385</v>
      </c>
      <c r="FL673">
        <v>3.901538465940057</v>
      </c>
      <c r="FM673">
        <v>80.17435897901795</v>
      </c>
      <c r="FN673">
        <v>20347.88076923077</v>
      </c>
      <c r="FO673">
        <v>15</v>
      </c>
      <c r="FP673">
        <v>0</v>
      </c>
      <c r="FQ673" t="s">
        <v>441</v>
      </c>
      <c r="FR673">
        <v>1746989605.5</v>
      </c>
      <c r="FS673">
        <v>1746989593.5</v>
      </c>
      <c r="FT673">
        <v>0</v>
      </c>
      <c r="FU673">
        <v>-0.274</v>
      </c>
      <c r="FV673">
        <v>-0.002</v>
      </c>
      <c r="FW673">
        <v>2.549</v>
      </c>
      <c r="FX673">
        <v>0.129</v>
      </c>
      <c r="FY673">
        <v>420</v>
      </c>
      <c r="FZ673">
        <v>17</v>
      </c>
      <c r="GA673">
        <v>0.02</v>
      </c>
      <c r="GB673">
        <v>0.04</v>
      </c>
      <c r="GC673">
        <v>-54.84161219512195</v>
      </c>
      <c r="GD673">
        <v>-3.510094076654996</v>
      </c>
      <c r="GE673">
        <v>0.3536450778263299</v>
      </c>
      <c r="GF673">
        <v>0</v>
      </c>
      <c r="GG673">
        <v>1042.14</v>
      </c>
      <c r="GH673">
        <v>3.991443854903109</v>
      </c>
      <c r="GI673">
        <v>0.4521126876708119</v>
      </c>
      <c r="GJ673">
        <v>0</v>
      </c>
      <c r="GK673">
        <v>2.03219</v>
      </c>
      <c r="GL673">
        <v>-0.1679724041811848</v>
      </c>
      <c r="GM673">
        <v>0.01866726180816659</v>
      </c>
      <c r="GN673">
        <v>0</v>
      </c>
      <c r="GO673">
        <v>0</v>
      </c>
      <c r="GP673">
        <v>3</v>
      </c>
      <c r="GQ673" t="s">
        <v>459</v>
      </c>
      <c r="GR673">
        <v>3.10185</v>
      </c>
      <c r="GS673">
        <v>2.7266</v>
      </c>
      <c r="GT673">
        <v>0.183894</v>
      </c>
      <c r="GU673">
        <v>0.188834</v>
      </c>
      <c r="GV673">
        <v>0.100378</v>
      </c>
      <c r="GW673">
        <v>0.0950382</v>
      </c>
      <c r="GX673">
        <v>21306.1</v>
      </c>
      <c r="GY673">
        <v>19250.3</v>
      </c>
      <c r="GZ673">
        <v>26670.8</v>
      </c>
      <c r="HA673">
        <v>23954.2</v>
      </c>
      <c r="HB673">
        <v>38408.2</v>
      </c>
      <c r="HC673">
        <v>32061.1</v>
      </c>
      <c r="HD673">
        <v>46576.6</v>
      </c>
      <c r="HE673">
        <v>37902.6</v>
      </c>
      <c r="HF673">
        <v>1.86755</v>
      </c>
      <c r="HG673">
        <v>1.85067</v>
      </c>
      <c r="HH673">
        <v>0.180006</v>
      </c>
      <c r="HI673">
        <v>0</v>
      </c>
      <c r="HJ673">
        <v>27.056</v>
      </c>
      <c r="HK673">
        <v>999.9</v>
      </c>
      <c r="HL673">
        <v>44.5</v>
      </c>
      <c r="HM673">
        <v>32.1</v>
      </c>
      <c r="HN673">
        <v>23.6843</v>
      </c>
      <c r="HO673">
        <v>61.0323</v>
      </c>
      <c r="HP673">
        <v>22.6082</v>
      </c>
      <c r="HQ673">
        <v>1</v>
      </c>
      <c r="HR673">
        <v>0.145213</v>
      </c>
      <c r="HS673">
        <v>0.26777</v>
      </c>
      <c r="HT673">
        <v>20.2796</v>
      </c>
      <c r="HU673">
        <v>5.2107</v>
      </c>
      <c r="HV673">
        <v>11.9798</v>
      </c>
      <c r="HW673">
        <v>4.96355</v>
      </c>
      <c r="HX673">
        <v>3.27438</v>
      </c>
      <c r="HY673">
        <v>9999</v>
      </c>
      <c r="HZ673">
        <v>9999</v>
      </c>
      <c r="IA673">
        <v>9999</v>
      </c>
      <c r="IB673">
        <v>999.9</v>
      </c>
      <c r="IC673">
        <v>1.86393</v>
      </c>
      <c r="ID673">
        <v>1.86006</v>
      </c>
      <c r="IE673">
        <v>1.8584</v>
      </c>
      <c r="IF673">
        <v>1.85978</v>
      </c>
      <c r="IG673">
        <v>1.85988</v>
      </c>
      <c r="IH673">
        <v>1.85838</v>
      </c>
      <c r="II673">
        <v>1.85745</v>
      </c>
      <c r="IJ673">
        <v>1.85242</v>
      </c>
      <c r="IK673">
        <v>0</v>
      </c>
      <c r="IL673">
        <v>0</v>
      </c>
      <c r="IM673">
        <v>0</v>
      </c>
      <c r="IN673">
        <v>0</v>
      </c>
      <c r="IO673" t="s">
        <v>443</v>
      </c>
      <c r="IP673" t="s">
        <v>444</v>
      </c>
      <c r="IQ673" t="s">
        <v>445</v>
      </c>
      <c r="IR673" t="s">
        <v>445</v>
      </c>
      <c r="IS673" t="s">
        <v>445</v>
      </c>
      <c r="IT673" t="s">
        <v>445</v>
      </c>
      <c r="IU673">
        <v>0</v>
      </c>
      <c r="IV673">
        <v>100</v>
      </c>
      <c r="IW673">
        <v>100</v>
      </c>
      <c r="IX673">
        <v>-0.8</v>
      </c>
      <c r="IY673">
        <v>0.2767</v>
      </c>
      <c r="IZ673">
        <v>-1.101190050776656</v>
      </c>
      <c r="JA673">
        <v>-0.0009077452495023094</v>
      </c>
      <c r="JB673">
        <v>1.260287539409167E-06</v>
      </c>
      <c r="JC673">
        <v>-2.747980142854786E-10</v>
      </c>
      <c r="JD673">
        <v>0.01164710740424388</v>
      </c>
      <c r="JE673">
        <v>0.002354074995816399</v>
      </c>
      <c r="JF673">
        <v>0.0004967520844642659</v>
      </c>
      <c r="JG673">
        <v>-1.558376616488758E-06</v>
      </c>
      <c r="JH673">
        <v>1</v>
      </c>
      <c r="JI673">
        <v>1955</v>
      </c>
      <c r="JJ673">
        <v>1</v>
      </c>
      <c r="JK673">
        <v>26</v>
      </c>
      <c r="JL673">
        <v>194499.8</v>
      </c>
      <c r="JM673">
        <v>194500</v>
      </c>
      <c r="JN673">
        <v>2.86865</v>
      </c>
      <c r="JO673">
        <v>2.59644</v>
      </c>
      <c r="JP673">
        <v>1.49658</v>
      </c>
      <c r="JQ673">
        <v>2.34619</v>
      </c>
      <c r="JR673">
        <v>1.54907</v>
      </c>
      <c r="JS673">
        <v>2.44873</v>
      </c>
      <c r="JT673">
        <v>36.5523</v>
      </c>
      <c r="JU673">
        <v>24.1575</v>
      </c>
      <c r="JV673">
        <v>18</v>
      </c>
      <c r="JW673">
        <v>483.481</v>
      </c>
      <c r="JX673">
        <v>487.358</v>
      </c>
      <c r="JY673">
        <v>27.0573</v>
      </c>
      <c r="JZ673">
        <v>29.1436</v>
      </c>
      <c r="KA673">
        <v>30</v>
      </c>
      <c r="KB673">
        <v>29.3927</v>
      </c>
      <c r="KC673">
        <v>29.3973</v>
      </c>
      <c r="KD673">
        <v>57.5432</v>
      </c>
      <c r="KE673">
        <v>17.2985</v>
      </c>
      <c r="KF673">
        <v>54.39</v>
      </c>
      <c r="KG673">
        <v>27.1194</v>
      </c>
      <c r="KH673">
        <v>1322.66</v>
      </c>
      <c r="KI673">
        <v>19.8694</v>
      </c>
      <c r="KJ673">
        <v>101.833</v>
      </c>
      <c r="KK673">
        <v>91.4027</v>
      </c>
    </row>
    <row r="674" spans="1:297">
      <c r="A674">
        <v>656</v>
      </c>
      <c r="B674">
        <v>1758659596.1</v>
      </c>
      <c r="C674">
        <v>17963.09999990463</v>
      </c>
      <c r="D674" t="s">
        <v>1762</v>
      </c>
      <c r="E674" t="s">
        <v>1763</v>
      </c>
      <c r="F674">
        <v>5</v>
      </c>
      <c r="G674" t="s">
        <v>1413</v>
      </c>
      <c r="H674" t="s">
        <v>438</v>
      </c>
      <c r="I674">
        <v>1758659588.6</v>
      </c>
      <c r="J674">
        <f>(K674)/1000</f>
        <v>0</v>
      </c>
      <c r="K674">
        <f>IF(DP674, AN674, AH674)</f>
        <v>0</v>
      </c>
      <c r="L674">
        <f>IF(DP674, AI674, AG674)</f>
        <v>0</v>
      </c>
      <c r="M674">
        <f>DR674 - IF(AU674&gt;1, L674*DL674*100.0/(AW674), 0)</f>
        <v>0</v>
      </c>
      <c r="N674">
        <f>((T674-J674/2)*M674-L674)/(T674+J674/2)</f>
        <v>0</v>
      </c>
      <c r="O674">
        <f>N674*(DY674+DZ674)/1000.0</f>
        <v>0</v>
      </c>
      <c r="P674">
        <f>(DR674 - IF(AU674&gt;1, L674*DL674*100.0/(AW674), 0))*(DY674+DZ674)/1000.0</f>
        <v>0</v>
      </c>
      <c r="Q674">
        <f>2.0/((1/S674-1/R674)+SIGN(S674)*SQRT((1/S674-1/R674)*(1/S674-1/R674) + 4*DM674/((DM674+1)*(DM674+1))*(2*1/S674*1/R674-1/R674*1/R674)))</f>
        <v>0</v>
      </c>
      <c r="R674">
        <f>IF(LEFT(DN674,1)&lt;&gt;"0",IF(LEFT(DN674,1)="1",3.0,DO674),$D$5+$E$5*(EF674*DY674/($K$5*1000))+$F$5*(EF674*DY674/($K$5*1000))*MAX(MIN(DL674,$J$5),$I$5)*MAX(MIN(DL674,$J$5),$I$5)+$G$5*MAX(MIN(DL674,$J$5),$I$5)*(EF674*DY674/($K$5*1000))+$H$5*(EF674*DY674/($K$5*1000))*(EF674*DY674/($K$5*1000)))</f>
        <v>0</v>
      </c>
      <c r="S674">
        <f>J674*(1000-(1000*0.61365*exp(17.502*W674/(240.97+W674))/(DY674+DZ674)+DT674)/2)/(1000*0.61365*exp(17.502*W674/(240.97+W674))/(DY674+DZ674)-DT674)</f>
        <v>0</v>
      </c>
      <c r="T674">
        <f>1/((DM674+1)/(Q674/1.6)+1/(R674/1.37)) + DM674/((DM674+1)/(Q674/1.6) + DM674/(R674/1.37))</f>
        <v>0</v>
      </c>
      <c r="U674">
        <f>(DH674*DK674)</f>
        <v>0</v>
      </c>
      <c r="V674">
        <f>(EA674+(U674+2*0.95*5.67E-8*(((EA674+$B$9)+273)^4-(EA674+273)^4)-44100*J674)/(1.84*29.3*R674+8*0.95*5.67E-8*(EA674+273)^3))</f>
        <v>0</v>
      </c>
      <c r="W674">
        <f>($C$9*EB674+$D$9*EC674+$E$9*V674)</f>
        <v>0</v>
      </c>
      <c r="X674">
        <f>0.61365*exp(17.502*W674/(240.97+W674))</f>
        <v>0</v>
      </c>
      <c r="Y674">
        <f>(Z674/AA674*100)</f>
        <v>0</v>
      </c>
      <c r="Z674">
        <f>DT674*(DY674+DZ674)/1000</f>
        <v>0</v>
      </c>
      <c r="AA674">
        <f>0.61365*exp(17.502*EA674/(240.97+EA674))</f>
        <v>0</v>
      </c>
      <c r="AB674">
        <f>(X674-DT674*(DY674+DZ674)/1000)</f>
        <v>0</v>
      </c>
      <c r="AC674">
        <f>(-J674*44100)</f>
        <v>0</v>
      </c>
      <c r="AD674">
        <f>2*29.3*R674*0.92*(EA674-W674)</f>
        <v>0</v>
      </c>
      <c r="AE674">
        <f>2*0.95*5.67E-8*(((EA674+$B$9)+273)^4-(W674+273)^4)</f>
        <v>0</v>
      </c>
      <c r="AF674">
        <f>U674+AE674+AC674+AD674</f>
        <v>0</v>
      </c>
      <c r="AG674">
        <f>DX674*AU674*(DS674-DR674*(1000-AU674*DU674)/(1000-AU674*DT674))/(100*DL674)</f>
        <v>0</v>
      </c>
      <c r="AH674">
        <f>1000*DX674*AU674*(DT674-DU674)/(100*DL674*(1000-AU674*DT674))</f>
        <v>0</v>
      </c>
      <c r="AI674">
        <f>(AJ674 - AK674 - DY674*1E3/(8.314*(EA674+273.15)) * AM674/DX674 * AL674) * DX674/(100*DL674) * (1000 - DU674)/1000</f>
        <v>0</v>
      </c>
      <c r="AJ674">
        <v>1335.221766380709</v>
      </c>
      <c r="AK674">
        <v>1289.497818181818</v>
      </c>
      <c r="AL674">
        <v>3.352170733498514</v>
      </c>
      <c r="AM674">
        <v>65.18477943434209</v>
      </c>
      <c r="AN674">
        <f>(AP674 - AO674 + DY674*1E3/(8.314*(EA674+273.15)) * AR674/DX674 * AQ674) * DX674/(100*DL674) * 1000/(1000 - AP674)</f>
        <v>0</v>
      </c>
      <c r="AO674">
        <v>19.79224845553939</v>
      </c>
      <c r="AP674">
        <v>21.7810296969697</v>
      </c>
      <c r="AQ674">
        <v>-3.204759502846919E-05</v>
      </c>
      <c r="AR674">
        <v>105.4763033524908</v>
      </c>
      <c r="AS674">
        <v>0</v>
      </c>
      <c r="AT674">
        <v>0</v>
      </c>
      <c r="AU674">
        <f>IF(AS674*$H$15&gt;=AW674,1.0,(AW674/(AW674-AS674*$H$15)))</f>
        <v>0</v>
      </c>
      <c r="AV674">
        <f>(AU674-1)*100</f>
        <v>0</v>
      </c>
      <c r="AW674">
        <f>MAX(0,($B$15+$C$15*EF674)/(1+$D$15*EF674)*DY674/(EA674+273)*$E$15)</f>
        <v>0</v>
      </c>
      <c r="AX674" t="s">
        <v>439</v>
      </c>
      <c r="AY674" t="s">
        <v>439</v>
      </c>
      <c r="AZ674">
        <v>0</v>
      </c>
      <c r="BA674">
        <v>0</v>
      </c>
      <c r="BB674">
        <f>1-AZ674/BA674</f>
        <v>0</v>
      </c>
      <c r="BC674">
        <v>0</v>
      </c>
      <c r="BD674" t="s">
        <v>439</v>
      </c>
      <c r="BE674" t="s">
        <v>439</v>
      </c>
      <c r="BF674">
        <v>0</v>
      </c>
      <c r="BG674">
        <v>0</v>
      </c>
      <c r="BH674">
        <f>1-BF674/BG674</f>
        <v>0</v>
      </c>
      <c r="BI674">
        <v>0.5</v>
      </c>
      <c r="BJ674">
        <f>DI674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439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DH674">
        <f>$B$13*EG674+$C$13*EH674+$F$13*ES674*(1-EV674)</f>
        <v>0</v>
      </c>
      <c r="DI674">
        <f>DH674*DJ674</f>
        <v>0</v>
      </c>
      <c r="DJ674">
        <f>($B$13*$D$11+$C$13*$D$11+$F$13*((FF674+EX674)/MAX(FF674+EX674+FG674, 0.1)*$I$11+FG674/MAX(FF674+EX674+FG674, 0.1)*$J$11))/($B$13+$C$13+$F$13)</f>
        <v>0</v>
      </c>
      <c r="DK674">
        <f>($B$13*$K$11+$C$13*$K$11+$F$13*((FF674+EX674)/MAX(FF674+EX674+FG674, 0.1)*$P$11+FG674/MAX(FF674+EX674+FG674, 0.1)*$Q$11))/($B$13+$C$13+$F$13)</f>
        <v>0</v>
      </c>
      <c r="DL674">
        <v>5.79</v>
      </c>
      <c r="DM674">
        <v>0.5</v>
      </c>
      <c r="DN674" t="s">
        <v>440</v>
      </c>
      <c r="DO674">
        <v>2</v>
      </c>
      <c r="DP674" t="b">
        <v>1</v>
      </c>
      <c r="DQ674">
        <v>1758659588.6</v>
      </c>
      <c r="DR674">
        <v>1238.361851851852</v>
      </c>
      <c r="DS674">
        <v>1293.702962962963</v>
      </c>
      <c r="DT674">
        <v>21.78647037037037</v>
      </c>
      <c r="DU674">
        <v>19.78172962962963</v>
      </c>
      <c r="DV674">
        <v>1239.174814814815</v>
      </c>
      <c r="DW674">
        <v>21.50985925925926</v>
      </c>
      <c r="DX674">
        <v>499.909</v>
      </c>
      <c r="DY674">
        <v>90.22637407407407</v>
      </c>
      <c r="DZ674">
        <v>0.0684140074074074</v>
      </c>
      <c r="EA674">
        <v>28.71723333333334</v>
      </c>
      <c r="EB674">
        <v>29.99811111111111</v>
      </c>
      <c r="EC674">
        <v>999.9000000000001</v>
      </c>
      <c r="ED674">
        <v>0</v>
      </c>
      <c r="EE674">
        <v>0</v>
      </c>
      <c r="EF674">
        <v>10007.08259259259</v>
      </c>
      <c r="EG674">
        <v>0</v>
      </c>
      <c r="EH674">
        <v>11.35744444444444</v>
      </c>
      <c r="EI674">
        <v>-55.34176666666666</v>
      </c>
      <c r="EJ674">
        <v>1265.942222222222</v>
      </c>
      <c r="EK674">
        <v>1319.81037037037</v>
      </c>
      <c r="EL674">
        <v>2.00475037037037</v>
      </c>
      <c r="EM674">
        <v>1293.702962962963</v>
      </c>
      <c r="EN674">
        <v>19.78172962962963</v>
      </c>
      <c r="EO674">
        <v>1.965713703703704</v>
      </c>
      <c r="EP674">
        <v>1.784832222222222</v>
      </c>
      <c r="EQ674">
        <v>17.17082962962963</v>
      </c>
      <c r="ER674">
        <v>15.65458518518518</v>
      </c>
      <c r="ES674">
        <v>1999.998888888889</v>
      </c>
      <c r="ET674">
        <v>0.9799976666666664</v>
      </c>
      <c r="EU674">
        <v>0.02000252962962963</v>
      </c>
      <c r="EV674">
        <v>0</v>
      </c>
      <c r="EW674">
        <v>1042.758888888889</v>
      </c>
      <c r="EX674">
        <v>5.00078</v>
      </c>
      <c r="EY674">
        <v>20353.88888888889</v>
      </c>
      <c r="EZ674">
        <v>16379.59259259259</v>
      </c>
      <c r="FA674">
        <v>39.53907407407407</v>
      </c>
      <c r="FB674">
        <v>40.32833333333333</v>
      </c>
      <c r="FC674">
        <v>39.7937037037037</v>
      </c>
      <c r="FD674">
        <v>40.07837037037037</v>
      </c>
      <c r="FE674">
        <v>40.7381111111111</v>
      </c>
      <c r="FF674">
        <v>1955.088888888889</v>
      </c>
      <c r="FG674">
        <v>39.90296296296297</v>
      </c>
      <c r="FH674">
        <v>0</v>
      </c>
      <c r="FI674">
        <v>1758659595</v>
      </c>
      <c r="FJ674">
        <v>0</v>
      </c>
      <c r="FK674">
        <v>1042.794</v>
      </c>
      <c r="FL674">
        <v>3.046923092852267</v>
      </c>
      <c r="FM674">
        <v>68.96923064751672</v>
      </c>
      <c r="FN674">
        <v>20354.748</v>
      </c>
      <c r="FO674">
        <v>15</v>
      </c>
      <c r="FP674">
        <v>0</v>
      </c>
      <c r="FQ674" t="s">
        <v>441</v>
      </c>
      <c r="FR674">
        <v>1746989605.5</v>
      </c>
      <c r="FS674">
        <v>1746989593.5</v>
      </c>
      <c r="FT674">
        <v>0</v>
      </c>
      <c r="FU674">
        <v>-0.274</v>
      </c>
      <c r="FV674">
        <v>-0.002</v>
      </c>
      <c r="FW674">
        <v>2.549</v>
      </c>
      <c r="FX674">
        <v>0.129</v>
      </c>
      <c r="FY674">
        <v>420</v>
      </c>
      <c r="FZ674">
        <v>17</v>
      </c>
      <c r="GA674">
        <v>0.02</v>
      </c>
      <c r="GB674">
        <v>0.04</v>
      </c>
      <c r="GC674">
        <v>-55.16815609756098</v>
      </c>
      <c r="GD674">
        <v>-3.275805574912976</v>
      </c>
      <c r="GE674">
        <v>0.333154153910315</v>
      </c>
      <c r="GF674">
        <v>0</v>
      </c>
      <c r="GG674">
        <v>1042.513235294118</v>
      </c>
      <c r="GH674">
        <v>4.318869373106572</v>
      </c>
      <c r="GI674">
        <v>0.4832531950427612</v>
      </c>
      <c r="GJ674">
        <v>0</v>
      </c>
      <c r="GK674">
        <v>2.01705243902439</v>
      </c>
      <c r="GL674">
        <v>-0.2017202090592301</v>
      </c>
      <c r="GM674">
        <v>0.02144824033722478</v>
      </c>
      <c r="GN674">
        <v>0</v>
      </c>
      <c r="GO674">
        <v>0</v>
      </c>
      <c r="GP674">
        <v>3</v>
      </c>
      <c r="GQ674" t="s">
        <v>459</v>
      </c>
      <c r="GR674">
        <v>3.10224</v>
      </c>
      <c r="GS674">
        <v>2.72714</v>
      </c>
      <c r="GT674">
        <v>0.185378</v>
      </c>
      <c r="GU674">
        <v>0.190318</v>
      </c>
      <c r="GV674">
        <v>0.100359</v>
      </c>
      <c r="GW674">
        <v>0.0951848</v>
      </c>
      <c r="GX674">
        <v>21267.4</v>
      </c>
      <c r="GY674">
        <v>19215.2</v>
      </c>
      <c r="GZ674">
        <v>26670.8</v>
      </c>
      <c r="HA674">
        <v>23954.2</v>
      </c>
      <c r="HB674">
        <v>38409.3</v>
      </c>
      <c r="HC674">
        <v>32056.3</v>
      </c>
      <c r="HD674">
        <v>46576.6</v>
      </c>
      <c r="HE674">
        <v>37902.9</v>
      </c>
      <c r="HF674">
        <v>1.86815</v>
      </c>
      <c r="HG674">
        <v>1.8501</v>
      </c>
      <c r="HH674">
        <v>0.180062</v>
      </c>
      <c r="HI674">
        <v>0</v>
      </c>
      <c r="HJ674">
        <v>27.0538</v>
      </c>
      <c r="HK674">
        <v>999.9</v>
      </c>
      <c r="HL674">
        <v>44.6</v>
      </c>
      <c r="HM674">
        <v>32.1</v>
      </c>
      <c r="HN674">
        <v>23.7362</v>
      </c>
      <c r="HO674">
        <v>61.2223</v>
      </c>
      <c r="HP674">
        <v>22.6082</v>
      </c>
      <c r="HQ674">
        <v>1</v>
      </c>
      <c r="HR674">
        <v>0.144705</v>
      </c>
      <c r="HS674">
        <v>0.0416531</v>
      </c>
      <c r="HT674">
        <v>20.2801</v>
      </c>
      <c r="HU674">
        <v>5.2095</v>
      </c>
      <c r="HV674">
        <v>11.9798</v>
      </c>
      <c r="HW674">
        <v>4.96335</v>
      </c>
      <c r="HX674">
        <v>3.27435</v>
      </c>
      <c r="HY674">
        <v>9999</v>
      </c>
      <c r="HZ674">
        <v>9999</v>
      </c>
      <c r="IA674">
        <v>9999</v>
      </c>
      <c r="IB674">
        <v>999.9</v>
      </c>
      <c r="IC674">
        <v>1.86392</v>
      </c>
      <c r="ID674">
        <v>1.86005</v>
      </c>
      <c r="IE674">
        <v>1.85838</v>
      </c>
      <c r="IF674">
        <v>1.85975</v>
      </c>
      <c r="IG674">
        <v>1.85989</v>
      </c>
      <c r="IH674">
        <v>1.85838</v>
      </c>
      <c r="II674">
        <v>1.85745</v>
      </c>
      <c r="IJ674">
        <v>1.85242</v>
      </c>
      <c r="IK674">
        <v>0</v>
      </c>
      <c r="IL674">
        <v>0</v>
      </c>
      <c r="IM674">
        <v>0</v>
      </c>
      <c r="IN674">
        <v>0</v>
      </c>
      <c r="IO674" t="s">
        <v>443</v>
      </c>
      <c r="IP674" t="s">
        <v>444</v>
      </c>
      <c r="IQ674" t="s">
        <v>445</v>
      </c>
      <c r="IR674" t="s">
        <v>445</v>
      </c>
      <c r="IS674" t="s">
        <v>445</v>
      </c>
      <c r="IT674" t="s">
        <v>445</v>
      </c>
      <c r="IU674">
        <v>0</v>
      </c>
      <c r="IV674">
        <v>100</v>
      </c>
      <c r="IW674">
        <v>100</v>
      </c>
      <c r="IX674">
        <v>-0.79</v>
      </c>
      <c r="IY674">
        <v>0.2765</v>
      </c>
      <c r="IZ674">
        <v>-1.101190050776656</v>
      </c>
      <c r="JA674">
        <v>-0.0009077452495023094</v>
      </c>
      <c r="JB674">
        <v>1.260287539409167E-06</v>
      </c>
      <c r="JC674">
        <v>-2.747980142854786E-10</v>
      </c>
      <c r="JD674">
        <v>0.01164710740424388</v>
      </c>
      <c r="JE674">
        <v>0.002354074995816399</v>
      </c>
      <c r="JF674">
        <v>0.0004967520844642659</v>
      </c>
      <c r="JG674">
        <v>-1.558376616488758E-06</v>
      </c>
      <c r="JH674">
        <v>1</v>
      </c>
      <c r="JI674">
        <v>1955</v>
      </c>
      <c r="JJ674">
        <v>1</v>
      </c>
      <c r="JK674">
        <v>26</v>
      </c>
      <c r="JL674">
        <v>194499.8</v>
      </c>
      <c r="JM674">
        <v>194500</v>
      </c>
      <c r="JN674">
        <v>2.89429</v>
      </c>
      <c r="JO674">
        <v>2.60742</v>
      </c>
      <c r="JP674">
        <v>1.49658</v>
      </c>
      <c r="JQ674">
        <v>2.34619</v>
      </c>
      <c r="JR674">
        <v>1.54907</v>
      </c>
      <c r="JS674">
        <v>2.35107</v>
      </c>
      <c r="JT674">
        <v>36.5759</v>
      </c>
      <c r="JU674">
        <v>24.1751</v>
      </c>
      <c r="JV674">
        <v>18</v>
      </c>
      <c r="JW674">
        <v>483.826</v>
      </c>
      <c r="JX674">
        <v>486.968</v>
      </c>
      <c r="JY674">
        <v>27.095</v>
      </c>
      <c r="JZ674">
        <v>29.1436</v>
      </c>
      <c r="KA674">
        <v>29.9996</v>
      </c>
      <c r="KB674">
        <v>29.3919</v>
      </c>
      <c r="KC674">
        <v>29.3958</v>
      </c>
      <c r="KD674">
        <v>58.0838</v>
      </c>
      <c r="KE674">
        <v>17.2985</v>
      </c>
      <c r="KF674">
        <v>54.39</v>
      </c>
      <c r="KG674">
        <v>27.1257</v>
      </c>
      <c r="KH674">
        <v>1342.69</v>
      </c>
      <c r="KI674">
        <v>19.8914</v>
      </c>
      <c r="KJ674">
        <v>101.833</v>
      </c>
      <c r="KK674">
        <v>91.4033</v>
      </c>
    </row>
    <row r="675" spans="1:297">
      <c r="A675">
        <v>657</v>
      </c>
      <c r="B675">
        <v>1758659601.1</v>
      </c>
      <c r="C675">
        <v>17968.09999990463</v>
      </c>
      <c r="D675" t="s">
        <v>1764</v>
      </c>
      <c r="E675" t="s">
        <v>1765</v>
      </c>
      <c r="F675">
        <v>5</v>
      </c>
      <c r="G675" t="s">
        <v>1413</v>
      </c>
      <c r="H675" t="s">
        <v>438</v>
      </c>
      <c r="I675">
        <v>1758659593.314285</v>
      </c>
      <c r="J675">
        <f>(K675)/1000</f>
        <v>0</v>
      </c>
      <c r="K675">
        <f>IF(DP675, AN675, AH675)</f>
        <v>0</v>
      </c>
      <c r="L675">
        <f>IF(DP675, AI675, AG675)</f>
        <v>0</v>
      </c>
      <c r="M675">
        <f>DR675 - IF(AU675&gt;1, L675*DL675*100.0/(AW675), 0)</f>
        <v>0</v>
      </c>
      <c r="N675">
        <f>((T675-J675/2)*M675-L675)/(T675+J675/2)</f>
        <v>0</v>
      </c>
      <c r="O675">
        <f>N675*(DY675+DZ675)/1000.0</f>
        <v>0</v>
      </c>
      <c r="P675">
        <f>(DR675 - IF(AU675&gt;1, L675*DL675*100.0/(AW675), 0))*(DY675+DZ675)/1000.0</f>
        <v>0</v>
      </c>
      <c r="Q675">
        <f>2.0/((1/S675-1/R675)+SIGN(S675)*SQRT((1/S675-1/R675)*(1/S675-1/R675) + 4*DM675/((DM675+1)*(DM675+1))*(2*1/S675*1/R675-1/R675*1/R675)))</f>
        <v>0</v>
      </c>
      <c r="R675">
        <f>IF(LEFT(DN675,1)&lt;&gt;"0",IF(LEFT(DN675,1)="1",3.0,DO675),$D$5+$E$5*(EF675*DY675/($K$5*1000))+$F$5*(EF675*DY675/($K$5*1000))*MAX(MIN(DL675,$J$5),$I$5)*MAX(MIN(DL675,$J$5),$I$5)+$G$5*MAX(MIN(DL675,$J$5),$I$5)*(EF675*DY675/($K$5*1000))+$H$5*(EF675*DY675/($K$5*1000))*(EF675*DY675/($K$5*1000)))</f>
        <v>0</v>
      </c>
      <c r="S675">
        <f>J675*(1000-(1000*0.61365*exp(17.502*W675/(240.97+W675))/(DY675+DZ675)+DT675)/2)/(1000*0.61365*exp(17.502*W675/(240.97+W675))/(DY675+DZ675)-DT675)</f>
        <v>0</v>
      </c>
      <c r="T675">
        <f>1/((DM675+1)/(Q675/1.6)+1/(R675/1.37)) + DM675/((DM675+1)/(Q675/1.6) + DM675/(R675/1.37))</f>
        <v>0</v>
      </c>
      <c r="U675">
        <f>(DH675*DK675)</f>
        <v>0</v>
      </c>
      <c r="V675">
        <f>(EA675+(U675+2*0.95*5.67E-8*(((EA675+$B$9)+273)^4-(EA675+273)^4)-44100*J675)/(1.84*29.3*R675+8*0.95*5.67E-8*(EA675+273)^3))</f>
        <v>0</v>
      </c>
      <c r="W675">
        <f>($C$9*EB675+$D$9*EC675+$E$9*V675)</f>
        <v>0</v>
      </c>
      <c r="X675">
        <f>0.61365*exp(17.502*W675/(240.97+W675))</f>
        <v>0</v>
      </c>
      <c r="Y675">
        <f>(Z675/AA675*100)</f>
        <v>0</v>
      </c>
      <c r="Z675">
        <f>DT675*(DY675+DZ675)/1000</f>
        <v>0</v>
      </c>
      <c r="AA675">
        <f>0.61365*exp(17.502*EA675/(240.97+EA675))</f>
        <v>0</v>
      </c>
      <c r="AB675">
        <f>(X675-DT675*(DY675+DZ675)/1000)</f>
        <v>0</v>
      </c>
      <c r="AC675">
        <f>(-J675*44100)</f>
        <v>0</v>
      </c>
      <c r="AD675">
        <f>2*29.3*R675*0.92*(EA675-W675)</f>
        <v>0</v>
      </c>
      <c r="AE675">
        <f>2*0.95*5.67E-8*(((EA675+$B$9)+273)^4-(W675+273)^4)</f>
        <v>0</v>
      </c>
      <c r="AF675">
        <f>U675+AE675+AC675+AD675</f>
        <v>0</v>
      </c>
      <c r="AG675">
        <f>DX675*AU675*(DS675-DR675*(1000-AU675*DU675)/(1000-AU675*DT675))/(100*DL675)</f>
        <v>0</v>
      </c>
      <c r="AH675">
        <f>1000*DX675*AU675*(DT675-DU675)/(100*DL675*(1000-AU675*DT675))</f>
        <v>0</v>
      </c>
      <c r="AI675">
        <f>(AJ675 - AK675 - DY675*1E3/(8.314*(EA675+273.15)) * AM675/DX675 * AL675) * DX675/(100*DL675) * (1000 - DU675)/1000</f>
        <v>0</v>
      </c>
      <c r="AJ675">
        <v>1352.449049617502</v>
      </c>
      <c r="AK675">
        <v>1306.646424242424</v>
      </c>
      <c r="AL675">
        <v>3.433609879975705</v>
      </c>
      <c r="AM675">
        <v>65.18477943434209</v>
      </c>
      <c r="AN675">
        <f>(AP675 - AO675 + DY675*1E3/(8.314*(EA675+273.15)) * AR675/DX675 * AQ675) * DX675/(100*DL675) * 1000/(1000 - AP675)</f>
        <v>0</v>
      </c>
      <c r="AO675">
        <v>19.86169886366106</v>
      </c>
      <c r="AP675">
        <v>21.79902606060605</v>
      </c>
      <c r="AQ675">
        <v>8.371540595948747E-05</v>
      </c>
      <c r="AR675">
        <v>105.4763033524908</v>
      </c>
      <c r="AS675">
        <v>0</v>
      </c>
      <c r="AT675">
        <v>0</v>
      </c>
      <c r="AU675">
        <f>IF(AS675*$H$15&gt;=AW675,1.0,(AW675/(AW675-AS675*$H$15)))</f>
        <v>0</v>
      </c>
      <c r="AV675">
        <f>(AU675-1)*100</f>
        <v>0</v>
      </c>
      <c r="AW675">
        <f>MAX(0,($B$15+$C$15*EF675)/(1+$D$15*EF675)*DY675/(EA675+273)*$E$15)</f>
        <v>0</v>
      </c>
      <c r="AX675" t="s">
        <v>439</v>
      </c>
      <c r="AY675" t="s">
        <v>439</v>
      </c>
      <c r="AZ675">
        <v>0</v>
      </c>
      <c r="BA675">
        <v>0</v>
      </c>
      <c r="BB675">
        <f>1-AZ675/BA675</f>
        <v>0</v>
      </c>
      <c r="BC675">
        <v>0</v>
      </c>
      <c r="BD675" t="s">
        <v>439</v>
      </c>
      <c r="BE675" t="s">
        <v>439</v>
      </c>
      <c r="BF675">
        <v>0</v>
      </c>
      <c r="BG675">
        <v>0</v>
      </c>
      <c r="BH675">
        <f>1-BF675/BG675</f>
        <v>0</v>
      </c>
      <c r="BI675">
        <v>0.5</v>
      </c>
      <c r="BJ675">
        <f>DI675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439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DH675">
        <f>$B$13*EG675+$C$13*EH675+$F$13*ES675*(1-EV675)</f>
        <v>0</v>
      </c>
      <c r="DI675">
        <f>DH675*DJ675</f>
        <v>0</v>
      </c>
      <c r="DJ675">
        <f>($B$13*$D$11+$C$13*$D$11+$F$13*((FF675+EX675)/MAX(FF675+EX675+FG675, 0.1)*$I$11+FG675/MAX(FF675+EX675+FG675, 0.1)*$J$11))/($B$13+$C$13+$F$13)</f>
        <v>0</v>
      </c>
      <c r="DK675">
        <f>($B$13*$K$11+$C$13*$K$11+$F$13*((FF675+EX675)/MAX(FF675+EX675+FG675, 0.1)*$P$11+FG675/MAX(FF675+EX675+FG675, 0.1)*$Q$11))/($B$13+$C$13+$F$13)</f>
        <v>0</v>
      </c>
      <c r="DL675">
        <v>5.79</v>
      </c>
      <c r="DM675">
        <v>0.5</v>
      </c>
      <c r="DN675" t="s">
        <v>440</v>
      </c>
      <c r="DO675">
        <v>2</v>
      </c>
      <c r="DP675" t="b">
        <v>1</v>
      </c>
      <c r="DQ675">
        <v>1758659593.314285</v>
      </c>
      <c r="DR675">
        <v>1253.971071428571</v>
      </c>
      <c r="DS675">
        <v>1309.497142857143</v>
      </c>
      <c r="DT675">
        <v>21.78784642857143</v>
      </c>
      <c r="DU675">
        <v>19.80783214285714</v>
      </c>
      <c r="DV675">
        <v>1254.769642857143</v>
      </c>
      <c r="DW675">
        <v>21.51120357142857</v>
      </c>
      <c r="DX675">
        <v>499.9658571428571</v>
      </c>
      <c r="DY675">
        <v>90.2265</v>
      </c>
      <c r="DZ675">
        <v>0.06857154285714287</v>
      </c>
      <c r="EA675">
        <v>28.71479642857143</v>
      </c>
      <c r="EB675">
        <v>29.99389642857142</v>
      </c>
      <c r="EC675">
        <v>999.9000000000002</v>
      </c>
      <c r="ED675">
        <v>0</v>
      </c>
      <c r="EE675">
        <v>0</v>
      </c>
      <c r="EF675">
        <v>10007.98321428572</v>
      </c>
      <c r="EG675">
        <v>0</v>
      </c>
      <c r="EH675">
        <v>11.35480714285714</v>
      </c>
      <c r="EI675">
        <v>-55.52518571428573</v>
      </c>
      <c r="EJ675">
        <v>1281.901785714286</v>
      </c>
      <c r="EK675">
        <v>1335.957857142857</v>
      </c>
      <c r="EL675">
        <v>1.980025357142857</v>
      </c>
      <c r="EM675">
        <v>1309.497142857143</v>
      </c>
      <c r="EN675">
        <v>19.80783214285714</v>
      </c>
      <c r="EO675">
        <v>1.965840357142857</v>
      </c>
      <c r="EP675">
        <v>1.787189285714286</v>
      </c>
      <c r="EQ675">
        <v>17.17185</v>
      </c>
      <c r="ER675">
        <v>15.67517857142857</v>
      </c>
      <c r="ES675">
        <v>2000.008928571428</v>
      </c>
      <c r="ET675">
        <v>0.9799977857142854</v>
      </c>
      <c r="EU675">
        <v>0.02000241428571429</v>
      </c>
      <c r="EV675">
        <v>0</v>
      </c>
      <c r="EW675">
        <v>1042.950357142857</v>
      </c>
      <c r="EX675">
        <v>5.00078</v>
      </c>
      <c r="EY675">
        <v>20358.82857142857</v>
      </c>
      <c r="EZ675">
        <v>16379.67142857143</v>
      </c>
      <c r="FA675">
        <v>39.53542857142856</v>
      </c>
      <c r="FB675">
        <v>40.33224999999999</v>
      </c>
      <c r="FC675">
        <v>39.75642857142856</v>
      </c>
      <c r="FD675">
        <v>40.07332142857143</v>
      </c>
      <c r="FE675">
        <v>40.76310714285713</v>
      </c>
      <c r="FF675">
        <v>1955.099642857143</v>
      </c>
      <c r="FG675">
        <v>39.90285714285715</v>
      </c>
      <c r="FH675">
        <v>0</v>
      </c>
      <c r="FI675">
        <v>1758659599.8</v>
      </c>
      <c r="FJ675">
        <v>0</v>
      </c>
      <c r="FK675">
        <v>1042.9944</v>
      </c>
      <c r="FL675">
        <v>2.146923090574338</v>
      </c>
      <c r="FM675">
        <v>50.76923078069571</v>
      </c>
      <c r="FN675">
        <v>20359.66</v>
      </c>
      <c r="FO675">
        <v>15</v>
      </c>
      <c r="FP675">
        <v>0</v>
      </c>
      <c r="FQ675" t="s">
        <v>441</v>
      </c>
      <c r="FR675">
        <v>1746989605.5</v>
      </c>
      <c r="FS675">
        <v>1746989593.5</v>
      </c>
      <c r="FT675">
        <v>0</v>
      </c>
      <c r="FU675">
        <v>-0.274</v>
      </c>
      <c r="FV675">
        <v>-0.002</v>
      </c>
      <c r="FW675">
        <v>2.549</v>
      </c>
      <c r="FX675">
        <v>0.129</v>
      </c>
      <c r="FY675">
        <v>420</v>
      </c>
      <c r="FZ675">
        <v>17</v>
      </c>
      <c r="GA675">
        <v>0.02</v>
      </c>
      <c r="GB675">
        <v>0.04</v>
      </c>
      <c r="GC675">
        <v>-55.4110525</v>
      </c>
      <c r="GD675">
        <v>-2.460230769230587</v>
      </c>
      <c r="GE675">
        <v>0.249864784420995</v>
      </c>
      <c r="GF675">
        <v>0</v>
      </c>
      <c r="GG675">
        <v>1042.789705882353</v>
      </c>
      <c r="GH675">
        <v>3.033002297632343</v>
      </c>
      <c r="GI675">
        <v>0.3918619601948599</v>
      </c>
      <c r="GJ675">
        <v>0</v>
      </c>
      <c r="GK675">
        <v>1.99151825</v>
      </c>
      <c r="GL675">
        <v>-0.2885913320825543</v>
      </c>
      <c r="GM675">
        <v>0.03116427665513032</v>
      </c>
      <c r="GN675">
        <v>0</v>
      </c>
      <c r="GO675">
        <v>0</v>
      </c>
      <c r="GP675">
        <v>3</v>
      </c>
      <c r="GQ675" t="s">
        <v>459</v>
      </c>
      <c r="GR675">
        <v>3.10241</v>
      </c>
      <c r="GS675">
        <v>2.72686</v>
      </c>
      <c r="GT675">
        <v>0.18687</v>
      </c>
      <c r="GU675">
        <v>0.191771</v>
      </c>
      <c r="GV675">
        <v>0.100417</v>
      </c>
      <c r="GW675">
        <v>0.09532259999999999</v>
      </c>
      <c r="GX675">
        <v>21228.7</v>
      </c>
      <c r="GY675">
        <v>19180.7</v>
      </c>
      <c r="GZ675">
        <v>26671.2</v>
      </c>
      <c r="HA675">
        <v>23954.3</v>
      </c>
      <c r="HB675">
        <v>38407.3</v>
      </c>
      <c r="HC675">
        <v>32051.5</v>
      </c>
      <c r="HD675">
        <v>46577</v>
      </c>
      <c r="HE675">
        <v>37902.8</v>
      </c>
      <c r="HF675">
        <v>1.8683</v>
      </c>
      <c r="HG675">
        <v>1.85028</v>
      </c>
      <c r="HH675">
        <v>0.180215</v>
      </c>
      <c r="HI675">
        <v>0</v>
      </c>
      <c r="HJ675">
        <v>27.0523</v>
      </c>
      <c r="HK675">
        <v>999.9</v>
      </c>
      <c r="HL675">
        <v>44.5</v>
      </c>
      <c r="HM675">
        <v>32.1</v>
      </c>
      <c r="HN675">
        <v>23.6849</v>
      </c>
      <c r="HO675">
        <v>60.9623</v>
      </c>
      <c r="HP675">
        <v>22.3037</v>
      </c>
      <c r="HQ675">
        <v>1</v>
      </c>
      <c r="HR675">
        <v>0.144433</v>
      </c>
      <c r="HS675">
        <v>0.122565</v>
      </c>
      <c r="HT675">
        <v>20.2801</v>
      </c>
      <c r="HU675">
        <v>5.2101</v>
      </c>
      <c r="HV675">
        <v>11.9796</v>
      </c>
      <c r="HW675">
        <v>4.96355</v>
      </c>
      <c r="HX675">
        <v>3.27443</v>
      </c>
      <c r="HY675">
        <v>9999</v>
      </c>
      <c r="HZ675">
        <v>9999</v>
      </c>
      <c r="IA675">
        <v>9999</v>
      </c>
      <c r="IB675">
        <v>999.9</v>
      </c>
      <c r="IC675">
        <v>1.86394</v>
      </c>
      <c r="ID675">
        <v>1.86006</v>
      </c>
      <c r="IE675">
        <v>1.85843</v>
      </c>
      <c r="IF675">
        <v>1.85975</v>
      </c>
      <c r="IG675">
        <v>1.85989</v>
      </c>
      <c r="IH675">
        <v>1.85838</v>
      </c>
      <c r="II675">
        <v>1.85745</v>
      </c>
      <c r="IJ675">
        <v>1.85242</v>
      </c>
      <c r="IK675">
        <v>0</v>
      </c>
      <c r="IL675">
        <v>0</v>
      </c>
      <c r="IM675">
        <v>0</v>
      </c>
      <c r="IN675">
        <v>0</v>
      </c>
      <c r="IO675" t="s">
        <v>443</v>
      </c>
      <c r="IP675" t="s">
        <v>444</v>
      </c>
      <c r="IQ675" t="s">
        <v>445</v>
      </c>
      <c r="IR675" t="s">
        <v>445</v>
      </c>
      <c r="IS675" t="s">
        <v>445</v>
      </c>
      <c r="IT675" t="s">
        <v>445</v>
      </c>
      <c r="IU675">
        <v>0</v>
      </c>
      <c r="IV675">
        <v>100</v>
      </c>
      <c r="IW675">
        <v>100</v>
      </c>
      <c r="IX675">
        <v>-0.77</v>
      </c>
      <c r="IY675">
        <v>0.2769</v>
      </c>
      <c r="IZ675">
        <v>-1.101190050776656</v>
      </c>
      <c r="JA675">
        <v>-0.0009077452495023094</v>
      </c>
      <c r="JB675">
        <v>1.260287539409167E-06</v>
      </c>
      <c r="JC675">
        <v>-2.747980142854786E-10</v>
      </c>
      <c r="JD675">
        <v>0.01164710740424388</v>
      </c>
      <c r="JE675">
        <v>0.002354074995816399</v>
      </c>
      <c r="JF675">
        <v>0.0004967520844642659</v>
      </c>
      <c r="JG675">
        <v>-1.558376616488758E-06</v>
      </c>
      <c r="JH675">
        <v>1</v>
      </c>
      <c r="JI675">
        <v>1955</v>
      </c>
      <c r="JJ675">
        <v>1</v>
      </c>
      <c r="JK675">
        <v>26</v>
      </c>
      <c r="JL675">
        <v>194499.9</v>
      </c>
      <c r="JM675">
        <v>194500.1</v>
      </c>
      <c r="JN675">
        <v>2.92603</v>
      </c>
      <c r="JO675">
        <v>2.61108</v>
      </c>
      <c r="JP675">
        <v>1.49658</v>
      </c>
      <c r="JQ675">
        <v>2.34619</v>
      </c>
      <c r="JR675">
        <v>1.54907</v>
      </c>
      <c r="JS675">
        <v>2.40479</v>
      </c>
      <c r="JT675">
        <v>36.5759</v>
      </c>
      <c r="JU675">
        <v>24.1751</v>
      </c>
      <c r="JV675">
        <v>18</v>
      </c>
      <c r="JW675">
        <v>483.91</v>
      </c>
      <c r="JX675">
        <v>487.083</v>
      </c>
      <c r="JY675">
        <v>27.1268</v>
      </c>
      <c r="JZ675">
        <v>29.1436</v>
      </c>
      <c r="KA675">
        <v>29.9998</v>
      </c>
      <c r="KB675">
        <v>29.3914</v>
      </c>
      <c r="KC675">
        <v>29.3958</v>
      </c>
      <c r="KD675">
        <v>58.7038</v>
      </c>
      <c r="KE675">
        <v>17.2985</v>
      </c>
      <c r="KF675">
        <v>54.39</v>
      </c>
      <c r="KG675">
        <v>27.1312</v>
      </c>
      <c r="KH675">
        <v>1356.07</v>
      </c>
      <c r="KI675">
        <v>19.8935</v>
      </c>
      <c r="KJ675">
        <v>101.834</v>
      </c>
      <c r="KK675">
        <v>91.4032</v>
      </c>
    </row>
    <row r="676" spans="1:297">
      <c r="A676">
        <v>658</v>
      </c>
      <c r="B676">
        <v>1758659606.1</v>
      </c>
      <c r="C676">
        <v>17973.09999990463</v>
      </c>
      <c r="D676" t="s">
        <v>1766</v>
      </c>
      <c r="E676" t="s">
        <v>1767</v>
      </c>
      <c r="F676">
        <v>5</v>
      </c>
      <c r="G676" t="s">
        <v>1413</v>
      </c>
      <c r="H676" t="s">
        <v>438</v>
      </c>
      <c r="I676">
        <v>1758659598.6</v>
      </c>
      <c r="J676">
        <f>(K676)/1000</f>
        <v>0</v>
      </c>
      <c r="K676">
        <f>IF(DP676, AN676, AH676)</f>
        <v>0</v>
      </c>
      <c r="L676">
        <f>IF(DP676, AI676, AG676)</f>
        <v>0</v>
      </c>
      <c r="M676">
        <f>DR676 - IF(AU676&gt;1, L676*DL676*100.0/(AW676), 0)</f>
        <v>0</v>
      </c>
      <c r="N676">
        <f>((T676-J676/2)*M676-L676)/(T676+J676/2)</f>
        <v>0</v>
      </c>
      <c r="O676">
        <f>N676*(DY676+DZ676)/1000.0</f>
        <v>0</v>
      </c>
      <c r="P676">
        <f>(DR676 - IF(AU676&gt;1, L676*DL676*100.0/(AW676), 0))*(DY676+DZ676)/1000.0</f>
        <v>0</v>
      </c>
      <c r="Q676">
        <f>2.0/((1/S676-1/R676)+SIGN(S676)*SQRT((1/S676-1/R676)*(1/S676-1/R676) + 4*DM676/((DM676+1)*(DM676+1))*(2*1/S676*1/R676-1/R676*1/R676)))</f>
        <v>0</v>
      </c>
      <c r="R676">
        <f>IF(LEFT(DN676,1)&lt;&gt;"0",IF(LEFT(DN676,1)="1",3.0,DO676),$D$5+$E$5*(EF676*DY676/($K$5*1000))+$F$5*(EF676*DY676/($K$5*1000))*MAX(MIN(DL676,$J$5),$I$5)*MAX(MIN(DL676,$J$5),$I$5)+$G$5*MAX(MIN(DL676,$J$5),$I$5)*(EF676*DY676/($K$5*1000))+$H$5*(EF676*DY676/($K$5*1000))*(EF676*DY676/($K$5*1000)))</f>
        <v>0</v>
      </c>
      <c r="S676">
        <f>J676*(1000-(1000*0.61365*exp(17.502*W676/(240.97+W676))/(DY676+DZ676)+DT676)/2)/(1000*0.61365*exp(17.502*W676/(240.97+W676))/(DY676+DZ676)-DT676)</f>
        <v>0</v>
      </c>
      <c r="T676">
        <f>1/((DM676+1)/(Q676/1.6)+1/(R676/1.37)) + DM676/((DM676+1)/(Q676/1.6) + DM676/(R676/1.37))</f>
        <v>0</v>
      </c>
      <c r="U676">
        <f>(DH676*DK676)</f>
        <v>0</v>
      </c>
      <c r="V676">
        <f>(EA676+(U676+2*0.95*5.67E-8*(((EA676+$B$9)+273)^4-(EA676+273)^4)-44100*J676)/(1.84*29.3*R676+8*0.95*5.67E-8*(EA676+273)^3))</f>
        <v>0</v>
      </c>
      <c r="W676">
        <f>($C$9*EB676+$D$9*EC676+$E$9*V676)</f>
        <v>0</v>
      </c>
      <c r="X676">
        <f>0.61365*exp(17.502*W676/(240.97+W676))</f>
        <v>0</v>
      </c>
      <c r="Y676">
        <f>(Z676/AA676*100)</f>
        <v>0</v>
      </c>
      <c r="Z676">
        <f>DT676*(DY676+DZ676)/1000</f>
        <v>0</v>
      </c>
      <c r="AA676">
        <f>0.61365*exp(17.502*EA676/(240.97+EA676))</f>
        <v>0</v>
      </c>
      <c r="AB676">
        <f>(X676-DT676*(DY676+DZ676)/1000)</f>
        <v>0</v>
      </c>
      <c r="AC676">
        <f>(-J676*44100)</f>
        <v>0</v>
      </c>
      <c r="AD676">
        <f>2*29.3*R676*0.92*(EA676-W676)</f>
        <v>0</v>
      </c>
      <c r="AE676">
        <f>2*0.95*5.67E-8*(((EA676+$B$9)+273)^4-(W676+273)^4)</f>
        <v>0</v>
      </c>
      <c r="AF676">
        <f>U676+AE676+AC676+AD676</f>
        <v>0</v>
      </c>
      <c r="AG676">
        <f>DX676*AU676*(DS676-DR676*(1000-AU676*DU676)/(1000-AU676*DT676))/(100*DL676)</f>
        <v>0</v>
      </c>
      <c r="AH676">
        <f>1000*DX676*AU676*(DT676-DU676)/(100*DL676*(1000-AU676*DT676))</f>
        <v>0</v>
      </c>
      <c r="AI676">
        <f>(AJ676 - AK676 - DY676*1E3/(8.314*(EA676+273.15)) * AM676/DX676 * AL676) * DX676/(100*DL676) * (1000 - DU676)/1000</f>
        <v>0</v>
      </c>
      <c r="AJ676">
        <v>1369.39245136569</v>
      </c>
      <c r="AK676">
        <v>1323.652484848484</v>
      </c>
      <c r="AL676">
        <v>3.406765017486974</v>
      </c>
      <c r="AM676">
        <v>65.18477943434209</v>
      </c>
      <c r="AN676">
        <f>(AP676 - AO676 + DY676*1E3/(8.314*(EA676+273.15)) * AR676/DX676 * AQ676) * DX676/(100*DL676) * 1000/(1000 - AP676)</f>
        <v>0</v>
      </c>
      <c r="AO676">
        <v>19.86820685732133</v>
      </c>
      <c r="AP676">
        <v>21.80650969696968</v>
      </c>
      <c r="AQ676">
        <v>1.593462018926458E-05</v>
      </c>
      <c r="AR676">
        <v>105.4763033524908</v>
      </c>
      <c r="AS676">
        <v>0</v>
      </c>
      <c r="AT676">
        <v>0</v>
      </c>
      <c r="AU676">
        <f>IF(AS676*$H$15&gt;=AW676,1.0,(AW676/(AW676-AS676*$H$15)))</f>
        <v>0</v>
      </c>
      <c r="AV676">
        <f>(AU676-1)*100</f>
        <v>0</v>
      </c>
      <c r="AW676">
        <f>MAX(0,($B$15+$C$15*EF676)/(1+$D$15*EF676)*DY676/(EA676+273)*$E$15)</f>
        <v>0</v>
      </c>
      <c r="AX676" t="s">
        <v>439</v>
      </c>
      <c r="AY676" t="s">
        <v>439</v>
      </c>
      <c r="AZ676">
        <v>0</v>
      </c>
      <c r="BA676">
        <v>0</v>
      </c>
      <c r="BB676">
        <f>1-AZ676/BA676</f>
        <v>0</v>
      </c>
      <c r="BC676">
        <v>0</v>
      </c>
      <c r="BD676" t="s">
        <v>439</v>
      </c>
      <c r="BE676" t="s">
        <v>439</v>
      </c>
      <c r="BF676">
        <v>0</v>
      </c>
      <c r="BG676">
        <v>0</v>
      </c>
      <c r="BH676">
        <f>1-BF676/BG676</f>
        <v>0</v>
      </c>
      <c r="BI676">
        <v>0.5</v>
      </c>
      <c r="BJ676">
        <f>DI676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439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DH676">
        <f>$B$13*EG676+$C$13*EH676+$F$13*ES676*(1-EV676)</f>
        <v>0</v>
      </c>
      <c r="DI676">
        <f>DH676*DJ676</f>
        <v>0</v>
      </c>
      <c r="DJ676">
        <f>($B$13*$D$11+$C$13*$D$11+$F$13*((FF676+EX676)/MAX(FF676+EX676+FG676, 0.1)*$I$11+FG676/MAX(FF676+EX676+FG676, 0.1)*$J$11))/($B$13+$C$13+$F$13)</f>
        <v>0</v>
      </c>
      <c r="DK676">
        <f>($B$13*$K$11+$C$13*$K$11+$F$13*((FF676+EX676)/MAX(FF676+EX676+FG676, 0.1)*$P$11+FG676/MAX(FF676+EX676+FG676, 0.1)*$Q$11))/($B$13+$C$13+$F$13)</f>
        <v>0</v>
      </c>
      <c r="DL676">
        <v>5.79</v>
      </c>
      <c r="DM676">
        <v>0.5</v>
      </c>
      <c r="DN676" t="s">
        <v>440</v>
      </c>
      <c r="DO676">
        <v>2</v>
      </c>
      <c r="DP676" t="b">
        <v>1</v>
      </c>
      <c r="DQ676">
        <v>1758659598.6</v>
      </c>
      <c r="DR676">
        <v>1271.478148148148</v>
      </c>
      <c r="DS676">
        <v>1327.146296296296</v>
      </c>
      <c r="DT676">
        <v>21.79307777777777</v>
      </c>
      <c r="DU676">
        <v>19.83750370370371</v>
      </c>
      <c r="DV676">
        <v>1272.26</v>
      </c>
      <c r="DW676">
        <v>21.51632222222222</v>
      </c>
      <c r="DX676">
        <v>499.9804814814815</v>
      </c>
      <c r="DY676">
        <v>90.22680000000001</v>
      </c>
      <c r="DZ676">
        <v>0.06874588888888888</v>
      </c>
      <c r="EA676">
        <v>28.71223333333333</v>
      </c>
      <c r="EB676">
        <v>29.99362962962963</v>
      </c>
      <c r="EC676">
        <v>999.9000000000001</v>
      </c>
      <c r="ED676">
        <v>0</v>
      </c>
      <c r="EE676">
        <v>0</v>
      </c>
      <c r="EF676">
        <v>10007.23407407407</v>
      </c>
      <c r="EG676">
        <v>0</v>
      </c>
      <c r="EH676">
        <v>11.35767037037037</v>
      </c>
      <c r="EI676">
        <v>-55.66706296296297</v>
      </c>
      <c r="EJ676">
        <v>1299.805925925926</v>
      </c>
      <c r="EK676">
        <v>1354.004814814815</v>
      </c>
      <c r="EL676">
        <v>1.955585185185185</v>
      </c>
      <c r="EM676">
        <v>1327.146296296296</v>
      </c>
      <c r="EN676">
        <v>19.83750370370371</v>
      </c>
      <c r="EO676">
        <v>1.96631925925926</v>
      </c>
      <c r="EP676">
        <v>1.789872962962963</v>
      </c>
      <c r="EQ676">
        <v>17.1757037037037</v>
      </c>
      <c r="ER676">
        <v>15.6986037037037</v>
      </c>
      <c r="ES676">
        <v>2000.01</v>
      </c>
      <c r="ET676">
        <v>0.9799977777777775</v>
      </c>
      <c r="EU676">
        <v>0.02000242222222222</v>
      </c>
      <c r="EV676">
        <v>0</v>
      </c>
      <c r="EW676">
        <v>1043.157037037037</v>
      </c>
      <c r="EX676">
        <v>5.00078</v>
      </c>
      <c r="EY676">
        <v>20363.13703703704</v>
      </c>
      <c r="EZ676">
        <v>16379.6962962963</v>
      </c>
      <c r="FA676">
        <v>39.53907407407407</v>
      </c>
      <c r="FB676">
        <v>40.34466666666667</v>
      </c>
      <c r="FC676">
        <v>39.89792592592593</v>
      </c>
      <c r="FD676">
        <v>40.06211111111111</v>
      </c>
      <c r="FE676">
        <v>40.78214814814815</v>
      </c>
      <c r="FF676">
        <v>1955.100740740741</v>
      </c>
      <c r="FG676">
        <v>39.90444444444444</v>
      </c>
      <c r="FH676">
        <v>0</v>
      </c>
      <c r="FI676">
        <v>1758659604.6</v>
      </c>
      <c r="FJ676">
        <v>0</v>
      </c>
      <c r="FK676">
        <v>1043.212</v>
      </c>
      <c r="FL676">
        <v>1.496923096354168</v>
      </c>
      <c r="FM676">
        <v>39.67692308200755</v>
      </c>
      <c r="FN676">
        <v>20363.312</v>
      </c>
      <c r="FO676">
        <v>15</v>
      </c>
      <c r="FP676">
        <v>0</v>
      </c>
      <c r="FQ676" t="s">
        <v>441</v>
      </c>
      <c r="FR676">
        <v>1746989605.5</v>
      </c>
      <c r="FS676">
        <v>1746989593.5</v>
      </c>
      <c r="FT676">
        <v>0</v>
      </c>
      <c r="FU676">
        <v>-0.274</v>
      </c>
      <c r="FV676">
        <v>-0.002</v>
      </c>
      <c r="FW676">
        <v>2.549</v>
      </c>
      <c r="FX676">
        <v>0.129</v>
      </c>
      <c r="FY676">
        <v>420</v>
      </c>
      <c r="FZ676">
        <v>17</v>
      </c>
      <c r="GA676">
        <v>0.02</v>
      </c>
      <c r="GB676">
        <v>0.04</v>
      </c>
      <c r="GC676">
        <v>-55.56095365853658</v>
      </c>
      <c r="GD676">
        <v>-1.58916376306626</v>
      </c>
      <c r="GE676">
        <v>0.1877342180662773</v>
      </c>
      <c r="GF676">
        <v>0</v>
      </c>
      <c r="GG676">
        <v>1043.049705882353</v>
      </c>
      <c r="GH676">
        <v>2.518716583298116</v>
      </c>
      <c r="GI676">
        <v>0.3624790890043273</v>
      </c>
      <c r="GJ676">
        <v>0</v>
      </c>
      <c r="GK676">
        <v>1.970390975609756</v>
      </c>
      <c r="GL676">
        <v>-0.3067260627177697</v>
      </c>
      <c r="GM676">
        <v>0.03311367124675892</v>
      </c>
      <c r="GN676">
        <v>0</v>
      </c>
      <c r="GO676">
        <v>0</v>
      </c>
      <c r="GP676">
        <v>3</v>
      </c>
      <c r="GQ676" t="s">
        <v>459</v>
      </c>
      <c r="GR676">
        <v>3.10241</v>
      </c>
      <c r="GS676">
        <v>2.72658</v>
      </c>
      <c r="GT676">
        <v>0.188347</v>
      </c>
      <c r="GU676">
        <v>0.193233</v>
      </c>
      <c r="GV676">
        <v>0.100442</v>
      </c>
      <c r="GW676">
        <v>0.0953382</v>
      </c>
      <c r="GX676">
        <v>21190.1</v>
      </c>
      <c r="GY676">
        <v>19146</v>
      </c>
      <c r="GZ676">
        <v>26671.2</v>
      </c>
      <c r="HA676">
        <v>23954.2</v>
      </c>
      <c r="HB676">
        <v>38406.4</v>
      </c>
      <c r="HC676">
        <v>32051.2</v>
      </c>
      <c r="HD676">
        <v>46577</v>
      </c>
      <c r="HE676">
        <v>37902.9</v>
      </c>
      <c r="HF676">
        <v>1.8685</v>
      </c>
      <c r="HG676">
        <v>1.85012</v>
      </c>
      <c r="HH676">
        <v>0.181295</v>
      </c>
      <c r="HI676">
        <v>0</v>
      </c>
      <c r="HJ676">
        <v>27.05</v>
      </c>
      <c r="HK676">
        <v>999.9</v>
      </c>
      <c r="HL676">
        <v>44.5</v>
      </c>
      <c r="HM676">
        <v>32.1</v>
      </c>
      <c r="HN676">
        <v>23.6842</v>
      </c>
      <c r="HO676">
        <v>60.8223</v>
      </c>
      <c r="HP676">
        <v>22.4639</v>
      </c>
      <c r="HQ676">
        <v>1</v>
      </c>
      <c r="HR676">
        <v>0.144151</v>
      </c>
      <c r="HS676">
        <v>0.157693</v>
      </c>
      <c r="HT676">
        <v>20.2801</v>
      </c>
      <c r="HU676">
        <v>5.20965</v>
      </c>
      <c r="HV676">
        <v>11.98</v>
      </c>
      <c r="HW676">
        <v>4.96335</v>
      </c>
      <c r="HX676">
        <v>3.27433</v>
      </c>
      <c r="HY676">
        <v>9999</v>
      </c>
      <c r="HZ676">
        <v>9999</v>
      </c>
      <c r="IA676">
        <v>9999</v>
      </c>
      <c r="IB676">
        <v>999.9</v>
      </c>
      <c r="IC676">
        <v>1.86392</v>
      </c>
      <c r="ID676">
        <v>1.86006</v>
      </c>
      <c r="IE676">
        <v>1.85841</v>
      </c>
      <c r="IF676">
        <v>1.85974</v>
      </c>
      <c r="IG676">
        <v>1.85988</v>
      </c>
      <c r="IH676">
        <v>1.85837</v>
      </c>
      <c r="II676">
        <v>1.85745</v>
      </c>
      <c r="IJ676">
        <v>1.85242</v>
      </c>
      <c r="IK676">
        <v>0</v>
      </c>
      <c r="IL676">
        <v>0</v>
      </c>
      <c r="IM676">
        <v>0</v>
      </c>
      <c r="IN676">
        <v>0</v>
      </c>
      <c r="IO676" t="s">
        <v>443</v>
      </c>
      <c r="IP676" t="s">
        <v>444</v>
      </c>
      <c r="IQ676" t="s">
        <v>445</v>
      </c>
      <c r="IR676" t="s">
        <v>445</v>
      </c>
      <c r="IS676" t="s">
        <v>445</v>
      </c>
      <c r="IT676" t="s">
        <v>445</v>
      </c>
      <c r="IU676">
        <v>0</v>
      </c>
      <c r="IV676">
        <v>100</v>
      </c>
      <c r="IW676">
        <v>100</v>
      </c>
      <c r="IX676">
        <v>-0.76</v>
      </c>
      <c r="IY676">
        <v>0.2771</v>
      </c>
      <c r="IZ676">
        <v>-1.101190050776656</v>
      </c>
      <c r="JA676">
        <v>-0.0009077452495023094</v>
      </c>
      <c r="JB676">
        <v>1.260287539409167E-06</v>
      </c>
      <c r="JC676">
        <v>-2.747980142854786E-10</v>
      </c>
      <c r="JD676">
        <v>0.01164710740424388</v>
      </c>
      <c r="JE676">
        <v>0.002354074995816399</v>
      </c>
      <c r="JF676">
        <v>0.0004967520844642659</v>
      </c>
      <c r="JG676">
        <v>-1.558376616488758E-06</v>
      </c>
      <c r="JH676">
        <v>1</v>
      </c>
      <c r="JI676">
        <v>1955</v>
      </c>
      <c r="JJ676">
        <v>1</v>
      </c>
      <c r="JK676">
        <v>26</v>
      </c>
      <c r="JL676">
        <v>194500</v>
      </c>
      <c r="JM676">
        <v>194500.2</v>
      </c>
      <c r="JN676">
        <v>2.95288</v>
      </c>
      <c r="JO676">
        <v>2.60498</v>
      </c>
      <c r="JP676">
        <v>1.49658</v>
      </c>
      <c r="JQ676">
        <v>2.34619</v>
      </c>
      <c r="JR676">
        <v>1.54907</v>
      </c>
      <c r="JS676">
        <v>2.47314</v>
      </c>
      <c r="JT676">
        <v>36.5759</v>
      </c>
      <c r="JU676">
        <v>24.1751</v>
      </c>
      <c r="JV676">
        <v>18</v>
      </c>
      <c r="JW676">
        <v>484.012</v>
      </c>
      <c r="JX676">
        <v>486.964</v>
      </c>
      <c r="JY676">
        <v>27.1365</v>
      </c>
      <c r="JZ676">
        <v>29.1412</v>
      </c>
      <c r="KA676">
        <v>29.9999</v>
      </c>
      <c r="KB676">
        <v>29.3894</v>
      </c>
      <c r="KC676">
        <v>29.3933</v>
      </c>
      <c r="KD676">
        <v>59.2464</v>
      </c>
      <c r="KE676">
        <v>17.2985</v>
      </c>
      <c r="KF676">
        <v>54.39</v>
      </c>
      <c r="KG676">
        <v>27.1321</v>
      </c>
      <c r="KH676">
        <v>1376.1</v>
      </c>
      <c r="KI676">
        <v>19.9033</v>
      </c>
      <c r="KJ676">
        <v>101.834</v>
      </c>
      <c r="KK676">
        <v>91.4033</v>
      </c>
    </row>
    <row r="677" spans="1:297">
      <c r="A677">
        <v>659</v>
      </c>
      <c r="B677">
        <v>1758659611.1</v>
      </c>
      <c r="C677">
        <v>17978.09999990463</v>
      </c>
      <c r="D677" t="s">
        <v>1768</v>
      </c>
      <c r="E677" t="s">
        <v>1769</v>
      </c>
      <c r="F677">
        <v>5</v>
      </c>
      <c r="G677" t="s">
        <v>1413</v>
      </c>
      <c r="H677" t="s">
        <v>438</v>
      </c>
      <c r="I677">
        <v>1758659603.314285</v>
      </c>
      <c r="J677">
        <f>(K677)/1000</f>
        <v>0</v>
      </c>
      <c r="K677">
        <f>IF(DP677, AN677, AH677)</f>
        <v>0</v>
      </c>
      <c r="L677">
        <f>IF(DP677, AI677, AG677)</f>
        <v>0</v>
      </c>
      <c r="M677">
        <f>DR677 - IF(AU677&gt;1, L677*DL677*100.0/(AW677), 0)</f>
        <v>0</v>
      </c>
      <c r="N677">
        <f>((T677-J677/2)*M677-L677)/(T677+J677/2)</f>
        <v>0</v>
      </c>
      <c r="O677">
        <f>N677*(DY677+DZ677)/1000.0</f>
        <v>0</v>
      </c>
      <c r="P677">
        <f>(DR677 - IF(AU677&gt;1, L677*DL677*100.0/(AW677), 0))*(DY677+DZ677)/1000.0</f>
        <v>0</v>
      </c>
      <c r="Q677">
        <f>2.0/((1/S677-1/R677)+SIGN(S677)*SQRT((1/S677-1/R677)*(1/S677-1/R677) + 4*DM677/((DM677+1)*(DM677+1))*(2*1/S677*1/R677-1/R677*1/R677)))</f>
        <v>0</v>
      </c>
      <c r="R677">
        <f>IF(LEFT(DN677,1)&lt;&gt;"0",IF(LEFT(DN677,1)="1",3.0,DO677),$D$5+$E$5*(EF677*DY677/($K$5*1000))+$F$5*(EF677*DY677/($K$5*1000))*MAX(MIN(DL677,$J$5),$I$5)*MAX(MIN(DL677,$J$5),$I$5)+$G$5*MAX(MIN(DL677,$J$5),$I$5)*(EF677*DY677/($K$5*1000))+$H$5*(EF677*DY677/($K$5*1000))*(EF677*DY677/($K$5*1000)))</f>
        <v>0</v>
      </c>
      <c r="S677">
        <f>J677*(1000-(1000*0.61365*exp(17.502*W677/(240.97+W677))/(DY677+DZ677)+DT677)/2)/(1000*0.61365*exp(17.502*W677/(240.97+W677))/(DY677+DZ677)-DT677)</f>
        <v>0</v>
      </c>
      <c r="T677">
        <f>1/((DM677+1)/(Q677/1.6)+1/(R677/1.37)) + DM677/((DM677+1)/(Q677/1.6) + DM677/(R677/1.37))</f>
        <v>0</v>
      </c>
      <c r="U677">
        <f>(DH677*DK677)</f>
        <v>0</v>
      </c>
      <c r="V677">
        <f>(EA677+(U677+2*0.95*5.67E-8*(((EA677+$B$9)+273)^4-(EA677+273)^4)-44100*J677)/(1.84*29.3*R677+8*0.95*5.67E-8*(EA677+273)^3))</f>
        <v>0</v>
      </c>
      <c r="W677">
        <f>($C$9*EB677+$D$9*EC677+$E$9*V677)</f>
        <v>0</v>
      </c>
      <c r="X677">
        <f>0.61365*exp(17.502*W677/(240.97+W677))</f>
        <v>0</v>
      </c>
      <c r="Y677">
        <f>(Z677/AA677*100)</f>
        <v>0</v>
      </c>
      <c r="Z677">
        <f>DT677*(DY677+DZ677)/1000</f>
        <v>0</v>
      </c>
      <c r="AA677">
        <f>0.61365*exp(17.502*EA677/(240.97+EA677))</f>
        <v>0</v>
      </c>
      <c r="AB677">
        <f>(X677-DT677*(DY677+DZ677)/1000)</f>
        <v>0</v>
      </c>
      <c r="AC677">
        <f>(-J677*44100)</f>
        <v>0</v>
      </c>
      <c r="AD677">
        <f>2*29.3*R677*0.92*(EA677-W677)</f>
        <v>0</v>
      </c>
      <c r="AE677">
        <f>2*0.95*5.67E-8*(((EA677+$B$9)+273)^4-(W677+273)^4)</f>
        <v>0</v>
      </c>
      <c r="AF677">
        <f>U677+AE677+AC677+AD677</f>
        <v>0</v>
      </c>
      <c r="AG677">
        <f>DX677*AU677*(DS677-DR677*(1000-AU677*DU677)/(1000-AU677*DT677))/(100*DL677)</f>
        <v>0</v>
      </c>
      <c r="AH677">
        <f>1000*DX677*AU677*(DT677-DU677)/(100*DL677*(1000-AU677*DT677))</f>
        <v>0</v>
      </c>
      <c r="AI677">
        <f>(AJ677 - AK677 - DY677*1E3/(8.314*(EA677+273.15)) * AM677/DX677 * AL677) * DX677/(100*DL677) * (1000 - DU677)/1000</f>
        <v>0</v>
      </c>
      <c r="AJ677">
        <v>1386.779331338213</v>
      </c>
      <c r="AK677">
        <v>1340.533575757575</v>
      </c>
      <c r="AL677">
        <v>3.383321542986079</v>
      </c>
      <c r="AM677">
        <v>65.18477943434209</v>
      </c>
      <c r="AN677">
        <f>(AP677 - AO677 + DY677*1E3/(8.314*(EA677+273.15)) * AR677/DX677 * AQ677) * DX677/(100*DL677) * 1000/(1000 - AP677)</f>
        <v>0</v>
      </c>
      <c r="AO677">
        <v>19.86942527726088</v>
      </c>
      <c r="AP677">
        <v>21.80467575757575</v>
      </c>
      <c r="AQ677">
        <v>-7.751057043481142E-06</v>
      </c>
      <c r="AR677">
        <v>105.4763033524908</v>
      </c>
      <c r="AS677">
        <v>0</v>
      </c>
      <c r="AT677">
        <v>0</v>
      </c>
      <c r="AU677">
        <f>IF(AS677*$H$15&gt;=AW677,1.0,(AW677/(AW677-AS677*$H$15)))</f>
        <v>0</v>
      </c>
      <c r="AV677">
        <f>(AU677-1)*100</f>
        <v>0</v>
      </c>
      <c r="AW677">
        <f>MAX(0,($B$15+$C$15*EF677)/(1+$D$15*EF677)*DY677/(EA677+273)*$E$15)</f>
        <v>0</v>
      </c>
      <c r="AX677" t="s">
        <v>439</v>
      </c>
      <c r="AY677" t="s">
        <v>439</v>
      </c>
      <c r="AZ677">
        <v>0</v>
      </c>
      <c r="BA677">
        <v>0</v>
      </c>
      <c r="BB677">
        <f>1-AZ677/BA677</f>
        <v>0</v>
      </c>
      <c r="BC677">
        <v>0</v>
      </c>
      <c r="BD677" t="s">
        <v>439</v>
      </c>
      <c r="BE677" t="s">
        <v>439</v>
      </c>
      <c r="BF677">
        <v>0</v>
      </c>
      <c r="BG677">
        <v>0</v>
      </c>
      <c r="BH677">
        <f>1-BF677/BG677</f>
        <v>0</v>
      </c>
      <c r="BI677">
        <v>0.5</v>
      </c>
      <c r="BJ677">
        <f>DI677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439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DH677">
        <f>$B$13*EG677+$C$13*EH677+$F$13*ES677*(1-EV677)</f>
        <v>0</v>
      </c>
      <c r="DI677">
        <f>DH677*DJ677</f>
        <v>0</v>
      </c>
      <c r="DJ677">
        <f>($B$13*$D$11+$C$13*$D$11+$F$13*((FF677+EX677)/MAX(FF677+EX677+FG677, 0.1)*$I$11+FG677/MAX(FF677+EX677+FG677, 0.1)*$J$11))/($B$13+$C$13+$F$13)</f>
        <v>0</v>
      </c>
      <c r="DK677">
        <f>($B$13*$K$11+$C$13*$K$11+$F$13*((FF677+EX677)/MAX(FF677+EX677+FG677, 0.1)*$P$11+FG677/MAX(FF677+EX677+FG677, 0.1)*$Q$11))/($B$13+$C$13+$F$13)</f>
        <v>0</v>
      </c>
      <c r="DL677">
        <v>5.79</v>
      </c>
      <c r="DM677">
        <v>0.5</v>
      </c>
      <c r="DN677" t="s">
        <v>440</v>
      </c>
      <c r="DO677">
        <v>2</v>
      </c>
      <c r="DP677" t="b">
        <v>1</v>
      </c>
      <c r="DQ677">
        <v>1758659603.314285</v>
      </c>
      <c r="DR677">
        <v>1287.129642857143</v>
      </c>
      <c r="DS677">
        <v>1342.983214285714</v>
      </c>
      <c r="DT677">
        <v>21.79952142857143</v>
      </c>
      <c r="DU677">
        <v>19.86184642857143</v>
      </c>
      <c r="DV677">
        <v>1287.897142857143</v>
      </c>
      <c r="DW677">
        <v>21.52262857142857</v>
      </c>
      <c r="DX677">
        <v>500.0584285714286</v>
      </c>
      <c r="DY677">
        <v>90.22710357142856</v>
      </c>
      <c r="DZ677">
        <v>0.06863620000000001</v>
      </c>
      <c r="EA677">
        <v>28.71153214285714</v>
      </c>
      <c r="EB677">
        <v>30.00045357142857</v>
      </c>
      <c r="EC677">
        <v>999.9000000000002</v>
      </c>
      <c r="ED677">
        <v>0</v>
      </c>
      <c r="EE677">
        <v>0</v>
      </c>
      <c r="EF677">
        <v>10002.57964285714</v>
      </c>
      <c r="EG677">
        <v>0</v>
      </c>
      <c r="EH677">
        <v>11.35752142857143</v>
      </c>
      <c r="EI677">
        <v>-55.85231428571428</v>
      </c>
      <c r="EJ677">
        <v>1315.814642857143</v>
      </c>
      <c r="EK677">
        <v>1370.197142857143</v>
      </c>
      <c r="EL677">
        <v>1.937674642857143</v>
      </c>
      <c r="EM677">
        <v>1342.983214285714</v>
      </c>
      <c r="EN677">
        <v>19.86184642857143</v>
      </c>
      <c r="EO677">
        <v>1.966907142857143</v>
      </c>
      <c r="EP677">
        <v>1.792076071428572</v>
      </c>
      <c r="EQ677">
        <v>17.18043214285714</v>
      </c>
      <c r="ER677">
        <v>15.71783928571429</v>
      </c>
      <c r="ES677">
        <v>2000.018214285714</v>
      </c>
      <c r="ET677">
        <v>0.9799978928571426</v>
      </c>
      <c r="EU677">
        <v>0.02000230714285714</v>
      </c>
      <c r="EV677">
        <v>0</v>
      </c>
      <c r="EW677">
        <v>1043.2225</v>
      </c>
      <c r="EX677">
        <v>5.00078</v>
      </c>
      <c r="EY677">
        <v>20365.68571428572</v>
      </c>
      <c r="EZ677">
        <v>16379.76428571428</v>
      </c>
      <c r="FA677">
        <v>39.53992857142856</v>
      </c>
      <c r="FB677">
        <v>40.33235714285714</v>
      </c>
      <c r="FC677">
        <v>39.91042857142856</v>
      </c>
      <c r="FD677">
        <v>40.07103571428571</v>
      </c>
      <c r="FE677">
        <v>40.76974999999999</v>
      </c>
      <c r="FF677">
        <v>1955.108928571429</v>
      </c>
      <c r="FG677">
        <v>39.90285714285715</v>
      </c>
      <c r="FH677">
        <v>0</v>
      </c>
      <c r="FI677">
        <v>1758659609.4</v>
      </c>
      <c r="FJ677">
        <v>0</v>
      </c>
      <c r="FK677">
        <v>1043.292</v>
      </c>
      <c r="FL677">
        <v>2.576923083412246</v>
      </c>
      <c r="FM677">
        <v>21.86923067798376</v>
      </c>
      <c r="FN677">
        <v>20365.724</v>
      </c>
      <c r="FO677">
        <v>15</v>
      </c>
      <c r="FP677">
        <v>0</v>
      </c>
      <c r="FQ677" t="s">
        <v>441</v>
      </c>
      <c r="FR677">
        <v>1746989605.5</v>
      </c>
      <c r="FS677">
        <v>1746989593.5</v>
      </c>
      <c r="FT677">
        <v>0</v>
      </c>
      <c r="FU677">
        <v>-0.274</v>
      </c>
      <c r="FV677">
        <v>-0.002</v>
      </c>
      <c r="FW677">
        <v>2.549</v>
      </c>
      <c r="FX677">
        <v>0.129</v>
      </c>
      <c r="FY677">
        <v>420</v>
      </c>
      <c r="FZ677">
        <v>17</v>
      </c>
      <c r="GA677">
        <v>0.02</v>
      </c>
      <c r="GB677">
        <v>0.04</v>
      </c>
      <c r="GC677">
        <v>-55.72252195121952</v>
      </c>
      <c r="GD677">
        <v>-2.019754703832715</v>
      </c>
      <c r="GE677">
        <v>0.2407509952487546</v>
      </c>
      <c r="GF677">
        <v>0</v>
      </c>
      <c r="GG677">
        <v>1043.189705882353</v>
      </c>
      <c r="GH677">
        <v>1.892589775204557</v>
      </c>
      <c r="GI677">
        <v>0.3224856156766435</v>
      </c>
      <c r="GJ677">
        <v>0</v>
      </c>
      <c r="GK677">
        <v>1.956518536585365</v>
      </c>
      <c r="GL677">
        <v>-0.2456193031358857</v>
      </c>
      <c r="GM677">
        <v>0.02911833648767794</v>
      </c>
      <c r="GN677">
        <v>0</v>
      </c>
      <c r="GO677">
        <v>0</v>
      </c>
      <c r="GP677">
        <v>3</v>
      </c>
      <c r="GQ677" t="s">
        <v>459</v>
      </c>
      <c r="GR677">
        <v>3.10212</v>
      </c>
      <c r="GS677">
        <v>2.72672</v>
      </c>
      <c r="GT677">
        <v>0.18981</v>
      </c>
      <c r="GU677">
        <v>0.194694</v>
      </c>
      <c r="GV677">
        <v>0.100432</v>
      </c>
      <c r="GW677">
        <v>0.0953452</v>
      </c>
      <c r="GX677">
        <v>21152.2</v>
      </c>
      <c r="GY677">
        <v>19111.4</v>
      </c>
      <c r="GZ677">
        <v>26671.4</v>
      </c>
      <c r="HA677">
        <v>23954.4</v>
      </c>
      <c r="HB677">
        <v>38407.4</v>
      </c>
      <c r="HC677">
        <v>32051.1</v>
      </c>
      <c r="HD677">
        <v>46577.5</v>
      </c>
      <c r="HE677">
        <v>37903</v>
      </c>
      <c r="HF677">
        <v>1.86805</v>
      </c>
      <c r="HG677">
        <v>1.8504</v>
      </c>
      <c r="HH677">
        <v>0.181749</v>
      </c>
      <c r="HI677">
        <v>0</v>
      </c>
      <c r="HJ677">
        <v>27.05</v>
      </c>
      <c r="HK677">
        <v>999.9</v>
      </c>
      <c r="HL677">
        <v>44.5</v>
      </c>
      <c r="HM677">
        <v>32.1</v>
      </c>
      <c r="HN677">
        <v>23.6844</v>
      </c>
      <c r="HO677">
        <v>61.1923</v>
      </c>
      <c r="HP677">
        <v>22.5321</v>
      </c>
      <c r="HQ677">
        <v>1</v>
      </c>
      <c r="HR677">
        <v>0.144322</v>
      </c>
      <c r="HS677">
        <v>0.187955</v>
      </c>
      <c r="HT677">
        <v>20.2799</v>
      </c>
      <c r="HU677">
        <v>5.2098</v>
      </c>
      <c r="HV677">
        <v>11.9793</v>
      </c>
      <c r="HW677">
        <v>4.9635</v>
      </c>
      <c r="HX677">
        <v>3.27443</v>
      </c>
      <c r="HY677">
        <v>9999</v>
      </c>
      <c r="HZ677">
        <v>9999</v>
      </c>
      <c r="IA677">
        <v>9999</v>
      </c>
      <c r="IB677">
        <v>999.9</v>
      </c>
      <c r="IC677">
        <v>1.86393</v>
      </c>
      <c r="ID677">
        <v>1.86005</v>
      </c>
      <c r="IE677">
        <v>1.85843</v>
      </c>
      <c r="IF677">
        <v>1.85974</v>
      </c>
      <c r="IG677">
        <v>1.85988</v>
      </c>
      <c r="IH677">
        <v>1.85837</v>
      </c>
      <c r="II677">
        <v>1.85745</v>
      </c>
      <c r="IJ677">
        <v>1.85242</v>
      </c>
      <c r="IK677">
        <v>0</v>
      </c>
      <c r="IL677">
        <v>0</v>
      </c>
      <c r="IM677">
        <v>0</v>
      </c>
      <c r="IN677">
        <v>0</v>
      </c>
      <c r="IO677" t="s">
        <v>443</v>
      </c>
      <c r="IP677" t="s">
        <v>444</v>
      </c>
      <c r="IQ677" t="s">
        <v>445</v>
      </c>
      <c r="IR677" t="s">
        <v>445</v>
      </c>
      <c r="IS677" t="s">
        <v>445</v>
      </c>
      <c r="IT677" t="s">
        <v>445</v>
      </c>
      <c r="IU677">
        <v>0</v>
      </c>
      <c r="IV677">
        <v>100</v>
      </c>
      <c r="IW677">
        <v>100</v>
      </c>
      <c r="IX677">
        <v>-0.74</v>
      </c>
      <c r="IY677">
        <v>0.277</v>
      </c>
      <c r="IZ677">
        <v>-1.101190050776656</v>
      </c>
      <c r="JA677">
        <v>-0.0009077452495023094</v>
      </c>
      <c r="JB677">
        <v>1.260287539409167E-06</v>
      </c>
      <c r="JC677">
        <v>-2.747980142854786E-10</v>
      </c>
      <c r="JD677">
        <v>0.01164710740424388</v>
      </c>
      <c r="JE677">
        <v>0.002354074995816399</v>
      </c>
      <c r="JF677">
        <v>0.0004967520844642659</v>
      </c>
      <c r="JG677">
        <v>-1.558376616488758E-06</v>
      </c>
      <c r="JH677">
        <v>1</v>
      </c>
      <c r="JI677">
        <v>1955</v>
      </c>
      <c r="JJ677">
        <v>1</v>
      </c>
      <c r="JK677">
        <v>26</v>
      </c>
      <c r="JL677">
        <v>194500.1</v>
      </c>
      <c r="JM677">
        <v>194500.3</v>
      </c>
      <c r="JN677">
        <v>2.9834</v>
      </c>
      <c r="JO677">
        <v>2.59644</v>
      </c>
      <c r="JP677">
        <v>1.49658</v>
      </c>
      <c r="JQ677">
        <v>2.34497</v>
      </c>
      <c r="JR677">
        <v>1.54907</v>
      </c>
      <c r="JS677">
        <v>2.41455</v>
      </c>
      <c r="JT677">
        <v>36.5523</v>
      </c>
      <c r="JU677">
        <v>24.1838</v>
      </c>
      <c r="JV677">
        <v>18</v>
      </c>
      <c r="JW677">
        <v>483.749</v>
      </c>
      <c r="JX677">
        <v>487.144</v>
      </c>
      <c r="JY677">
        <v>27.1378</v>
      </c>
      <c r="JZ677">
        <v>29.1411</v>
      </c>
      <c r="KA677">
        <v>30.0002</v>
      </c>
      <c r="KB677">
        <v>29.3894</v>
      </c>
      <c r="KC677">
        <v>29.3933</v>
      </c>
      <c r="KD677">
        <v>59.8512</v>
      </c>
      <c r="KE677">
        <v>17.2985</v>
      </c>
      <c r="KF677">
        <v>54.39</v>
      </c>
      <c r="KG677">
        <v>27.1286</v>
      </c>
      <c r="KH677">
        <v>1389.48</v>
      </c>
      <c r="KI677">
        <v>19.9217</v>
      </c>
      <c r="KJ677">
        <v>101.835</v>
      </c>
      <c r="KK677">
        <v>91.40349999999999</v>
      </c>
    </row>
    <row r="678" spans="1:297">
      <c r="A678">
        <v>660</v>
      </c>
      <c r="B678">
        <v>1758659616.1</v>
      </c>
      <c r="C678">
        <v>17983.09999990463</v>
      </c>
      <c r="D678" t="s">
        <v>1770</v>
      </c>
      <c r="E678" t="s">
        <v>1771</v>
      </c>
      <c r="F678">
        <v>5</v>
      </c>
      <c r="G678" t="s">
        <v>1413</v>
      </c>
      <c r="H678" t="s">
        <v>438</v>
      </c>
      <c r="I678">
        <v>1758659608.6</v>
      </c>
      <c r="J678">
        <f>(K678)/1000</f>
        <v>0</v>
      </c>
      <c r="K678">
        <f>IF(DP678, AN678, AH678)</f>
        <v>0</v>
      </c>
      <c r="L678">
        <f>IF(DP678, AI678, AG678)</f>
        <v>0</v>
      </c>
      <c r="M678">
        <f>DR678 - IF(AU678&gt;1, L678*DL678*100.0/(AW678), 0)</f>
        <v>0</v>
      </c>
      <c r="N678">
        <f>((T678-J678/2)*M678-L678)/(T678+J678/2)</f>
        <v>0</v>
      </c>
      <c r="O678">
        <f>N678*(DY678+DZ678)/1000.0</f>
        <v>0</v>
      </c>
      <c r="P678">
        <f>(DR678 - IF(AU678&gt;1, L678*DL678*100.0/(AW678), 0))*(DY678+DZ678)/1000.0</f>
        <v>0</v>
      </c>
      <c r="Q678">
        <f>2.0/((1/S678-1/R678)+SIGN(S678)*SQRT((1/S678-1/R678)*(1/S678-1/R678) + 4*DM678/((DM678+1)*(DM678+1))*(2*1/S678*1/R678-1/R678*1/R678)))</f>
        <v>0</v>
      </c>
      <c r="R678">
        <f>IF(LEFT(DN678,1)&lt;&gt;"0",IF(LEFT(DN678,1)="1",3.0,DO678),$D$5+$E$5*(EF678*DY678/($K$5*1000))+$F$5*(EF678*DY678/($K$5*1000))*MAX(MIN(DL678,$J$5),$I$5)*MAX(MIN(DL678,$J$5),$I$5)+$G$5*MAX(MIN(DL678,$J$5),$I$5)*(EF678*DY678/($K$5*1000))+$H$5*(EF678*DY678/($K$5*1000))*(EF678*DY678/($K$5*1000)))</f>
        <v>0</v>
      </c>
      <c r="S678">
        <f>J678*(1000-(1000*0.61365*exp(17.502*W678/(240.97+W678))/(DY678+DZ678)+DT678)/2)/(1000*0.61365*exp(17.502*W678/(240.97+W678))/(DY678+DZ678)-DT678)</f>
        <v>0</v>
      </c>
      <c r="T678">
        <f>1/((DM678+1)/(Q678/1.6)+1/(R678/1.37)) + DM678/((DM678+1)/(Q678/1.6) + DM678/(R678/1.37))</f>
        <v>0</v>
      </c>
      <c r="U678">
        <f>(DH678*DK678)</f>
        <v>0</v>
      </c>
      <c r="V678">
        <f>(EA678+(U678+2*0.95*5.67E-8*(((EA678+$B$9)+273)^4-(EA678+273)^4)-44100*J678)/(1.84*29.3*R678+8*0.95*5.67E-8*(EA678+273)^3))</f>
        <v>0</v>
      </c>
      <c r="W678">
        <f>($C$9*EB678+$D$9*EC678+$E$9*V678)</f>
        <v>0</v>
      </c>
      <c r="X678">
        <f>0.61365*exp(17.502*W678/(240.97+W678))</f>
        <v>0</v>
      </c>
      <c r="Y678">
        <f>(Z678/AA678*100)</f>
        <v>0</v>
      </c>
      <c r="Z678">
        <f>DT678*(DY678+DZ678)/1000</f>
        <v>0</v>
      </c>
      <c r="AA678">
        <f>0.61365*exp(17.502*EA678/(240.97+EA678))</f>
        <v>0</v>
      </c>
      <c r="AB678">
        <f>(X678-DT678*(DY678+DZ678)/1000)</f>
        <v>0</v>
      </c>
      <c r="AC678">
        <f>(-J678*44100)</f>
        <v>0</v>
      </c>
      <c r="AD678">
        <f>2*29.3*R678*0.92*(EA678-W678)</f>
        <v>0</v>
      </c>
      <c r="AE678">
        <f>2*0.95*5.67E-8*(((EA678+$B$9)+273)^4-(W678+273)^4)</f>
        <v>0</v>
      </c>
      <c r="AF678">
        <f>U678+AE678+AC678+AD678</f>
        <v>0</v>
      </c>
      <c r="AG678">
        <f>DX678*AU678*(DS678-DR678*(1000-AU678*DU678)/(1000-AU678*DT678))/(100*DL678)</f>
        <v>0</v>
      </c>
      <c r="AH678">
        <f>1000*DX678*AU678*(DT678-DU678)/(100*DL678*(1000-AU678*DT678))</f>
        <v>0</v>
      </c>
      <c r="AI678">
        <f>(AJ678 - AK678 - DY678*1E3/(8.314*(EA678+273.15)) * AM678/DX678 * AL678) * DX678/(100*DL678) * (1000 - DU678)/1000</f>
        <v>0</v>
      </c>
      <c r="AJ678">
        <v>1403.835850268189</v>
      </c>
      <c r="AK678">
        <v>1357.590909090909</v>
      </c>
      <c r="AL678">
        <v>3.396374897462745</v>
      </c>
      <c r="AM678">
        <v>65.18477943434209</v>
      </c>
      <c r="AN678">
        <f>(AP678 - AO678 + DY678*1E3/(8.314*(EA678+273.15)) * AR678/DX678 * AQ678) * DX678/(100*DL678) * 1000/(1000 - AP678)</f>
        <v>0</v>
      </c>
      <c r="AO678">
        <v>19.87123341266244</v>
      </c>
      <c r="AP678">
        <v>21.79627696969696</v>
      </c>
      <c r="AQ678">
        <v>-3.60620551965772E-05</v>
      </c>
      <c r="AR678">
        <v>105.4763033524908</v>
      </c>
      <c r="AS678">
        <v>0</v>
      </c>
      <c r="AT678">
        <v>0</v>
      </c>
      <c r="AU678">
        <f>IF(AS678*$H$15&gt;=AW678,1.0,(AW678/(AW678-AS678*$H$15)))</f>
        <v>0</v>
      </c>
      <c r="AV678">
        <f>(AU678-1)*100</f>
        <v>0</v>
      </c>
      <c r="AW678">
        <f>MAX(0,($B$15+$C$15*EF678)/(1+$D$15*EF678)*DY678/(EA678+273)*$E$15)</f>
        <v>0</v>
      </c>
      <c r="AX678" t="s">
        <v>439</v>
      </c>
      <c r="AY678" t="s">
        <v>439</v>
      </c>
      <c r="AZ678">
        <v>0</v>
      </c>
      <c r="BA678">
        <v>0</v>
      </c>
      <c r="BB678">
        <f>1-AZ678/BA678</f>
        <v>0</v>
      </c>
      <c r="BC678">
        <v>0</v>
      </c>
      <c r="BD678" t="s">
        <v>439</v>
      </c>
      <c r="BE678" t="s">
        <v>439</v>
      </c>
      <c r="BF678">
        <v>0</v>
      </c>
      <c r="BG678">
        <v>0</v>
      </c>
      <c r="BH678">
        <f>1-BF678/BG678</f>
        <v>0</v>
      </c>
      <c r="BI678">
        <v>0.5</v>
      </c>
      <c r="BJ678">
        <f>DI678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439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DH678">
        <f>$B$13*EG678+$C$13*EH678+$F$13*ES678*(1-EV678)</f>
        <v>0</v>
      </c>
      <c r="DI678">
        <f>DH678*DJ678</f>
        <v>0</v>
      </c>
      <c r="DJ678">
        <f>($B$13*$D$11+$C$13*$D$11+$F$13*((FF678+EX678)/MAX(FF678+EX678+FG678, 0.1)*$I$11+FG678/MAX(FF678+EX678+FG678, 0.1)*$J$11))/($B$13+$C$13+$F$13)</f>
        <v>0</v>
      </c>
      <c r="DK678">
        <f>($B$13*$K$11+$C$13*$K$11+$F$13*((FF678+EX678)/MAX(FF678+EX678+FG678, 0.1)*$P$11+FG678/MAX(FF678+EX678+FG678, 0.1)*$Q$11))/($B$13+$C$13+$F$13)</f>
        <v>0</v>
      </c>
      <c r="DL678">
        <v>5.79</v>
      </c>
      <c r="DM678">
        <v>0.5</v>
      </c>
      <c r="DN678" t="s">
        <v>440</v>
      </c>
      <c r="DO678">
        <v>2</v>
      </c>
      <c r="DP678" t="b">
        <v>1</v>
      </c>
      <c r="DQ678">
        <v>1758659608.6</v>
      </c>
      <c r="DR678">
        <v>1304.711111111111</v>
      </c>
      <c r="DS678">
        <v>1360.724814814815</v>
      </c>
      <c r="DT678">
        <v>21.80364814814816</v>
      </c>
      <c r="DU678">
        <v>19.86932592592593</v>
      </c>
      <c r="DV678">
        <v>1305.461111111111</v>
      </c>
      <c r="DW678">
        <v>21.52666296296296</v>
      </c>
      <c r="DX678">
        <v>499.9968148148147</v>
      </c>
      <c r="DY678">
        <v>90.22705925925926</v>
      </c>
      <c r="DZ678">
        <v>0.06871258148148149</v>
      </c>
      <c r="EA678">
        <v>28.71174444444444</v>
      </c>
      <c r="EB678">
        <v>30.00948148148148</v>
      </c>
      <c r="EC678">
        <v>999.9000000000001</v>
      </c>
      <c r="ED678">
        <v>0</v>
      </c>
      <c r="EE678">
        <v>0</v>
      </c>
      <c r="EF678">
        <v>9994.789259259262</v>
      </c>
      <c r="EG678">
        <v>0</v>
      </c>
      <c r="EH678">
        <v>11.35857037037037</v>
      </c>
      <c r="EI678">
        <v>-56.01425185185185</v>
      </c>
      <c r="EJ678">
        <v>1333.792592592593</v>
      </c>
      <c r="EK678">
        <v>1388.31037037037</v>
      </c>
      <c r="EL678">
        <v>1.934321481481482</v>
      </c>
      <c r="EM678">
        <v>1360.724814814815</v>
      </c>
      <c r="EN678">
        <v>19.86932592592593</v>
      </c>
      <c r="EO678">
        <v>1.967278888888889</v>
      </c>
      <c r="EP678">
        <v>1.792750740740741</v>
      </c>
      <c r="EQ678">
        <v>17.18341481481481</v>
      </c>
      <c r="ER678">
        <v>15.72372222222222</v>
      </c>
      <c r="ES678">
        <v>2000.025925925926</v>
      </c>
      <c r="ET678">
        <v>0.9799979999999998</v>
      </c>
      <c r="EU678">
        <v>0.0200022</v>
      </c>
      <c r="EV678">
        <v>0</v>
      </c>
      <c r="EW678">
        <v>1043.300740740741</v>
      </c>
      <c r="EX678">
        <v>5.00078</v>
      </c>
      <c r="EY678">
        <v>20367.57777777778</v>
      </c>
      <c r="EZ678">
        <v>16379.83703703704</v>
      </c>
      <c r="FA678">
        <v>39.53448148148149</v>
      </c>
      <c r="FB678">
        <v>40.33311111111112</v>
      </c>
      <c r="FC678">
        <v>39.97659259259259</v>
      </c>
      <c r="FD678">
        <v>40.07140740740741</v>
      </c>
      <c r="FE678">
        <v>40.76122222222222</v>
      </c>
      <c r="FF678">
        <v>1955.116666666667</v>
      </c>
      <c r="FG678">
        <v>39.9025925925926</v>
      </c>
      <c r="FH678">
        <v>0</v>
      </c>
      <c r="FI678">
        <v>1758659614.8</v>
      </c>
      <c r="FJ678">
        <v>0</v>
      </c>
      <c r="FK678">
        <v>1043.393076923077</v>
      </c>
      <c r="FL678">
        <v>0.6256410483491944</v>
      </c>
      <c r="FM678">
        <v>12.12307689439007</v>
      </c>
      <c r="FN678">
        <v>20367.40769230769</v>
      </c>
      <c r="FO678">
        <v>15</v>
      </c>
      <c r="FP678">
        <v>0</v>
      </c>
      <c r="FQ678" t="s">
        <v>441</v>
      </c>
      <c r="FR678">
        <v>1746989605.5</v>
      </c>
      <c r="FS678">
        <v>1746989593.5</v>
      </c>
      <c r="FT678">
        <v>0</v>
      </c>
      <c r="FU678">
        <v>-0.274</v>
      </c>
      <c r="FV678">
        <v>-0.002</v>
      </c>
      <c r="FW678">
        <v>2.549</v>
      </c>
      <c r="FX678">
        <v>0.129</v>
      </c>
      <c r="FY678">
        <v>420</v>
      </c>
      <c r="FZ678">
        <v>17</v>
      </c>
      <c r="GA678">
        <v>0.02</v>
      </c>
      <c r="GB678">
        <v>0.04</v>
      </c>
      <c r="GC678">
        <v>-55.90358292682927</v>
      </c>
      <c r="GD678">
        <v>-2.007786062717814</v>
      </c>
      <c r="GE678">
        <v>0.2405867815666614</v>
      </c>
      <c r="GF678">
        <v>0</v>
      </c>
      <c r="GG678">
        <v>1043.288235294118</v>
      </c>
      <c r="GH678">
        <v>1.076546993393174</v>
      </c>
      <c r="GI678">
        <v>0.2945132633409644</v>
      </c>
      <c r="GJ678">
        <v>0</v>
      </c>
      <c r="GK678">
        <v>1.938847317073171</v>
      </c>
      <c r="GL678">
        <v>-0.07333588850174069</v>
      </c>
      <c r="GM678">
        <v>0.01172867822057984</v>
      </c>
      <c r="GN678">
        <v>1</v>
      </c>
      <c r="GO678">
        <v>1</v>
      </c>
      <c r="GP678">
        <v>3</v>
      </c>
      <c r="GQ678" t="s">
        <v>448</v>
      </c>
      <c r="GR678">
        <v>3.10217</v>
      </c>
      <c r="GS678">
        <v>2.72714</v>
      </c>
      <c r="GT678">
        <v>0.19126</v>
      </c>
      <c r="GU678">
        <v>0.196117</v>
      </c>
      <c r="GV678">
        <v>0.100402</v>
      </c>
      <c r="GW678">
        <v>0.0953426</v>
      </c>
      <c r="GX678">
        <v>21114.2</v>
      </c>
      <c r="GY678">
        <v>19077.7</v>
      </c>
      <c r="GZ678">
        <v>26671.4</v>
      </c>
      <c r="HA678">
        <v>23954.4</v>
      </c>
      <c r="HB678">
        <v>38408.8</v>
      </c>
      <c r="HC678">
        <v>32051.3</v>
      </c>
      <c r="HD678">
        <v>46577.4</v>
      </c>
      <c r="HE678">
        <v>37902.9</v>
      </c>
      <c r="HF678">
        <v>1.8684</v>
      </c>
      <c r="HG678">
        <v>1.85067</v>
      </c>
      <c r="HH678">
        <v>0.181615</v>
      </c>
      <c r="HI678">
        <v>0</v>
      </c>
      <c r="HJ678">
        <v>27.05</v>
      </c>
      <c r="HK678">
        <v>999.9</v>
      </c>
      <c r="HL678">
        <v>44.5</v>
      </c>
      <c r="HM678">
        <v>32.1</v>
      </c>
      <c r="HN678">
        <v>23.6842</v>
      </c>
      <c r="HO678">
        <v>60.5123</v>
      </c>
      <c r="HP678">
        <v>22.492</v>
      </c>
      <c r="HQ678">
        <v>1</v>
      </c>
      <c r="HR678">
        <v>0.144263</v>
      </c>
      <c r="HS678">
        <v>0.211702</v>
      </c>
      <c r="HT678">
        <v>20.2798</v>
      </c>
      <c r="HU678">
        <v>5.2101</v>
      </c>
      <c r="HV678">
        <v>11.9794</v>
      </c>
      <c r="HW678">
        <v>4.9631</v>
      </c>
      <c r="HX678">
        <v>3.27448</v>
      </c>
      <c r="HY678">
        <v>9999</v>
      </c>
      <c r="HZ678">
        <v>9999</v>
      </c>
      <c r="IA678">
        <v>9999</v>
      </c>
      <c r="IB678">
        <v>999.9</v>
      </c>
      <c r="IC678">
        <v>1.86392</v>
      </c>
      <c r="ID678">
        <v>1.86006</v>
      </c>
      <c r="IE678">
        <v>1.85837</v>
      </c>
      <c r="IF678">
        <v>1.85975</v>
      </c>
      <c r="IG678">
        <v>1.85988</v>
      </c>
      <c r="IH678">
        <v>1.85837</v>
      </c>
      <c r="II678">
        <v>1.85745</v>
      </c>
      <c r="IJ678">
        <v>1.85242</v>
      </c>
      <c r="IK678">
        <v>0</v>
      </c>
      <c r="IL678">
        <v>0</v>
      </c>
      <c r="IM678">
        <v>0</v>
      </c>
      <c r="IN678">
        <v>0</v>
      </c>
      <c r="IO678" t="s">
        <v>443</v>
      </c>
      <c r="IP678" t="s">
        <v>444</v>
      </c>
      <c r="IQ678" t="s">
        <v>445</v>
      </c>
      <c r="IR678" t="s">
        <v>445</v>
      </c>
      <c r="IS678" t="s">
        <v>445</v>
      </c>
      <c r="IT678" t="s">
        <v>445</v>
      </c>
      <c r="IU678">
        <v>0</v>
      </c>
      <c r="IV678">
        <v>100</v>
      </c>
      <c r="IW678">
        <v>100</v>
      </c>
      <c r="IX678">
        <v>-0.73</v>
      </c>
      <c r="IY678">
        <v>0.2768</v>
      </c>
      <c r="IZ678">
        <v>-1.101190050776656</v>
      </c>
      <c r="JA678">
        <v>-0.0009077452495023094</v>
      </c>
      <c r="JB678">
        <v>1.260287539409167E-06</v>
      </c>
      <c r="JC678">
        <v>-2.747980142854786E-10</v>
      </c>
      <c r="JD678">
        <v>0.01164710740424388</v>
      </c>
      <c r="JE678">
        <v>0.002354074995816399</v>
      </c>
      <c r="JF678">
        <v>0.0004967520844642659</v>
      </c>
      <c r="JG678">
        <v>-1.558376616488758E-06</v>
      </c>
      <c r="JH678">
        <v>1</v>
      </c>
      <c r="JI678">
        <v>1955</v>
      </c>
      <c r="JJ678">
        <v>1</v>
      </c>
      <c r="JK678">
        <v>26</v>
      </c>
      <c r="JL678">
        <v>194500.2</v>
      </c>
      <c r="JM678">
        <v>194500.4</v>
      </c>
      <c r="JN678">
        <v>3.01025</v>
      </c>
      <c r="JO678">
        <v>2.61108</v>
      </c>
      <c r="JP678">
        <v>1.49658</v>
      </c>
      <c r="JQ678">
        <v>2.34497</v>
      </c>
      <c r="JR678">
        <v>1.54907</v>
      </c>
      <c r="JS678">
        <v>2.39624</v>
      </c>
      <c r="JT678">
        <v>36.5759</v>
      </c>
      <c r="JU678">
        <v>24.1751</v>
      </c>
      <c r="JV678">
        <v>18</v>
      </c>
      <c r="JW678">
        <v>483.94</v>
      </c>
      <c r="JX678">
        <v>487.306</v>
      </c>
      <c r="JY678">
        <v>27.1334</v>
      </c>
      <c r="JZ678">
        <v>29.1411</v>
      </c>
      <c r="KA678">
        <v>30.0001</v>
      </c>
      <c r="KB678">
        <v>29.3877</v>
      </c>
      <c r="KC678">
        <v>29.391</v>
      </c>
      <c r="KD678">
        <v>60.3874</v>
      </c>
      <c r="KE678">
        <v>17.2985</v>
      </c>
      <c r="KF678">
        <v>54.39</v>
      </c>
      <c r="KG678">
        <v>27.1108</v>
      </c>
      <c r="KH678">
        <v>1409.51</v>
      </c>
      <c r="KI678">
        <v>19.9458</v>
      </c>
      <c r="KJ678">
        <v>101.835</v>
      </c>
      <c r="KK678">
        <v>91.40349999999999</v>
      </c>
    </row>
    <row r="679" spans="1:297">
      <c r="A679">
        <v>661</v>
      </c>
      <c r="B679">
        <v>1758659621.1</v>
      </c>
      <c r="C679">
        <v>17988.09999990463</v>
      </c>
      <c r="D679" t="s">
        <v>1772</v>
      </c>
      <c r="E679" t="s">
        <v>1773</v>
      </c>
      <c r="F679">
        <v>5</v>
      </c>
      <c r="G679" t="s">
        <v>1413</v>
      </c>
      <c r="H679" t="s">
        <v>438</v>
      </c>
      <c r="I679">
        <v>1758659613.314285</v>
      </c>
      <c r="J679">
        <f>(K679)/1000</f>
        <v>0</v>
      </c>
      <c r="K679">
        <f>IF(DP679, AN679, AH679)</f>
        <v>0</v>
      </c>
      <c r="L679">
        <f>IF(DP679, AI679, AG679)</f>
        <v>0</v>
      </c>
      <c r="M679">
        <f>DR679 - IF(AU679&gt;1, L679*DL679*100.0/(AW679), 0)</f>
        <v>0</v>
      </c>
      <c r="N679">
        <f>((T679-J679/2)*M679-L679)/(T679+J679/2)</f>
        <v>0</v>
      </c>
      <c r="O679">
        <f>N679*(DY679+DZ679)/1000.0</f>
        <v>0</v>
      </c>
      <c r="P679">
        <f>(DR679 - IF(AU679&gt;1, L679*DL679*100.0/(AW679), 0))*(DY679+DZ679)/1000.0</f>
        <v>0</v>
      </c>
      <c r="Q679">
        <f>2.0/((1/S679-1/R679)+SIGN(S679)*SQRT((1/S679-1/R679)*(1/S679-1/R679) + 4*DM679/((DM679+1)*(DM679+1))*(2*1/S679*1/R679-1/R679*1/R679)))</f>
        <v>0</v>
      </c>
      <c r="R679">
        <f>IF(LEFT(DN679,1)&lt;&gt;"0",IF(LEFT(DN679,1)="1",3.0,DO679),$D$5+$E$5*(EF679*DY679/($K$5*1000))+$F$5*(EF679*DY679/($K$5*1000))*MAX(MIN(DL679,$J$5),$I$5)*MAX(MIN(DL679,$J$5),$I$5)+$G$5*MAX(MIN(DL679,$J$5),$I$5)*(EF679*DY679/($K$5*1000))+$H$5*(EF679*DY679/($K$5*1000))*(EF679*DY679/($K$5*1000)))</f>
        <v>0</v>
      </c>
      <c r="S679">
        <f>J679*(1000-(1000*0.61365*exp(17.502*W679/(240.97+W679))/(DY679+DZ679)+DT679)/2)/(1000*0.61365*exp(17.502*W679/(240.97+W679))/(DY679+DZ679)-DT679)</f>
        <v>0</v>
      </c>
      <c r="T679">
        <f>1/((DM679+1)/(Q679/1.6)+1/(R679/1.37)) + DM679/((DM679+1)/(Q679/1.6) + DM679/(R679/1.37))</f>
        <v>0</v>
      </c>
      <c r="U679">
        <f>(DH679*DK679)</f>
        <v>0</v>
      </c>
      <c r="V679">
        <f>(EA679+(U679+2*0.95*5.67E-8*(((EA679+$B$9)+273)^4-(EA679+273)^4)-44100*J679)/(1.84*29.3*R679+8*0.95*5.67E-8*(EA679+273)^3))</f>
        <v>0</v>
      </c>
      <c r="W679">
        <f>($C$9*EB679+$D$9*EC679+$E$9*V679)</f>
        <v>0</v>
      </c>
      <c r="X679">
        <f>0.61365*exp(17.502*W679/(240.97+W679))</f>
        <v>0</v>
      </c>
      <c r="Y679">
        <f>(Z679/AA679*100)</f>
        <v>0</v>
      </c>
      <c r="Z679">
        <f>DT679*(DY679+DZ679)/1000</f>
        <v>0</v>
      </c>
      <c r="AA679">
        <f>0.61365*exp(17.502*EA679/(240.97+EA679))</f>
        <v>0</v>
      </c>
      <c r="AB679">
        <f>(X679-DT679*(DY679+DZ679)/1000)</f>
        <v>0</v>
      </c>
      <c r="AC679">
        <f>(-J679*44100)</f>
        <v>0</v>
      </c>
      <c r="AD679">
        <f>2*29.3*R679*0.92*(EA679-W679)</f>
        <v>0</v>
      </c>
      <c r="AE679">
        <f>2*0.95*5.67E-8*(((EA679+$B$9)+273)^4-(W679+273)^4)</f>
        <v>0</v>
      </c>
      <c r="AF679">
        <f>U679+AE679+AC679+AD679</f>
        <v>0</v>
      </c>
      <c r="AG679">
        <f>DX679*AU679*(DS679-DR679*(1000-AU679*DU679)/(1000-AU679*DT679))/(100*DL679)</f>
        <v>0</v>
      </c>
      <c r="AH679">
        <f>1000*DX679*AU679*(DT679-DU679)/(100*DL679*(1000-AU679*DT679))</f>
        <v>0</v>
      </c>
      <c r="AI679">
        <f>(AJ679 - AK679 - DY679*1E3/(8.314*(EA679+273.15)) * AM679/DX679 * AL679) * DX679/(100*DL679) * (1000 - DU679)/1000</f>
        <v>0</v>
      </c>
      <c r="AJ679">
        <v>1420.860968462433</v>
      </c>
      <c r="AK679">
        <v>1374.454909090909</v>
      </c>
      <c r="AL679">
        <v>3.37164345939825</v>
      </c>
      <c r="AM679">
        <v>65.18477943434209</v>
      </c>
      <c r="AN679">
        <f>(AP679 - AO679 + DY679*1E3/(8.314*(EA679+273.15)) * AR679/DX679 * AQ679) * DX679/(100*DL679) * 1000/(1000 - AP679)</f>
        <v>0</v>
      </c>
      <c r="AO679">
        <v>19.87032017971134</v>
      </c>
      <c r="AP679">
        <v>21.78364545454545</v>
      </c>
      <c r="AQ679">
        <v>-3.93678470934207E-05</v>
      </c>
      <c r="AR679">
        <v>105.4763033524908</v>
      </c>
      <c r="AS679">
        <v>0</v>
      </c>
      <c r="AT679">
        <v>0</v>
      </c>
      <c r="AU679">
        <f>IF(AS679*$H$15&gt;=AW679,1.0,(AW679/(AW679-AS679*$H$15)))</f>
        <v>0</v>
      </c>
      <c r="AV679">
        <f>(AU679-1)*100</f>
        <v>0</v>
      </c>
      <c r="AW679">
        <f>MAX(0,($B$15+$C$15*EF679)/(1+$D$15*EF679)*DY679/(EA679+273)*$E$15)</f>
        <v>0</v>
      </c>
      <c r="AX679" t="s">
        <v>439</v>
      </c>
      <c r="AY679" t="s">
        <v>439</v>
      </c>
      <c r="AZ679">
        <v>0</v>
      </c>
      <c r="BA679">
        <v>0</v>
      </c>
      <c r="BB679">
        <f>1-AZ679/BA679</f>
        <v>0</v>
      </c>
      <c r="BC679">
        <v>0</v>
      </c>
      <c r="BD679" t="s">
        <v>439</v>
      </c>
      <c r="BE679" t="s">
        <v>439</v>
      </c>
      <c r="BF679">
        <v>0</v>
      </c>
      <c r="BG679">
        <v>0</v>
      </c>
      <c r="BH679">
        <f>1-BF679/BG679</f>
        <v>0</v>
      </c>
      <c r="BI679">
        <v>0.5</v>
      </c>
      <c r="BJ679">
        <f>DI679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439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DH679">
        <f>$B$13*EG679+$C$13*EH679+$F$13*ES679*(1-EV679)</f>
        <v>0</v>
      </c>
      <c r="DI679">
        <f>DH679*DJ679</f>
        <v>0</v>
      </c>
      <c r="DJ679">
        <f>($B$13*$D$11+$C$13*$D$11+$F$13*((FF679+EX679)/MAX(FF679+EX679+FG679, 0.1)*$I$11+FG679/MAX(FF679+EX679+FG679, 0.1)*$J$11))/($B$13+$C$13+$F$13)</f>
        <v>0</v>
      </c>
      <c r="DK679">
        <f>($B$13*$K$11+$C$13*$K$11+$F$13*((FF679+EX679)/MAX(FF679+EX679+FG679, 0.1)*$P$11+FG679/MAX(FF679+EX679+FG679, 0.1)*$Q$11))/($B$13+$C$13+$F$13)</f>
        <v>0</v>
      </c>
      <c r="DL679">
        <v>5.79</v>
      </c>
      <c r="DM679">
        <v>0.5</v>
      </c>
      <c r="DN679" t="s">
        <v>440</v>
      </c>
      <c r="DO679">
        <v>2</v>
      </c>
      <c r="DP679" t="b">
        <v>1</v>
      </c>
      <c r="DQ679">
        <v>1758659613.314285</v>
      </c>
      <c r="DR679">
        <v>1320.358928571429</v>
      </c>
      <c r="DS679">
        <v>1376.572857142857</v>
      </c>
      <c r="DT679">
        <v>21.79854642857143</v>
      </c>
      <c r="DU679">
        <v>19.87028214285714</v>
      </c>
      <c r="DV679">
        <v>1321.093571428572</v>
      </c>
      <c r="DW679">
        <v>21.52167857142857</v>
      </c>
      <c r="DX679">
        <v>500.0466785714285</v>
      </c>
      <c r="DY679">
        <v>90.22677499999999</v>
      </c>
      <c r="DZ679">
        <v>0.06859412499999999</v>
      </c>
      <c r="EA679">
        <v>28.71221428571429</v>
      </c>
      <c r="EB679">
        <v>30.01574642857143</v>
      </c>
      <c r="EC679">
        <v>999.9000000000002</v>
      </c>
      <c r="ED679">
        <v>0</v>
      </c>
      <c r="EE679">
        <v>0</v>
      </c>
      <c r="EF679">
        <v>10006.15928571429</v>
      </c>
      <c r="EG679">
        <v>0</v>
      </c>
      <c r="EH679">
        <v>11.35730357142857</v>
      </c>
      <c r="EI679">
        <v>-56.21447499999999</v>
      </c>
      <c r="EJ679">
        <v>1349.781785714285</v>
      </c>
      <c r="EK679">
        <v>1404.481785714286</v>
      </c>
      <c r="EL679">
        <v>1.928263571428571</v>
      </c>
      <c r="EM679">
        <v>1376.572857142857</v>
      </c>
      <c r="EN679">
        <v>19.87028214285714</v>
      </c>
      <c r="EO679">
        <v>1.9668125</v>
      </c>
      <c r="EP679">
        <v>1.792831071428571</v>
      </c>
      <c r="EQ679">
        <v>17.17966428571428</v>
      </c>
      <c r="ER679">
        <v>15.72442142857143</v>
      </c>
      <c r="ES679">
        <v>1999.999285714286</v>
      </c>
      <c r="ET679">
        <v>0.9799977857142855</v>
      </c>
      <c r="EU679">
        <v>0.02000241428571429</v>
      </c>
      <c r="EV679">
        <v>0</v>
      </c>
      <c r="EW679">
        <v>1043.351071428571</v>
      </c>
      <c r="EX679">
        <v>5.00078</v>
      </c>
      <c r="EY679">
        <v>20367.775</v>
      </c>
      <c r="EZ679">
        <v>16379.60357142857</v>
      </c>
      <c r="FA679">
        <v>39.53099999999999</v>
      </c>
      <c r="FB679">
        <v>40.32785714285713</v>
      </c>
      <c r="FC679">
        <v>39.90814285714284</v>
      </c>
      <c r="FD679">
        <v>40.07107142857142</v>
      </c>
      <c r="FE679">
        <v>40.74742857142856</v>
      </c>
      <c r="FF679">
        <v>1955.091428571428</v>
      </c>
      <c r="FG679">
        <v>39.90035714285715</v>
      </c>
      <c r="FH679">
        <v>0</v>
      </c>
      <c r="FI679">
        <v>1758659619.6</v>
      </c>
      <c r="FJ679">
        <v>0</v>
      </c>
      <c r="FK679">
        <v>1043.375769230769</v>
      </c>
      <c r="FL679">
        <v>-0.3716239040114347</v>
      </c>
      <c r="FM679">
        <v>2.864957244427408</v>
      </c>
      <c r="FN679">
        <v>20367.76923076923</v>
      </c>
      <c r="FO679">
        <v>15</v>
      </c>
      <c r="FP679">
        <v>0</v>
      </c>
      <c r="FQ679" t="s">
        <v>441</v>
      </c>
      <c r="FR679">
        <v>1746989605.5</v>
      </c>
      <c r="FS679">
        <v>1746989593.5</v>
      </c>
      <c r="FT679">
        <v>0</v>
      </c>
      <c r="FU679">
        <v>-0.274</v>
      </c>
      <c r="FV679">
        <v>-0.002</v>
      </c>
      <c r="FW679">
        <v>2.549</v>
      </c>
      <c r="FX679">
        <v>0.129</v>
      </c>
      <c r="FY679">
        <v>420</v>
      </c>
      <c r="FZ679">
        <v>17</v>
      </c>
      <c r="GA679">
        <v>0.02</v>
      </c>
      <c r="GB679">
        <v>0.04</v>
      </c>
      <c r="GC679">
        <v>-56.068705</v>
      </c>
      <c r="GD679">
        <v>-2.434455534709142</v>
      </c>
      <c r="GE679">
        <v>0.2602512900544399</v>
      </c>
      <c r="GF679">
        <v>0</v>
      </c>
      <c r="GG679">
        <v>1043.389411764706</v>
      </c>
      <c r="GH679">
        <v>0.3284950448026601</v>
      </c>
      <c r="GI679">
        <v>0.2724285246409954</v>
      </c>
      <c r="GJ679">
        <v>1</v>
      </c>
      <c r="GK679">
        <v>1.93116375</v>
      </c>
      <c r="GL679">
        <v>-0.06758757973733701</v>
      </c>
      <c r="GM679">
        <v>0.007203819364580167</v>
      </c>
      <c r="GN679">
        <v>1</v>
      </c>
      <c r="GO679">
        <v>2</v>
      </c>
      <c r="GP679">
        <v>3</v>
      </c>
      <c r="GQ679" t="s">
        <v>442</v>
      </c>
      <c r="GR679">
        <v>3.10239</v>
      </c>
      <c r="GS679">
        <v>2.72634</v>
      </c>
      <c r="GT679">
        <v>0.192695</v>
      </c>
      <c r="GU679">
        <v>0.197535</v>
      </c>
      <c r="GV679">
        <v>0.10036</v>
      </c>
      <c r="GW679">
        <v>0.09534719999999999</v>
      </c>
      <c r="GX679">
        <v>21076.9</v>
      </c>
      <c r="GY679">
        <v>19044.2</v>
      </c>
      <c r="GZ679">
        <v>26671.5</v>
      </c>
      <c r="HA679">
        <v>23954.6</v>
      </c>
      <c r="HB679">
        <v>38411.1</v>
      </c>
      <c r="HC679">
        <v>32051.6</v>
      </c>
      <c r="HD679">
        <v>46577.8</v>
      </c>
      <c r="HE679">
        <v>37903.4</v>
      </c>
      <c r="HF679">
        <v>1.86865</v>
      </c>
      <c r="HG679">
        <v>1.85023</v>
      </c>
      <c r="HH679">
        <v>0.182047</v>
      </c>
      <c r="HI679">
        <v>0</v>
      </c>
      <c r="HJ679">
        <v>27.05</v>
      </c>
      <c r="HK679">
        <v>999.9</v>
      </c>
      <c r="HL679">
        <v>44.5</v>
      </c>
      <c r="HM679">
        <v>32.1</v>
      </c>
      <c r="HN679">
        <v>23.6859</v>
      </c>
      <c r="HO679">
        <v>60.8223</v>
      </c>
      <c r="HP679">
        <v>22.3357</v>
      </c>
      <c r="HQ679">
        <v>1</v>
      </c>
      <c r="HR679">
        <v>0.144756</v>
      </c>
      <c r="HS679">
        <v>0.270583</v>
      </c>
      <c r="HT679">
        <v>20.2797</v>
      </c>
      <c r="HU679">
        <v>5.21025</v>
      </c>
      <c r="HV679">
        <v>11.9797</v>
      </c>
      <c r="HW679">
        <v>4.96335</v>
      </c>
      <c r="HX679">
        <v>3.27463</v>
      </c>
      <c r="HY679">
        <v>9999</v>
      </c>
      <c r="HZ679">
        <v>9999</v>
      </c>
      <c r="IA679">
        <v>9999</v>
      </c>
      <c r="IB679">
        <v>999.9</v>
      </c>
      <c r="IC679">
        <v>1.86393</v>
      </c>
      <c r="ID679">
        <v>1.86005</v>
      </c>
      <c r="IE679">
        <v>1.85838</v>
      </c>
      <c r="IF679">
        <v>1.85974</v>
      </c>
      <c r="IG679">
        <v>1.85989</v>
      </c>
      <c r="IH679">
        <v>1.85837</v>
      </c>
      <c r="II679">
        <v>1.85745</v>
      </c>
      <c r="IJ679">
        <v>1.85242</v>
      </c>
      <c r="IK679">
        <v>0</v>
      </c>
      <c r="IL679">
        <v>0</v>
      </c>
      <c r="IM679">
        <v>0</v>
      </c>
      <c r="IN679">
        <v>0</v>
      </c>
      <c r="IO679" t="s">
        <v>443</v>
      </c>
      <c r="IP679" t="s">
        <v>444</v>
      </c>
      <c r="IQ679" t="s">
        <v>445</v>
      </c>
      <c r="IR679" t="s">
        <v>445</v>
      </c>
      <c r="IS679" t="s">
        <v>445</v>
      </c>
      <c r="IT679" t="s">
        <v>445</v>
      </c>
      <c r="IU679">
        <v>0</v>
      </c>
      <c r="IV679">
        <v>100</v>
      </c>
      <c r="IW679">
        <v>100</v>
      </c>
      <c r="IX679">
        <v>-0.7</v>
      </c>
      <c r="IY679">
        <v>0.2766</v>
      </c>
      <c r="IZ679">
        <v>-1.101190050776656</v>
      </c>
      <c r="JA679">
        <v>-0.0009077452495023094</v>
      </c>
      <c r="JB679">
        <v>1.260287539409167E-06</v>
      </c>
      <c r="JC679">
        <v>-2.747980142854786E-10</v>
      </c>
      <c r="JD679">
        <v>0.01164710740424388</v>
      </c>
      <c r="JE679">
        <v>0.002354074995816399</v>
      </c>
      <c r="JF679">
        <v>0.0004967520844642659</v>
      </c>
      <c r="JG679">
        <v>-1.558376616488758E-06</v>
      </c>
      <c r="JH679">
        <v>1</v>
      </c>
      <c r="JI679">
        <v>1955</v>
      </c>
      <c r="JJ679">
        <v>1</v>
      </c>
      <c r="JK679">
        <v>26</v>
      </c>
      <c r="JL679">
        <v>194500.3</v>
      </c>
      <c r="JM679">
        <v>194500.5</v>
      </c>
      <c r="JN679">
        <v>3.03955</v>
      </c>
      <c r="JO679">
        <v>2.6001</v>
      </c>
      <c r="JP679">
        <v>1.49658</v>
      </c>
      <c r="JQ679">
        <v>2.34619</v>
      </c>
      <c r="JR679">
        <v>1.54907</v>
      </c>
      <c r="JS679">
        <v>2.45972</v>
      </c>
      <c r="JT679">
        <v>36.5523</v>
      </c>
      <c r="JU679">
        <v>24.1751</v>
      </c>
      <c r="JV679">
        <v>18</v>
      </c>
      <c r="JW679">
        <v>484.081</v>
      </c>
      <c r="JX679">
        <v>487.009</v>
      </c>
      <c r="JY679">
        <v>27.1191</v>
      </c>
      <c r="JZ679">
        <v>29.1411</v>
      </c>
      <c r="KA679">
        <v>30.0002</v>
      </c>
      <c r="KB679">
        <v>29.3869</v>
      </c>
      <c r="KC679">
        <v>29.3908</v>
      </c>
      <c r="KD679">
        <v>60.9928</v>
      </c>
      <c r="KE679">
        <v>17.0219</v>
      </c>
      <c r="KF679">
        <v>54.39</v>
      </c>
      <c r="KG679">
        <v>27.093</v>
      </c>
      <c r="KH679">
        <v>1422.94</v>
      </c>
      <c r="KI679">
        <v>19.9729</v>
      </c>
      <c r="KJ679">
        <v>101.836</v>
      </c>
      <c r="KK679">
        <v>91.4045</v>
      </c>
    </row>
    <row r="680" spans="1:297">
      <c r="A680">
        <v>662</v>
      </c>
      <c r="B680">
        <v>1758659626.1</v>
      </c>
      <c r="C680">
        <v>17993.09999990463</v>
      </c>
      <c r="D680" t="s">
        <v>1774</v>
      </c>
      <c r="E680" t="s">
        <v>1775</v>
      </c>
      <c r="F680">
        <v>5</v>
      </c>
      <c r="G680" t="s">
        <v>1413</v>
      </c>
      <c r="H680" t="s">
        <v>438</v>
      </c>
      <c r="I680">
        <v>1758659618.6</v>
      </c>
      <c r="J680">
        <f>(K680)/1000</f>
        <v>0</v>
      </c>
      <c r="K680">
        <f>IF(DP680, AN680, AH680)</f>
        <v>0</v>
      </c>
      <c r="L680">
        <f>IF(DP680, AI680, AG680)</f>
        <v>0</v>
      </c>
      <c r="M680">
        <f>DR680 - IF(AU680&gt;1, L680*DL680*100.0/(AW680), 0)</f>
        <v>0</v>
      </c>
      <c r="N680">
        <f>((T680-J680/2)*M680-L680)/(T680+J680/2)</f>
        <v>0</v>
      </c>
      <c r="O680">
        <f>N680*(DY680+DZ680)/1000.0</f>
        <v>0</v>
      </c>
      <c r="P680">
        <f>(DR680 - IF(AU680&gt;1, L680*DL680*100.0/(AW680), 0))*(DY680+DZ680)/1000.0</f>
        <v>0</v>
      </c>
      <c r="Q680">
        <f>2.0/((1/S680-1/R680)+SIGN(S680)*SQRT((1/S680-1/R680)*(1/S680-1/R680) + 4*DM680/((DM680+1)*(DM680+1))*(2*1/S680*1/R680-1/R680*1/R680)))</f>
        <v>0</v>
      </c>
      <c r="R680">
        <f>IF(LEFT(DN680,1)&lt;&gt;"0",IF(LEFT(DN680,1)="1",3.0,DO680),$D$5+$E$5*(EF680*DY680/($K$5*1000))+$F$5*(EF680*DY680/($K$5*1000))*MAX(MIN(DL680,$J$5),$I$5)*MAX(MIN(DL680,$J$5),$I$5)+$G$5*MAX(MIN(DL680,$J$5),$I$5)*(EF680*DY680/($K$5*1000))+$H$5*(EF680*DY680/($K$5*1000))*(EF680*DY680/($K$5*1000)))</f>
        <v>0</v>
      </c>
      <c r="S680">
        <f>J680*(1000-(1000*0.61365*exp(17.502*W680/(240.97+W680))/(DY680+DZ680)+DT680)/2)/(1000*0.61365*exp(17.502*W680/(240.97+W680))/(DY680+DZ680)-DT680)</f>
        <v>0</v>
      </c>
      <c r="T680">
        <f>1/((DM680+1)/(Q680/1.6)+1/(R680/1.37)) + DM680/((DM680+1)/(Q680/1.6) + DM680/(R680/1.37))</f>
        <v>0</v>
      </c>
      <c r="U680">
        <f>(DH680*DK680)</f>
        <v>0</v>
      </c>
      <c r="V680">
        <f>(EA680+(U680+2*0.95*5.67E-8*(((EA680+$B$9)+273)^4-(EA680+273)^4)-44100*J680)/(1.84*29.3*R680+8*0.95*5.67E-8*(EA680+273)^3))</f>
        <v>0</v>
      </c>
      <c r="W680">
        <f>($C$9*EB680+$D$9*EC680+$E$9*V680)</f>
        <v>0</v>
      </c>
      <c r="X680">
        <f>0.61365*exp(17.502*W680/(240.97+W680))</f>
        <v>0</v>
      </c>
      <c r="Y680">
        <f>(Z680/AA680*100)</f>
        <v>0</v>
      </c>
      <c r="Z680">
        <f>DT680*(DY680+DZ680)/1000</f>
        <v>0</v>
      </c>
      <c r="AA680">
        <f>0.61365*exp(17.502*EA680/(240.97+EA680))</f>
        <v>0</v>
      </c>
      <c r="AB680">
        <f>(X680-DT680*(DY680+DZ680)/1000)</f>
        <v>0</v>
      </c>
      <c r="AC680">
        <f>(-J680*44100)</f>
        <v>0</v>
      </c>
      <c r="AD680">
        <f>2*29.3*R680*0.92*(EA680-W680)</f>
        <v>0</v>
      </c>
      <c r="AE680">
        <f>2*0.95*5.67E-8*(((EA680+$B$9)+273)^4-(W680+273)^4)</f>
        <v>0</v>
      </c>
      <c r="AF680">
        <f>U680+AE680+AC680+AD680</f>
        <v>0</v>
      </c>
      <c r="AG680">
        <f>DX680*AU680*(DS680-DR680*(1000-AU680*DU680)/(1000-AU680*DT680))/(100*DL680)</f>
        <v>0</v>
      </c>
      <c r="AH680">
        <f>1000*DX680*AU680*(DT680-DU680)/(100*DL680*(1000-AU680*DT680))</f>
        <v>0</v>
      </c>
      <c r="AI680">
        <f>(AJ680 - AK680 - DY680*1E3/(8.314*(EA680+273.15)) * AM680/DX680 * AL680) * DX680/(100*DL680) * (1000 - DU680)/1000</f>
        <v>0</v>
      </c>
      <c r="AJ680">
        <v>1437.968124943539</v>
      </c>
      <c r="AK680">
        <v>1391.437636363636</v>
      </c>
      <c r="AL680">
        <v>3.404566226313154</v>
      </c>
      <c r="AM680">
        <v>65.18477943434209</v>
      </c>
      <c r="AN680">
        <f>(AP680 - AO680 + DY680*1E3/(8.314*(EA680+273.15)) * AR680/DX680 * AQ680) * DX680/(100*DL680) * 1000/(1000 - AP680)</f>
        <v>0</v>
      </c>
      <c r="AO680">
        <v>19.89165863842268</v>
      </c>
      <c r="AP680">
        <v>21.77116242424242</v>
      </c>
      <c r="AQ680">
        <v>-3.451883621685962E-05</v>
      </c>
      <c r="AR680">
        <v>105.4763033524908</v>
      </c>
      <c r="AS680">
        <v>0</v>
      </c>
      <c r="AT680">
        <v>0</v>
      </c>
      <c r="AU680">
        <f>IF(AS680*$H$15&gt;=AW680,1.0,(AW680/(AW680-AS680*$H$15)))</f>
        <v>0</v>
      </c>
      <c r="AV680">
        <f>(AU680-1)*100</f>
        <v>0</v>
      </c>
      <c r="AW680">
        <f>MAX(0,($B$15+$C$15*EF680)/(1+$D$15*EF680)*DY680/(EA680+273)*$E$15)</f>
        <v>0</v>
      </c>
      <c r="AX680" t="s">
        <v>439</v>
      </c>
      <c r="AY680" t="s">
        <v>439</v>
      </c>
      <c r="AZ680">
        <v>0</v>
      </c>
      <c r="BA680">
        <v>0</v>
      </c>
      <c r="BB680">
        <f>1-AZ680/BA680</f>
        <v>0</v>
      </c>
      <c r="BC680">
        <v>0</v>
      </c>
      <c r="BD680" t="s">
        <v>439</v>
      </c>
      <c r="BE680" t="s">
        <v>439</v>
      </c>
      <c r="BF680">
        <v>0</v>
      </c>
      <c r="BG680">
        <v>0</v>
      </c>
      <c r="BH680">
        <f>1-BF680/BG680</f>
        <v>0</v>
      </c>
      <c r="BI680">
        <v>0.5</v>
      </c>
      <c r="BJ680">
        <f>DI680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439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DH680">
        <f>$B$13*EG680+$C$13*EH680+$F$13*ES680*(1-EV680)</f>
        <v>0</v>
      </c>
      <c r="DI680">
        <f>DH680*DJ680</f>
        <v>0</v>
      </c>
      <c r="DJ680">
        <f>($B$13*$D$11+$C$13*$D$11+$F$13*((FF680+EX680)/MAX(FF680+EX680+FG680, 0.1)*$I$11+FG680/MAX(FF680+EX680+FG680, 0.1)*$J$11))/($B$13+$C$13+$F$13)</f>
        <v>0</v>
      </c>
      <c r="DK680">
        <f>($B$13*$K$11+$C$13*$K$11+$F$13*((FF680+EX680)/MAX(FF680+EX680+FG680, 0.1)*$P$11+FG680/MAX(FF680+EX680+FG680, 0.1)*$Q$11))/($B$13+$C$13+$F$13)</f>
        <v>0</v>
      </c>
      <c r="DL680">
        <v>5.79</v>
      </c>
      <c r="DM680">
        <v>0.5</v>
      </c>
      <c r="DN680" t="s">
        <v>440</v>
      </c>
      <c r="DO680">
        <v>2</v>
      </c>
      <c r="DP680" t="b">
        <v>1</v>
      </c>
      <c r="DQ680">
        <v>1758659618.6</v>
      </c>
      <c r="DR680">
        <v>1337.90962962963</v>
      </c>
      <c r="DS680">
        <v>1394.27</v>
      </c>
      <c r="DT680">
        <v>21.78827407407408</v>
      </c>
      <c r="DU680">
        <v>19.87632222222222</v>
      </c>
      <c r="DV680">
        <v>1338.626296296296</v>
      </c>
      <c r="DW680">
        <v>21.51161851851852</v>
      </c>
      <c r="DX680">
        <v>500.0207777777778</v>
      </c>
      <c r="DY680">
        <v>90.22584444444443</v>
      </c>
      <c r="DZ680">
        <v>0.06842246296296296</v>
      </c>
      <c r="EA680">
        <v>28.71378148148148</v>
      </c>
      <c r="EB680">
        <v>30.01922592592593</v>
      </c>
      <c r="EC680">
        <v>999.9000000000001</v>
      </c>
      <c r="ED680">
        <v>0</v>
      </c>
      <c r="EE680">
        <v>0</v>
      </c>
      <c r="EF680">
        <v>10023.32703703704</v>
      </c>
      <c r="EG680">
        <v>0</v>
      </c>
      <c r="EH680">
        <v>11.35744444444444</v>
      </c>
      <c r="EI680">
        <v>-56.36075555555556</v>
      </c>
      <c r="EJ680">
        <v>1367.709259259259</v>
      </c>
      <c r="EK680">
        <v>1422.546666666667</v>
      </c>
      <c r="EL680">
        <v>1.911959259259259</v>
      </c>
      <c r="EM680">
        <v>1394.27</v>
      </c>
      <c r="EN680">
        <v>19.87632222222222</v>
      </c>
      <c r="EO680">
        <v>1.965865925925926</v>
      </c>
      <c r="EP680">
        <v>1.793358148148148</v>
      </c>
      <c r="EQ680">
        <v>17.17205185185185</v>
      </c>
      <c r="ER680">
        <v>15.729</v>
      </c>
      <c r="ES680">
        <v>1999.994814814815</v>
      </c>
      <c r="ET680">
        <v>0.9799977777777775</v>
      </c>
      <c r="EU680">
        <v>0.02000242222222222</v>
      </c>
      <c r="EV680">
        <v>0</v>
      </c>
      <c r="EW680">
        <v>1043.398148148148</v>
      </c>
      <c r="EX680">
        <v>5.00078</v>
      </c>
      <c r="EY680">
        <v>20367.52962962963</v>
      </c>
      <c r="EZ680">
        <v>16379.57037037037</v>
      </c>
      <c r="FA680">
        <v>39.53448148148149</v>
      </c>
      <c r="FB680">
        <v>40.32148148148148</v>
      </c>
      <c r="FC680">
        <v>39.89099999999999</v>
      </c>
      <c r="FD680">
        <v>40.07370370370369</v>
      </c>
      <c r="FE680">
        <v>40.75666666666666</v>
      </c>
      <c r="FF680">
        <v>1955.088518518518</v>
      </c>
      <c r="FG680">
        <v>39.9</v>
      </c>
      <c r="FH680">
        <v>0</v>
      </c>
      <c r="FI680">
        <v>1758659625</v>
      </c>
      <c r="FJ680">
        <v>0</v>
      </c>
      <c r="FK680">
        <v>1043.3844</v>
      </c>
      <c r="FL680">
        <v>0.07769232622045805</v>
      </c>
      <c r="FM680">
        <v>-11.42307687913313</v>
      </c>
      <c r="FN680">
        <v>20367.58</v>
      </c>
      <c r="FO680">
        <v>15</v>
      </c>
      <c r="FP680">
        <v>0</v>
      </c>
      <c r="FQ680" t="s">
        <v>441</v>
      </c>
      <c r="FR680">
        <v>1746989605.5</v>
      </c>
      <c r="FS680">
        <v>1746989593.5</v>
      </c>
      <c r="FT680">
        <v>0</v>
      </c>
      <c r="FU680">
        <v>-0.274</v>
      </c>
      <c r="FV680">
        <v>-0.002</v>
      </c>
      <c r="FW680">
        <v>2.549</v>
      </c>
      <c r="FX680">
        <v>0.129</v>
      </c>
      <c r="FY680">
        <v>420</v>
      </c>
      <c r="FZ680">
        <v>17</v>
      </c>
      <c r="GA680">
        <v>0.02</v>
      </c>
      <c r="GB680">
        <v>0.04</v>
      </c>
      <c r="GC680">
        <v>-56.28866585365854</v>
      </c>
      <c r="GD680">
        <v>-1.848625087108089</v>
      </c>
      <c r="GE680">
        <v>0.203389794704958</v>
      </c>
      <c r="GF680">
        <v>0</v>
      </c>
      <c r="GG680">
        <v>1043.420294117647</v>
      </c>
      <c r="GH680">
        <v>-0.06921312620007936</v>
      </c>
      <c r="GI680">
        <v>0.2827437552659185</v>
      </c>
      <c r="GJ680">
        <v>1</v>
      </c>
      <c r="GK680">
        <v>1.919400487804878</v>
      </c>
      <c r="GL680">
        <v>-0.1763847386759568</v>
      </c>
      <c r="GM680">
        <v>0.01913922953201406</v>
      </c>
      <c r="GN680">
        <v>0</v>
      </c>
      <c r="GO680">
        <v>1</v>
      </c>
      <c r="GP680">
        <v>3</v>
      </c>
      <c r="GQ680" t="s">
        <v>448</v>
      </c>
      <c r="GR680">
        <v>3.10239</v>
      </c>
      <c r="GS680">
        <v>2.72653</v>
      </c>
      <c r="GT680">
        <v>0.194129</v>
      </c>
      <c r="GU680">
        <v>0.198959</v>
      </c>
      <c r="GV680">
        <v>0.100326</v>
      </c>
      <c r="GW680">
        <v>0.0954711</v>
      </c>
      <c r="GX680">
        <v>21039.4</v>
      </c>
      <c r="GY680">
        <v>19010.3</v>
      </c>
      <c r="GZ680">
        <v>26671.4</v>
      </c>
      <c r="HA680">
        <v>23954.5</v>
      </c>
      <c r="HB680">
        <v>38412.4</v>
      </c>
      <c r="HC680">
        <v>32047.2</v>
      </c>
      <c r="HD680">
        <v>46577.4</v>
      </c>
      <c r="HE680">
        <v>37903.1</v>
      </c>
      <c r="HF680">
        <v>1.8686</v>
      </c>
      <c r="HG680">
        <v>1.85015</v>
      </c>
      <c r="HH680">
        <v>0.181951</v>
      </c>
      <c r="HI680">
        <v>0</v>
      </c>
      <c r="HJ680">
        <v>27.05</v>
      </c>
      <c r="HK680">
        <v>999.9</v>
      </c>
      <c r="HL680">
        <v>44.5</v>
      </c>
      <c r="HM680">
        <v>32.1</v>
      </c>
      <c r="HN680">
        <v>23.6841</v>
      </c>
      <c r="HO680">
        <v>60.3823</v>
      </c>
      <c r="HP680">
        <v>22.2196</v>
      </c>
      <c r="HQ680">
        <v>1</v>
      </c>
      <c r="HR680">
        <v>0.144825</v>
      </c>
      <c r="HS680">
        <v>0.300961</v>
      </c>
      <c r="HT680">
        <v>20.2797</v>
      </c>
      <c r="HU680">
        <v>5.2107</v>
      </c>
      <c r="HV680">
        <v>11.9798</v>
      </c>
      <c r="HW680">
        <v>4.9632</v>
      </c>
      <c r="HX680">
        <v>3.27458</v>
      </c>
      <c r="HY680">
        <v>9999</v>
      </c>
      <c r="HZ680">
        <v>9999</v>
      </c>
      <c r="IA680">
        <v>9999</v>
      </c>
      <c r="IB680">
        <v>999.9</v>
      </c>
      <c r="IC680">
        <v>1.8639</v>
      </c>
      <c r="ID680">
        <v>1.86006</v>
      </c>
      <c r="IE680">
        <v>1.85838</v>
      </c>
      <c r="IF680">
        <v>1.85974</v>
      </c>
      <c r="IG680">
        <v>1.85989</v>
      </c>
      <c r="IH680">
        <v>1.85837</v>
      </c>
      <c r="II680">
        <v>1.85745</v>
      </c>
      <c r="IJ680">
        <v>1.85242</v>
      </c>
      <c r="IK680">
        <v>0</v>
      </c>
      <c r="IL680">
        <v>0</v>
      </c>
      <c r="IM680">
        <v>0</v>
      </c>
      <c r="IN680">
        <v>0</v>
      </c>
      <c r="IO680" t="s">
        <v>443</v>
      </c>
      <c r="IP680" t="s">
        <v>444</v>
      </c>
      <c r="IQ680" t="s">
        <v>445</v>
      </c>
      <c r="IR680" t="s">
        <v>445</v>
      </c>
      <c r="IS680" t="s">
        <v>445</v>
      </c>
      <c r="IT680" t="s">
        <v>445</v>
      </c>
      <c r="IU680">
        <v>0</v>
      </c>
      <c r="IV680">
        <v>100</v>
      </c>
      <c r="IW680">
        <v>100</v>
      </c>
      <c r="IX680">
        <v>-0.6899999999999999</v>
      </c>
      <c r="IY680">
        <v>0.2763</v>
      </c>
      <c r="IZ680">
        <v>-1.101190050776656</v>
      </c>
      <c r="JA680">
        <v>-0.0009077452495023094</v>
      </c>
      <c r="JB680">
        <v>1.260287539409167E-06</v>
      </c>
      <c r="JC680">
        <v>-2.747980142854786E-10</v>
      </c>
      <c r="JD680">
        <v>0.01164710740424388</v>
      </c>
      <c r="JE680">
        <v>0.002354074995816399</v>
      </c>
      <c r="JF680">
        <v>0.0004967520844642659</v>
      </c>
      <c r="JG680">
        <v>-1.558376616488758E-06</v>
      </c>
      <c r="JH680">
        <v>1</v>
      </c>
      <c r="JI680">
        <v>1955</v>
      </c>
      <c r="JJ680">
        <v>1</v>
      </c>
      <c r="JK680">
        <v>26</v>
      </c>
      <c r="JL680">
        <v>194500.3</v>
      </c>
      <c r="JM680">
        <v>194500.5</v>
      </c>
      <c r="JN680">
        <v>3.06641</v>
      </c>
      <c r="JO680">
        <v>2.60132</v>
      </c>
      <c r="JP680">
        <v>1.49658</v>
      </c>
      <c r="JQ680">
        <v>2.34741</v>
      </c>
      <c r="JR680">
        <v>1.54907</v>
      </c>
      <c r="JS680">
        <v>2.46216</v>
      </c>
      <c r="JT680">
        <v>36.5523</v>
      </c>
      <c r="JU680">
        <v>24.1838</v>
      </c>
      <c r="JV680">
        <v>18</v>
      </c>
      <c r="JW680">
        <v>484.052</v>
      </c>
      <c r="JX680">
        <v>486.957</v>
      </c>
      <c r="JY680">
        <v>27.0987</v>
      </c>
      <c r="JZ680">
        <v>29.1411</v>
      </c>
      <c r="KA680">
        <v>30.0003</v>
      </c>
      <c r="KB680">
        <v>29.3869</v>
      </c>
      <c r="KC680">
        <v>29.3904</v>
      </c>
      <c r="KD680">
        <v>61.528</v>
      </c>
      <c r="KE680">
        <v>17.0219</v>
      </c>
      <c r="KF680">
        <v>54.39</v>
      </c>
      <c r="KG680">
        <v>27.0716</v>
      </c>
      <c r="KH680">
        <v>1442.97</v>
      </c>
      <c r="KI680">
        <v>20.0014</v>
      </c>
      <c r="KJ680">
        <v>101.835</v>
      </c>
      <c r="KK680">
        <v>91.40389999999999</v>
      </c>
    </row>
    <row r="681" spans="1:297">
      <c r="A681">
        <v>663</v>
      </c>
      <c r="B681">
        <v>1758659631.1</v>
      </c>
      <c r="C681">
        <v>17998.09999990463</v>
      </c>
      <c r="D681" t="s">
        <v>1776</v>
      </c>
      <c r="E681" t="s">
        <v>1777</v>
      </c>
      <c r="F681">
        <v>5</v>
      </c>
      <c r="G681" t="s">
        <v>1413</v>
      </c>
      <c r="H681" t="s">
        <v>438</v>
      </c>
      <c r="I681">
        <v>1758659623.314285</v>
      </c>
      <c r="J681">
        <f>(K681)/1000</f>
        <v>0</v>
      </c>
      <c r="K681">
        <f>IF(DP681, AN681, AH681)</f>
        <v>0</v>
      </c>
      <c r="L681">
        <f>IF(DP681, AI681, AG681)</f>
        <v>0</v>
      </c>
      <c r="M681">
        <f>DR681 - IF(AU681&gt;1, L681*DL681*100.0/(AW681), 0)</f>
        <v>0</v>
      </c>
      <c r="N681">
        <f>((T681-J681/2)*M681-L681)/(T681+J681/2)</f>
        <v>0</v>
      </c>
      <c r="O681">
        <f>N681*(DY681+DZ681)/1000.0</f>
        <v>0</v>
      </c>
      <c r="P681">
        <f>(DR681 - IF(AU681&gt;1, L681*DL681*100.0/(AW681), 0))*(DY681+DZ681)/1000.0</f>
        <v>0</v>
      </c>
      <c r="Q681">
        <f>2.0/((1/S681-1/R681)+SIGN(S681)*SQRT((1/S681-1/R681)*(1/S681-1/R681) + 4*DM681/((DM681+1)*(DM681+1))*(2*1/S681*1/R681-1/R681*1/R681)))</f>
        <v>0</v>
      </c>
      <c r="R681">
        <f>IF(LEFT(DN681,1)&lt;&gt;"0",IF(LEFT(DN681,1)="1",3.0,DO681),$D$5+$E$5*(EF681*DY681/($K$5*1000))+$F$5*(EF681*DY681/($K$5*1000))*MAX(MIN(DL681,$J$5),$I$5)*MAX(MIN(DL681,$J$5),$I$5)+$G$5*MAX(MIN(DL681,$J$5),$I$5)*(EF681*DY681/($K$5*1000))+$H$5*(EF681*DY681/($K$5*1000))*(EF681*DY681/($K$5*1000)))</f>
        <v>0</v>
      </c>
      <c r="S681">
        <f>J681*(1000-(1000*0.61365*exp(17.502*W681/(240.97+W681))/(DY681+DZ681)+DT681)/2)/(1000*0.61365*exp(17.502*W681/(240.97+W681))/(DY681+DZ681)-DT681)</f>
        <v>0</v>
      </c>
      <c r="T681">
        <f>1/((DM681+1)/(Q681/1.6)+1/(R681/1.37)) + DM681/((DM681+1)/(Q681/1.6) + DM681/(R681/1.37))</f>
        <v>0</v>
      </c>
      <c r="U681">
        <f>(DH681*DK681)</f>
        <v>0</v>
      </c>
      <c r="V681">
        <f>(EA681+(U681+2*0.95*5.67E-8*(((EA681+$B$9)+273)^4-(EA681+273)^4)-44100*J681)/(1.84*29.3*R681+8*0.95*5.67E-8*(EA681+273)^3))</f>
        <v>0</v>
      </c>
      <c r="W681">
        <f>($C$9*EB681+$D$9*EC681+$E$9*V681)</f>
        <v>0</v>
      </c>
      <c r="X681">
        <f>0.61365*exp(17.502*W681/(240.97+W681))</f>
        <v>0</v>
      </c>
      <c r="Y681">
        <f>(Z681/AA681*100)</f>
        <v>0</v>
      </c>
      <c r="Z681">
        <f>DT681*(DY681+DZ681)/1000</f>
        <v>0</v>
      </c>
      <c r="AA681">
        <f>0.61365*exp(17.502*EA681/(240.97+EA681))</f>
        <v>0</v>
      </c>
      <c r="AB681">
        <f>(X681-DT681*(DY681+DZ681)/1000)</f>
        <v>0</v>
      </c>
      <c r="AC681">
        <f>(-J681*44100)</f>
        <v>0</v>
      </c>
      <c r="AD681">
        <f>2*29.3*R681*0.92*(EA681-W681)</f>
        <v>0</v>
      </c>
      <c r="AE681">
        <f>2*0.95*5.67E-8*(((EA681+$B$9)+273)^4-(W681+273)^4)</f>
        <v>0</v>
      </c>
      <c r="AF681">
        <f>U681+AE681+AC681+AD681</f>
        <v>0</v>
      </c>
      <c r="AG681">
        <f>DX681*AU681*(DS681-DR681*(1000-AU681*DU681)/(1000-AU681*DT681))/(100*DL681)</f>
        <v>0</v>
      </c>
      <c r="AH681">
        <f>1000*DX681*AU681*(DT681-DU681)/(100*DL681*(1000-AU681*DT681))</f>
        <v>0</v>
      </c>
      <c r="AI681">
        <f>(AJ681 - AK681 - DY681*1E3/(8.314*(EA681+273.15)) * AM681/DX681 * AL681) * DX681/(100*DL681) * (1000 - DU681)/1000</f>
        <v>0</v>
      </c>
      <c r="AJ681">
        <v>1455.066301936344</v>
      </c>
      <c r="AK681">
        <v>1408.456424242424</v>
      </c>
      <c r="AL681">
        <v>3.407472725899436</v>
      </c>
      <c r="AM681">
        <v>65.18477943434209</v>
      </c>
      <c r="AN681">
        <f>(AP681 - AO681 + DY681*1E3/(8.314*(EA681+273.15)) * AR681/DX681 * AQ681) * DX681/(100*DL681) * 1000/(1000 - AP681)</f>
        <v>0</v>
      </c>
      <c r="AO681">
        <v>19.91706527544999</v>
      </c>
      <c r="AP681">
        <v>21.76981212121212</v>
      </c>
      <c r="AQ681">
        <v>-6.626966573068649E-06</v>
      </c>
      <c r="AR681">
        <v>105.4763033524908</v>
      </c>
      <c r="AS681">
        <v>0</v>
      </c>
      <c r="AT681">
        <v>0</v>
      </c>
      <c r="AU681">
        <f>IF(AS681*$H$15&gt;=AW681,1.0,(AW681/(AW681-AS681*$H$15)))</f>
        <v>0</v>
      </c>
      <c r="AV681">
        <f>(AU681-1)*100</f>
        <v>0</v>
      </c>
      <c r="AW681">
        <f>MAX(0,($B$15+$C$15*EF681)/(1+$D$15*EF681)*DY681/(EA681+273)*$E$15)</f>
        <v>0</v>
      </c>
      <c r="AX681" t="s">
        <v>439</v>
      </c>
      <c r="AY681" t="s">
        <v>439</v>
      </c>
      <c r="AZ681">
        <v>0</v>
      </c>
      <c r="BA681">
        <v>0</v>
      </c>
      <c r="BB681">
        <f>1-AZ681/BA681</f>
        <v>0</v>
      </c>
      <c r="BC681">
        <v>0</v>
      </c>
      <c r="BD681" t="s">
        <v>439</v>
      </c>
      <c r="BE681" t="s">
        <v>439</v>
      </c>
      <c r="BF681">
        <v>0</v>
      </c>
      <c r="BG681">
        <v>0</v>
      </c>
      <c r="BH681">
        <f>1-BF681/BG681</f>
        <v>0</v>
      </c>
      <c r="BI681">
        <v>0.5</v>
      </c>
      <c r="BJ681">
        <f>DI681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439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DH681">
        <f>$B$13*EG681+$C$13*EH681+$F$13*ES681*(1-EV681)</f>
        <v>0</v>
      </c>
      <c r="DI681">
        <f>DH681*DJ681</f>
        <v>0</v>
      </c>
      <c r="DJ681">
        <f>($B$13*$D$11+$C$13*$D$11+$F$13*((FF681+EX681)/MAX(FF681+EX681+FG681, 0.1)*$I$11+FG681/MAX(FF681+EX681+FG681, 0.1)*$J$11))/($B$13+$C$13+$F$13)</f>
        <v>0</v>
      </c>
      <c r="DK681">
        <f>($B$13*$K$11+$C$13*$K$11+$F$13*((FF681+EX681)/MAX(FF681+EX681+FG681, 0.1)*$P$11+FG681/MAX(FF681+EX681+FG681, 0.1)*$Q$11))/($B$13+$C$13+$F$13)</f>
        <v>0</v>
      </c>
      <c r="DL681">
        <v>5.79</v>
      </c>
      <c r="DM681">
        <v>0.5</v>
      </c>
      <c r="DN681" t="s">
        <v>440</v>
      </c>
      <c r="DO681">
        <v>2</v>
      </c>
      <c r="DP681" t="b">
        <v>1</v>
      </c>
      <c r="DQ681">
        <v>1758659623.314285</v>
      </c>
      <c r="DR681">
        <v>1353.550714285714</v>
      </c>
      <c r="DS681">
        <v>1410.03</v>
      </c>
      <c r="DT681">
        <v>21.77895714285714</v>
      </c>
      <c r="DU681">
        <v>19.89038571428571</v>
      </c>
      <c r="DV681">
        <v>1354.253214285714</v>
      </c>
      <c r="DW681">
        <v>21.50250714285714</v>
      </c>
      <c r="DX681">
        <v>500.06675</v>
      </c>
      <c r="DY681">
        <v>90.2259642857143</v>
      </c>
      <c r="DZ681">
        <v>0.06807895714285714</v>
      </c>
      <c r="EA681">
        <v>28.71562857142857</v>
      </c>
      <c r="EB681">
        <v>30.02005357142857</v>
      </c>
      <c r="EC681">
        <v>999.9000000000002</v>
      </c>
      <c r="ED681">
        <v>0</v>
      </c>
      <c r="EE681">
        <v>0</v>
      </c>
      <c r="EF681">
        <v>10034.15357142857</v>
      </c>
      <c r="EG681">
        <v>0</v>
      </c>
      <c r="EH681">
        <v>11.35692142857143</v>
      </c>
      <c r="EI681">
        <v>-56.47920714285714</v>
      </c>
      <c r="EJ681">
        <v>1383.685714285714</v>
      </c>
      <c r="EK681">
        <v>1438.647142857143</v>
      </c>
      <c r="EL681">
        <v>1.888576071428572</v>
      </c>
      <c r="EM681">
        <v>1410.03</v>
      </c>
      <c r="EN681">
        <v>19.89038571428571</v>
      </c>
      <c r="EO681">
        <v>1.965027857142857</v>
      </c>
      <c r="EP681">
        <v>1.794629642857143</v>
      </c>
      <c r="EQ681">
        <v>17.16531428571428</v>
      </c>
      <c r="ER681">
        <v>15.74007142857143</v>
      </c>
      <c r="ES681">
        <v>1999.999642857143</v>
      </c>
      <c r="ET681">
        <v>0.9799977857142854</v>
      </c>
      <c r="EU681">
        <v>0.02000241428571428</v>
      </c>
      <c r="EV681">
        <v>0</v>
      </c>
      <c r="EW681">
        <v>1043.413214285715</v>
      </c>
      <c r="EX681">
        <v>5.00078</v>
      </c>
      <c r="EY681">
        <v>20366.46785714286</v>
      </c>
      <c r="EZ681">
        <v>16379.61071428571</v>
      </c>
      <c r="FA681">
        <v>39.531</v>
      </c>
      <c r="FB681">
        <v>40.31671428571428</v>
      </c>
      <c r="FC681">
        <v>39.87703571428572</v>
      </c>
      <c r="FD681">
        <v>40.07549999999999</v>
      </c>
      <c r="FE681">
        <v>40.75875</v>
      </c>
      <c r="FF681">
        <v>1955.0925</v>
      </c>
      <c r="FG681">
        <v>39.90071428571429</v>
      </c>
      <c r="FH681">
        <v>0</v>
      </c>
      <c r="FI681">
        <v>1758659629.8</v>
      </c>
      <c r="FJ681">
        <v>0</v>
      </c>
      <c r="FK681">
        <v>1043.398</v>
      </c>
      <c r="FL681">
        <v>-0.01384613946100251</v>
      </c>
      <c r="FM681">
        <v>-15.68461538482926</v>
      </c>
      <c r="FN681">
        <v>20366.4</v>
      </c>
      <c r="FO681">
        <v>15</v>
      </c>
      <c r="FP681">
        <v>0</v>
      </c>
      <c r="FQ681" t="s">
        <v>441</v>
      </c>
      <c r="FR681">
        <v>1746989605.5</v>
      </c>
      <c r="FS681">
        <v>1746989593.5</v>
      </c>
      <c r="FT681">
        <v>0</v>
      </c>
      <c r="FU681">
        <v>-0.274</v>
      </c>
      <c r="FV681">
        <v>-0.002</v>
      </c>
      <c r="FW681">
        <v>2.549</v>
      </c>
      <c r="FX681">
        <v>0.129</v>
      </c>
      <c r="FY681">
        <v>420</v>
      </c>
      <c r="FZ681">
        <v>17</v>
      </c>
      <c r="GA681">
        <v>0.02</v>
      </c>
      <c r="GB681">
        <v>0.04</v>
      </c>
      <c r="GC681">
        <v>-56.39609512195122</v>
      </c>
      <c r="GD681">
        <v>-1.602677351916327</v>
      </c>
      <c r="GE681">
        <v>0.1747122288308233</v>
      </c>
      <c r="GF681">
        <v>0</v>
      </c>
      <c r="GG681">
        <v>1043.408823529412</v>
      </c>
      <c r="GH681">
        <v>-0.05683727186167029</v>
      </c>
      <c r="GI681">
        <v>0.2919484715401031</v>
      </c>
      <c r="GJ681">
        <v>1</v>
      </c>
      <c r="GK681">
        <v>1.903810975609756</v>
      </c>
      <c r="GL681">
        <v>-0.2757671080139352</v>
      </c>
      <c r="GM681">
        <v>0.02856808946418277</v>
      </c>
      <c r="GN681">
        <v>0</v>
      </c>
      <c r="GO681">
        <v>1</v>
      </c>
      <c r="GP681">
        <v>3</v>
      </c>
      <c r="GQ681" t="s">
        <v>448</v>
      </c>
      <c r="GR681">
        <v>3.10214</v>
      </c>
      <c r="GS681">
        <v>2.72642</v>
      </c>
      <c r="GT681">
        <v>0.195558</v>
      </c>
      <c r="GU681">
        <v>0.200344</v>
      </c>
      <c r="GV681">
        <v>0.100321</v>
      </c>
      <c r="GW681">
        <v>0.0955356</v>
      </c>
      <c r="GX681">
        <v>21002</v>
      </c>
      <c r="GY681">
        <v>18977.3</v>
      </c>
      <c r="GZ681">
        <v>26671.4</v>
      </c>
      <c r="HA681">
        <v>23954.3</v>
      </c>
      <c r="HB681">
        <v>38412.8</v>
      </c>
      <c r="HC681">
        <v>32044.8</v>
      </c>
      <c r="HD681">
        <v>46577.4</v>
      </c>
      <c r="HE681">
        <v>37902.9</v>
      </c>
      <c r="HF681">
        <v>1.86773</v>
      </c>
      <c r="HG681">
        <v>1.85098</v>
      </c>
      <c r="HH681">
        <v>0.182651</v>
      </c>
      <c r="HI681">
        <v>0</v>
      </c>
      <c r="HJ681">
        <v>27.0504</v>
      </c>
      <c r="HK681">
        <v>999.9</v>
      </c>
      <c r="HL681">
        <v>44.5</v>
      </c>
      <c r="HM681">
        <v>32.1</v>
      </c>
      <c r="HN681">
        <v>23.6853</v>
      </c>
      <c r="HO681">
        <v>60.2423</v>
      </c>
      <c r="HP681">
        <v>22.3678</v>
      </c>
      <c r="HQ681">
        <v>1</v>
      </c>
      <c r="HR681">
        <v>0.144886</v>
      </c>
      <c r="HS681">
        <v>0.329709</v>
      </c>
      <c r="HT681">
        <v>20.2797</v>
      </c>
      <c r="HU681">
        <v>5.21055</v>
      </c>
      <c r="HV681">
        <v>11.9796</v>
      </c>
      <c r="HW681">
        <v>4.9628</v>
      </c>
      <c r="HX681">
        <v>3.27453</v>
      </c>
      <c r="HY681">
        <v>9999</v>
      </c>
      <c r="HZ681">
        <v>9999</v>
      </c>
      <c r="IA681">
        <v>9999</v>
      </c>
      <c r="IB681">
        <v>999.9</v>
      </c>
      <c r="IC681">
        <v>1.86392</v>
      </c>
      <c r="ID681">
        <v>1.86006</v>
      </c>
      <c r="IE681">
        <v>1.85838</v>
      </c>
      <c r="IF681">
        <v>1.85975</v>
      </c>
      <c r="IG681">
        <v>1.85988</v>
      </c>
      <c r="IH681">
        <v>1.85837</v>
      </c>
      <c r="II681">
        <v>1.85745</v>
      </c>
      <c r="IJ681">
        <v>1.85242</v>
      </c>
      <c r="IK681">
        <v>0</v>
      </c>
      <c r="IL681">
        <v>0</v>
      </c>
      <c r="IM681">
        <v>0</v>
      </c>
      <c r="IN681">
        <v>0</v>
      </c>
      <c r="IO681" t="s">
        <v>443</v>
      </c>
      <c r="IP681" t="s">
        <v>444</v>
      </c>
      <c r="IQ681" t="s">
        <v>445</v>
      </c>
      <c r="IR681" t="s">
        <v>445</v>
      </c>
      <c r="IS681" t="s">
        <v>445</v>
      </c>
      <c r="IT681" t="s">
        <v>445</v>
      </c>
      <c r="IU681">
        <v>0</v>
      </c>
      <c r="IV681">
        <v>100</v>
      </c>
      <c r="IW681">
        <v>100</v>
      </c>
      <c r="IX681">
        <v>-0.67</v>
      </c>
      <c r="IY681">
        <v>0.2762</v>
      </c>
      <c r="IZ681">
        <v>-1.101190050776656</v>
      </c>
      <c r="JA681">
        <v>-0.0009077452495023094</v>
      </c>
      <c r="JB681">
        <v>1.260287539409167E-06</v>
      </c>
      <c r="JC681">
        <v>-2.747980142854786E-10</v>
      </c>
      <c r="JD681">
        <v>0.01164710740424388</v>
      </c>
      <c r="JE681">
        <v>0.002354074995816399</v>
      </c>
      <c r="JF681">
        <v>0.0004967520844642659</v>
      </c>
      <c r="JG681">
        <v>-1.558376616488758E-06</v>
      </c>
      <c r="JH681">
        <v>1</v>
      </c>
      <c r="JI681">
        <v>1955</v>
      </c>
      <c r="JJ681">
        <v>1</v>
      </c>
      <c r="JK681">
        <v>26</v>
      </c>
      <c r="JL681">
        <v>194500.4</v>
      </c>
      <c r="JM681">
        <v>194500.6</v>
      </c>
      <c r="JN681">
        <v>3.09692</v>
      </c>
      <c r="JO681">
        <v>2.59888</v>
      </c>
      <c r="JP681">
        <v>1.49658</v>
      </c>
      <c r="JQ681">
        <v>2.34619</v>
      </c>
      <c r="JR681">
        <v>1.54907</v>
      </c>
      <c r="JS681">
        <v>2.36938</v>
      </c>
      <c r="JT681">
        <v>36.5523</v>
      </c>
      <c r="JU681">
        <v>24.1751</v>
      </c>
      <c r="JV681">
        <v>18</v>
      </c>
      <c r="JW681">
        <v>483.522</v>
      </c>
      <c r="JX681">
        <v>487.48</v>
      </c>
      <c r="JY681">
        <v>27.0763</v>
      </c>
      <c r="JZ681">
        <v>29.1386</v>
      </c>
      <c r="KA681">
        <v>30.0002</v>
      </c>
      <c r="KB681">
        <v>29.3845</v>
      </c>
      <c r="KC681">
        <v>29.3883</v>
      </c>
      <c r="KD681">
        <v>62.1354</v>
      </c>
      <c r="KE681">
        <v>16.7265</v>
      </c>
      <c r="KF681">
        <v>54.39</v>
      </c>
      <c r="KG681">
        <v>27.0493</v>
      </c>
      <c r="KH681">
        <v>1456.33</v>
      </c>
      <c r="KI681">
        <v>20.0302</v>
      </c>
      <c r="KJ681">
        <v>101.835</v>
      </c>
      <c r="KK681">
        <v>91.4033</v>
      </c>
    </row>
    <row r="682" spans="1:297">
      <c r="A682">
        <v>664</v>
      </c>
      <c r="B682">
        <v>1758659636.1</v>
      </c>
      <c r="C682">
        <v>18003.09999990463</v>
      </c>
      <c r="D682" t="s">
        <v>1778</v>
      </c>
      <c r="E682" t="s">
        <v>1779</v>
      </c>
      <c r="F682">
        <v>5</v>
      </c>
      <c r="G682" t="s">
        <v>1413</v>
      </c>
      <c r="H682" t="s">
        <v>438</v>
      </c>
      <c r="I682">
        <v>1758659628.6</v>
      </c>
      <c r="J682">
        <f>(K682)/1000</f>
        <v>0</v>
      </c>
      <c r="K682">
        <f>IF(DP682, AN682, AH682)</f>
        <v>0</v>
      </c>
      <c r="L682">
        <f>IF(DP682, AI682, AG682)</f>
        <v>0</v>
      </c>
      <c r="M682">
        <f>DR682 - IF(AU682&gt;1, L682*DL682*100.0/(AW682), 0)</f>
        <v>0</v>
      </c>
      <c r="N682">
        <f>((T682-J682/2)*M682-L682)/(T682+J682/2)</f>
        <v>0</v>
      </c>
      <c r="O682">
        <f>N682*(DY682+DZ682)/1000.0</f>
        <v>0</v>
      </c>
      <c r="P682">
        <f>(DR682 - IF(AU682&gt;1, L682*DL682*100.0/(AW682), 0))*(DY682+DZ682)/1000.0</f>
        <v>0</v>
      </c>
      <c r="Q682">
        <f>2.0/((1/S682-1/R682)+SIGN(S682)*SQRT((1/S682-1/R682)*(1/S682-1/R682) + 4*DM682/((DM682+1)*(DM682+1))*(2*1/S682*1/R682-1/R682*1/R682)))</f>
        <v>0</v>
      </c>
      <c r="R682">
        <f>IF(LEFT(DN682,1)&lt;&gt;"0",IF(LEFT(DN682,1)="1",3.0,DO682),$D$5+$E$5*(EF682*DY682/($K$5*1000))+$F$5*(EF682*DY682/($K$5*1000))*MAX(MIN(DL682,$J$5),$I$5)*MAX(MIN(DL682,$J$5),$I$5)+$G$5*MAX(MIN(DL682,$J$5),$I$5)*(EF682*DY682/($K$5*1000))+$H$5*(EF682*DY682/($K$5*1000))*(EF682*DY682/($K$5*1000)))</f>
        <v>0</v>
      </c>
      <c r="S682">
        <f>J682*(1000-(1000*0.61365*exp(17.502*W682/(240.97+W682))/(DY682+DZ682)+DT682)/2)/(1000*0.61365*exp(17.502*W682/(240.97+W682))/(DY682+DZ682)-DT682)</f>
        <v>0</v>
      </c>
      <c r="T682">
        <f>1/((DM682+1)/(Q682/1.6)+1/(R682/1.37)) + DM682/((DM682+1)/(Q682/1.6) + DM682/(R682/1.37))</f>
        <v>0</v>
      </c>
      <c r="U682">
        <f>(DH682*DK682)</f>
        <v>0</v>
      </c>
      <c r="V682">
        <f>(EA682+(U682+2*0.95*5.67E-8*(((EA682+$B$9)+273)^4-(EA682+273)^4)-44100*J682)/(1.84*29.3*R682+8*0.95*5.67E-8*(EA682+273)^3))</f>
        <v>0</v>
      </c>
      <c r="W682">
        <f>($C$9*EB682+$D$9*EC682+$E$9*V682)</f>
        <v>0</v>
      </c>
      <c r="X682">
        <f>0.61365*exp(17.502*W682/(240.97+W682))</f>
        <v>0</v>
      </c>
      <c r="Y682">
        <f>(Z682/AA682*100)</f>
        <v>0</v>
      </c>
      <c r="Z682">
        <f>DT682*(DY682+DZ682)/1000</f>
        <v>0</v>
      </c>
      <c r="AA682">
        <f>0.61365*exp(17.502*EA682/(240.97+EA682))</f>
        <v>0</v>
      </c>
      <c r="AB682">
        <f>(X682-DT682*(DY682+DZ682)/1000)</f>
        <v>0</v>
      </c>
      <c r="AC682">
        <f>(-J682*44100)</f>
        <v>0</v>
      </c>
      <c r="AD682">
        <f>2*29.3*R682*0.92*(EA682-W682)</f>
        <v>0</v>
      </c>
      <c r="AE682">
        <f>2*0.95*5.67E-8*(((EA682+$B$9)+273)^4-(W682+273)^4)</f>
        <v>0</v>
      </c>
      <c r="AF682">
        <f>U682+AE682+AC682+AD682</f>
        <v>0</v>
      </c>
      <c r="AG682">
        <f>DX682*AU682*(DS682-DR682*(1000-AU682*DU682)/(1000-AU682*DT682))/(100*DL682)</f>
        <v>0</v>
      </c>
      <c r="AH682">
        <f>1000*DX682*AU682*(DT682-DU682)/(100*DL682*(1000-AU682*DT682))</f>
        <v>0</v>
      </c>
      <c r="AI682">
        <f>(AJ682 - AK682 - DY682*1E3/(8.314*(EA682+273.15)) * AM682/DX682 * AL682) * DX682/(100*DL682) * (1000 - DU682)/1000</f>
        <v>0</v>
      </c>
      <c r="AJ682">
        <v>1472.196891421066</v>
      </c>
      <c r="AK682">
        <v>1425.50212121212</v>
      </c>
      <c r="AL682">
        <v>3.426969330408221</v>
      </c>
      <c r="AM682">
        <v>65.18477943434209</v>
      </c>
      <c r="AN682">
        <f>(AP682 - AO682 + DY682*1E3/(8.314*(EA682+273.15)) * AR682/DX682 * AQ682) * DX682/(100*DL682) * 1000/(1000 - AP682)</f>
        <v>0</v>
      </c>
      <c r="AO682">
        <v>19.97778391585787</v>
      </c>
      <c r="AP682">
        <v>21.77672121212121</v>
      </c>
      <c r="AQ682">
        <v>3.883999475662494E-05</v>
      </c>
      <c r="AR682">
        <v>105.4763033524908</v>
      </c>
      <c r="AS682">
        <v>0</v>
      </c>
      <c r="AT682">
        <v>0</v>
      </c>
      <c r="AU682">
        <f>IF(AS682*$H$15&gt;=AW682,1.0,(AW682/(AW682-AS682*$H$15)))</f>
        <v>0</v>
      </c>
      <c r="AV682">
        <f>(AU682-1)*100</f>
        <v>0</v>
      </c>
      <c r="AW682">
        <f>MAX(0,($B$15+$C$15*EF682)/(1+$D$15*EF682)*DY682/(EA682+273)*$E$15)</f>
        <v>0</v>
      </c>
      <c r="AX682" t="s">
        <v>439</v>
      </c>
      <c r="AY682" t="s">
        <v>439</v>
      </c>
      <c r="AZ682">
        <v>0</v>
      </c>
      <c r="BA682">
        <v>0</v>
      </c>
      <c r="BB682">
        <f>1-AZ682/BA682</f>
        <v>0</v>
      </c>
      <c r="BC682">
        <v>0</v>
      </c>
      <c r="BD682" t="s">
        <v>439</v>
      </c>
      <c r="BE682" t="s">
        <v>439</v>
      </c>
      <c r="BF682">
        <v>0</v>
      </c>
      <c r="BG682">
        <v>0</v>
      </c>
      <c r="BH682">
        <f>1-BF682/BG682</f>
        <v>0</v>
      </c>
      <c r="BI682">
        <v>0.5</v>
      </c>
      <c r="BJ682">
        <f>DI682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439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DH682">
        <f>$B$13*EG682+$C$13*EH682+$F$13*ES682*(1-EV682)</f>
        <v>0</v>
      </c>
      <c r="DI682">
        <f>DH682*DJ682</f>
        <v>0</v>
      </c>
      <c r="DJ682">
        <f>($B$13*$D$11+$C$13*$D$11+$F$13*((FF682+EX682)/MAX(FF682+EX682+FG682, 0.1)*$I$11+FG682/MAX(FF682+EX682+FG682, 0.1)*$J$11))/($B$13+$C$13+$F$13)</f>
        <v>0</v>
      </c>
      <c r="DK682">
        <f>($B$13*$K$11+$C$13*$K$11+$F$13*((FF682+EX682)/MAX(FF682+EX682+FG682, 0.1)*$P$11+FG682/MAX(FF682+EX682+FG682, 0.1)*$Q$11))/($B$13+$C$13+$F$13)</f>
        <v>0</v>
      </c>
      <c r="DL682">
        <v>5.79</v>
      </c>
      <c r="DM682">
        <v>0.5</v>
      </c>
      <c r="DN682" t="s">
        <v>440</v>
      </c>
      <c r="DO682">
        <v>2</v>
      </c>
      <c r="DP682" t="b">
        <v>1</v>
      </c>
      <c r="DQ682">
        <v>1758659628.6</v>
      </c>
      <c r="DR682">
        <v>1371.104074074074</v>
      </c>
      <c r="DS682">
        <v>1427.725185185185</v>
      </c>
      <c r="DT682">
        <v>21.77254074074074</v>
      </c>
      <c r="DU682">
        <v>19.92298888888889</v>
      </c>
      <c r="DV682">
        <v>1371.789259259259</v>
      </c>
      <c r="DW682">
        <v>21.49622592592593</v>
      </c>
      <c r="DX682">
        <v>500.042962962963</v>
      </c>
      <c r="DY682">
        <v>90.22644814814814</v>
      </c>
      <c r="DZ682">
        <v>0.06796575555555556</v>
      </c>
      <c r="EA682">
        <v>28.71727407407407</v>
      </c>
      <c r="EB682">
        <v>30.02187407407407</v>
      </c>
      <c r="EC682">
        <v>999.9000000000001</v>
      </c>
      <c r="ED682">
        <v>0</v>
      </c>
      <c r="EE682">
        <v>0</v>
      </c>
      <c r="EF682">
        <v>10019.54037037037</v>
      </c>
      <c r="EG682">
        <v>0</v>
      </c>
      <c r="EH682">
        <v>11.3535</v>
      </c>
      <c r="EI682">
        <v>-56.62117777777777</v>
      </c>
      <c r="EJ682">
        <v>1401.621111111111</v>
      </c>
      <c r="EK682">
        <v>1456.74962962963</v>
      </c>
      <c r="EL682">
        <v>1.849558148148148</v>
      </c>
      <c r="EM682">
        <v>1427.725185185185</v>
      </c>
      <c r="EN682">
        <v>19.92298888888889</v>
      </c>
      <c r="EO682">
        <v>1.96445962962963</v>
      </c>
      <c r="EP682">
        <v>1.79758037037037</v>
      </c>
      <c r="EQ682">
        <v>17.16074444444444</v>
      </c>
      <c r="ER682">
        <v>15.76573703703704</v>
      </c>
      <c r="ES682">
        <v>2000.021851851852</v>
      </c>
      <c r="ET682">
        <v>0.9799979999999998</v>
      </c>
      <c r="EU682">
        <v>0.0200022</v>
      </c>
      <c r="EV682">
        <v>0</v>
      </c>
      <c r="EW682">
        <v>1043.341481481482</v>
      </c>
      <c r="EX682">
        <v>5.00078</v>
      </c>
      <c r="EY682">
        <v>20364.94074074074</v>
      </c>
      <c r="EZ682">
        <v>16379.8</v>
      </c>
      <c r="FA682">
        <v>39.5252962962963</v>
      </c>
      <c r="FB682">
        <v>40.31696296296296</v>
      </c>
      <c r="FC682">
        <v>39.91418518518518</v>
      </c>
      <c r="FD682">
        <v>40.06918518518518</v>
      </c>
      <c r="FE682">
        <v>40.7752962962963</v>
      </c>
      <c r="FF682">
        <v>1955.114444444444</v>
      </c>
      <c r="FG682">
        <v>39.90074074074074</v>
      </c>
      <c r="FH682">
        <v>0</v>
      </c>
      <c r="FI682">
        <v>1758659634.6</v>
      </c>
      <c r="FJ682">
        <v>0</v>
      </c>
      <c r="FK682">
        <v>1043.3524</v>
      </c>
      <c r="FL682">
        <v>-1.716923076912463</v>
      </c>
      <c r="FM682">
        <v>-25.03076930054</v>
      </c>
      <c r="FN682">
        <v>20364.696</v>
      </c>
      <c r="FO682">
        <v>15</v>
      </c>
      <c r="FP682">
        <v>0</v>
      </c>
      <c r="FQ682" t="s">
        <v>441</v>
      </c>
      <c r="FR682">
        <v>1746989605.5</v>
      </c>
      <c r="FS682">
        <v>1746989593.5</v>
      </c>
      <c r="FT682">
        <v>0</v>
      </c>
      <c r="FU682">
        <v>-0.274</v>
      </c>
      <c r="FV682">
        <v>-0.002</v>
      </c>
      <c r="FW682">
        <v>2.549</v>
      </c>
      <c r="FX682">
        <v>0.129</v>
      </c>
      <c r="FY682">
        <v>420</v>
      </c>
      <c r="FZ682">
        <v>17</v>
      </c>
      <c r="GA682">
        <v>0.02</v>
      </c>
      <c r="GB682">
        <v>0.04</v>
      </c>
      <c r="GC682">
        <v>-56.5284</v>
      </c>
      <c r="GD682">
        <v>-1.454159099437213</v>
      </c>
      <c r="GE682">
        <v>0.1679642342881366</v>
      </c>
      <c r="GF682">
        <v>0</v>
      </c>
      <c r="GG682">
        <v>1043.376764705883</v>
      </c>
      <c r="GH682">
        <v>-0.7705118347373334</v>
      </c>
      <c r="GI682">
        <v>0.2852627332646393</v>
      </c>
      <c r="GJ682">
        <v>1</v>
      </c>
      <c r="GK682">
        <v>1.87217975</v>
      </c>
      <c r="GL682">
        <v>-0.4239065290806808</v>
      </c>
      <c r="GM682">
        <v>0.04171890953078112</v>
      </c>
      <c r="GN682">
        <v>0</v>
      </c>
      <c r="GO682">
        <v>1</v>
      </c>
      <c r="GP682">
        <v>3</v>
      </c>
      <c r="GQ682" t="s">
        <v>448</v>
      </c>
      <c r="GR682">
        <v>3.10213</v>
      </c>
      <c r="GS682">
        <v>2.72609</v>
      </c>
      <c r="GT682">
        <v>0.196977</v>
      </c>
      <c r="GU682">
        <v>0.201757</v>
      </c>
      <c r="GV682">
        <v>0.10035</v>
      </c>
      <c r="GW682">
        <v>0.09576809999999999</v>
      </c>
      <c r="GX682">
        <v>20964.9</v>
      </c>
      <c r="GY682">
        <v>18943.7</v>
      </c>
      <c r="GZ682">
        <v>26671.2</v>
      </c>
      <c r="HA682">
        <v>23954.2</v>
      </c>
      <c r="HB682">
        <v>38411.6</v>
      </c>
      <c r="HC682">
        <v>32036.5</v>
      </c>
      <c r="HD682">
        <v>46577.3</v>
      </c>
      <c r="HE682">
        <v>37902.7</v>
      </c>
      <c r="HF682">
        <v>1.86805</v>
      </c>
      <c r="HG682">
        <v>1.851</v>
      </c>
      <c r="HH682">
        <v>0.182033</v>
      </c>
      <c r="HI682">
        <v>0</v>
      </c>
      <c r="HJ682">
        <v>27.0523</v>
      </c>
      <c r="HK682">
        <v>999.9</v>
      </c>
      <c r="HL682">
        <v>44.5</v>
      </c>
      <c r="HM682">
        <v>32.1</v>
      </c>
      <c r="HN682">
        <v>23.6854</v>
      </c>
      <c r="HO682">
        <v>60.7023</v>
      </c>
      <c r="HP682">
        <v>22.2516</v>
      </c>
      <c r="HQ682">
        <v>1</v>
      </c>
      <c r="HR682">
        <v>0.145051</v>
      </c>
      <c r="HS682">
        <v>0.351239</v>
      </c>
      <c r="HT682">
        <v>20.2795</v>
      </c>
      <c r="HU682">
        <v>5.20965</v>
      </c>
      <c r="HV682">
        <v>11.98</v>
      </c>
      <c r="HW682">
        <v>4.96295</v>
      </c>
      <c r="HX682">
        <v>3.2744</v>
      </c>
      <c r="HY682">
        <v>9999</v>
      </c>
      <c r="HZ682">
        <v>9999</v>
      </c>
      <c r="IA682">
        <v>9999</v>
      </c>
      <c r="IB682">
        <v>999.9</v>
      </c>
      <c r="IC682">
        <v>1.86391</v>
      </c>
      <c r="ID682">
        <v>1.86008</v>
      </c>
      <c r="IE682">
        <v>1.85838</v>
      </c>
      <c r="IF682">
        <v>1.85975</v>
      </c>
      <c r="IG682">
        <v>1.85989</v>
      </c>
      <c r="IH682">
        <v>1.85838</v>
      </c>
      <c r="II682">
        <v>1.85745</v>
      </c>
      <c r="IJ682">
        <v>1.85242</v>
      </c>
      <c r="IK682">
        <v>0</v>
      </c>
      <c r="IL682">
        <v>0</v>
      </c>
      <c r="IM682">
        <v>0</v>
      </c>
      <c r="IN682">
        <v>0</v>
      </c>
      <c r="IO682" t="s">
        <v>443</v>
      </c>
      <c r="IP682" t="s">
        <v>444</v>
      </c>
      <c r="IQ682" t="s">
        <v>445</v>
      </c>
      <c r="IR682" t="s">
        <v>445</v>
      </c>
      <c r="IS682" t="s">
        <v>445</v>
      </c>
      <c r="IT682" t="s">
        <v>445</v>
      </c>
      <c r="IU682">
        <v>0</v>
      </c>
      <c r="IV682">
        <v>100</v>
      </c>
      <c r="IW682">
        <v>100</v>
      </c>
      <c r="IX682">
        <v>-0.66</v>
      </c>
      <c r="IY682">
        <v>0.2765</v>
      </c>
      <c r="IZ682">
        <v>-1.101190050776656</v>
      </c>
      <c r="JA682">
        <v>-0.0009077452495023094</v>
      </c>
      <c r="JB682">
        <v>1.260287539409167E-06</v>
      </c>
      <c r="JC682">
        <v>-2.747980142854786E-10</v>
      </c>
      <c r="JD682">
        <v>0.01164710740424388</v>
      </c>
      <c r="JE682">
        <v>0.002354074995816399</v>
      </c>
      <c r="JF682">
        <v>0.0004967520844642659</v>
      </c>
      <c r="JG682">
        <v>-1.558376616488758E-06</v>
      </c>
      <c r="JH682">
        <v>1</v>
      </c>
      <c r="JI682">
        <v>1955</v>
      </c>
      <c r="JJ682">
        <v>1</v>
      </c>
      <c r="JK682">
        <v>26</v>
      </c>
      <c r="JL682">
        <v>194500.5</v>
      </c>
      <c r="JM682">
        <v>194500.7</v>
      </c>
      <c r="JN682">
        <v>3.12378</v>
      </c>
      <c r="JO682">
        <v>2.6062</v>
      </c>
      <c r="JP682">
        <v>1.49658</v>
      </c>
      <c r="JQ682">
        <v>2.34619</v>
      </c>
      <c r="JR682">
        <v>1.54907</v>
      </c>
      <c r="JS682">
        <v>2.36938</v>
      </c>
      <c r="JT682">
        <v>36.5523</v>
      </c>
      <c r="JU682">
        <v>24.1751</v>
      </c>
      <c r="JV682">
        <v>18</v>
      </c>
      <c r="JW682">
        <v>483.711</v>
      </c>
      <c r="JX682">
        <v>487.497</v>
      </c>
      <c r="JY682">
        <v>27.0524</v>
      </c>
      <c r="JZ682">
        <v>29.1385</v>
      </c>
      <c r="KA682">
        <v>30.0003</v>
      </c>
      <c r="KB682">
        <v>29.3844</v>
      </c>
      <c r="KC682">
        <v>29.3883</v>
      </c>
      <c r="KD682">
        <v>62.666</v>
      </c>
      <c r="KE682">
        <v>16.7265</v>
      </c>
      <c r="KF682">
        <v>54.39</v>
      </c>
      <c r="KG682">
        <v>27.0269</v>
      </c>
      <c r="KH682">
        <v>1469.69</v>
      </c>
      <c r="KI682">
        <v>20.0386</v>
      </c>
      <c r="KJ682">
        <v>101.835</v>
      </c>
      <c r="KK682">
        <v>91.4028</v>
      </c>
    </row>
    <row r="683" spans="1:297">
      <c r="A683">
        <v>665</v>
      </c>
      <c r="B683">
        <v>1758659641.1</v>
      </c>
      <c r="C683">
        <v>18008.09999990463</v>
      </c>
      <c r="D683" t="s">
        <v>1780</v>
      </c>
      <c r="E683" t="s">
        <v>1781</v>
      </c>
      <c r="F683">
        <v>5</v>
      </c>
      <c r="G683" t="s">
        <v>1413</v>
      </c>
      <c r="H683" t="s">
        <v>438</v>
      </c>
      <c r="I683">
        <v>1758659633.314285</v>
      </c>
      <c r="J683">
        <f>(K683)/1000</f>
        <v>0</v>
      </c>
      <c r="K683">
        <f>IF(DP683, AN683, AH683)</f>
        <v>0</v>
      </c>
      <c r="L683">
        <f>IF(DP683, AI683, AG683)</f>
        <v>0</v>
      </c>
      <c r="M683">
        <f>DR683 - IF(AU683&gt;1, L683*DL683*100.0/(AW683), 0)</f>
        <v>0</v>
      </c>
      <c r="N683">
        <f>((T683-J683/2)*M683-L683)/(T683+J683/2)</f>
        <v>0</v>
      </c>
      <c r="O683">
        <f>N683*(DY683+DZ683)/1000.0</f>
        <v>0</v>
      </c>
      <c r="P683">
        <f>(DR683 - IF(AU683&gt;1, L683*DL683*100.0/(AW683), 0))*(DY683+DZ683)/1000.0</f>
        <v>0</v>
      </c>
      <c r="Q683">
        <f>2.0/((1/S683-1/R683)+SIGN(S683)*SQRT((1/S683-1/R683)*(1/S683-1/R683) + 4*DM683/((DM683+1)*(DM683+1))*(2*1/S683*1/R683-1/R683*1/R683)))</f>
        <v>0</v>
      </c>
      <c r="R683">
        <f>IF(LEFT(DN683,1)&lt;&gt;"0",IF(LEFT(DN683,1)="1",3.0,DO683),$D$5+$E$5*(EF683*DY683/($K$5*1000))+$F$5*(EF683*DY683/($K$5*1000))*MAX(MIN(DL683,$J$5),$I$5)*MAX(MIN(DL683,$J$5),$I$5)+$G$5*MAX(MIN(DL683,$J$5),$I$5)*(EF683*DY683/($K$5*1000))+$H$5*(EF683*DY683/($K$5*1000))*(EF683*DY683/($K$5*1000)))</f>
        <v>0</v>
      </c>
      <c r="S683">
        <f>J683*(1000-(1000*0.61365*exp(17.502*W683/(240.97+W683))/(DY683+DZ683)+DT683)/2)/(1000*0.61365*exp(17.502*W683/(240.97+W683))/(DY683+DZ683)-DT683)</f>
        <v>0</v>
      </c>
      <c r="T683">
        <f>1/((DM683+1)/(Q683/1.6)+1/(R683/1.37)) + DM683/((DM683+1)/(Q683/1.6) + DM683/(R683/1.37))</f>
        <v>0</v>
      </c>
      <c r="U683">
        <f>(DH683*DK683)</f>
        <v>0</v>
      </c>
      <c r="V683">
        <f>(EA683+(U683+2*0.95*5.67E-8*(((EA683+$B$9)+273)^4-(EA683+273)^4)-44100*J683)/(1.84*29.3*R683+8*0.95*5.67E-8*(EA683+273)^3))</f>
        <v>0</v>
      </c>
      <c r="W683">
        <f>($C$9*EB683+$D$9*EC683+$E$9*V683)</f>
        <v>0</v>
      </c>
      <c r="X683">
        <f>0.61365*exp(17.502*W683/(240.97+W683))</f>
        <v>0</v>
      </c>
      <c r="Y683">
        <f>(Z683/AA683*100)</f>
        <v>0</v>
      </c>
      <c r="Z683">
        <f>DT683*(DY683+DZ683)/1000</f>
        <v>0</v>
      </c>
      <c r="AA683">
        <f>0.61365*exp(17.502*EA683/(240.97+EA683))</f>
        <v>0</v>
      </c>
      <c r="AB683">
        <f>(X683-DT683*(DY683+DZ683)/1000)</f>
        <v>0</v>
      </c>
      <c r="AC683">
        <f>(-J683*44100)</f>
        <v>0</v>
      </c>
      <c r="AD683">
        <f>2*29.3*R683*0.92*(EA683-W683)</f>
        <v>0</v>
      </c>
      <c r="AE683">
        <f>2*0.95*5.67E-8*(((EA683+$B$9)+273)^4-(W683+273)^4)</f>
        <v>0</v>
      </c>
      <c r="AF683">
        <f>U683+AE683+AC683+AD683</f>
        <v>0</v>
      </c>
      <c r="AG683">
        <f>DX683*AU683*(DS683-DR683*(1000-AU683*DU683)/(1000-AU683*DT683))/(100*DL683)</f>
        <v>0</v>
      </c>
      <c r="AH683">
        <f>1000*DX683*AU683*(DT683-DU683)/(100*DL683*(1000-AU683*DT683))</f>
        <v>0</v>
      </c>
      <c r="AI683">
        <f>(AJ683 - AK683 - DY683*1E3/(8.314*(EA683+273.15)) * AM683/DX683 * AL683) * DX683/(100*DL683) * (1000 - DU683)/1000</f>
        <v>0</v>
      </c>
      <c r="AJ683">
        <v>1489.140629697401</v>
      </c>
      <c r="AK683">
        <v>1442.385636363636</v>
      </c>
      <c r="AL683">
        <v>3.349587195090779</v>
      </c>
      <c r="AM683">
        <v>65.18477943434209</v>
      </c>
      <c r="AN683">
        <f>(AP683 - AO683 + DY683*1E3/(8.314*(EA683+273.15)) * AR683/DX683 * AQ683) * DX683/(100*DL683) * 1000/(1000 - AP683)</f>
        <v>0</v>
      </c>
      <c r="AO683">
        <v>19.99803995565953</v>
      </c>
      <c r="AP683">
        <v>21.79082848484848</v>
      </c>
      <c r="AQ683">
        <v>2.625501731249762E-05</v>
      </c>
      <c r="AR683">
        <v>105.4763033524908</v>
      </c>
      <c r="AS683">
        <v>0</v>
      </c>
      <c r="AT683">
        <v>0</v>
      </c>
      <c r="AU683">
        <f>IF(AS683*$H$15&gt;=AW683,1.0,(AW683/(AW683-AS683*$H$15)))</f>
        <v>0</v>
      </c>
      <c r="AV683">
        <f>(AU683-1)*100</f>
        <v>0</v>
      </c>
      <c r="AW683">
        <f>MAX(0,($B$15+$C$15*EF683)/(1+$D$15*EF683)*DY683/(EA683+273)*$E$15)</f>
        <v>0</v>
      </c>
      <c r="AX683" t="s">
        <v>439</v>
      </c>
      <c r="AY683" t="s">
        <v>439</v>
      </c>
      <c r="AZ683">
        <v>0</v>
      </c>
      <c r="BA683">
        <v>0</v>
      </c>
      <c r="BB683">
        <f>1-AZ683/BA683</f>
        <v>0</v>
      </c>
      <c r="BC683">
        <v>0</v>
      </c>
      <c r="BD683" t="s">
        <v>439</v>
      </c>
      <c r="BE683" t="s">
        <v>439</v>
      </c>
      <c r="BF683">
        <v>0</v>
      </c>
      <c r="BG683">
        <v>0</v>
      </c>
      <c r="BH683">
        <f>1-BF683/BG683</f>
        <v>0</v>
      </c>
      <c r="BI683">
        <v>0.5</v>
      </c>
      <c r="BJ683">
        <f>DI683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439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DH683">
        <f>$B$13*EG683+$C$13*EH683+$F$13*ES683*(1-EV683)</f>
        <v>0</v>
      </c>
      <c r="DI683">
        <f>DH683*DJ683</f>
        <v>0</v>
      </c>
      <c r="DJ683">
        <f>($B$13*$D$11+$C$13*$D$11+$F$13*((FF683+EX683)/MAX(FF683+EX683+FG683, 0.1)*$I$11+FG683/MAX(FF683+EX683+FG683, 0.1)*$J$11))/($B$13+$C$13+$F$13)</f>
        <v>0</v>
      </c>
      <c r="DK683">
        <f>($B$13*$K$11+$C$13*$K$11+$F$13*((FF683+EX683)/MAX(FF683+EX683+FG683, 0.1)*$P$11+FG683/MAX(FF683+EX683+FG683, 0.1)*$Q$11))/($B$13+$C$13+$F$13)</f>
        <v>0</v>
      </c>
      <c r="DL683">
        <v>5.79</v>
      </c>
      <c r="DM683">
        <v>0.5</v>
      </c>
      <c r="DN683" t="s">
        <v>440</v>
      </c>
      <c r="DO683">
        <v>2</v>
      </c>
      <c r="DP683" t="b">
        <v>1</v>
      </c>
      <c r="DQ683">
        <v>1758659633.314285</v>
      </c>
      <c r="DR683">
        <v>1386.806428571429</v>
      </c>
      <c r="DS683">
        <v>1443.448928571429</v>
      </c>
      <c r="DT683">
        <v>21.77615357142857</v>
      </c>
      <c r="DU683">
        <v>19.95783928571429</v>
      </c>
      <c r="DV683">
        <v>1387.476428571429</v>
      </c>
      <c r="DW683">
        <v>21.49976428571428</v>
      </c>
      <c r="DX683">
        <v>500.0105714285714</v>
      </c>
      <c r="DY683">
        <v>90.22650714285714</v>
      </c>
      <c r="DZ683">
        <v>0.06801270357142856</v>
      </c>
      <c r="EA683">
        <v>28.71568928571429</v>
      </c>
      <c r="EB683">
        <v>30.02321071428571</v>
      </c>
      <c r="EC683">
        <v>999.9000000000002</v>
      </c>
      <c r="ED683">
        <v>0</v>
      </c>
      <c r="EE683">
        <v>0</v>
      </c>
      <c r="EF683">
        <v>10011.67928571429</v>
      </c>
      <c r="EG683">
        <v>0</v>
      </c>
      <c r="EH683">
        <v>11.3535</v>
      </c>
      <c r="EI683">
        <v>-56.64257142857144</v>
      </c>
      <c r="EJ683">
        <v>1417.678571428571</v>
      </c>
      <c r="EK683">
        <v>1472.845</v>
      </c>
      <c r="EL683">
        <v>1.818311071428572</v>
      </c>
      <c r="EM683">
        <v>1443.448928571429</v>
      </c>
      <c r="EN683">
        <v>19.95783928571429</v>
      </c>
      <c r="EO683">
        <v>1.964786785714286</v>
      </c>
      <c r="EP683">
        <v>1.800726428571429</v>
      </c>
      <c r="EQ683">
        <v>17.163375</v>
      </c>
      <c r="ER683">
        <v>15.793075</v>
      </c>
      <c r="ES683">
        <v>2000.019642857143</v>
      </c>
      <c r="ET683">
        <v>0.9799979999999998</v>
      </c>
      <c r="EU683">
        <v>0.0200022</v>
      </c>
      <c r="EV683">
        <v>0</v>
      </c>
      <c r="EW683">
        <v>1043.127857142857</v>
      </c>
      <c r="EX683">
        <v>5.00078</v>
      </c>
      <c r="EY683">
        <v>20362.99642857143</v>
      </c>
      <c r="EZ683">
        <v>16379.77857142857</v>
      </c>
      <c r="FA683">
        <v>39.51107142857143</v>
      </c>
      <c r="FB683">
        <v>40.32132142857143</v>
      </c>
      <c r="FC683">
        <v>39.98860714285713</v>
      </c>
      <c r="FD683">
        <v>40.05778571428571</v>
      </c>
      <c r="FE683">
        <v>40.77664285714286</v>
      </c>
      <c r="FF683">
        <v>1955.114285714286</v>
      </c>
      <c r="FG683">
        <v>39.90071428571429</v>
      </c>
      <c r="FH683">
        <v>0</v>
      </c>
      <c r="FI683">
        <v>1758659639.4</v>
      </c>
      <c r="FJ683">
        <v>0</v>
      </c>
      <c r="FK683">
        <v>1043.1852</v>
      </c>
      <c r="FL683">
        <v>-2.526923061982945</v>
      </c>
      <c r="FM683">
        <v>-27.01538461035091</v>
      </c>
      <c r="FN683">
        <v>20362.656</v>
      </c>
      <c r="FO683">
        <v>15</v>
      </c>
      <c r="FP683">
        <v>0</v>
      </c>
      <c r="FQ683" t="s">
        <v>441</v>
      </c>
      <c r="FR683">
        <v>1746989605.5</v>
      </c>
      <c r="FS683">
        <v>1746989593.5</v>
      </c>
      <c r="FT683">
        <v>0</v>
      </c>
      <c r="FU683">
        <v>-0.274</v>
      </c>
      <c r="FV683">
        <v>-0.002</v>
      </c>
      <c r="FW683">
        <v>2.549</v>
      </c>
      <c r="FX683">
        <v>0.129</v>
      </c>
      <c r="FY683">
        <v>420</v>
      </c>
      <c r="FZ683">
        <v>17</v>
      </c>
      <c r="GA683">
        <v>0.02</v>
      </c>
      <c r="GB683">
        <v>0.04</v>
      </c>
      <c r="GC683">
        <v>-56.60764500000001</v>
      </c>
      <c r="GD683">
        <v>-0.5574776735458599</v>
      </c>
      <c r="GE683">
        <v>0.1253466093478401</v>
      </c>
      <c r="GF683">
        <v>0</v>
      </c>
      <c r="GG683">
        <v>1043.245588235294</v>
      </c>
      <c r="GH683">
        <v>-1.56103895384677</v>
      </c>
      <c r="GI683">
        <v>0.3226014767522903</v>
      </c>
      <c r="GJ683">
        <v>0</v>
      </c>
      <c r="GK683">
        <v>1.83907875</v>
      </c>
      <c r="GL683">
        <v>-0.4334522701688604</v>
      </c>
      <c r="GM683">
        <v>0.0429386233004448</v>
      </c>
      <c r="GN683">
        <v>0</v>
      </c>
      <c r="GO683">
        <v>0</v>
      </c>
      <c r="GP683">
        <v>3</v>
      </c>
      <c r="GQ683" t="s">
        <v>459</v>
      </c>
      <c r="GR683">
        <v>3.10218</v>
      </c>
      <c r="GS683">
        <v>2.72638</v>
      </c>
      <c r="GT683">
        <v>0.198366</v>
      </c>
      <c r="GU683">
        <v>0.203126</v>
      </c>
      <c r="GV683">
        <v>0.100391</v>
      </c>
      <c r="GW683">
        <v>0.0957773</v>
      </c>
      <c r="GX683">
        <v>20928.6</v>
      </c>
      <c r="GY683">
        <v>18911.2</v>
      </c>
      <c r="GZ683">
        <v>26671.1</v>
      </c>
      <c r="HA683">
        <v>23954.2</v>
      </c>
      <c r="HB683">
        <v>38409.9</v>
      </c>
      <c r="HC683">
        <v>32036.2</v>
      </c>
      <c r="HD683">
        <v>46577.1</v>
      </c>
      <c r="HE683">
        <v>37902.6</v>
      </c>
      <c r="HF683">
        <v>1.86775</v>
      </c>
      <c r="HG683">
        <v>1.85113</v>
      </c>
      <c r="HH683">
        <v>0.181533</v>
      </c>
      <c r="HI683">
        <v>0</v>
      </c>
      <c r="HJ683">
        <v>27.0523</v>
      </c>
      <c r="HK683">
        <v>999.9</v>
      </c>
      <c r="HL683">
        <v>44.5</v>
      </c>
      <c r="HM683">
        <v>32.1</v>
      </c>
      <c r="HN683">
        <v>23.6852</v>
      </c>
      <c r="HO683">
        <v>60.0523</v>
      </c>
      <c r="HP683">
        <v>22.3518</v>
      </c>
      <c r="HQ683">
        <v>1</v>
      </c>
      <c r="HR683">
        <v>0.145114</v>
      </c>
      <c r="HS683">
        <v>0.365588</v>
      </c>
      <c r="HT683">
        <v>20.2795</v>
      </c>
      <c r="HU683">
        <v>5.2098</v>
      </c>
      <c r="HV683">
        <v>11.98</v>
      </c>
      <c r="HW683">
        <v>4.96285</v>
      </c>
      <c r="HX683">
        <v>3.27433</v>
      </c>
      <c r="HY683">
        <v>9999</v>
      </c>
      <c r="HZ683">
        <v>9999</v>
      </c>
      <c r="IA683">
        <v>9999</v>
      </c>
      <c r="IB683">
        <v>999.9</v>
      </c>
      <c r="IC683">
        <v>1.86391</v>
      </c>
      <c r="ID683">
        <v>1.86007</v>
      </c>
      <c r="IE683">
        <v>1.8584</v>
      </c>
      <c r="IF683">
        <v>1.85976</v>
      </c>
      <c r="IG683">
        <v>1.85989</v>
      </c>
      <c r="IH683">
        <v>1.85837</v>
      </c>
      <c r="II683">
        <v>1.85745</v>
      </c>
      <c r="IJ683">
        <v>1.85242</v>
      </c>
      <c r="IK683">
        <v>0</v>
      </c>
      <c r="IL683">
        <v>0</v>
      </c>
      <c r="IM683">
        <v>0</v>
      </c>
      <c r="IN683">
        <v>0</v>
      </c>
      <c r="IO683" t="s">
        <v>443</v>
      </c>
      <c r="IP683" t="s">
        <v>444</v>
      </c>
      <c r="IQ683" t="s">
        <v>445</v>
      </c>
      <c r="IR683" t="s">
        <v>445</v>
      </c>
      <c r="IS683" t="s">
        <v>445</v>
      </c>
      <c r="IT683" t="s">
        <v>445</v>
      </c>
      <c r="IU683">
        <v>0</v>
      </c>
      <c r="IV683">
        <v>100</v>
      </c>
      <c r="IW683">
        <v>100</v>
      </c>
      <c r="IX683">
        <v>-0.64</v>
      </c>
      <c r="IY683">
        <v>0.2767</v>
      </c>
      <c r="IZ683">
        <v>-1.101190050776656</v>
      </c>
      <c r="JA683">
        <v>-0.0009077452495023094</v>
      </c>
      <c r="JB683">
        <v>1.260287539409167E-06</v>
      </c>
      <c r="JC683">
        <v>-2.747980142854786E-10</v>
      </c>
      <c r="JD683">
        <v>0.01164710740424388</v>
      </c>
      <c r="JE683">
        <v>0.002354074995816399</v>
      </c>
      <c r="JF683">
        <v>0.0004967520844642659</v>
      </c>
      <c r="JG683">
        <v>-1.558376616488758E-06</v>
      </c>
      <c r="JH683">
        <v>1</v>
      </c>
      <c r="JI683">
        <v>1955</v>
      </c>
      <c r="JJ683">
        <v>1</v>
      </c>
      <c r="JK683">
        <v>26</v>
      </c>
      <c r="JL683">
        <v>194500.6</v>
      </c>
      <c r="JM683">
        <v>194500.8</v>
      </c>
      <c r="JN683">
        <v>3.15308</v>
      </c>
      <c r="JO683">
        <v>2.60376</v>
      </c>
      <c r="JP683">
        <v>1.49658</v>
      </c>
      <c r="JQ683">
        <v>2.34619</v>
      </c>
      <c r="JR683">
        <v>1.54907</v>
      </c>
      <c r="JS683">
        <v>2.4707</v>
      </c>
      <c r="JT683">
        <v>36.5523</v>
      </c>
      <c r="JU683">
        <v>24.1838</v>
      </c>
      <c r="JV683">
        <v>18</v>
      </c>
      <c r="JW683">
        <v>483.536</v>
      </c>
      <c r="JX683">
        <v>487.565</v>
      </c>
      <c r="JY683">
        <v>27.028</v>
      </c>
      <c r="JZ683">
        <v>29.1385</v>
      </c>
      <c r="KA683">
        <v>30</v>
      </c>
      <c r="KB683">
        <v>29.3844</v>
      </c>
      <c r="KC683">
        <v>29.3866</v>
      </c>
      <c r="KD683">
        <v>63.2758</v>
      </c>
      <c r="KE683">
        <v>16.7265</v>
      </c>
      <c r="KF683">
        <v>54.39</v>
      </c>
      <c r="KG683">
        <v>27.0021</v>
      </c>
      <c r="KH683">
        <v>1489.73</v>
      </c>
      <c r="KI683">
        <v>20.0535</v>
      </c>
      <c r="KJ683">
        <v>101.834</v>
      </c>
      <c r="KK683">
        <v>91.4027</v>
      </c>
    </row>
    <row r="684" spans="1:297">
      <c r="A684">
        <v>666</v>
      </c>
      <c r="B684">
        <v>1758659646.1</v>
      </c>
      <c r="C684">
        <v>18013.09999990463</v>
      </c>
      <c r="D684" t="s">
        <v>1782</v>
      </c>
      <c r="E684" t="s">
        <v>1783</v>
      </c>
      <c r="F684">
        <v>5</v>
      </c>
      <c r="G684" t="s">
        <v>1413</v>
      </c>
      <c r="H684" t="s">
        <v>438</v>
      </c>
      <c r="I684">
        <v>1758659638.6</v>
      </c>
      <c r="J684">
        <f>(K684)/1000</f>
        <v>0</v>
      </c>
      <c r="K684">
        <f>IF(DP684, AN684, AH684)</f>
        <v>0</v>
      </c>
      <c r="L684">
        <f>IF(DP684, AI684, AG684)</f>
        <v>0</v>
      </c>
      <c r="M684">
        <f>DR684 - IF(AU684&gt;1, L684*DL684*100.0/(AW684), 0)</f>
        <v>0</v>
      </c>
      <c r="N684">
        <f>((T684-J684/2)*M684-L684)/(T684+J684/2)</f>
        <v>0</v>
      </c>
      <c r="O684">
        <f>N684*(DY684+DZ684)/1000.0</f>
        <v>0</v>
      </c>
      <c r="P684">
        <f>(DR684 - IF(AU684&gt;1, L684*DL684*100.0/(AW684), 0))*(DY684+DZ684)/1000.0</f>
        <v>0</v>
      </c>
      <c r="Q684">
        <f>2.0/((1/S684-1/R684)+SIGN(S684)*SQRT((1/S684-1/R684)*(1/S684-1/R684) + 4*DM684/((DM684+1)*(DM684+1))*(2*1/S684*1/R684-1/R684*1/R684)))</f>
        <v>0</v>
      </c>
      <c r="R684">
        <f>IF(LEFT(DN684,1)&lt;&gt;"0",IF(LEFT(DN684,1)="1",3.0,DO684),$D$5+$E$5*(EF684*DY684/($K$5*1000))+$F$5*(EF684*DY684/($K$5*1000))*MAX(MIN(DL684,$J$5),$I$5)*MAX(MIN(DL684,$J$5),$I$5)+$G$5*MAX(MIN(DL684,$J$5),$I$5)*(EF684*DY684/($K$5*1000))+$H$5*(EF684*DY684/($K$5*1000))*(EF684*DY684/($K$5*1000)))</f>
        <v>0</v>
      </c>
      <c r="S684">
        <f>J684*(1000-(1000*0.61365*exp(17.502*W684/(240.97+W684))/(DY684+DZ684)+DT684)/2)/(1000*0.61365*exp(17.502*W684/(240.97+W684))/(DY684+DZ684)-DT684)</f>
        <v>0</v>
      </c>
      <c r="T684">
        <f>1/((DM684+1)/(Q684/1.6)+1/(R684/1.37)) + DM684/((DM684+1)/(Q684/1.6) + DM684/(R684/1.37))</f>
        <v>0</v>
      </c>
      <c r="U684">
        <f>(DH684*DK684)</f>
        <v>0</v>
      </c>
      <c r="V684">
        <f>(EA684+(U684+2*0.95*5.67E-8*(((EA684+$B$9)+273)^4-(EA684+273)^4)-44100*J684)/(1.84*29.3*R684+8*0.95*5.67E-8*(EA684+273)^3))</f>
        <v>0</v>
      </c>
      <c r="W684">
        <f>($C$9*EB684+$D$9*EC684+$E$9*V684)</f>
        <v>0</v>
      </c>
      <c r="X684">
        <f>0.61365*exp(17.502*W684/(240.97+W684))</f>
        <v>0</v>
      </c>
      <c r="Y684">
        <f>(Z684/AA684*100)</f>
        <v>0</v>
      </c>
      <c r="Z684">
        <f>DT684*(DY684+DZ684)/1000</f>
        <v>0</v>
      </c>
      <c r="AA684">
        <f>0.61365*exp(17.502*EA684/(240.97+EA684))</f>
        <v>0</v>
      </c>
      <c r="AB684">
        <f>(X684-DT684*(DY684+DZ684)/1000)</f>
        <v>0</v>
      </c>
      <c r="AC684">
        <f>(-J684*44100)</f>
        <v>0</v>
      </c>
      <c r="AD684">
        <f>2*29.3*R684*0.92*(EA684-W684)</f>
        <v>0</v>
      </c>
      <c r="AE684">
        <f>2*0.95*5.67E-8*(((EA684+$B$9)+273)^4-(W684+273)^4)</f>
        <v>0</v>
      </c>
      <c r="AF684">
        <f>U684+AE684+AC684+AD684</f>
        <v>0</v>
      </c>
      <c r="AG684">
        <f>DX684*AU684*(DS684-DR684*(1000-AU684*DU684)/(1000-AU684*DT684))/(100*DL684)</f>
        <v>0</v>
      </c>
      <c r="AH684">
        <f>1000*DX684*AU684*(DT684-DU684)/(100*DL684*(1000-AU684*DT684))</f>
        <v>0</v>
      </c>
      <c r="AI684">
        <f>(AJ684 - AK684 - DY684*1E3/(8.314*(EA684+273.15)) * AM684/DX684 * AL684) * DX684/(100*DL684) * (1000 - DU684)/1000</f>
        <v>0</v>
      </c>
      <c r="AJ684">
        <v>1506.483242393108</v>
      </c>
      <c r="AK684">
        <v>1459.583151515151</v>
      </c>
      <c r="AL684">
        <v>3.443119319597835</v>
      </c>
      <c r="AM684">
        <v>65.18477943434209</v>
      </c>
      <c r="AN684">
        <f>(AP684 - AO684 + DY684*1E3/(8.314*(EA684+273.15)) * AR684/DX684 * AQ684) * DX684/(100*DL684) * 1000/(1000 - AP684)</f>
        <v>0</v>
      </c>
      <c r="AO684">
        <v>20.00043714011423</v>
      </c>
      <c r="AP684">
        <v>21.78919090909091</v>
      </c>
      <c r="AQ684">
        <v>-1.32473384221579E-05</v>
      </c>
      <c r="AR684">
        <v>105.4763033524908</v>
      </c>
      <c r="AS684">
        <v>0</v>
      </c>
      <c r="AT684">
        <v>0</v>
      </c>
      <c r="AU684">
        <f>IF(AS684*$H$15&gt;=AW684,1.0,(AW684/(AW684-AS684*$H$15)))</f>
        <v>0</v>
      </c>
      <c r="AV684">
        <f>(AU684-1)*100</f>
        <v>0</v>
      </c>
      <c r="AW684">
        <f>MAX(0,($B$15+$C$15*EF684)/(1+$D$15*EF684)*DY684/(EA684+273)*$E$15)</f>
        <v>0</v>
      </c>
      <c r="AX684" t="s">
        <v>439</v>
      </c>
      <c r="AY684" t="s">
        <v>439</v>
      </c>
      <c r="AZ684">
        <v>0</v>
      </c>
      <c r="BA684">
        <v>0</v>
      </c>
      <c r="BB684">
        <f>1-AZ684/BA684</f>
        <v>0</v>
      </c>
      <c r="BC684">
        <v>0</v>
      </c>
      <c r="BD684" t="s">
        <v>439</v>
      </c>
      <c r="BE684" t="s">
        <v>439</v>
      </c>
      <c r="BF684">
        <v>0</v>
      </c>
      <c r="BG684">
        <v>0</v>
      </c>
      <c r="BH684">
        <f>1-BF684/BG684</f>
        <v>0</v>
      </c>
      <c r="BI684">
        <v>0.5</v>
      </c>
      <c r="BJ684">
        <f>DI684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439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DH684">
        <f>$B$13*EG684+$C$13*EH684+$F$13*ES684*(1-EV684)</f>
        <v>0</v>
      </c>
      <c r="DI684">
        <f>DH684*DJ684</f>
        <v>0</v>
      </c>
      <c r="DJ684">
        <f>($B$13*$D$11+$C$13*$D$11+$F$13*((FF684+EX684)/MAX(FF684+EX684+FG684, 0.1)*$I$11+FG684/MAX(FF684+EX684+FG684, 0.1)*$J$11))/($B$13+$C$13+$F$13)</f>
        <v>0</v>
      </c>
      <c r="DK684">
        <f>($B$13*$K$11+$C$13*$K$11+$F$13*((FF684+EX684)/MAX(FF684+EX684+FG684, 0.1)*$P$11+FG684/MAX(FF684+EX684+FG684, 0.1)*$Q$11))/($B$13+$C$13+$F$13)</f>
        <v>0</v>
      </c>
      <c r="DL684">
        <v>5.79</v>
      </c>
      <c r="DM684">
        <v>0.5</v>
      </c>
      <c r="DN684" t="s">
        <v>440</v>
      </c>
      <c r="DO684">
        <v>2</v>
      </c>
      <c r="DP684" t="b">
        <v>1</v>
      </c>
      <c r="DQ684">
        <v>1758659638.6</v>
      </c>
      <c r="DR684">
        <v>1404.404074074074</v>
      </c>
      <c r="DS684">
        <v>1461.160740740741</v>
      </c>
      <c r="DT684">
        <v>21.78316296296296</v>
      </c>
      <c r="DU684">
        <v>19.98782962962963</v>
      </c>
      <c r="DV684">
        <v>1405.055925925926</v>
      </c>
      <c r="DW684">
        <v>21.50662592592593</v>
      </c>
      <c r="DX684">
        <v>500.0395555555555</v>
      </c>
      <c r="DY684">
        <v>90.22646296296296</v>
      </c>
      <c r="DZ684">
        <v>0.06799704814814815</v>
      </c>
      <c r="EA684">
        <v>28.71273703703703</v>
      </c>
      <c r="EB684">
        <v>30.02081851851852</v>
      </c>
      <c r="EC684">
        <v>999.9000000000001</v>
      </c>
      <c r="ED684">
        <v>0</v>
      </c>
      <c r="EE684">
        <v>0</v>
      </c>
      <c r="EF684">
        <v>10010.71925925926</v>
      </c>
      <c r="EG684">
        <v>0</v>
      </c>
      <c r="EH684">
        <v>11.3535</v>
      </c>
      <c r="EI684">
        <v>-56.75699259259259</v>
      </c>
      <c r="EJ684">
        <v>1435.677777777778</v>
      </c>
      <c r="EK684">
        <v>1490.963703703704</v>
      </c>
      <c r="EL684">
        <v>1.795328148148148</v>
      </c>
      <c r="EM684">
        <v>1461.160740740741</v>
      </c>
      <c r="EN684">
        <v>19.98782962962963</v>
      </c>
      <c r="EO684">
        <v>1.965418148148148</v>
      </c>
      <c r="EP684">
        <v>1.803430740740741</v>
      </c>
      <c r="EQ684">
        <v>17.16845925925926</v>
      </c>
      <c r="ER684">
        <v>15.81655555555555</v>
      </c>
      <c r="ES684">
        <v>2000.011481481481</v>
      </c>
      <c r="ET684">
        <v>0.9799979999999998</v>
      </c>
      <c r="EU684">
        <v>0.0200022</v>
      </c>
      <c r="EV684">
        <v>0</v>
      </c>
      <c r="EW684">
        <v>1042.921111111111</v>
      </c>
      <c r="EX684">
        <v>5.00078</v>
      </c>
      <c r="EY684">
        <v>20360.12962962963</v>
      </c>
      <c r="EZ684">
        <v>16379.71111111111</v>
      </c>
      <c r="FA684">
        <v>39.5184074074074</v>
      </c>
      <c r="FB684">
        <v>40.32392592592592</v>
      </c>
      <c r="FC684">
        <v>40.03207407407407</v>
      </c>
      <c r="FD684">
        <v>40.06918518518518</v>
      </c>
      <c r="FE684">
        <v>40.78451851851851</v>
      </c>
      <c r="FF684">
        <v>1955.109259259259</v>
      </c>
      <c r="FG684">
        <v>39.9</v>
      </c>
      <c r="FH684">
        <v>0</v>
      </c>
      <c r="FI684">
        <v>1758659644.8</v>
      </c>
      <c r="FJ684">
        <v>0</v>
      </c>
      <c r="FK684">
        <v>1042.993076923077</v>
      </c>
      <c r="FL684">
        <v>-2.415042739069976</v>
      </c>
      <c r="FM684">
        <v>-34.74871800090561</v>
      </c>
      <c r="FN684">
        <v>20359.79230769231</v>
      </c>
      <c r="FO684">
        <v>15</v>
      </c>
      <c r="FP684">
        <v>0</v>
      </c>
      <c r="FQ684" t="s">
        <v>441</v>
      </c>
      <c r="FR684">
        <v>1746989605.5</v>
      </c>
      <c r="FS684">
        <v>1746989593.5</v>
      </c>
      <c r="FT684">
        <v>0</v>
      </c>
      <c r="FU684">
        <v>-0.274</v>
      </c>
      <c r="FV684">
        <v>-0.002</v>
      </c>
      <c r="FW684">
        <v>2.549</v>
      </c>
      <c r="FX684">
        <v>0.129</v>
      </c>
      <c r="FY684">
        <v>420</v>
      </c>
      <c r="FZ684">
        <v>17</v>
      </c>
      <c r="GA684">
        <v>0.02</v>
      </c>
      <c r="GB684">
        <v>0.04</v>
      </c>
      <c r="GC684">
        <v>-56.70680243902439</v>
      </c>
      <c r="GD684">
        <v>-1.014873867595732</v>
      </c>
      <c r="GE684">
        <v>0.1601380722663202</v>
      </c>
      <c r="GF684">
        <v>0</v>
      </c>
      <c r="GG684">
        <v>1043.095</v>
      </c>
      <c r="GH684">
        <v>-2.282811307343302</v>
      </c>
      <c r="GI684">
        <v>0.3715092430169755</v>
      </c>
      <c r="GJ684">
        <v>0</v>
      </c>
      <c r="GK684">
        <v>1.812691707317073</v>
      </c>
      <c r="GL684">
        <v>-0.2598263414634164</v>
      </c>
      <c r="GM684">
        <v>0.02984349844646391</v>
      </c>
      <c r="GN684">
        <v>0</v>
      </c>
      <c r="GO684">
        <v>0</v>
      </c>
      <c r="GP684">
        <v>3</v>
      </c>
      <c r="GQ684" t="s">
        <v>459</v>
      </c>
      <c r="GR684">
        <v>3.10241</v>
      </c>
      <c r="GS684">
        <v>2.72601</v>
      </c>
      <c r="GT684">
        <v>0.199779</v>
      </c>
      <c r="GU684">
        <v>0.204511</v>
      </c>
      <c r="GV684">
        <v>0.100381</v>
      </c>
      <c r="GW684">
        <v>0.09579699999999999</v>
      </c>
      <c r="GX684">
        <v>20891.8</v>
      </c>
      <c r="GY684">
        <v>18878.4</v>
      </c>
      <c r="GZ684">
        <v>26671.3</v>
      </c>
      <c r="HA684">
        <v>23954.2</v>
      </c>
      <c r="HB684">
        <v>38410.4</v>
      </c>
      <c r="HC684">
        <v>32036</v>
      </c>
      <c r="HD684">
        <v>46577</v>
      </c>
      <c r="HE684">
        <v>37902.9</v>
      </c>
      <c r="HF684">
        <v>1.86843</v>
      </c>
      <c r="HG684">
        <v>1.85082</v>
      </c>
      <c r="HH684">
        <v>0.182278</v>
      </c>
      <c r="HI684">
        <v>0</v>
      </c>
      <c r="HJ684">
        <v>27.0523</v>
      </c>
      <c r="HK684">
        <v>999.9</v>
      </c>
      <c r="HL684">
        <v>44.5</v>
      </c>
      <c r="HM684">
        <v>32.1</v>
      </c>
      <c r="HN684">
        <v>23.685</v>
      </c>
      <c r="HO684">
        <v>60.1223</v>
      </c>
      <c r="HP684">
        <v>22.3758</v>
      </c>
      <c r="HQ684">
        <v>1</v>
      </c>
      <c r="HR684">
        <v>0.145064</v>
      </c>
      <c r="HS684">
        <v>0.393418</v>
      </c>
      <c r="HT684">
        <v>20.2795</v>
      </c>
      <c r="HU684">
        <v>5.20965</v>
      </c>
      <c r="HV684">
        <v>11.98</v>
      </c>
      <c r="HW684">
        <v>4.96275</v>
      </c>
      <c r="HX684">
        <v>3.27438</v>
      </c>
      <c r="HY684">
        <v>9999</v>
      </c>
      <c r="HZ684">
        <v>9999</v>
      </c>
      <c r="IA684">
        <v>9999</v>
      </c>
      <c r="IB684">
        <v>999.9</v>
      </c>
      <c r="IC684">
        <v>1.86389</v>
      </c>
      <c r="ID684">
        <v>1.86006</v>
      </c>
      <c r="IE684">
        <v>1.85841</v>
      </c>
      <c r="IF684">
        <v>1.85975</v>
      </c>
      <c r="IG684">
        <v>1.85989</v>
      </c>
      <c r="IH684">
        <v>1.85837</v>
      </c>
      <c r="II684">
        <v>1.85745</v>
      </c>
      <c r="IJ684">
        <v>1.85242</v>
      </c>
      <c r="IK684">
        <v>0</v>
      </c>
      <c r="IL684">
        <v>0</v>
      </c>
      <c r="IM684">
        <v>0</v>
      </c>
      <c r="IN684">
        <v>0</v>
      </c>
      <c r="IO684" t="s">
        <v>443</v>
      </c>
      <c r="IP684" t="s">
        <v>444</v>
      </c>
      <c r="IQ684" t="s">
        <v>445</v>
      </c>
      <c r="IR684" t="s">
        <v>445</v>
      </c>
      <c r="IS684" t="s">
        <v>445</v>
      </c>
      <c r="IT684" t="s">
        <v>445</v>
      </c>
      <c r="IU684">
        <v>0</v>
      </c>
      <c r="IV684">
        <v>100</v>
      </c>
      <c r="IW684">
        <v>100</v>
      </c>
      <c r="IX684">
        <v>-0.62</v>
      </c>
      <c r="IY684">
        <v>0.2766</v>
      </c>
      <c r="IZ684">
        <v>-1.101190050776656</v>
      </c>
      <c r="JA684">
        <v>-0.0009077452495023094</v>
      </c>
      <c r="JB684">
        <v>1.260287539409167E-06</v>
      </c>
      <c r="JC684">
        <v>-2.747980142854786E-10</v>
      </c>
      <c r="JD684">
        <v>0.01164710740424388</v>
      </c>
      <c r="JE684">
        <v>0.002354074995816399</v>
      </c>
      <c r="JF684">
        <v>0.0004967520844642659</v>
      </c>
      <c r="JG684">
        <v>-1.558376616488758E-06</v>
      </c>
      <c r="JH684">
        <v>1</v>
      </c>
      <c r="JI684">
        <v>1955</v>
      </c>
      <c r="JJ684">
        <v>1</v>
      </c>
      <c r="JK684">
        <v>26</v>
      </c>
      <c r="JL684">
        <v>194500.7</v>
      </c>
      <c r="JM684">
        <v>194500.9</v>
      </c>
      <c r="JN684">
        <v>3.17993</v>
      </c>
      <c r="JO684">
        <v>2.60254</v>
      </c>
      <c r="JP684">
        <v>1.49658</v>
      </c>
      <c r="JQ684">
        <v>2.34619</v>
      </c>
      <c r="JR684">
        <v>1.54907</v>
      </c>
      <c r="JS684">
        <v>2.44995</v>
      </c>
      <c r="JT684">
        <v>36.5523</v>
      </c>
      <c r="JU684">
        <v>24.1838</v>
      </c>
      <c r="JV684">
        <v>18</v>
      </c>
      <c r="JW684">
        <v>483.913</v>
      </c>
      <c r="JX684">
        <v>487.361</v>
      </c>
      <c r="JY684">
        <v>27.0042</v>
      </c>
      <c r="JZ684">
        <v>29.1385</v>
      </c>
      <c r="KA684">
        <v>30.0002</v>
      </c>
      <c r="KB684">
        <v>29.382</v>
      </c>
      <c r="KC684">
        <v>29.3857</v>
      </c>
      <c r="KD684">
        <v>63.794</v>
      </c>
      <c r="KE684">
        <v>16.7265</v>
      </c>
      <c r="KF684">
        <v>54.39</v>
      </c>
      <c r="KG684">
        <v>26.987</v>
      </c>
      <c r="KH684">
        <v>1503.08</v>
      </c>
      <c r="KI684">
        <v>20.0784</v>
      </c>
      <c r="KJ684">
        <v>101.834</v>
      </c>
      <c r="KK684">
        <v>91.4032</v>
      </c>
    </row>
    <row r="685" spans="1:297">
      <c r="A685">
        <v>667</v>
      </c>
      <c r="B685">
        <v>1758659651.1</v>
      </c>
      <c r="C685">
        <v>18018.09999990463</v>
      </c>
      <c r="D685" t="s">
        <v>1784</v>
      </c>
      <c r="E685" t="s">
        <v>1785</v>
      </c>
      <c r="F685">
        <v>5</v>
      </c>
      <c r="G685" t="s">
        <v>1413</v>
      </c>
      <c r="H685" t="s">
        <v>438</v>
      </c>
      <c r="I685">
        <v>1758659643.314285</v>
      </c>
      <c r="J685">
        <f>(K685)/1000</f>
        <v>0</v>
      </c>
      <c r="K685">
        <f>IF(DP685, AN685, AH685)</f>
        <v>0</v>
      </c>
      <c r="L685">
        <f>IF(DP685, AI685, AG685)</f>
        <v>0</v>
      </c>
      <c r="M685">
        <f>DR685 - IF(AU685&gt;1, L685*DL685*100.0/(AW685), 0)</f>
        <v>0</v>
      </c>
      <c r="N685">
        <f>((T685-J685/2)*M685-L685)/(T685+J685/2)</f>
        <v>0</v>
      </c>
      <c r="O685">
        <f>N685*(DY685+DZ685)/1000.0</f>
        <v>0</v>
      </c>
      <c r="P685">
        <f>(DR685 - IF(AU685&gt;1, L685*DL685*100.0/(AW685), 0))*(DY685+DZ685)/1000.0</f>
        <v>0</v>
      </c>
      <c r="Q685">
        <f>2.0/((1/S685-1/R685)+SIGN(S685)*SQRT((1/S685-1/R685)*(1/S685-1/R685) + 4*DM685/((DM685+1)*(DM685+1))*(2*1/S685*1/R685-1/R685*1/R685)))</f>
        <v>0</v>
      </c>
      <c r="R685">
        <f>IF(LEFT(DN685,1)&lt;&gt;"0",IF(LEFT(DN685,1)="1",3.0,DO685),$D$5+$E$5*(EF685*DY685/($K$5*1000))+$F$5*(EF685*DY685/($K$5*1000))*MAX(MIN(DL685,$J$5),$I$5)*MAX(MIN(DL685,$J$5),$I$5)+$G$5*MAX(MIN(DL685,$J$5),$I$5)*(EF685*DY685/($K$5*1000))+$H$5*(EF685*DY685/($K$5*1000))*(EF685*DY685/($K$5*1000)))</f>
        <v>0</v>
      </c>
      <c r="S685">
        <f>J685*(1000-(1000*0.61365*exp(17.502*W685/(240.97+W685))/(DY685+DZ685)+DT685)/2)/(1000*0.61365*exp(17.502*W685/(240.97+W685))/(DY685+DZ685)-DT685)</f>
        <v>0</v>
      </c>
      <c r="T685">
        <f>1/((DM685+1)/(Q685/1.6)+1/(R685/1.37)) + DM685/((DM685+1)/(Q685/1.6) + DM685/(R685/1.37))</f>
        <v>0</v>
      </c>
      <c r="U685">
        <f>(DH685*DK685)</f>
        <v>0</v>
      </c>
      <c r="V685">
        <f>(EA685+(U685+2*0.95*5.67E-8*(((EA685+$B$9)+273)^4-(EA685+273)^4)-44100*J685)/(1.84*29.3*R685+8*0.95*5.67E-8*(EA685+273)^3))</f>
        <v>0</v>
      </c>
      <c r="W685">
        <f>($C$9*EB685+$D$9*EC685+$E$9*V685)</f>
        <v>0</v>
      </c>
      <c r="X685">
        <f>0.61365*exp(17.502*W685/(240.97+W685))</f>
        <v>0</v>
      </c>
      <c r="Y685">
        <f>(Z685/AA685*100)</f>
        <v>0</v>
      </c>
      <c r="Z685">
        <f>DT685*(DY685+DZ685)/1000</f>
        <v>0</v>
      </c>
      <c r="AA685">
        <f>0.61365*exp(17.502*EA685/(240.97+EA685))</f>
        <v>0</v>
      </c>
      <c r="AB685">
        <f>(X685-DT685*(DY685+DZ685)/1000)</f>
        <v>0</v>
      </c>
      <c r="AC685">
        <f>(-J685*44100)</f>
        <v>0</v>
      </c>
      <c r="AD685">
        <f>2*29.3*R685*0.92*(EA685-W685)</f>
        <v>0</v>
      </c>
      <c r="AE685">
        <f>2*0.95*5.67E-8*(((EA685+$B$9)+273)^4-(W685+273)^4)</f>
        <v>0</v>
      </c>
      <c r="AF685">
        <f>U685+AE685+AC685+AD685</f>
        <v>0</v>
      </c>
      <c r="AG685">
        <f>DX685*AU685*(DS685-DR685*(1000-AU685*DU685)/(1000-AU685*DT685))/(100*DL685)</f>
        <v>0</v>
      </c>
      <c r="AH685">
        <f>1000*DX685*AU685*(DT685-DU685)/(100*DL685*(1000-AU685*DT685))</f>
        <v>0</v>
      </c>
      <c r="AI685">
        <f>(AJ685 - AK685 - DY685*1E3/(8.314*(EA685+273.15)) * AM685/DX685 * AL685) * DX685/(100*DL685) * (1000 - DU685)/1000</f>
        <v>0</v>
      </c>
      <c r="AJ685">
        <v>1523.752213343217</v>
      </c>
      <c r="AK685">
        <v>1476.839333333333</v>
      </c>
      <c r="AL685">
        <v>3.467108574017288</v>
      </c>
      <c r="AM685">
        <v>65.18477943434209</v>
      </c>
      <c r="AN685">
        <f>(AP685 - AO685 + DY685*1E3/(8.314*(EA685+273.15)) * AR685/DX685 * AQ685) * DX685/(100*DL685) * 1000/(1000 - AP685)</f>
        <v>0</v>
      </c>
      <c r="AO685">
        <v>20.00436937983793</v>
      </c>
      <c r="AP685">
        <v>21.77957454545454</v>
      </c>
      <c r="AQ685">
        <v>-2.12644266602447E-05</v>
      </c>
      <c r="AR685">
        <v>105.4763033524908</v>
      </c>
      <c r="AS685">
        <v>0</v>
      </c>
      <c r="AT685">
        <v>0</v>
      </c>
      <c r="AU685">
        <f>IF(AS685*$H$15&gt;=AW685,1.0,(AW685/(AW685-AS685*$H$15)))</f>
        <v>0</v>
      </c>
      <c r="AV685">
        <f>(AU685-1)*100</f>
        <v>0</v>
      </c>
      <c r="AW685">
        <f>MAX(0,($B$15+$C$15*EF685)/(1+$D$15*EF685)*DY685/(EA685+273)*$E$15)</f>
        <v>0</v>
      </c>
      <c r="AX685" t="s">
        <v>439</v>
      </c>
      <c r="AY685" t="s">
        <v>439</v>
      </c>
      <c r="AZ685">
        <v>0</v>
      </c>
      <c r="BA685">
        <v>0</v>
      </c>
      <c r="BB685">
        <f>1-AZ685/BA685</f>
        <v>0</v>
      </c>
      <c r="BC685">
        <v>0</v>
      </c>
      <c r="BD685" t="s">
        <v>439</v>
      </c>
      <c r="BE685" t="s">
        <v>439</v>
      </c>
      <c r="BF685">
        <v>0</v>
      </c>
      <c r="BG685">
        <v>0</v>
      </c>
      <c r="BH685">
        <f>1-BF685/BG685</f>
        <v>0</v>
      </c>
      <c r="BI685">
        <v>0.5</v>
      </c>
      <c r="BJ685">
        <f>DI685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439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DH685">
        <f>$B$13*EG685+$C$13*EH685+$F$13*ES685*(1-EV685)</f>
        <v>0</v>
      </c>
      <c r="DI685">
        <f>DH685*DJ685</f>
        <v>0</v>
      </c>
      <c r="DJ685">
        <f>($B$13*$D$11+$C$13*$D$11+$F$13*((FF685+EX685)/MAX(FF685+EX685+FG685, 0.1)*$I$11+FG685/MAX(FF685+EX685+FG685, 0.1)*$J$11))/($B$13+$C$13+$F$13)</f>
        <v>0</v>
      </c>
      <c r="DK685">
        <f>($B$13*$K$11+$C$13*$K$11+$F$13*((FF685+EX685)/MAX(FF685+EX685+FG685, 0.1)*$P$11+FG685/MAX(FF685+EX685+FG685, 0.1)*$Q$11))/($B$13+$C$13+$F$13)</f>
        <v>0</v>
      </c>
      <c r="DL685">
        <v>5.79</v>
      </c>
      <c r="DM685">
        <v>0.5</v>
      </c>
      <c r="DN685" t="s">
        <v>440</v>
      </c>
      <c r="DO685">
        <v>2</v>
      </c>
      <c r="DP685" t="b">
        <v>1</v>
      </c>
      <c r="DQ685">
        <v>1758659643.314285</v>
      </c>
      <c r="DR685">
        <v>1420.173214285714</v>
      </c>
      <c r="DS685">
        <v>1476.992142857143</v>
      </c>
      <c r="DT685">
        <v>21.78666428571429</v>
      </c>
      <c r="DU685">
        <v>20.00028928571428</v>
      </c>
      <c r="DV685">
        <v>1420.808571428571</v>
      </c>
      <c r="DW685">
        <v>21.51004285714286</v>
      </c>
      <c r="DX685">
        <v>500.0165714285714</v>
      </c>
      <c r="DY685">
        <v>90.22593928571429</v>
      </c>
      <c r="DZ685">
        <v>0.06795574642857143</v>
      </c>
      <c r="EA685">
        <v>28.70986428571429</v>
      </c>
      <c r="EB685">
        <v>30.02200714285714</v>
      </c>
      <c r="EC685">
        <v>999.9000000000002</v>
      </c>
      <c r="ED685">
        <v>0</v>
      </c>
      <c r="EE685">
        <v>0</v>
      </c>
      <c r="EF685">
        <v>10009.31</v>
      </c>
      <c r="EG685">
        <v>0</v>
      </c>
      <c r="EH685">
        <v>11.3535</v>
      </c>
      <c r="EI685">
        <v>-56.8190642857143</v>
      </c>
      <c r="EJ685">
        <v>1451.803214285714</v>
      </c>
      <c r="EK685">
        <v>1507.136785714286</v>
      </c>
      <c r="EL685">
        <v>1.7863725</v>
      </c>
      <c r="EM685">
        <v>1476.992142857143</v>
      </c>
      <c r="EN685">
        <v>20.00028928571428</v>
      </c>
      <c r="EO685">
        <v>1.965721428571429</v>
      </c>
      <c r="EP685">
        <v>1.804544285714286</v>
      </c>
      <c r="EQ685">
        <v>17.17090357142857</v>
      </c>
      <c r="ER685">
        <v>15.82620714285714</v>
      </c>
      <c r="ES685">
        <v>2000.003928571429</v>
      </c>
      <c r="ET685">
        <v>0.9799979999999998</v>
      </c>
      <c r="EU685">
        <v>0.0200022</v>
      </c>
      <c r="EV685">
        <v>0</v>
      </c>
      <c r="EW685">
        <v>1042.7975</v>
      </c>
      <c r="EX685">
        <v>5.00078</v>
      </c>
      <c r="EY685">
        <v>20356.825</v>
      </c>
      <c r="EZ685">
        <v>16379.65</v>
      </c>
      <c r="FA685">
        <v>39.51992857142857</v>
      </c>
      <c r="FB685">
        <v>40.31892857142856</v>
      </c>
      <c r="FC685">
        <v>39.95507142857143</v>
      </c>
      <c r="FD685">
        <v>40.07110714285714</v>
      </c>
      <c r="FE685">
        <v>40.77664285714286</v>
      </c>
      <c r="FF685">
        <v>1955.103571428571</v>
      </c>
      <c r="FG685">
        <v>39.9</v>
      </c>
      <c r="FH685">
        <v>0</v>
      </c>
      <c r="FI685">
        <v>1758659649.6</v>
      </c>
      <c r="FJ685">
        <v>0</v>
      </c>
      <c r="FK685">
        <v>1042.836923076923</v>
      </c>
      <c r="FL685">
        <v>-1.760683765283199</v>
      </c>
      <c r="FM685">
        <v>-48.58803419058496</v>
      </c>
      <c r="FN685">
        <v>20356.52307692308</v>
      </c>
      <c r="FO685">
        <v>15</v>
      </c>
      <c r="FP685">
        <v>0</v>
      </c>
      <c r="FQ685" t="s">
        <v>441</v>
      </c>
      <c r="FR685">
        <v>1746989605.5</v>
      </c>
      <c r="FS685">
        <v>1746989593.5</v>
      </c>
      <c r="FT685">
        <v>0</v>
      </c>
      <c r="FU685">
        <v>-0.274</v>
      </c>
      <c r="FV685">
        <v>-0.002</v>
      </c>
      <c r="FW685">
        <v>2.549</v>
      </c>
      <c r="FX685">
        <v>0.129</v>
      </c>
      <c r="FY685">
        <v>420</v>
      </c>
      <c r="FZ685">
        <v>17</v>
      </c>
      <c r="GA685">
        <v>0.02</v>
      </c>
      <c r="GB685">
        <v>0.04</v>
      </c>
      <c r="GC685">
        <v>-56.78795121951219</v>
      </c>
      <c r="GD685">
        <v>-1.109736585365896</v>
      </c>
      <c r="GE685">
        <v>0.1697494640559826</v>
      </c>
      <c r="GF685">
        <v>0</v>
      </c>
      <c r="GG685">
        <v>1042.964411764706</v>
      </c>
      <c r="GH685">
        <v>-2.079297176007388</v>
      </c>
      <c r="GI685">
        <v>0.3606627166144156</v>
      </c>
      <c r="GJ685">
        <v>0</v>
      </c>
      <c r="GK685">
        <v>1.793579024390244</v>
      </c>
      <c r="GL685">
        <v>-0.1280558885017422</v>
      </c>
      <c r="GM685">
        <v>0.01740506539738388</v>
      </c>
      <c r="GN685">
        <v>0</v>
      </c>
      <c r="GO685">
        <v>0</v>
      </c>
      <c r="GP685">
        <v>3</v>
      </c>
      <c r="GQ685" t="s">
        <v>459</v>
      </c>
      <c r="GR685">
        <v>3.10211</v>
      </c>
      <c r="GS685">
        <v>2.72627</v>
      </c>
      <c r="GT685">
        <v>0.201177</v>
      </c>
      <c r="GU685">
        <v>0.20586</v>
      </c>
      <c r="GV685">
        <v>0.10035</v>
      </c>
      <c r="GW685">
        <v>0.0958191</v>
      </c>
      <c r="GX685">
        <v>20855.4</v>
      </c>
      <c r="GY685">
        <v>18846.4</v>
      </c>
      <c r="GZ685">
        <v>26671.4</v>
      </c>
      <c r="HA685">
        <v>23954.2</v>
      </c>
      <c r="HB685">
        <v>38412.1</v>
      </c>
      <c r="HC685">
        <v>32034.8</v>
      </c>
      <c r="HD685">
        <v>46577.3</v>
      </c>
      <c r="HE685">
        <v>37902.4</v>
      </c>
      <c r="HF685">
        <v>1.86788</v>
      </c>
      <c r="HG685">
        <v>1.85155</v>
      </c>
      <c r="HH685">
        <v>0.181682</v>
      </c>
      <c r="HI685">
        <v>0</v>
      </c>
      <c r="HJ685">
        <v>27.0523</v>
      </c>
      <c r="HK685">
        <v>999.9</v>
      </c>
      <c r="HL685">
        <v>44.5</v>
      </c>
      <c r="HM685">
        <v>32.1</v>
      </c>
      <c r="HN685">
        <v>23.6842</v>
      </c>
      <c r="HO685">
        <v>60.0723</v>
      </c>
      <c r="HP685">
        <v>22.3037</v>
      </c>
      <c r="HQ685">
        <v>1</v>
      </c>
      <c r="HR685">
        <v>0.144868</v>
      </c>
      <c r="HS685">
        <v>0.37723</v>
      </c>
      <c r="HT685">
        <v>20.2795</v>
      </c>
      <c r="HU685">
        <v>5.2095</v>
      </c>
      <c r="HV685">
        <v>11.98</v>
      </c>
      <c r="HW685">
        <v>4.96265</v>
      </c>
      <c r="HX685">
        <v>3.27443</v>
      </c>
      <c r="HY685">
        <v>9999</v>
      </c>
      <c r="HZ685">
        <v>9999</v>
      </c>
      <c r="IA685">
        <v>9999</v>
      </c>
      <c r="IB685">
        <v>999.9</v>
      </c>
      <c r="IC685">
        <v>1.86391</v>
      </c>
      <c r="ID685">
        <v>1.86007</v>
      </c>
      <c r="IE685">
        <v>1.85838</v>
      </c>
      <c r="IF685">
        <v>1.85975</v>
      </c>
      <c r="IG685">
        <v>1.85989</v>
      </c>
      <c r="IH685">
        <v>1.85837</v>
      </c>
      <c r="II685">
        <v>1.85745</v>
      </c>
      <c r="IJ685">
        <v>1.85242</v>
      </c>
      <c r="IK685">
        <v>0</v>
      </c>
      <c r="IL685">
        <v>0</v>
      </c>
      <c r="IM685">
        <v>0</v>
      </c>
      <c r="IN685">
        <v>0</v>
      </c>
      <c r="IO685" t="s">
        <v>443</v>
      </c>
      <c r="IP685" t="s">
        <v>444</v>
      </c>
      <c r="IQ685" t="s">
        <v>445</v>
      </c>
      <c r="IR685" t="s">
        <v>445</v>
      </c>
      <c r="IS685" t="s">
        <v>445</v>
      </c>
      <c r="IT685" t="s">
        <v>445</v>
      </c>
      <c r="IU685">
        <v>0</v>
      </c>
      <c r="IV685">
        <v>100</v>
      </c>
      <c r="IW685">
        <v>100</v>
      </c>
      <c r="IX685">
        <v>-0.61</v>
      </c>
      <c r="IY685">
        <v>0.2765</v>
      </c>
      <c r="IZ685">
        <v>-1.101190050776656</v>
      </c>
      <c r="JA685">
        <v>-0.0009077452495023094</v>
      </c>
      <c r="JB685">
        <v>1.260287539409167E-06</v>
      </c>
      <c r="JC685">
        <v>-2.747980142854786E-10</v>
      </c>
      <c r="JD685">
        <v>0.01164710740424388</v>
      </c>
      <c r="JE685">
        <v>0.002354074995816399</v>
      </c>
      <c r="JF685">
        <v>0.0004967520844642659</v>
      </c>
      <c r="JG685">
        <v>-1.558376616488758E-06</v>
      </c>
      <c r="JH685">
        <v>1</v>
      </c>
      <c r="JI685">
        <v>1955</v>
      </c>
      <c r="JJ685">
        <v>1</v>
      </c>
      <c r="JK685">
        <v>26</v>
      </c>
      <c r="JL685">
        <v>194500.8</v>
      </c>
      <c r="JM685">
        <v>194501</v>
      </c>
      <c r="JN685">
        <v>3.20923</v>
      </c>
      <c r="JO685">
        <v>2.59888</v>
      </c>
      <c r="JP685">
        <v>1.49658</v>
      </c>
      <c r="JQ685">
        <v>2.34619</v>
      </c>
      <c r="JR685">
        <v>1.54907</v>
      </c>
      <c r="JS685">
        <v>2.35229</v>
      </c>
      <c r="JT685">
        <v>36.5523</v>
      </c>
      <c r="JU685">
        <v>24.1663</v>
      </c>
      <c r="JV685">
        <v>18</v>
      </c>
      <c r="JW685">
        <v>483.59</v>
      </c>
      <c r="JX685">
        <v>487.834</v>
      </c>
      <c r="JY685">
        <v>26.9847</v>
      </c>
      <c r="JZ685">
        <v>29.1385</v>
      </c>
      <c r="KA685">
        <v>30</v>
      </c>
      <c r="KB685">
        <v>29.3819</v>
      </c>
      <c r="KC685">
        <v>29.3853</v>
      </c>
      <c r="KD685">
        <v>64.39919999999999</v>
      </c>
      <c r="KE685">
        <v>16.4504</v>
      </c>
      <c r="KF685">
        <v>54.7612</v>
      </c>
      <c r="KG685">
        <v>26.9617</v>
      </c>
      <c r="KH685">
        <v>1523.12</v>
      </c>
      <c r="KI685">
        <v>20.1049</v>
      </c>
      <c r="KJ685">
        <v>101.835</v>
      </c>
      <c r="KK685">
        <v>91.4023</v>
      </c>
    </row>
    <row r="686" spans="1:297">
      <c r="A686">
        <v>668</v>
      </c>
      <c r="B686">
        <v>1758659656.1</v>
      </c>
      <c r="C686">
        <v>18023.09999990463</v>
      </c>
      <c r="D686" t="s">
        <v>1786</v>
      </c>
      <c r="E686" t="s">
        <v>1787</v>
      </c>
      <c r="F686">
        <v>5</v>
      </c>
      <c r="G686" t="s">
        <v>1413</v>
      </c>
      <c r="H686" t="s">
        <v>438</v>
      </c>
      <c r="I686">
        <v>1758659648.6</v>
      </c>
      <c r="J686">
        <f>(K686)/1000</f>
        <v>0</v>
      </c>
      <c r="K686">
        <f>IF(DP686, AN686, AH686)</f>
        <v>0</v>
      </c>
      <c r="L686">
        <f>IF(DP686, AI686, AG686)</f>
        <v>0</v>
      </c>
      <c r="M686">
        <f>DR686 - IF(AU686&gt;1, L686*DL686*100.0/(AW686), 0)</f>
        <v>0</v>
      </c>
      <c r="N686">
        <f>((T686-J686/2)*M686-L686)/(T686+J686/2)</f>
        <v>0</v>
      </c>
      <c r="O686">
        <f>N686*(DY686+DZ686)/1000.0</f>
        <v>0</v>
      </c>
      <c r="P686">
        <f>(DR686 - IF(AU686&gt;1, L686*DL686*100.0/(AW686), 0))*(DY686+DZ686)/1000.0</f>
        <v>0</v>
      </c>
      <c r="Q686">
        <f>2.0/((1/S686-1/R686)+SIGN(S686)*SQRT((1/S686-1/R686)*(1/S686-1/R686) + 4*DM686/((DM686+1)*(DM686+1))*(2*1/S686*1/R686-1/R686*1/R686)))</f>
        <v>0</v>
      </c>
      <c r="R686">
        <f>IF(LEFT(DN686,1)&lt;&gt;"0",IF(LEFT(DN686,1)="1",3.0,DO686),$D$5+$E$5*(EF686*DY686/($K$5*1000))+$F$5*(EF686*DY686/($K$5*1000))*MAX(MIN(DL686,$J$5),$I$5)*MAX(MIN(DL686,$J$5),$I$5)+$G$5*MAX(MIN(DL686,$J$5),$I$5)*(EF686*DY686/($K$5*1000))+$H$5*(EF686*DY686/($K$5*1000))*(EF686*DY686/($K$5*1000)))</f>
        <v>0</v>
      </c>
      <c r="S686">
        <f>J686*(1000-(1000*0.61365*exp(17.502*W686/(240.97+W686))/(DY686+DZ686)+DT686)/2)/(1000*0.61365*exp(17.502*W686/(240.97+W686))/(DY686+DZ686)-DT686)</f>
        <v>0</v>
      </c>
      <c r="T686">
        <f>1/((DM686+1)/(Q686/1.6)+1/(R686/1.37)) + DM686/((DM686+1)/(Q686/1.6) + DM686/(R686/1.37))</f>
        <v>0</v>
      </c>
      <c r="U686">
        <f>(DH686*DK686)</f>
        <v>0</v>
      </c>
      <c r="V686">
        <f>(EA686+(U686+2*0.95*5.67E-8*(((EA686+$B$9)+273)^4-(EA686+273)^4)-44100*J686)/(1.84*29.3*R686+8*0.95*5.67E-8*(EA686+273)^3))</f>
        <v>0</v>
      </c>
      <c r="W686">
        <f>($C$9*EB686+$D$9*EC686+$E$9*V686)</f>
        <v>0</v>
      </c>
      <c r="X686">
        <f>0.61365*exp(17.502*W686/(240.97+W686))</f>
        <v>0</v>
      </c>
      <c r="Y686">
        <f>(Z686/AA686*100)</f>
        <v>0</v>
      </c>
      <c r="Z686">
        <f>DT686*(DY686+DZ686)/1000</f>
        <v>0</v>
      </c>
      <c r="AA686">
        <f>0.61365*exp(17.502*EA686/(240.97+EA686))</f>
        <v>0</v>
      </c>
      <c r="AB686">
        <f>(X686-DT686*(DY686+DZ686)/1000)</f>
        <v>0</v>
      </c>
      <c r="AC686">
        <f>(-J686*44100)</f>
        <v>0</v>
      </c>
      <c r="AD686">
        <f>2*29.3*R686*0.92*(EA686-W686)</f>
        <v>0</v>
      </c>
      <c r="AE686">
        <f>2*0.95*5.67E-8*(((EA686+$B$9)+273)^4-(W686+273)^4)</f>
        <v>0</v>
      </c>
      <c r="AF686">
        <f>U686+AE686+AC686+AD686</f>
        <v>0</v>
      </c>
      <c r="AG686">
        <f>DX686*AU686*(DS686-DR686*(1000-AU686*DU686)/(1000-AU686*DT686))/(100*DL686)</f>
        <v>0</v>
      </c>
      <c r="AH686">
        <f>1000*DX686*AU686*(DT686-DU686)/(100*DL686*(1000-AU686*DT686))</f>
        <v>0</v>
      </c>
      <c r="AI686">
        <f>(AJ686 - AK686 - DY686*1E3/(8.314*(EA686+273.15)) * AM686/DX686 * AL686) * DX686/(100*DL686) * (1000 - DU686)/1000</f>
        <v>0</v>
      </c>
      <c r="AJ686">
        <v>1540.396174405199</v>
      </c>
      <c r="AK686">
        <v>1493.705878787879</v>
      </c>
      <c r="AL686">
        <v>3.375912543717463</v>
      </c>
      <c r="AM686">
        <v>65.18477943434209</v>
      </c>
      <c r="AN686">
        <f>(AP686 - AO686 + DY686*1E3/(8.314*(EA686+273.15)) * AR686/DX686 * AQ686) * DX686/(100*DL686) * 1000/(1000 - AP686)</f>
        <v>0</v>
      </c>
      <c r="AO686">
        <v>20.04655554130419</v>
      </c>
      <c r="AP686">
        <v>21.77689636363636</v>
      </c>
      <c r="AQ686">
        <v>6.811743124402684E-06</v>
      </c>
      <c r="AR686">
        <v>105.4763033524908</v>
      </c>
      <c r="AS686">
        <v>0</v>
      </c>
      <c r="AT686">
        <v>0</v>
      </c>
      <c r="AU686">
        <f>IF(AS686*$H$15&gt;=AW686,1.0,(AW686/(AW686-AS686*$H$15)))</f>
        <v>0</v>
      </c>
      <c r="AV686">
        <f>(AU686-1)*100</f>
        <v>0</v>
      </c>
      <c r="AW686">
        <f>MAX(0,($B$15+$C$15*EF686)/(1+$D$15*EF686)*DY686/(EA686+273)*$E$15)</f>
        <v>0</v>
      </c>
      <c r="AX686" t="s">
        <v>439</v>
      </c>
      <c r="AY686" t="s">
        <v>439</v>
      </c>
      <c r="AZ686">
        <v>0</v>
      </c>
      <c r="BA686">
        <v>0</v>
      </c>
      <c r="BB686">
        <f>1-AZ686/BA686</f>
        <v>0</v>
      </c>
      <c r="BC686">
        <v>0</v>
      </c>
      <c r="BD686" t="s">
        <v>439</v>
      </c>
      <c r="BE686" t="s">
        <v>439</v>
      </c>
      <c r="BF686">
        <v>0</v>
      </c>
      <c r="BG686">
        <v>0</v>
      </c>
      <c r="BH686">
        <f>1-BF686/BG686</f>
        <v>0</v>
      </c>
      <c r="BI686">
        <v>0.5</v>
      </c>
      <c r="BJ686">
        <f>DI686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439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DH686">
        <f>$B$13*EG686+$C$13*EH686+$F$13*ES686*(1-EV686)</f>
        <v>0</v>
      </c>
      <c r="DI686">
        <f>DH686*DJ686</f>
        <v>0</v>
      </c>
      <c r="DJ686">
        <f>($B$13*$D$11+$C$13*$D$11+$F$13*((FF686+EX686)/MAX(FF686+EX686+FG686, 0.1)*$I$11+FG686/MAX(FF686+EX686+FG686, 0.1)*$J$11))/($B$13+$C$13+$F$13)</f>
        <v>0</v>
      </c>
      <c r="DK686">
        <f>($B$13*$K$11+$C$13*$K$11+$F$13*((FF686+EX686)/MAX(FF686+EX686+FG686, 0.1)*$P$11+FG686/MAX(FF686+EX686+FG686, 0.1)*$Q$11))/($B$13+$C$13+$F$13)</f>
        <v>0</v>
      </c>
      <c r="DL686">
        <v>5.79</v>
      </c>
      <c r="DM686">
        <v>0.5</v>
      </c>
      <c r="DN686" t="s">
        <v>440</v>
      </c>
      <c r="DO686">
        <v>2</v>
      </c>
      <c r="DP686" t="b">
        <v>1</v>
      </c>
      <c r="DQ686">
        <v>1758659648.6</v>
      </c>
      <c r="DR686">
        <v>1437.836296296296</v>
      </c>
      <c r="DS686">
        <v>1494.663703703703</v>
      </c>
      <c r="DT686">
        <v>21.78328148148148</v>
      </c>
      <c r="DU686">
        <v>20.01411111111111</v>
      </c>
      <c r="DV686">
        <v>1438.454444444444</v>
      </c>
      <c r="DW686">
        <v>21.50673333333334</v>
      </c>
      <c r="DX686">
        <v>500.0864444444444</v>
      </c>
      <c r="DY686">
        <v>90.2266851851852</v>
      </c>
      <c r="DZ686">
        <v>0.06781889629629631</v>
      </c>
      <c r="EA686">
        <v>28.7058</v>
      </c>
      <c r="EB686">
        <v>30.01825185185185</v>
      </c>
      <c r="EC686">
        <v>999.9000000000001</v>
      </c>
      <c r="ED686">
        <v>0</v>
      </c>
      <c r="EE686">
        <v>0</v>
      </c>
      <c r="EF686">
        <v>10011.1162962963</v>
      </c>
      <c r="EG686">
        <v>0</v>
      </c>
      <c r="EH686">
        <v>11.3535</v>
      </c>
      <c r="EI686">
        <v>-56.8276074074074</v>
      </c>
      <c r="EJ686">
        <v>1469.854814814815</v>
      </c>
      <c r="EK686">
        <v>1525.191481481481</v>
      </c>
      <c r="EL686">
        <v>1.769172962962963</v>
      </c>
      <c r="EM686">
        <v>1494.663703703703</v>
      </c>
      <c r="EN686">
        <v>20.01411111111111</v>
      </c>
      <c r="EO686">
        <v>1.965432592592593</v>
      </c>
      <c r="EP686">
        <v>1.805805555555556</v>
      </c>
      <c r="EQ686">
        <v>17.16858148148148</v>
      </c>
      <c r="ER686">
        <v>15.83712962962963</v>
      </c>
      <c r="ES686">
        <v>2000</v>
      </c>
      <c r="ET686">
        <v>0.9799979999999998</v>
      </c>
      <c r="EU686">
        <v>0.0200022</v>
      </c>
      <c r="EV686">
        <v>0</v>
      </c>
      <c r="EW686">
        <v>1042.631851851852</v>
      </c>
      <c r="EX686">
        <v>5.00078</v>
      </c>
      <c r="EY686">
        <v>20352.16666666667</v>
      </c>
      <c r="EZ686">
        <v>16379.61851851852</v>
      </c>
      <c r="FA686">
        <v>39.53677777777778</v>
      </c>
      <c r="FB686">
        <v>40.32607407407408</v>
      </c>
      <c r="FC686">
        <v>39.96507407407407</v>
      </c>
      <c r="FD686">
        <v>40.07840740740741</v>
      </c>
      <c r="FE686">
        <v>40.76837037037036</v>
      </c>
      <c r="FF686">
        <v>1955.1</v>
      </c>
      <c r="FG686">
        <v>39.9</v>
      </c>
      <c r="FH686">
        <v>0</v>
      </c>
      <c r="FI686">
        <v>1758659654.4</v>
      </c>
      <c r="FJ686">
        <v>0</v>
      </c>
      <c r="FK686">
        <v>1042.635384615385</v>
      </c>
      <c r="FL686">
        <v>-2.947692320523235</v>
      </c>
      <c r="FM686">
        <v>-57.76752138796713</v>
      </c>
      <c r="FN686">
        <v>20352.28076923077</v>
      </c>
      <c r="FO686">
        <v>15</v>
      </c>
      <c r="FP686">
        <v>0</v>
      </c>
      <c r="FQ686" t="s">
        <v>441</v>
      </c>
      <c r="FR686">
        <v>1746989605.5</v>
      </c>
      <c r="FS686">
        <v>1746989593.5</v>
      </c>
      <c r="FT686">
        <v>0</v>
      </c>
      <c r="FU686">
        <v>-0.274</v>
      </c>
      <c r="FV686">
        <v>-0.002</v>
      </c>
      <c r="FW686">
        <v>2.549</v>
      </c>
      <c r="FX686">
        <v>0.129</v>
      </c>
      <c r="FY686">
        <v>420</v>
      </c>
      <c r="FZ686">
        <v>17</v>
      </c>
      <c r="GA686">
        <v>0.02</v>
      </c>
      <c r="GB686">
        <v>0.04</v>
      </c>
      <c r="GC686">
        <v>-56.77945</v>
      </c>
      <c r="GD686">
        <v>-0.02527654784218566</v>
      </c>
      <c r="GE686">
        <v>0.1640102816898989</v>
      </c>
      <c r="GF686">
        <v>1</v>
      </c>
      <c r="GG686">
        <v>1042.740882352941</v>
      </c>
      <c r="GH686">
        <v>-2.304201683775519</v>
      </c>
      <c r="GI686">
        <v>0.3701221391971438</v>
      </c>
      <c r="GJ686">
        <v>0</v>
      </c>
      <c r="GK686">
        <v>1.77690925</v>
      </c>
      <c r="GL686">
        <v>-0.1651592870544162</v>
      </c>
      <c r="GM686">
        <v>0.02040129706507651</v>
      </c>
      <c r="GN686">
        <v>0</v>
      </c>
      <c r="GO686">
        <v>1</v>
      </c>
      <c r="GP686">
        <v>3</v>
      </c>
      <c r="GQ686" t="s">
        <v>448</v>
      </c>
      <c r="GR686">
        <v>3.10221</v>
      </c>
      <c r="GS686">
        <v>2.72605</v>
      </c>
      <c r="GT686">
        <v>0.202546</v>
      </c>
      <c r="GU686">
        <v>0.207222</v>
      </c>
      <c r="GV686">
        <v>0.100351</v>
      </c>
      <c r="GW686">
        <v>0.09602910000000001</v>
      </c>
      <c r="GX686">
        <v>20819.7</v>
      </c>
      <c r="GY686">
        <v>18813.8</v>
      </c>
      <c r="GZ686">
        <v>26671.4</v>
      </c>
      <c r="HA686">
        <v>23953.8</v>
      </c>
      <c r="HB686">
        <v>38412.5</v>
      </c>
      <c r="HC686">
        <v>32027.4</v>
      </c>
      <c r="HD686">
        <v>46577.5</v>
      </c>
      <c r="HE686">
        <v>37902.2</v>
      </c>
      <c r="HF686">
        <v>1.86768</v>
      </c>
      <c r="HG686">
        <v>1.8515</v>
      </c>
      <c r="HH686">
        <v>0.181615</v>
      </c>
      <c r="HI686">
        <v>0</v>
      </c>
      <c r="HJ686">
        <v>27.0523</v>
      </c>
      <c r="HK686">
        <v>999.9</v>
      </c>
      <c r="HL686">
        <v>44.5</v>
      </c>
      <c r="HM686">
        <v>32.1</v>
      </c>
      <c r="HN686">
        <v>23.6822</v>
      </c>
      <c r="HO686">
        <v>60.8623</v>
      </c>
      <c r="HP686">
        <v>22.1474</v>
      </c>
      <c r="HQ686">
        <v>1</v>
      </c>
      <c r="HR686">
        <v>0.145198</v>
      </c>
      <c r="HS686">
        <v>0.415923</v>
      </c>
      <c r="HT686">
        <v>20.2795</v>
      </c>
      <c r="HU686">
        <v>5.2095</v>
      </c>
      <c r="HV686">
        <v>11.98</v>
      </c>
      <c r="HW686">
        <v>4.9627</v>
      </c>
      <c r="HX686">
        <v>3.27448</v>
      </c>
      <c r="HY686">
        <v>9999</v>
      </c>
      <c r="HZ686">
        <v>9999</v>
      </c>
      <c r="IA686">
        <v>9999</v>
      </c>
      <c r="IB686">
        <v>999.9</v>
      </c>
      <c r="IC686">
        <v>1.8639</v>
      </c>
      <c r="ID686">
        <v>1.86006</v>
      </c>
      <c r="IE686">
        <v>1.85839</v>
      </c>
      <c r="IF686">
        <v>1.85974</v>
      </c>
      <c r="IG686">
        <v>1.85989</v>
      </c>
      <c r="IH686">
        <v>1.85838</v>
      </c>
      <c r="II686">
        <v>1.85745</v>
      </c>
      <c r="IJ686">
        <v>1.85242</v>
      </c>
      <c r="IK686">
        <v>0</v>
      </c>
      <c r="IL686">
        <v>0</v>
      </c>
      <c r="IM686">
        <v>0</v>
      </c>
      <c r="IN686">
        <v>0</v>
      </c>
      <c r="IO686" t="s">
        <v>443</v>
      </c>
      <c r="IP686" t="s">
        <v>444</v>
      </c>
      <c r="IQ686" t="s">
        <v>445</v>
      </c>
      <c r="IR686" t="s">
        <v>445</v>
      </c>
      <c r="IS686" t="s">
        <v>445</v>
      </c>
      <c r="IT686" t="s">
        <v>445</v>
      </c>
      <c r="IU686">
        <v>0</v>
      </c>
      <c r="IV686">
        <v>100</v>
      </c>
      <c r="IW686">
        <v>100</v>
      </c>
      <c r="IX686">
        <v>-0.59</v>
      </c>
      <c r="IY686">
        <v>0.2764</v>
      </c>
      <c r="IZ686">
        <v>-1.101190050776656</v>
      </c>
      <c r="JA686">
        <v>-0.0009077452495023094</v>
      </c>
      <c r="JB686">
        <v>1.260287539409167E-06</v>
      </c>
      <c r="JC686">
        <v>-2.747980142854786E-10</v>
      </c>
      <c r="JD686">
        <v>0.01164710740424388</v>
      </c>
      <c r="JE686">
        <v>0.002354074995816399</v>
      </c>
      <c r="JF686">
        <v>0.0004967520844642659</v>
      </c>
      <c r="JG686">
        <v>-1.558376616488758E-06</v>
      </c>
      <c r="JH686">
        <v>1</v>
      </c>
      <c r="JI686">
        <v>1955</v>
      </c>
      <c r="JJ686">
        <v>1</v>
      </c>
      <c r="JK686">
        <v>26</v>
      </c>
      <c r="JL686">
        <v>194500.8</v>
      </c>
      <c r="JM686">
        <v>194501</v>
      </c>
      <c r="JN686">
        <v>3.23608</v>
      </c>
      <c r="JO686">
        <v>2.61108</v>
      </c>
      <c r="JP686">
        <v>1.49658</v>
      </c>
      <c r="JQ686">
        <v>2.34619</v>
      </c>
      <c r="JR686">
        <v>1.54907</v>
      </c>
      <c r="JS686">
        <v>2.41089</v>
      </c>
      <c r="JT686">
        <v>36.5523</v>
      </c>
      <c r="JU686">
        <v>24.1751</v>
      </c>
      <c r="JV686">
        <v>18</v>
      </c>
      <c r="JW686">
        <v>483.473</v>
      </c>
      <c r="JX686">
        <v>487.783</v>
      </c>
      <c r="JY686">
        <v>26.9639</v>
      </c>
      <c r="JZ686">
        <v>29.1385</v>
      </c>
      <c r="KA686">
        <v>30.0002</v>
      </c>
      <c r="KB686">
        <v>29.3819</v>
      </c>
      <c r="KC686">
        <v>29.3832</v>
      </c>
      <c r="KD686">
        <v>64.9207</v>
      </c>
      <c r="KE686">
        <v>16.4504</v>
      </c>
      <c r="KF686">
        <v>54.7612</v>
      </c>
      <c r="KG686">
        <v>26.9471</v>
      </c>
      <c r="KH686">
        <v>1536.48</v>
      </c>
      <c r="KI686">
        <v>20.1199</v>
      </c>
      <c r="KJ686">
        <v>101.835</v>
      </c>
      <c r="KK686">
        <v>91.4016</v>
      </c>
    </row>
    <row r="687" spans="1:297">
      <c r="A687">
        <v>669</v>
      </c>
      <c r="B687">
        <v>1758659661.1</v>
      </c>
      <c r="C687">
        <v>18028.09999990463</v>
      </c>
      <c r="D687" t="s">
        <v>1788</v>
      </c>
      <c r="E687" t="s">
        <v>1789</v>
      </c>
      <c r="F687">
        <v>5</v>
      </c>
      <c r="G687" t="s">
        <v>1413</v>
      </c>
      <c r="H687" t="s">
        <v>438</v>
      </c>
      <c r="I687">
        <v>1758659653.314285</v>
      </c>
      <c r="J687">
        <f>(K687)/1000</f>
        <v>0</v>
      </c>
      <c r="K687">
        <f>IF(DP687, AN687, AH687)</f>
        <v>0</v>
      </c>
      <c r="L687">
        <f>IF(DP687, AI687, AG687)</f>
        <v>0</v>
      </c>
      <c r="M687">
        <f>DR687 - IF(AU687&gt;1, L687*DL687*100.0/(AW687), 0)</f>
        <v>0</v>
      </c>
      <c r="N687">
        <f>((T687-J687/2)*M687-L687)/(T687+J687/2)</f>
        <v>0</v>
      </c>
      <c r="O687">
        <f>N687*(DY687+DZ687)/1000.0</f>
        <v>0</v>
      </c>
      <c r="P687">
        <f>(DR687 - IF(AU687&gt;1, L687*DL687*100.0/(AW687), 0))*(DY687+DZ687)/1000.0</f>
        <v>0</v>
      </c>
      <c r="Q687">
        <f>2.0/((1/S687-1/R687)+SIGN(S687)*SQRT((1/S687-1/R687)*(1/S687-1/R687) + 4*DM687/((DM687+1)*(DM687+1))*(2*1/S687*1/R687-1/R687*1/R687)))</f>
        <v>0</v>
      </c>
      <c r="R687">
        <f>IF(LEFT(DN687,1)&lt;&gt;"0",IF(LEFT(DN687,1)="1",3.0,DO687),$D$5+$E$5*(EF687*DY687/($K$5*1000))+$F$5*(EF687*DY687/($K$5*1000))*MAX(MIN(DL687,$J$5),$I$5)*MAX(MIN(DL687,$J$5),$I$5)+$G$5*MAX(MIN(DL687,$J$5),$I$5)*(EF687*DY687/($K$5*1000))+$H$5*(EF687*DY687/($K$5*1000))*(EF687*DY687/($K$5*1000)))</f>
        <v>0</v>
      </c>
      <c r="S687">
        <f>J687*(1000-(1000*0.61365*exp(17.502*W687/(240.97+W687))/(DY687+DZ687)+DT687)/2)/(1000*0.61365*exp(17.502*W687/(240.97+W687))/(DY687+DZ687)-DT687)</f>
        <v>0</v>
      </c>
      <c r="T687">
        <f>1/((DM687+1)/(Q687/1.6)+1/(R687/1.37)) + DM687/((DM687+1)/(Q687/1.6) + DM687/(R687/1.37))</f>
        <v>0</v>
      </c>
      <c r="U687">
        <f>(DH687*DK687)</f>
        <v>0</v>
      </c>
      <c r="V687">
        <f>(EA687+(U687+2*0.95*5.67E-8*(((EA687+$B$9)+273)^4-(EA687+273)^4)-44100*J687)/(1.84*29.3*R687+8*0.95*5.67E-8*(EA687+273)^3))</f>
        <v>0</v>
      </c>
      <c r="W687">
        <f>($C$9*EB687+$D$9*EC687+$E$9*V687)</f>
        <v>0</v>
      </c>
      <c r="X687">
        <f>0.61365*exp(17.502*W687/(240.97+W687))</f>
        <v>0</v>
      </c>
      <c r="Y687">
        <f>(Z687/AA687*100)</f>
        <v>0</v>
      </c>
      <c r="Z687">
        <f>DT687*(DY687+DZ687)/1000</f>
        <v>0</v>
      </c>
      <c r="AA687">
        <f>0.61365*exp(17.502*EA687/(240.97+EA687))</f>
        <v>0</v>
      </c>
      <c r="AB687">
        <f>(X687-DT687*(DY687+DZ687)/1000)</f>
        <v>0</v>
      </c>
      <c r="AC687">
        <f>(-J687*44100)</f>
        <v>0</v>
      </c>
      <c r="AD687">
        <f>2*29.3*R687*0.92*(EA687-W687)</f>
        <v>0</v>
      </c>
      <c r="AE687">
        <f>2*0.95*5.67E-8*(((EA687+$B$9)+273)^4-(W687+273)^4)</f>
        <v>0</v>
      </c>
      <c r="AF687">
        <f>U687+AE687+AC687+AD687</f>
        <v>0</v>
      </c>
      <c r="AG687">
        <f>DX687*AU687*(DS687-DR687*(1000-AU687*DU687)/(1000-AU687*DT687))/(100*DL687)</f>
        <v>0</v>
      </c>
      <c r="AH687">
        <f>1000*DX687*AU687*(DT687-DU687)/(100*DL687*(1000-AU687*DT687))</f>
        <v>0</v>
      </c>
      <c r="AI687">
        <f>(AJ687 - AK687 - DY687*1E3/(8.314*(EA687+273.15)) * AM687/DX687 * AL687) * DX687/(100*DL687) * (1000 - DU687)/1000</f>
        <v>0</v>
      </c>
      <c r="AJ687">
        <v>1557.9523090514</v>
      </c>
      <c r="AK687">
        <v>1510.844909090908</v>
      </c>
      <c r="AL687">
        <v>3.440390120024043</v>
      </c>
      <c r="AM687">
        <v>65.18477943434209</v>
      </c>
      <c r="AN687">
        <f>(AP687 - AO687 + DY687*1E3/(8.314*(EA687+273.15)) * AR687/DX687 * AQ687) * DX687/(100*DL687) * 1000/(1000 - AP687)</f>
        <v>0</v>
      </c>
      <c r="AO687">
        <v>20.07933448785914</v>
      </c>
      <c r="AP687">
        <v>21.78900484848485</v>
      </c>
      <c r="AQ687">
        <v>2.51051153935865E-05</v>
      </c>
      <c r="AR687">
        <v>105.4763033524908</v>
      </c>
      <c r="AS687">
        <v>0</v>
      </c>
      <c r="AT687">
        <v>0</v>
      </c>
      <c r="AU687">
        <f>IF(AS687*$H$15&gt;=AW687,1.0,(AW687/(AW687-AS687*$H$15)))</f>
        <v>0</v>
      </c>
      <c r="AV687">
        <f>(AU687-1)*100</f>
        <v>0</v>
      </c>
      <c r="AW687">
        <f>MAX(0,($B$15+$C$15*EF687)/(1+$D$15*EF687)*DY687/(EA687+273)*$E$15)</f>
        <v>0</v>
      </c>
      <c r="AX687" t="s">
        <v>439</v>
      </c>
      <c r="AY687" t="s">
        <v>439</v>
      </c>
      <c r="AZ687">
        <v>0</v>
      </c>
      <c r="BA687">
        <v>0</v>
      </c>
      <c r="BB687">
        <f>1-AZ687/BA687</f>
        <v>0</v>
      </c>
      <c r="BC687">
        <v>0</v>
      </c>
      <c r="BD687" t="s">
        <v>439</v>
      </c>
      <c r="BE687" t="s">
        <v>439</v>
      </c>
      <c r="BF687">
        <v>0</v>
      </c>
      <c r="BG687">
        <v>0</v>
      </c>
      <c r="BH687">
        <f>1-BF687/BG687</f>
        <v>0</v>
      </c>
      <c r="BI687">
        <v>0.5</v>
      </c>
      <c r="BJ687">
        <f>DI687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439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DH687">
        <f>$B$13*EG687+$C$13*EH687+$F$13*ES687*(1-EV687)</f>
        <v>0</v>
      </c>
      <c r="DI687">
        <f>DH687*DJ687</f>
        <v>0</v>
      </c>
      <c r="DJ687">
        <f>($B$13*$D$11+$C$13*$D$11+$F$13*((FF687+EX687)/MAX(FF687+EX687+FG687, 0.1)*$I$11+FG687/MAX(FF687+EX687+FG687, 0.1)*$J$11))/($B$13+$C$13+$F$13)</f>
        <v>0</v>
      </c>
      <c r="DK687">
        <f>($B$13*$K$11+$C$13*$K$11+$F$13*((FF687+EX687)/MAX(FF687+EX687+FG687, 0.1)*$P$11+FG687/MAX(FF687+EX687+FG687, 0.1)*$Q$11))/($B$13+$C$13+$F$13)</f>
        <v>0</v>
      </c>
      <c r="DL687">
        <v>5.79</v>
      </c>
      <c r="DM687">
        <v>0.5</v>
      </c>
      <c r="DN687" t="s">
        <v>440</v>
      </c>
      <c r="DO687">
        <v>2</v>
      </c>
      <c r="DP687" t="b">
        <v>1</v>
      </c>
      <c r="DQ687">
        <v>1758659653.314285</v>
      </c>
      <c r="DR687">
        <v>1453.586428571429</v>
      </c>
      <c r="DS687">
        <v>1510.485</v>
      </c>
      <c r="DT687">
        <v>21.78145357142857</v>
      </c>
      <c r="DU687">
        <v>20.03893214285714</v>
      </c>
      <c r="DV687">
        <v>1454.188214285714</v>
      </c>
      <c r="DW687">
        <v>21.50494285714285</v>
      </c>
      <c r="DX687">
        <v>500.0182142857143</v>
      </c>
      <c r="DY687">
        <v>90.22695714285716</v>
      </c>
      <c r="DZ687">
        <v>0.06789093571428571</v>
      </c>
      <c r="EA687">
        <v>28.70142857142857</v>
      </c>
      <c r="EB687">
        <v>30.01835714285714</v>
      </c>
      <c r="EC687">
        <v>999.9000000000002</v>
      </c>
      <c r="ED687">
        <v>0</v>
      </c>
      <c r="EE687">
        <v>0</v>
      </c>
      <c r="EF687">
        <v>10002.95357142857</v>
      </c>
      <c r="EG687">
        <v>0</v>
      </c>
      <c r="EH687">
        <v>11.3535</v>
      </c>
      <c r="EI687">
        <v>-56.89876071428572</v>
      </c>
      <c r="EJ687">
        <v>1485.952857142857</v>
      </c>
      <c r="EK687">
        <v>1541.375</v>
      </c>
      <c r="EL687">
        <v>1.742528571428571</v>
      </c>
      <c r="EM687">
        <v>1510.485</v>
      </c>
      <c r="EN687">
        <v>20.03893214285714</v>
      </c>
      <c r="EO687">
        <v>1.965274285714286</v>
      </c>
      <c r="EP687">
        <v>1.808050714285715</v>
      </c>
      <c r="EQ687">
        <v>17.1673</v>
      </c>
      <c r="ER687">
        <v>15.85655357142857</v>
      </c>
      <c r="ES687">
        <v>2000.002142857143</v>
      </c>
      <c r="ET687">
        <v>0.9799979999999998</v>
      </c>
      <c r="EU687">
        <v>0.0200022</v>
      </c>
      <c r="EV687">
        <v>0</v>
      </c>
      <c r="EW687">
        <v>1042.411071428571</v>
      </c>
      <c r="EX687">
        <v>5.00078</v>
      </c>
      <c r="EY687">
        <v>20347.46785714286</v>
      </c>
      <c r="EZ687">
        <v>16379.63214285714</v>
      </c>
      <c r="FA687">
        <v>39.52878571428572</v>
      </c>
      <c r="FB687">
        <v>40.31660714285714</v>
      </c>
      <c r="FC687">
        <v>39.90835714285713</v>
      </c>
      <c r="FD687">
        <v>40.06232142857142</v>
      </c>
      <c r="FE687">
        <v>40.76771428571428</v>
      </c>
      <c r="FF687">
        <v>1955.101785714285</v>
      </c>
      <c r="FG687">
        <v>39.9</v>
      </c>
      <c r="FH687">
        <v>0</v>
      </c>
      <c r="FI687">
        <v>1758659659.8</v>
      </c>
      <c r="FJ687">
        <v>0</v>
      </c>
      <c r="FK687">
        <v>1042.3524</v>
      </c>
      <c r="FL687">
        <v>-3.810000021182346</v>
      </c>
      <c r="FM687">
        <v>-62.9692308706268</v>
      </c>
      <c r="FN687">
        <v>20346.596</v>
      </c>
      <c r="FO687">
        <v>15</v>
      </c>
      <c r="FP687">
        <v>0</v>
      </c>
      <c r="FQ687" t="s">
        <v>441</v>
      </c>
      <c r="FR687">
        <v>1746989605.5</v>
      </c>
      <c r="FS687">
        <v>1746989593.5</v>
      </c>
      <c r="FT687">
        <v>0</v>
      </c>
      <c r="FU687">
        <v>-0.274</v>
      </c>
      <c r="FV687">
        <v>-0.002</v>
      </c>
      <c r="FW687">
        <v>2.549</v>
      </c>
      <c r="FX687">
        <v>0.129</v>
      </c>
      <c r="FY687">
        <v>420</v>
      </c>
      <c r="FZ687">
        <v>17</v>
      </c>
      <c r="GA687">
        <v>0.02</v>
      </c>
      <c r="GB687">
        <v>0.04</v>
      </c>
      <c r="GC687">
        <v>-56.89161463414634</v>
      </c>
      <c r="GD687">
        <v>-0.3648104529616354</v>
      </c>
      <c r="GE687">
        <v>0.1800331196643709</v>
      </c>
      <c r="GF687">
        <v>1</v>
      </c>
      <c r="GG687">
        <v>1042.505</v>
      </c>
      <c r="GH687">
        <v>-3.072727282779812</v>
      </c>
      <c r="GI687">
        <v>0.4165845017026214</v>
      </c>
      <c r="GJ687">
        <v>0</v>
      </c>
      <c r="GK687">
        <v>1.755495853658537</v>
      </c>
      <c r="GL687">
        <v>-0.3377387456446007</v>
      </c>
      <c r="GM687">
        <v>0.03501308486946195</v>
      </c>
      <c r="GN687">
        <v>0</v>
      </c>
      <c r="GO687">
        <v>1</v>
      </c>
      <c r="GP687">
        <v>3</v>
      </c>
      <c r="GQ687" t="s">
        <v>448</v>
      </c>
      <c r="GR687">
        <v>3.10254</v>
      </c>
      <c r="GS687">
        <v>2.72614</v>
      </c>
      <c r="GT687">
        <v>0.203921</v>
      </c>
      <c r="GU687">
        <v>0.208586</v>
      </c>
      <c r="GV687">
        <v>0.100385</v>
      </c>
      <c r="GW687">
        <v>0.09606140000000001</v>
      </c>
      <c r="GX687">
        <v>20783.8</v>
      </c>
      <c r="GY687">
        <v>18781.5</v>
      </c>
      <c r="GZ687">
        <v>26671.4</v>
      </c>
      <c r="HA687">
        <v>23953.9</v>
      </c>
      <c r="HB687">
        <v>38411.2</v>
      </c>
      <c r="HC687">
        <v>32026.4</v>
      </c>
      <c r="HD687">
        <v>46577.6</v>
      </c>
      <c r="HE687">
        <v>37902.3</v>
      </c>
      <c r="HF687">
        <v>1.86815</v>
      </c>
      <c r="HG687">
        <v>1.85125</v>
      </c>
      <c r="HH687">
        <v>0.18166</v>
      </c>
      <c r="HI687">
        <v>0</v>
      </c>
      <c r="HJ687">
        <v>27.0523</v>
      </c>
      <c r="HK687">
        <v>999.9</v>
      </c>
      <c r="HL687">
        <v>44.5</v>
      </c>
      <c r="HM687">
        <v>32.1</v>
      </c>
      <c r="HN687">
        <v>23.6842</v>
      </c>
      <c r="HO687">
        <v>60.2723</v>
      </c>
      <c r="HP687">
        <v>22.1514</v>
      </c>
      <c r="HQ687">
        <v>1</v>
      </c>
      <c r="HR687">
        <v>0.144751</v>
      </c>
      <c r="HS687">
        <v>0.402761</v>
      </c>
      <c r="HT687">
        <v>20.2795</v>
      </c>
      <c r="HU687">
        <v>5.2098</v>
      </c>
      <c r="HV687">
        <v>11.98</v>
      </c>
      <c r="HW687">
        <v>4.9628</v>
      </c>
      <c r="HX687">
        <v>3.27448</v>
      </c>
      <c r="HY687">
        <v>9999</v>
      </c>
      <c r="HZ687">
        <v>9999</v>
      </c>
      <c r="IA687">
        <v>9999</v>
      </c>
      <c r="IB687">
        <v>999.9</v>
      </c>
      <c r="IC687">
        <v>1.8639</v>
      </c>
      <c r="ID687">
        <v>1.86006</v>
      </c>
      <c r="IE687">
        <v>1.85842</v>
      </c>
      <c r="IF687">
        <v>1.85975</v>
      </c>
      <c r="IG687">
        <v>1.85989</v>
      </c>
      <c r="IH687">
        <v>1.85837</v>
      </c>
      <c r="II687">
        <v>1.85745</v>
      </c>
      <c r="IJ687">
        <v>1.85242</v>
      </c>
      <c r="IK687">
        <v>0</v>
      </c>
      <c r="IL687">
        <v>0</v>
      </c>
      <c r="IM687">
        <v>0</v>
      </c>
      <c r="IN687">
        <v>0</v>
      </c>
      <c r="IO687" t="s">
        <v>443</v>
      </c>
      <c r="IP687" t="s">
        <v>444</v>
      </c>
      <c r="IQ687" t="s">
        <v>445</v>
      </c>
      <c r="IR687" t="s">
        <v>445</v>
      </c>
      <c r="IS687" t="s">
        <v>445</v>
      </c>
      <c r="IT687" t="s">
        <v>445</v>
      </c>
      <c r="IU687">
        <v>0</v>
      </c>
      <c r="IV687">
        <v>100</v>
      </c>
      <c r="IW687">
        <v>100</v>
      </c>
      <c r="IX687">
        <v>-0.58</v>
      </c>
      <c r="IY687">
        <v>0.2766</v>
      </c>
      <c r="IZ687">
        <v>-1.101190050776656</v>
      </c>
      <c r="JA687">
        <v>-0.0009077452495023094</v>
      </c>
      <c r="JB687">
        <v>1.260287539409167E-06</v>
      </c>
      <c r="JC687">
        <v>-2.747980142854786E-10</v>
      </c>
      <c r="JD687">
        <v>0.01164710740424388</v>
      </c>
      <c r="JE687">
        <v>0.002354074995816399</v>
      </c>
      <c r="JF687">
        <v>0.0004967520844642659</v>
      </c>
      <c r="JG687">
        <v>-1.558376616488758E-06</v>
      </c>
      <c r="JH687">
        <v>1</v>
      </c>
      <c r="JI687">
        <v>1955</v>
      </c>
      <c r="JJ687">
        <v>1</v>
      </c>
      <c r="JK687">
        <v>26</v>
      </c>
      <c r="JL687">
        <v>194500.9</v>
      </c>
      <c r="JM687">
        <v>194501.1</v>
      </c>
      <c r="JN687">
        <v>3.26538</v>
      </c>
      <c r="JO687">
        <v>2.6062</v>
      </c>
      <c r="JP687">
        <v>1.49658</v>
      </c>
      <c r="JQ687">
        <v>2.34619</v>
      </c>
      <c r="JR687">
        <v>1.54907</v>
      </c>
      <c r="JS687">
        <v>2.45117</v>
      </c>
      <c r="JT687">
        <v>36.5523</v>
      </c>
      <c r="JU687">
        <v>24.1838</v>
      </c>
      <c r="JV687">
        <v>18</v>
      </c>
      <c r="JW687">
        <v>483.732</v>
      </c>
      <c r="JX687">
        <v>487.619</v>
      </c>
      <c r="JY687">
        <v>26.9452</v>
      </c>
      <c r="JZ687">
        <v>29.1385</v>
      </c>
      <c r="KA687">
        <v>30</v>
      </c>
      <c r="KB687">
        <v>29.3794</v>
      </c>
      <c r="KC687">
        <v>29.3832</v>
      </c>
      <c r="KD687">
        <v>65.509</v>
      </c>
      <c r="KE687">
        <v>16.4504</v>
      </c>
      <c r="KF687">
        <v>54.7612</v>
      </c>
      <c r="KG687">
        <v>26.9332</v>
      </c>
      <c r="KH687">
        <v>1556.52</v>
      </c>
      <c r="KI687">
        <v>20.1351</v>
      </c>
      <c r="KJ687">
        <v>101.835</v>
      </c>
      <c r="KK687">
        <v>91.40179999999999</v>
      </c>
    </row>
    <row r="688" spans="1:297">
      <c r="A688">
        <v>670</v>
      </c>
      <c r="B688">
        <v>1758659666.1</v>
      </c>
      <c r="C688">
        <v>18033.09999990463</v>
      </c>
      <c r="D688" t="s">
        <v>1790</v>
      </c>
      <c r="E688" t="s">
        <v>1791</v>
      </c>
      <c r="F688">
        <v>5</v>
      </c>
      <c r="G688" t="s">
        <v>1413</v>
      </c>
      <c r="H688" t="s">
        <v>438</v>
      </c>
      <c r="I688">
        <v>1758659658.6</v>
      </c>
      <c r="J688">
        <f>(K688)/1000</f>
        <v>0</v>
      </c>
      <c r="K688">
        <f>IF(DP688, AN688, AH688)</f>
        <v>0</v>
      </c>
      <c r="L688">
        <f>IF(DP688, AI688, AG688)</f>
        <v>0</v>
      </c>
      <c r="M688">
        <f>DR688 - IF(AU688&gt;1, L688*DL688*100.0/(AW688), 0)</f>
        <v>0</v>
      </c>
      <c r="N688">
        <f>((T688-J688/2)*M688-L688)/(T688+J688/2)</f>
        <v>0</v>
      </c>
      <c r="O688">
        <f>N688*(DY688+DZ688)/1000.0</f>
        <v>0</v>
      </c>
      <c r="P688">
        <f>(DR688 - IF(AU688&gt;1, L688*DL688*100.0/(AW688), 0))*(DY688+DZ688)/1000.0</f>
        <v>0</v>
      </c>
      <c r="Q688">
        <f>2.0/((1/S688-1/R688)+SIGN(S688)*SQRT((1/S688-1/R688)*(1/S688-1/R688) + 4*DM688/((DM688+1)*(DM688+1))*(2*1/S688*1/R688-1/R688*1/R688)))</f>
        <v>0</v>
      </c>
      <c r="R688">
        <f>IF(LEFT(DN688,1)&lt;&gt;"0",IF(LEFT(DN688,1)="1",3.0,DO688),$D$5+$E$5*(EF688*DY688/($K$5*1000))+$F$5*(EF688*DY688/($K$5*1000))*MAX(MIN(DL688,$J$5),$I$5)*MAX(MIN(DL688,$J$5),$I$5)+$G$5*MAX(MIN(DL688,$J$5),$I$5)*(EF688*DY688/($K$5*1000))+$H$5*(EF688*DY688/($K$5*1000))*(EF688*DY688/($K$5*1000)))</f>
        <v>0</v>
      </c>
      <c r="S688">
        <f>J688*(1000-(1000*0.61365*exp(17.502*W688/(240.97+W688))/(DY688+DZ688)+DT688)/2)/(1000*0.61365*exp(17.502*W688/(240.97+W688))/(DY688+DZ688)-DT688)</f>
        <v>0</v>
      </c>
      <c r="T688">
        <f>1/((DM688+1)/(Q688/1.6)+1/(R688/1.37)) + DM688/((DM688+1)/(Q688/1.6) + DM688/(R688/1.37))</f>
        <v>0</v>
      </c>
      <c r="U688">
        <f>(DH688*DK688)</f>
        <v>0</v>
      </c>
      <c r="V688">
        <f>(EA688+(U688+2*0.95*5.67E-8*(((EA688+$B$9)+273)^4-(EA688+273)^4)-44100*J688)/(1.84*29.3*R688+8*0.95*5.67E-8*(EA688+273)^3))</f>
        <v>0</v>
      </c>
      <c r="W688">
        <f>($C$9*EB688+$D$9*EC688+$E$9*V688)</f>
        <v>0</v>
      </c>
      <c r="X688">
        <f>0.61365*exp(17.502*W688/(240.97+W688))</f>
        <v>0</v>
      </c>
      <c r="Y688">
        <f>(Z688/AA688*100)</f>
        <v>0</v>
      </c>
      <c r="Z688">
        <f>DT688*(DY688+DZ688)/1000</f>
        <v>0</v>
      </c>
      <c r="AA688">
        <f>0.61365*exp(17.502*EA688/(240.97+EA688))</f>
        <v>0</v>
      </c>
      <c r="AB688">
        <f>(X688-DT688*(DY688+DZ688)/1000)</f>
        <v>0</v>
      </c>
      <c r="AC688">
        <f>(-J688*44100)</f>
        <v>0</v>
      </c>
      <c r="AD688">
        <f>2*29.3*R688*0.92*(EA688-W688)</f>
        <v>0</v>
      </c>
      <c r="AE688">
        <f>2*0.95*5.67E-8*(((EA688+$B$9)+273)^4-(W688+273)^4)</f>
        <v>0</v>
      </c>
      <c r="AF688">
        <f>U688+AE688+AC688+AD688</f>
        <v>0</v>
      </c>
      <c r="AG688">
        <f>DX688*AU688*(DS688-DR688*(1000-AU688*DU688)/(1000-AU688*DT688))/(100*DL688)</f>
        <v>0</v>
      </c>
      <c r="AH688">
        <f>1000*DX688*AU688*(DT688-DU688)/(100*DL688*(1000-AU688*DT688))</f>
        <v>0</v>
      </c>
      <c r="AI688">
        <f>(AJ688 - AK688 - DY688*1E3/(8.314*(EA688+273.15)) * AM688/DX688 * AL688) * DX688/(100*DL688) * (1000 - DU688)/1000</f>
        <v>0</v>
      </c>
      <c r="AJ688">
        <v>1575.062652448902</v>
      </c>
      <c r="AK688">
        <v>1528.046545454545</v>
      </c>
      <c r="AL688">
        <v>3.423817327196993</v>
      </c>
      <c r="AM688">
        <v>65.18477943434209</v>
      </c>
      <c r="AN688">
        <f>(AP688 - AO688 + DY688*1E3/(8.314*(EA688+273.15)) * AR688/DX688 * AQ688) * DX688/(100*DL688) * 1000/(1000 - AP688)</f>
        <v>0</v>
      </c>
      <c r="AO688">
        <v>20.08601373573523</v>
      </c>
      <c r="AP688">
        <v>21.78571272727272</v>
      </c>
      <c r="AQ688">
        <v>-1.71959096402774E-05</v>
      </c>
      <c r="AR688">
        <v>105.4763033524908</v>
      </c>
      <c r="AS688">
        <v>0</v>
      </c>
      <c r="AT688">
        <v>0</v>
      </c>
      <c r="AU688">
        <f>IF(AS688*$H$15&gt;=AW688,1.0,(AW688/(AW688-AS688*$H$15)))</f>
        <v>0</v>
      </c>
      <c r="AV688">
        <f>(AU688-1)*100</f>
        <v>0</v>
      </c>
      <c r="AW688">
        <f>MAX(0,($B$15+$C$15*EF688)/(1+$D$15*EF688)*DY688/(EA688+273)*$E$15)</f>
        <v>0</v>
      </c>
      <c r="AX688" t="s">
        <v>439</v>
      </c>
      <c r="AY688" t="s">
        <v>439</v>
      </c>
      <c r="AZ688">
        <v>0</v>
      </c>
      <c r="BA688">
        <v>0</v>
      </c>
      <c r="BB688">
        <f>1-AZ688/BA688</f>
        <v>0</v>
      </c>
      <c r="BC688">
        <v>0</v>
      </c>
      <c r="BD688" t="s">
        <v>439</v>
      </c>
      <c r="BE688" t="s">
        <v>439</v>
      </c>
      <c r="BF688">
        <v>0</v>
      </c>
      <c r="BG688">
        <v>0</v>
      </c>
      <c r="BH688">
        <f>1-BF688/BG688</f>
        <v>0</v>
      </c>
      <c r="BI688">
        <v>0.5</v>
      </c>
      <c r="BJ688">
        <f>DI688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439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DH688">
        <f>$B$13*EG688+$C$13*EH688+$F$13*ES688*(1-EV688)</f>
        <v>0</v>
      </c>
      <c r="DI688">
        <f>DH688*DJ688</f>
        <v>0</v>
      </c>
      <c r="DJ688">
        <f>($B$13*$D$11+$C$13*$D$11+$F$13*((FF688+EX688)/MAX(FF688+EX688+FG688, 0.1)*$I$11+FG688/MAX(FF688+EX688+FG688, 0.1)*$J$11))/($B$13+$C$13+$F$13)</f>
        <v>0</v>
      </c>
      <c r="DK688">
        <f>($B$13*$K$11+$C$13*$K$11+$F$13*((FF688+EX688)/MAX(FF688+EX688+FG688, 0.1)*$P$11+FG688/MAX(FF688+EX688+FG688, 0.1)*$Q$11))/($B$13+$C$13+$F$13)</f>
        <v>0</v>
      </c>
      <c r="DL688">
        <v>5.79</v>
      </c>
      <c r="DM688">
        <v>0.5</v>
      </c>
      <c r="DN688" t="s">
        <v>440</v>
      </c>
      <c r="DO688">
        <v>2</v>
      </c>
      <c r="DP688" t="b">
        <v>1</v>
      </c>
      <c r="DQ688">
        <v>1758659658.6</v>
      </c>
      <c r="DR688">
        <v>1471.270370370371</v>
      </c>
      <c r="DS688">
        <v>1528.160740740741</v>
      </c>
      <c r="DT688">
        <v>21.7831</v>
      </c>
      <c r="DU688">
        <v>20.06713333333333</v>
      </c>
      <c r="DV688">
        <v>1471.854074074074</v>
      </c>
      <c r="DW688">
        <v>21.50656666666667</v>
      </c>
      <c r="DX688">
        <v>500.0236296296296</v>
      </c>
      <c r="DY688">
        <v>90.22722962962963</v>
      </c>
      <c r="DZ688">
        <v>0.06797563703703703</v>
      </c>
      <c r="EA688">
        <v>28.69544814814815</v>
      </c>
      <c r="EB688">
        <v>30.0162037037037</v>
      </c>
      <c r="EC688">
        <v>999.9000000000001</v>
      </c>
      <c r="ED688">
        <v>0</v>
      </c>
      <c r="EE688">
        <v>0</v>
      </c>
      <c r="EF688">
        <v>9994.587777777777</v>
      </c>
      <c r="EG688">
        <v>0</v>
      </c>
      <c r="EH688">
        <v>11.35344444444445</v>
      </c>
      <c r="EI688">
        <v>-56.89065185185185</v>
      </c>
      <c r="EJ688">
        <v>1504.033333333333</v>
      </c>
      <c r="EK688">
        <v>1559.456296296296</v>
      </c>
      <c r="EL688">
        <v>1.715974074074074</v>
      </c>
      <c r="EM688">
        <v>1528.160740740741</v>
      </c>
      <c r="EN688">
        <v>20.06713333333333</v>
      </c>
      <c r="EO688">
        <v>1.96543</v>
      </c>
      <c r="EP688">
        <v>1.810600740740741</v>
      </c>
      <c r="EQ688">
        <v>17.16854074074074</v>
      </c>
      <c r="ER688">
        <v>15.87861481481482</v>
      </c>
      <c r="ES688">
        <v>1999.977037037037</v>
      </c>
      <c r="ET688">
        <v>0.9799976666666664</v>
      </c>
      <c r="EU688">
        <v>0.02000252962962963</v>
      </c>
      <c r="EV688">
        <v>0</v>
      </c>
      <c r="EW688">
        <v>1042.082222222222</v>
      </c>
      <c r="EX688">
        <v>5.00078</v>
      </c>
      <c r="EY688">
        <v>20341.33703703704</v>
      </c>
      <c r="EZ688">
        <v>16379.43333333333</v>
      </c>
      <c r="FA688">
        <v>39.51833333333333</v>
      </c>
      <c r="FB688">
        <v>40.31918518518518</v>
      </c>
      <c r="FC688">
        <v>39.96974074074073</v>
      </c>
      <c r="FD688">
        <v>40.06229629629629</v>
      </c>
      <c r="FE688">
        <v>40.77755555555555</v>
      </c>
      <c r="FF688">
        <v>1955.073333333333</v>
      </c>
      <c r="FG688">
        <v>39.9</v>
      </c>
      <c r="FH688">
        <v>0</v>
      </c>
      <c r="FI688">
        <v>1758659664.6</v>
      </c>
      <c r="FJ688">
        <v>0</v>
      </c>
      <c r="FK688">
        <v>1042.0568</v>
      </c>
      <c r="FL688">
        <v>-3.095384630530843</v>
      </c>
      <c r="FM688">
        <v>-72.47692318349198</v>
      </c>
      <c r="FN688">
        <v>20341.028</v>
      </c>
      <c r="FO688">
        <v>15</v>
      </c>
      <c r="FP688">
        <v>0</v>
      </c>
      <c r="FQ688" t="s">
        <v>441</v>
      </c>
      <c r="FR688">
        <v>1746989605.5</v>
      </c>
      <c r="FS688">
        <v>1746989593.5</v>
      </c>
      <c r="FT688">
        <v>0</v>
      </c>
      <c r="FU688">
        <v>-0.274</v>
      </c>
      <c r="FV688">
        <v>-0.002</v>
      </c>
      <c r="FW688">
        <v>2.549</v>
      </c>
      <c r="FX688">
        <v>0.129</v>
      </c>
      <c r="FY688">
        <v>420</v>
      </c>
      <c r="FZ688">
        <v>17</v>
      </c>
      <c r="GA688">
        <v>0.02</v>
      </c>
      <c r="GB688">
        <v>0.04</v>
      </c>
      <c r="GC688">
        <v>-56.90413414634146</v>
      </c>
      <c r="GD688">
        <v>-0.6163484320557638</v>
      </c>
      <c r="GE688">
        <v>0.1883821823817355</v>
      </c>
      <c r="GF688">
        <v>0</v>
      </c>
      <c r="GG688">
        <v>1042.333235294118</v>
      </c>
      <c r="GH688">
        <v>-3.721772350726744</v>
      </c>
      <c r="GI688">
        <v>0.4337505422151838</v>
      </c>
      <c r="GJ688">
        <v>0</v>
      </c>
      <c r="GK688">
        <v>1.738389756097561</v>
      </c>
      <c r="GL688">
        <v>-0.3228838327526156</v>
      </c>
      <c r="GM688">
        <v>0.03390468753027934</v>
      </c>
      <c r="GN688">
        <v>0</v>
      </c>
      <c r="GO688">
        <v>0</v>
      </c>
      <c r="GP688">
        <v>3</v>
      </c>
      <c r="GQ688" t="s">
        <v>459</v>
      </c>
      <c r="GR688">
        <v>3.10216</v>
      </c>
      <c r="GS688">
        <v>2.72621</v>
      </c>
      <c r="GT688">
        <v>0.205291</v>
      </c>
      <c r="GU688">
        <v>0.209898</v>
      </c>
      <c r="GV688">
        <v>0.100373</v>
      </c>
      <c r="GW688">
        <v>0.09607880000000001</v>
      </c>
      <c r="GX688">
        <v>20748</v>
      </c>
      <c r="GY688">
        <v>18750.5</v>
      </c>
      <c r="GZ688">
        <v>26671.4</v>
      </c>
      <c r="HA688">
        <v>23954.1</v>
      </c>
      <c r="HB688">
        <v>38411.7</v>
      </c>
      <c r="HC688">
        <v>32026.1</v>
      </c>
      <c r="HD688">
        <v>46577.3</v>
      </c>
      <c r="HE688">
        <v>37902.5</v>
      </c>
      <c r="HF688">
        <v>1.8679</v>
      </c>
      <c r="HG688">
        <v>1.85165</v>
      </c>
      <c r="HH688">
        <v>0.181831</v>
      </c>
      <c r="HI688">
        <v>0</v>
      </c>
      <c r="HJ688">
        <v>27.0523</v>
      </c>
      <c r="HK688">
        <v>999.9</v>
      </c>
      <c r="HL688">
        <v>44.5</v>
      </c>
      <c r="HM688">
        <v>32.1</v>
      </c>
      <c r="HN688">
        <v>23.685</v>
      </c>
      <c r="HO688">
        <v>60.3123</v>
      </c>
      <c r="HP688">
        <v>22.3838</v>
      </c>
      <c r="HQ688">
        <v>1</v>
      </c>
      <c r="HR688">
        <v>0.145053</v>
      </c>
      <c r="HS688">
        <v>0.401373</v>
      </c>
      <c r="HT688">
        <v>20.2795</v>
      </c>
      <c r="HU688">
        <v>5.21055</v>
      </c>
      <c r="HV688">
        <v>11.98</v>
      </c>
      <c r="HW688">
        <v>4.96275</v>
      </c>
      <c r="HX688">
        <v>3.2745</v>
      </c>
      <c r="HY688">
        <v>9999</v>
      </c>
      <c r="HZ688">
        <v>9999</v>
      </c>
      <c r="IA688">
        <v>9999</v>
      </c>
      <c r="IB688">
        <v>999.9</v>
      </c>
      <c r="IC688">
        <v>1.86391</v>
      </c>
      <c r="ID688">
        <v>1.86006</v>
      </c>
      <c r="IE688">
        <v>1.85841</v>
      </c>
      <c r="IF688">
        <v>1.85976</v>
      </c>
      <c r="IG688">
        <v>1.85989</v>
      </c>
      <c r="IH688">
        <v>1.85837</v>
      </c>
      <c r="II688">
        <v>1.85745</v>
      </c>
      <c r="IJ688">
        <v>1.85242</v>
      </c>
      <c r="IK688">
        <v>0</v>
      </c>
      <c r="IL688">
        <v>0</v>
      </c>
      <c r="IM688">
        <v>0</v>
      </c>
      <c r="IN688">
        <v>0</v>
      </c>
      <c r="IO688" t="s">
        <v>443</v>
      </c>
      <c r="IP688" t="s">
        <v>444</v>
      </c>
      <c r="IQ688" t="s">
        <v>445</v>
      </c>
      <c r="IR688" t="s">
        <v>445</v>
      </c>
      <c r="IS688" t="s">
        <v>445</v>
      </c>
      <c r="IT688" t="s">
        <v>445</v>
      </c>
      <c r="IU688">
        <v>0</v>
      </c>
      <c r="IV688">
        <v>100</v>
      </c>
      <c r="IW688">
        <v>100</v>
      </c>
      <c r="IX688">
        <v>-0.5600000000000001</v>
      </c>
      <c r="IY688">
        <v>0.2766</v>
      </c>
      <c r="IZ688">
        <v>-1.101190050776656</v>
      </c>
      <c r="JA688">
        <v>-0.0009077452495023094</v>
      </c>
      <c r="JB688">
        <v>1.260287539409167E-06</v>
      </c>
      <c r="JC688">
        <v>-2.747980142854786E-10</v>
      </c>
      <c r="JD688">
        <v>0.01164710740424388</v>
      </c>
      <c r="JE688">
        <v>0.002354074995816399</v>
      </c>
      <c r="JF688">
        <v>0.0004967520844642659</v>
      </c>
      <c r="JG688">
        <v>-1.558376616488758E-06</v>
      </c>
      <c r="JH688">
        <v>1</v>
      </c>
      <c r="JI688">
        <v>1955</v>
      </c>
      <c r="JJ688">
        <v>1</v>
      </c>
      <c r="JK688">
        <v>26</v>
      </c>
      <c r="JL688">
        <v>194501</v>
      </c>
      <c r="JM688">
        <v>194501.2</v>
      </c>
      <c r="JN688">
        <v>3.29102</v>
      </c>
      <c r="JO688">
        <v>2.60132</v>
      </c>
      <c r="JP688">
        <v>1.49658</v>
      </c>
      <c r="JQ688">
        <v>2.34619</v>
      </c>
      <c r="JR688">
        <v>1.54907</v>
      </c>
      <c r="JS688">
        <v>2.44873</v>
      </c>
      <c r="JT688">
        <v>36.5523</v>
      </c>
      <c r="JU688">
        <v>24.1751</v>
      </c>
      <c r="JV688">
        <v>18</v>
      </c>
      <c r="JW688">
        <v>483.586</v>
      </c>
      <c r="JX688">
        <v>487.869</v>
      </c>
      <c r="JY688">
        <v>26.9311</v>
      </c>
      <c r="JZ688">
        <v>29.1374</v>
      </c>
      <c r="KA688">
        <v>30.0001</v>
      </c>
      <c r="KB688">
        <v>29.3794</v>
      </c>
      <c r="KC688">
        <v>29.3816</v>
      </c>
      <c r="KD688">
        <v>66.0363</v>
      </c>
      <c r="KE688">
        <v>16.4504</v>
      </c>
      <c r="KF688">
        <v>54.7612</v>
      </c>
      <c r="KG688">
        <v>26.913</v>
      </c>
      <c r="KH688">
        <v>1569.88</v>
      </c>
      <c r="KI688">
        <v>20.16</v>
      </c>
      <c r="KJ688">
        <v>101.835</v>
      </c>
      <c r="KK688">
        <v>91.4023</v>
      </c>
    </row>
    <row r="689" spans="1:297">
      <c r="A689">
        <v>671</v>
      </c>
      <c r="B689">
        <v>1758659671.1</v>
      </c>
      <c r="C689">
        <v>18038.09999990463</v>
      </c>
      <c r="D689" t="s">
        <v>1792</v>
      </c>
      <c r="E689" t="s">
        <v>1793</v>
      </c>
      <c r="F689">
        <v>5</v>
      </c>
      <c r="G689" t="s">
        <v>1413</v>
      </c>
      <c r="H689" t="s">
        <v>438</v>
      </c>
      <c r="I689">
        <v>1758659663.314285</v>
      </c>
      <c r="J689">
        <f>(K689)/1000</f>
        <v>0</v>
      </c>
      <c r="K689">
        <f>IF(DP689, AN689, AH689)</f>
        <v>0</v>
      </c>
      <c r="L689">
        <f>IF(DP689, AI689, AG689)</f>
        <v>0</v>
      </c>
      <c r="M689">
        <f>DR689 - IF(AU689&gt;1, L689*DL689*100.0/(AW689), 0)</f>
        <v>0</v>
      </c>
      <c r="N689">
        <f>((T689-J689/2)*M689-L689)/(T689+J689/2)</f>
        <v>0</v>
      </c>
      <c r="O689">
        <f>N689*(DY689+DZ689)/1000.0</f>
        <v>0</v>
      </c>
      <c r="P689">
        <f>(DR689 - IF(AU689&gt;1, L689*DL689*100.0/(AW689), 0))*(DY689+DZ689)/1000.0</f>
        <v>0</v>
      </c>
      <c r="Q689">
        <f>2.0/((1/S689-1/R689)+SIGN(S689)*SQRT((1/S689-1/R689)*(1/S689-1/R689) + 4*DM689/((DM689+1)*(DM689+1))*(2*1/S689*1/R689-1/R689*1/R689)))</f>
        <v>0</v>
      </c>
      <c r="R689">
        <f>IF(LEFT(DN689,1)&lt;&gt;"0",IF(LEFT(DN689,1)="1",3.0,DO689),$D$5+$E$5*(EF689*DY689/($K$5*1000))+$F$5*(EF689*DY689/($K$5*1000))*MAX(MIN(DL689,$J$5),$I$5)*MAX(MIN(DL689,$J$5),$I$5)+$G$5*MAX(MIN(DL689,$J$5),$I$5)*(EF689*DY689/($K$5*1000))+$H$5*(EF689*DY689/($K$5*1000))*(EF689*DY689/($K$5*1000)))</f>
        <v>0</v>
      </c>
      <c r="S689">
        <f>J689*(1000-(1000*0.61365*exp(17.502*W689/(240.97+W689))/(DY689+DZ689)+DT689)/2)/(1000*0.61365*exp(17.502*W689/(240.97+W689))/(DY689+DZ689)-DT689)</f>
        <v>0</v>
      </c>
      <c r="T689">
        <f>1/((DM689+1)/(Q689/1.6)+1/(R689/1.37)) + DM689/((DM689+1)/(Q689/1.6) + DM689/(R689/1.37))</f>
        <v>0</v>
      </c>
      <c r="U689">
        <f>(DH689*DK689)</f>
        <v>0</v>
      </c>
      <c r="V689">
        <f>(EA689+(U689+2*0.95*5.67E-8*(((EA689+$B$9)+273)^4-(EA689+273)^4)-44100*J689)/(1.84*29.3*R689+8*0.95*5.67E-8*(EA689+273)^3))</f>
        <v>0</v>
      </c>
      <c r="W689">
        <f>($C$9*EB689+$D$9*EC689+$E$9*V689)</f>
        <v>0</v>
      </c>
      <c r="X689">
        <f>0.61365*exp(17.502*W689/(240.97+W689))</f>
        <v>0</v>
      </c>
      <c r="Y689">
        <f>(Z689/AA689*100)</f>
        <v>0</v>
      </c>
      <c r="Z689">
        <f>DT689*(DY689+DZ689)/1000</f>
        <v>0</v>
      </c>
      <c r="AA689">
        <f>0.61365*exp(17.502*EA689/(240.97+EA689))</f>
        <v>0</v>
      </c>
      <c r="AB689">
        <f>(X689-DT689*(DY689+DZ689)/1000)</f>
        <v>0</v>
      </c>
      <c r="AC689">
        <f>(-J689*44100)</f>
        <v>0</v>
      </c>
      <c r="AD689">
        <f>2*29.3*R689*0.92*(EA689-W689)</f>
        <v>0</v>
      </c>
      <c r="AE689">
        <f>2*0.95*5.67E-8*(((EA689+$B$9)+273)^4-(W689+273)^4)</f>
        <v>0</v>
      </c>
      <c r="AF689">
        <f>U689+AE689+AC689+AD689</f>
        <v>0</v>
      </c>
      <c r="AG689">
        <f>DX689*AU689*(DS689-DR689*(1000-AU689*DU689)/(1000-AU689*DT689))/(100*DL689)</f>
        <v>0</v>
      </c>
      <c r="AH689">
        <f>1000*DX689*AU689*(DT689-DU689)/(100*DL689*(1000-AU689*DT689))</f>
        <v>0</v>
      </c>
      <c r="AI689">
        <f>(AJ689 - AK689 - DY689*1E3/(8.314*(EA689+273.15)) * AM689/DX689 * AL689) * DX689/(100*DL689) * (1000 - DU689)/1000</f>
        <v>0</v>
      </c>
      <c r="AJ689">
        <v>1591.936318634598</v>
      </c>
      <c r="AK689">
        <v>1545.233575757576</v>
      </c>
      <c r="AL689">
        <v>3.443024400992043</v>
      </c>
      <c r="AM689">
        <v>65.18477943434209</v>
      </c>
      <c r="AN689">
        <f>(AP689 - AO689 + DY689*1E3/(8.314*(EA689+273.15)) * AR689/DX689 * AQ689) * DX689/(100*DL689) * 1000/(1000 - AP689)</f>
        <v>0</v>
      </c>
      <c r="AO689">
        <v>20.08594098470378</v>
      </c>
      <c r="AP689">
        <v>21.77878787878787</v>
      </c>
      <c r="AQ689">
        <v>-2.099389687660168E-05</v>
      </c>
      <c r="AR689">
        <v>105.4763033524908</v>
      </c>
      <c r="AS689">
        <v>0</v>
      </c>
      <c r="AT689">
        <v>0</v>
      </c>
      <c r="AU689">
        <f>IF(AS689*$H$15&gt;=AW689,1.0,(AW689/(AW689-AS689*$H$15)))</f>
        <v>0</v>
      </c>
      <c r="AV689">
        <f>(AU689-1)*100</f>
        <v>0</v>
      </c>
      <c r="AW689">
        <f>MAX(0,($B$15+$C$15*EF689)/(1+$D$15*EF689)*DY689/(EA689+273)*$E$15)</f>
        <v>0</v>
      </c>
      <c r="AX689" t="s">
        <v>439</v>
      </c>
      <c r="AY689" t="s">
        <v>439</v>
      </c>
      <c r="AZ689">
        <v>0</v>
      </c>
      <c r="BA689">
        <v>0</v>
      </c>
      <c r="BB689">
        <f>1-AZ689/BA689</f>
        <v>0</v>
      </c>
      <c r="BC689">
        <v>0</v>
      </c>
      <c r="BD689" t="s">
        <v>439</v>
      </c>
      <c r="BE689" t="s">
        <v>439</v>
      </c>
      <c r="BF689">
        <v>0</v>
      </c>
      <c r="BG689">
        <v>0</v>
      </c>
      <c r="BH689">
        <f>1-BF689/BG689</f>
        <v>0</v>
      </c>
      <c r="BI689">
        <v>0.5</v>
      </c>
      <c r="BJ689">
        <f>DI689</f>
        <v>0</v>
      </c>
      <c r="BK689">
        <f>L689</f>
        <v>0</v>
      </c>
      <c r="BL689">
        <f>BH689*BI689*BJ689</f>
        <v>0</v>
      </c>
      <c r="BM689">
        <f>(BK689-BC689)/BJ689</f>
        <v>0</v>
      </c>
      <c r="BN689">
        <f>(BA689-BG689)/BG689</f>
        <v>0</v>
      </c>
      <c r="BO689">
        <f>AZ689/(BB689+AZ689/BG689)</f>
        <v>0</v>
      </c>
      <c r="BP689" t="s">
        <v>439</v>
      </c>
      <c r="BQ689">
        <v>0</v>
      </c>
      <c r="BR689">
        <f>IF(BQ689&lt;&gt;0, BQ689, BO689)</f>
        <v>0</v>
      </c>
      <c r="BS689">
        <f>1-BR689/BG689</f>
        <v>0</v>
      </c>
      <c r="BT689">
        <f>(BG689-BF689)/(BG689-BR689)</f>
        <v>0</v>
      </c>
      <c r="BU689">
        <f>(BA689-BG689)/(BA689-BR689)</f>
        <v>0</v>
      </c>
      <c r="BV689">
        <f>(BG689-BF689)/(BG689-AZ689)</f>
        <v>0</v>
      </c>
      <c r="BW689">
        <f>(BA689-BG689)/(BA689-AZ689)</f>
        <v>0</v>
      </c>
      <c r="BX689">
        <f>(BT689*BR689/BF689)</f>
        <v>0</v>
      </c>
      <c r="BY689">
        <f>(1-BX689)</f>
        <v>0</v>
      </c>
      <c r="DH689">
        <f>$B$13*EG689+$C$13*EH689+$F$13*ES689*(1-EV689)</f>
        <v>0</v>
      </c>
      <c r="DI689">
        <f>DH689*DJ689</f>
        <v>0</v>
      </c>
      <c r="DJ689">
        <f>($B$13*$D$11+$C$13*$D$11+$F$13*((FF689+EX689)/MAX(FF689+EX689+FG689, 0.1)*$I$11+FG689/MAX(FF689+EX689+FG689, 0.1)*$J$11))/($B$13+$C$13+$F$13)</f>
        <v>0</v>
      </c>
      <c r="DK689">
        <f>($B$13*$K$11+$C$13*$K$11+$F$13*((FF689+EX689)/MAX(FF689+EX689+FG689, 0.1)*$P$11+FG689/MAX(FF689+EX689+FG689, 0.1)*$Q$11))/($B$13+$C$13+$F$13)</f>
        <v>0</v>
      </c>
      <c r="DL689">
        <v>5.79</v>
      </c>
      <c r="DM689">
        <v>0.5</v>
      </c>
      <c r="DN689" t="s">
        <v>440</v>
      </c>
      <c r="DO689">
        <v>2</v>
      </c>
      <c r="DP689" t="b">
        <v>1</v>
      </c>
      <c r="DQ689">
        <v>1758659663.314285</v>
      </c>
      <c r="DR689">
        <v>1487.064285714285</v>
      </c>
      <c r="DS689">
        <v>1543.960714285714</v>
      </c>
      <c r="DT689">
        <v>21.78502142857143</v>
      </c>
      <c r="DU689">
        <v>20.08241785714285</v>
      </c>
      <c r="DV689">
        <v>1487.631785714286</v>
      </c>
      <c r="DW689">
        <v>21.50845</v>
      </c>
      <c r="DX689">
        <v>499.9736428571428</v>
      </c>
      <c r="DY689">
        <v>90.22735000000002</v>
      </c>
      <c r="DZ689">
        <v>0.068149475</v>
      </c>
      <c r="EA689">
        <v>28.69072142857143</v>
      </c>
      <c r="EB689">
        <v>30.01630357142857</v>
      </c>
      <c r="EC689">
        <v>999.9000000000002</v>
      </c>
      <c r="ED689">
        <v>0</v>
      </c>
      <c r="EE689">
        <v>0</v>
      </c>
      <c r="EF689">
        <v>9987.661071428573</v>
      </c>
      <c r="EG689">
        <v>0</v>
      </c>
      <c r="EH689">
        <v>11.34951071428572</v>
      </c>
      <c r="EI689">
        <v>-56.896975</v>
      </c>
      <c r="EJ689">
        <v>1520.181071428571</v>
      </c>
      <c r="EK689">
        <v>1575.603571428571</v>
      </c>
      <c r="EL689">
        <v>1.702616071428571</v>
      </c>
      <c r="EM689">
        <v>1543.960714285714</v>
      </c>
      <c r="EN689">
        <v>20.08241785714285</v>
      </c>
      <c r="EO689">
        <v>1.965606071428571</v>
      </c>
      <c r="EP689">
        <v>1.8119825</v>
      </c>
      <c r="EQ689">
        <v>17.16995</v>
      </c>
      <c r="ER689">
        <v>15.89054642857143</v>
      </c>
      <c r="ES689">
        <v>1999.9825</v>
      </c>
      <c r="ET689">
        <v>0.9799976785714283</v>
      </c>
      <c r="EU689">
        <v>0.02000251785714285</v>
      </c>
      <c r="EV689">
        <v>0</v>
      </c>
      <c r="EW689">
        <v>1041.775357142857</v>
      </c>
      <c r="EX689">
        <v>5.00078</v>
      </c>
      <c r="EY689">
        <v>20335.79642857143</v>
      </c>
      <c r="EZ689">
        <v>16379.47857142857</v>
      </c>
      <c r="FA689">
        <v>39.50878571428571</v>
      </c>
      <c r="FB689">
        <v>40.30992857142856</v>
      </c>
      <c r="FC689">
        <v>39.88371428571428</v>
      </c>
      <c r="FD689">
        <v>40.05332142857143</v>
      </c>
      <c r="FE689">
        <v>40.78103571428572</v>
      </c>
      <c r="FF689">
        <v>1955.077857142858</v>
      </c>
      <c r="FG689">
        <v>39.9</v>
      </c>
      <c r="FH689">
        <v>0</v>
      </c>
      <c r="FI689">
        <v>1758659669.4</v>
      </c>
      <c r="FJ689">
        <v>0</v>
      </c>
      <c r="FK689">
        <v>1041.74</v>
      </c>
      <c r="FL689">
        <v>-3.993846156368059</v>
      </c>
      <c r="FM689">
        <v>-73.64615370783572</v>
      </c>
      <c r="FN689">
        <v>20335.42</v>
      </c>
      <c r="FO689">
        <v>15</v>
      </c>
      <c r="FP689">
        <v>0</v>
      </c>
      <c r="FQ689" t="s">
        <v>441</v>
      </c>
      <c r="FR689">
        <v>1746989605.5</v>
      </c>
      <c r="FS689">
        <v>1746989593.5</v>
      </c>
      <c r="FT689">
        <v>0</v>
      </c>
      <c r="FU689">
        <v>-0.274</v>
      </c>
      <c r="FV689">
        <v>-0.002</v>
      </c>
      <c r="FW689">
        <v>2.549</v>
      </c>
      <c r="FX689">
        <v>0.129</v>
      </c>
      <c r="FY689">
        <v>420</v>
      </c>
      <c r="FZ689">
        <v>17</v>
      </c>
      <c r="GA689">
        <v>0.02</v>
      </c>
      <c r="GB689">
        <v>0.04</v>
      </c>
      <c r="GC689">
        <v>-56.8447725</v>
      </c>
      <c r="GD689">
        <v>-0.123393996247444</v>
      </c>
      <c r="GE689">
        <v>0.2073366887305526</v>
      </c>
      <c r="GF689">
        <v>1</v>
      </c>
      <c r="GG689">
        <v>1041.943235294118</v>
      </c>
      <c r="GH689">
        <v>-3.74102368565952</v>
      </c>
      <c r="GI689">
        <v>0.4279274305453414</v>
      </c>
      <c r="GJ689">
        <v>0</v>
      </c>
      <c r="GK689">
        <v>1.71406625</v>
      </c>
      <c r="GL689">
        <v>-0.1831536585365882</v>
      </c>
      <c r="GM689">
        <v>0.02144136302657788</v>
      </c>
      <c r="GN689">
        <v>0</v>
      </c>
      <c r="GO689">
        <v>1</v>
      </c>
      <c r="GP689">
        <v>3</v>
      </c>
      <c r="GQ689" t="s">
        <v>448</v>
      </c>
      <c r="GR689">
        <v>3.10208</v>
      </c>
      <c r="GS689">
        <v>2.72663</v>
      </c>
      <c r="GT689">
        <v>0.206651</v>
      </c>
      <c r="GU689">
        <v>0.211205</v>
      </c>
      <c r="GV689">
        <v>0.100349</v>
      </c>
      <c r="GW689">
        <v>0.0960826</v>
      </c>
      <c r="GX689">
        <v>20712.6</v>
      </c>
      <c r="GY689">
        <v>18719.3</v>
      </c>
      <c r="GZ689">
        <v>26671.5</v>
      </c>
      <c r="HA689">
        <v>23953.9</v>
      </c>
      <c r="HB689">
        <v>38413</v>
      </c>
      <c r="HC689">
        <v>32026</v>
      </c>
      <c r="HD689">
        <v>46577.4</v>
      </c>
      <c r="HE689">
        <v>37902.3</v>
      </c>
      <c r="HF689">
        <v>1.8675</v>
      </c>
      <c r="HG689">
        <v>1.85182</v>
      </c>
      <c r="HH689">
        <v>0.18131</v>
      </c>
      <c r="HI689">
        <v>0</v>
      </c>
      <c r="HJ689">
        <v>27.0523</v>
      </c>
      <c r="HK689">
        <v>999.9</v>
      </c>
      <c r="HL689">
        <v>44.5</v>
      </c>
      <c r="HM689">
        <v>32.1</v>
      </c>
      <c r="HN689">
        <v>23.6836</v>
      </c>
      <c r="HO689">
        <v>60.6223</v>
      </c>
      <c r="HP689">
        <v>22.3438</v>
      </c>
      <c r="HQ689">
        <v>1</v>
      </c>
      <c r="HR689">
        <v>0.14468</v>
      </c>
      <c r="HS689">
        <v>0.431999</v>
      </c>
      <c r="HT689">
        <v>20.2793</v>
      </c>
      <c r="HU689">
        <v>5.20965</v>
      </c>
      <c r="HV689">
        <v>11.98</v>
      </c>
      <c r="HW689">
        <v>4.9628</v>
      </c>
      <c r="HX689">
        <v>3.2744</v>
      </c>
      <c r="HY689">
        <v>9999</v>
      </c>
      <c r="HZ689">
        <v>9999</v>
      </c>
      <c r="IA689">
        <v>9999</v>
      </c>
      <c r="IB689">
        <v>999.9</v>
      </c>
      <c r="IC689">
        <v>1.86392</v>
      </c>
      <c r="ID689">
        <v>1.86006</v>
      </c>
      <c r="IE689">
        <v>1.85842</v>
      </c>
      <c r="IF689">
        <v>1.85975</v>
      </c>
      <c r="IG689">
        <v>1.85989</v>
      </c>
      <c r="IH689">
        <v>1.85837</v>
      </c>
      <c r="II689">
        <v>1.85745</v>
      </c>
      <c r="IJ689">
        <v>1.85242</v>
      </c>
      <c r="IK689">
        <v>0</v>
      </c>
      <c r="IL689">
        <v>0</v>
      </c>
      <c r="IM689">
        <v>0</v>
      </c>
      <c r="IN689">
        <v>0</v>
      </c>
      <c r="IO689" t="s">
        <v>443</v>
      </c>
      <c r="IP689" t="s">
        <v>444</v>
      </c>
      <c r="IQ689" t="s">
        <v>445</v>
      </c>
      <c r="IR689" t="s">
        <v>445</v>
      </c>
      <c r="IS689" t="s">
        <v>445</v>
      </c>
      <c r="IT689" t="s">
        <v>445</v>
      </c>
      <c r="IU689">
        <v>0</v>
      </c>
      <c r="IV689">
        <v>100</v>
      </c>
      <c r="IW689">
        <v>100</v>
      </c>
      <c r="IX689">
        <v>-0.54</v>
      </c>
      <c r="IY689">
        <v>0.2764</v>
      </c>
      <c r="IZ689">
        <v>-1.101190050776656</v>
      </c>
      <c r="JA689">
        <v>-0.0009077452495023094</v>
      </c>
      <c r="JB689">
        <v>1.260287539409167E-06</v>
      </c>
      <c r="JC689">
        <v>-2.747980142854786E-10</v>
      </c>
      <c r="JD689">
        <v>0.01164710740424388</v>
      </c>
      <c r="JE689">
        <v>0.002354074995816399</v>
      </c>
      <c r="JF689">
        <v>0.0004967520844642659</v>
      </c>
      <c r="JG689">
        <v>-1.558376616488758E-06</v>
      </c>
      <c r="JH689">
        <v>1</v>
      </c>
      <c r="JI689">
        <v>1955</v>
      </c>
      <c r="JJ689">
        <v>1</v>
      </c>
      <c r="JK689">
        <v>26</v>
      </c>
      <c r="JL689">
        <v>194501.1</v>
      </c>
      <c r="JM689">
        <v>194501.3</v>
      </c>
      <c r="JN689">
        <v>3.32031</v>
      </c>
      <c r="JO689">
        <v>2.60254</v>
      </c>
      <c r="JP689">
        <v>1.49658</v>
      </c>
      <c r="JQ689">
        <v>2.34741</v>
      </c>
      <c r="JR689">
        <v>1.54907</v>
      </c>
      <c r="JS689">
        <v>2.37915</v>
      </c>
      <c r="JT689">
        <v>36.5287</v>
      </c>
      <c r="JU689">
        <v>24.1751</v>
      </c>
      <c r="JV689">
        <v>18</v>
      </c>
      <c r="JW689">
        <v>483.352</v>
      </c>
      <c r="JX689">
        <v>487.976</v>
      </c>
      <c r="JY689">
        <v>26.9148</v>
      </c>
      <c r="JZ689">
        <v>29.136</v>
      </c>
      <c r="KA689">
        <v>30</v>
      </c>
      <c r="KB689">
        <v>29.3794</v>
      </c>
      <c r="KC689">
        <v>29.3808</v>
      </c>
      <c r="KD689">
        <v>66.61839999999999</v>
      </c>
      <c r="KE689">
        <v>16.165</v>
      </c>
      <c r="KF689">
        <v>55.1319</v>
      </c>
      <c r="KG689">
        <v>26.8986</v>
      </c>
      <c r="KH689">
        <v>1590.03</v>
      </c>
      <c r="KI689">
        <v>20.1853</v>
      </c>
      <c r="KJ689">
        <v>101.835</v>
      </c>
      <c r="KK689">
        <v>91.40179999999999</v>
      </c>
    </row>
    <row r="690" spans="1:297">
      <c r="A690">
        <v>672</v>
      </c>
      <c r="B690">
        <v>1758659676.1</v>
      </c>
      <c r="C690">
        <v>18043.09999990463</v>
      </c>
      <c r="D690" t="s">
        <v>1794</v>
      </c>
      <c r="E690" t="s">
        <v>1795</v>
      </c>
      <c r="F690">
        <v>5</v>
      </c>
      <c r="G690" t="s">
        <v>1413</v>
      </c>
      <c r="H690" t="s">
        <v>438</v>
      </c>
      <c r="I690">
        <v>1758659668.6</v>
      </c>
      <c r="J690">
        <f>(K690)/1000</f>
        <v>0</v>
      </c>
      <c r="K690">
        <f>IF(DP690, AN690, AH690)</f>
        <v>0</v>
      </c>
      <c r="L690">
        <f>IF(DP690, AI690, AG690)</f>
        <v>0</v>
      </c>
      <c r="M690">
        <f>DR690 - IF(AU690&gt;1, L690*DL690*100.0/(AW690), 0)</f>
        <v>0</v>
      </c>
      <c r="N690">
        <f>((T690-J690/2)*M690-L690)/(T690+J690/2)</f>
        <v>0</v>
      </c>
      <c r="O690">
        <f>N690*(DY690+DZ690)/1000.0</f>
        <v>0</v>
      </c>
      <c r="P690">
        <f>(DR690 - IF(AU690&gt;1, L690*DL690*100.0/(AW690), 0))*(DY690+DZ690)/1000.0</f>
        <v>0</v>
      </c>
      <c r="Q690">
        <f>2.0/((1/S690-1/R690)+SIGN(S690)*SQRT((1/S690-1/R690)*(1/S690-1/R690) + 4*DM690/((DM690+1)*(DM690+1))*(2*1/S690*1/R690-1/R690*1/R690)))</f>
        <v>0</v>
      </c>
      <c r="R690">
        <f>IF(LEFT(DN690,1)&lt;&gt;"0",IF(LEFT(DN690,1)="1",3.0,DO690),$D$5+$E$5*(EF690*DY690/($K$5*1000))+$F$5*(EF690*DY690/($K$5*1000))*MAX(MIN(DL690,$J$5),$I$5)*MAX(MIN(DL690,$J$5),$I$5)+$G$5*MAX(MIN(DL690,$J$5),$I$5)*(EF690*DY690/($K$5*1000))+$H$5*(EF690*DY690/($K$5*1000))*(EF690*DY690/($K$5*1000)))</f>
        <v>0</v>
      </c>
      <c r="S690">
        <f>J690*(1000-(1000*0.61365*exp(17.502*W690/(240.97+W690))/(DY690+DZ690)+DT690)/2)/(1000*0.61365*exp(17.502*W690/(240.97+W690))/(DY690+DZ690)-DT690)</f>
        <v>0</v>
      </c>
      <c r="T690">
        <f>1/((DM690+1)/(Q690/1.6)+1/(R690/1.37)) + DM690/((DM690+1)/(Q690/1.6) + DM690/(R690/1.37))</f>
        <v>0</v>
      </c>
      <c r="U690">
        <f>(DH690*DK690)</f>
        <v>0</v>
      </c>
      <c r="V690">
        <f>(EA690+(U690+2*0.95*5.67E-8*(((EA690+$B$9)+273)^4-(EA690+273)^4)-44100*J690)/(1.84*29.3*R690+8*0.95*5.67E-8*(EA690+273)^3))</f>
        <v>0</v>
      </c>
      <c r="W690">
        <f>($C$9*EB690+$D$9*EC690+$E$9*V690)</f>
        <v>0</v>
      </c>
      <c r="X690">
        <f>0.61365*exp(17.502*W690/(240.97+W690))</f>
        <v>0</v>
      </c>
      <c r="Y690">
        <f>(Z690/AA690*100)</f>
        <v>0</v>
      </c>
      <c r="Z690">
        <f>DT690*(DY690+DZ690)/1000</f>
        <v>0</v>
      </c>
      <c r="AA690">
        <f>0.61365*exp(17.502*EA690/(240.97+EA690))</f>
        <v>0</v>
      </c>
      <c r="AB690">
        <f>(X690-DT690*(DY690+DZ690)/1000)</f>
        <v>0</v>
      </c>
      <c r="AC690">
        <f>(-J690*44100)</f>
        <v>0</v>
      </c>
      <c r="AD690">
        <f>2*29.3*R690*0.92*(EA690-W690)</f>
        <v>0</v>
      </c>
      <c r="AE690">
        <f>2*0.95*5.67E-8*(((EA690+$B$9)+273)^4-(W690+273)^4)</f>
        <v>0</v>
      </c>
      <c r="AF690">
        <f>U690+AE690+AC690+AD690</f>
        <v>0</v>
      </c>
      <c r="AG690">
        <f>DX690*AU690*(DS690-DR690*(1000-AU690*DU690)/(1000-AU690*DT690))/(100*DL690)</f>
        <v>0</v>
      </c>
      <c r="AH690">
        <f>1000*DX690*AU690*(DT690-DU690)/(100*DL690*(1000-AU690*DT690))</f>
        <v>0</v>
      </c>
      <c r="AI690">
        <f>(AJ690 - AK690 - DY690*1E3/(8.314*(EA690+273.15)) * AM690/DX690 * AL690) * DX690/(100*DL690) * (1000 - DU690)/1000</f>
        <v>0</v>
      </c>
      <c r="AJ690">
        <v>1608.812360694212</v>
      </c>
      <c r="AK690">
        <v>1562.058181818181</v>
      </c>
      <c r="AL690">
        <v>3.356985448778723</v>
      </c>
      <c r="AM690">
        <v>65.18477943434209</v>
      </c>
      <c r="AN690">
        <f>(AP690 - AO690 + DY690*1E3/(8.314*(EA690+273.15)) * AR690/DX690 * AQ690) * DX690/(100*DL690) * 1000/(1000 - AP690)</f>
        <v>0</v>
      </c>
      <c r="AO690">
        <v>20.12044171110128</v>
      </c>
      <c r="AP690">
        <v>21.76804363636363</v>
      </c>
      <c r="AQ690">
        <v>-1.918519290598729E-05</v>
      </c>
      <c r="AR690">
        <v>105.4763033524908</v>
      </c>
      <c r="AS690">
        <v>0</v>
      </c>
      <c r="AT690">
        <v>0</v>
      </c>
      <c r="AU690">
        <f>IF(AS690*$H$15&gt;=AW690,1.0,(AW690/(AW690-AS690*$H$15)))</f>
        <v>0</v>
      </c>
      <c r="AV690">
        <f>(AU690-1)*100</f>
        <v>0</v>
      </c>
      <c r="AW690">
        <f>MAX(0,($B$15+$C$15*EF690)/(1+$D$15*EF690)*DY690/(EA690+273)*$E$15)</f>
        <v>0</v>
      </c>
      <c r="AX690" t="s">
        <v>439</v>
      </c>
      <c r="AY690" t="s">
        <v>439</v>
      </c>
      <c r="AZ690">
        <v>0</v>
      </c>
      <c r="BA690">
        <v>0</v>
      </c>
      <c r="BB690">
        <f>1-AZ690/BA690</f>
        <v>0</v>
      </c>
      <c r="BC690">
        <v>0</v>
      </c>
      <c r="BD690" t="s">
        <v>439</v>
      </c>
      <c r="BE690" t="s">
        <v>439</v>
      </c>
      <c r="BF690">
        <v>0</v>
      </c>
      <c r="BG690">
        <v>0</v>
      </c>
      <c r="BH690">
        <f>1-BF690/BG690</f>
        <v>0</v>
      </c>
      <c r="BI690">
        <v>0.5</v>
      </c>
      <c r="BJ690">
        <f>DI690</f>
        <v>0</v>
      </c>
      <c r="BK690">
        <f>L690</f>
        <v>0</v>
      </c>
      <c r="BL690">
        <f>BH690*BI690*BJ690</f>
        <v>0</v>
      </c>
      <c r="BM690">
        <f>(BK690-BC690)/BJ690</f>
        <v>0</v>
      </c>
      <c r="BN690">
        <f>(BA690-BG690)/BG690</f>
        <v>0</v>
      </c>
      <c r="BO690">
        <f>AZ690/(BB690+AZ690/BG690)</f>
        <v>0</v>
      </c>
      <c r="BP690" t="s">
        <v>439</v>
      </c>
      <c r="BQ690">
        <v>0</v>
      </c>
      <c r="BR690">
        <f>IF(BQ690&lt;&gt;0, BQ690, BO690)</f>
        <v>0</v>
      </c>
      <c r="BS690">
        <f>1-BR690/BG690</f>
        <v>0</v>
      </c>
      <c r="BT690">
        <f>(BG690-BF690)/(BG690-BR690)</f>
        <v>0</v>
      </c>
      <c r="BU690">
        <f>(BA690-BG690)/(BA690-BR690)</f>
        <v>0</v>
      </c>
      <c r="BV690">
        <f>(BG690-BF690)/(BG690-AZ690)</f>
        <v>0</v>
      </c>
      <c r="BW690">
        <f>(BA690-BG690)/(BA690-AZ690)</f>
        <v>0</v>
      </c>
      <c r="BX690">
        <f>(BT690*BR690/BF690)</f>
        <v>0</v>
      </c>
      <c r="BY690">
        <f>(1-BX690)</f>
        <v>0</v>
      </c>
      <c r="DH690">
        <f>$B$13*EG690+$C$13*EH690+$F$13*ES690*(1-EV690)</f>
        <v>0</v>
      </c>
      <c r="DI690">
        <f>DH690*DJ690</f>
        <v>0</v>
      </c>
      <c r="DJ690">
        <f>($B$13*$D$11+$C$13*$D$11+$F$13*((FF690+EX690)/MAX(FF690+EX690+FG690, 0.1)*$I$11+FG690/MAX(FF690+EX690+FG690, 0.1)*$J$11))/($B$13+$C$13+$F$13)</f>
        <v>0</v>
      </c>
      <c r="DK690">
        <f>($B$13*$K$11+$C$13*$K$11+$F$13*((FF690+EX690)/MAX(FF690+EX690+FG690, 0.1)*$P$11+FG690/MAX(FF690+EX690+FG690, 0.1)*$Q$11))/($B$13+$C$13+$F$13)</f>
        <v>0</v>
      </c>
      <c r="DL690">
        <v>5.79</v>
      </c>
      <c r="DM690">
        <v>0.5</v>
      </c>
      <c r="DN690" t="s">
        <v>440</v>
      </c>
      <c r="DO690">
        <v>2</v>
      </c>
      <c r="DP690" t="b">
        <v>1</v>
      </c>
      <c r="DQ690">
        <v>1758659668.6</v>
      </c>
      <c r="DR690">
        <v>1504.786666666667</v>
      </c>
      <c r="DS690">
        <v>1561.523703703703</v>
      </c>
      <c r="DT690">
        <v>21.78086666666666</v>
      </c>
      <c r="DU690">
        <v>20.09487407407407</v>
      </c>
      <c r="DV690">
        <v>1505.335555555555</v>
      </c>
      <c r="DW690">
        <v>21.50438518518518</v>
      </c>
      <c r="DX690">
        <v>500.0002592592593</v>
      </c>
      <c r="DY690">
        <v>90.22734444444444</v>
      </c>
      <c r="DZ690">
        <v>0.06833585925925927</v>
      </c>
      <c r="EA690">
        <v>28.68620370370371</v>
      </c>
      <c r="EB690">
        <v>30.01678888888889</v>
      </c>
      <c r="EC690">
        <v>999.9000000000001</v>
      </c>
      <c r="ED690">
        <v>0</v>
      </c>
      <c r="EE690">
        <v>0</v>
      </c>
      <c r="EF690">
        <v>9978.751111111113</v>
      </c>
      <c r="EG690">
        <v>0</v>
      </c>
      <c r="EH690">
        <v>11.34936296296296</v>
      </c>
      <c r="EI690">
        <v>-56.73764074074074</v>
      </c>
      <c r="EJ690">
        <v>1538.291111111111</v>
      </c>
      <c r="EK690">
        <v>1593.546296296296</v>
      </c>
      <c r="EL690">
        <v>1.686011481481482</v>
      </c>
      <c r="EM690">
        <v>1561.523703703703</v>
      </c>
      <c r="EN690">
        <v>20.09487407407407</v>
      </c>
      <c r="EO690">
        <v>1.965231111111111</v>
      </c>
      <c r="EP690">
        <v>1.813106296296296</v>
      </c>
      <c r="EQ690">
        <v>17.16693333333333</v>
      </c>
      <c r="ER690">
        <v>15.90023333333333</v>
      </c>
      <c r="ES690">
        <v>1999.98037037037</v>
      </c>
      <c r="ET690">
        <v>0.9799976666666664</v>
      </c>
      <c r="EU690">
        <v>0.02000252962962963</v>
      </c>
      <c r="EV690">
        <v>0</v>
      </c>
      <c r="EW690">
        <v>1041.401851851852</v>
      </c>
      <c r="EX690">
        <v>5.00078</v>
      </c>
      <c r="EY690">
        <v>20328.98148148148</v>
      </c>
      <c r="EZ690">
        <v>16379.46666666667</v>
      </c>
      <c r="FA690">
        <v>39.51144444444445</v>
      </c>
      <c r="FB690">
        <v>40.30988888888889</v>
      </c>
      <c r="FC690">
        <v>39.9511111111111</v>
      </c>
      <c r="FD690">
        <v>40.05751851851851</v>
      </c>
      <c r="FE690">
        <v>40.74744444444444</v>
      </c>
      <c r="FF690">
        <v>1955.075925925926</v>
      </c>
      <c r="FG690">
        <v>39.9</v>
      </c>
      <c r="FH690">
        <v>0</v>
      </c>
      <c r="FI690">
        <v>1758659674.8</v>
      </c>
      <c r="FJ690">
        <v>0</v>
      </c>
      <c r="FK690">
        <v>1041.367307692308</v>
      </c>
      <c r="FL690">
        <v>-4.705299153342481</v>
      </c>
      <c r="FM690">
        <v>-74.42735045740545</v>
      </c>
      <c r="FN690">
        <v>20328.87692307692</v>
      </c>
      <c r="FO690">
        <v>15</v>
      </c>
      <c r="FP690">
        <v>0</v>
      </c>
      <c r="FQ690" t="s">
        <v>441</v>
      </c>
      <c r="FR690">
        <v>1746989605.5</v>
      </c>
      <c r="FS690">
        <v>1746989593.5</v>
      </c>
      <c r="FT690">
        <v>0</v>
      </c>
      <c r="FU690">
        <v>-0.274</v>
      </c>
      <c r="FV690">
        <v>-0.002</v>
      </c>
      <c r="FW690">
        <v>2.549</v>
      </c>
      <c r="FX690">
        <v>0.129</v>
      </c>
      <c r="FY690">
        <v>420</v>
      </c>
      <c r="FZ690">
        <v>17</v>
      </c>
      <c r="GA690">
        <v>0.02</v>
      </c>
      <c r="GB690">
        <v>0.04</v>
      </c>
      <c r="GC690">
        <v>-56.82579999999999</v>
      </c>
      <c r="GD690">
        <v>1.743811149825857</v>
      </c>
      <c r="GE690">
        <v>0.237785918268575</v>
      </c>
      <c r="GF690">
        <v>0</v>
      </c>
      <c r="GG690">
        <v>1041.573235294118</v>
      </c>
      <c r="GH690">
        <v>-4.304507264952866</v>
      </c>
      <c r="GI690">
        <v>0.479918624157401</v>
      </c>
      <c r="GJ690">
        <v>0</v>
      </c>
      <c r="GK690">
        <v>1.692646097560976</v>
      </c>
      <c r="GL690">
        <v>-0.1775661324041785</v>
      </c>
      <c r="GM690">
        <v>0.02315199036674171</v>
      </c>
      <c r="GN690">
        <v>0</v>
      </c>
      <c r="GO690">
        <v>0</v>
      </c>
      <c r="GP690">
        <v>3</v>
      </c>
      <c r="GQ690" t="s">
        <v>459</v>
      </c>
      <c r="GR690">
        <v>3.10217</v>
      </c>
      <c r="GS690">
        <v>2.72671</v>
      </c>
      <c r="GT690">
        <v>0.207983</v>
      </c>
      <c r="GU690">
        <v>0.212541</v>
      </c>
      <c r="GV690">
        <v>0.100325</v>
      </c>
      <c r="GW690">
        <v>0.0963841</v>
      </c>
      <c r="GX690">
        <v>20677.8</v>
      </c>
      <c r="GY690">
        <v>18687.7</v>
      </c>
      <c r="GZ690">
        <v>26671.5</v>
      </c>
      <c r="HA690">
        <v>23954</v>
      </c>
      <c r="HB690">
        <v>38414.2</v>
      </c>
      <c r="HC690">
        <v>32015.5</v>
      </c>
      <c r="HD690">
        <v>46577.4</v>
      </c>
      <c r="HE690">
        <v>37902.5</v>
      </c>
      <c r="HF690">
        <v>1.86782</v>
      </c>
      <c r="HG690">
        <v>1.85205</v>
      </c>
      <c r="HH690">
        <v>0.181228</v>
      </c>
      <c r="HI690">
        <v>0</v>
      </c>
      <c r="HJ690">
        <v>27.0523</v>
      </c>
      <c r="HK690">
        <v>999.9</v>
      </c>
      <c r="HL690">
        <v>44.6</v>
      </c>
      <c r="HM690">
        <v>32.1</v>
      </c>
      <c r="HN690">
        <v>23.7361</v>
      </c>
      <c r="HO690">
        <v>60.8423</v>
      </c>
      <c r="HP690">
        <v>22.2396</v>
      </c>
      <c r="HQ690">
        <v>1</v>
      </c>
      <c r="HR690">
        <v>0.144794</v>
      </c>
      <c r="HS690">
        <v>0.429453</v>
      </c>
      <c r="HT690">
        <v>20.2795</v>
      </c>
      <c r="HU690">
        <v>5.21085</v>
      </c>
      <c r="HV690">
        <v>11.98</v>
      </c>
      <c r="HW690">
        <v>4.9628</v>
      </c>
      <c r="HX690">
        <v>3.2745</v>
      </c>
      <c r="HY690">
        <v>9999</v>
      </c>
      <c r="HZ690">
        <v>9999</v>
      </c>
      <c r="IA690">
        <v>9999</v>
      </c>
      <c r="IB690">
        <v>999.9</v>
      </c>
      <c r="IC690">
        <v>1.86393</v>
      </c>
      <c r="ID690">
        <v>1.86007</v>
      </c>
      <c r="IE690">
        <v>1.8584</v>
      </c>
      <c r="IF690">
        <v>1.85974</v>
      </c>
      <c r="IG690">
        <v>1.85989</v>
      </c>
      <c r="IH690">
        <v>1.85837</v>
      </c>
      <c r="II690">
        <v>1.85745</v>
      </c>
      <c r="IJ690">
        <v>1.85242</v>
      </c>
      <c r="IK690">
        <v>0</v>
      </c>
      <c r="IL690">
        <v>0</v>
      </c>
      <c r="IM690">
        <v>0</v>
      </c>
      <c r="IN690">
        <v>0</v>
      </c>
      <c r="IO690" t="s">
        <v>443</v>
      </c>
      <c r="IP690" t="s">
        <v>444</v>
      </c>
      <c r="IQ690" t="s">
        <v>445</v>
      </c>
      <c r="IR690" t="s">
        <v>445</v>
      </c>
      <c r="IS690" t="s">
        <v>445</v>
      </c>
      <c r="IT690" t="s">
        <v>445</v>
      </c>
      <c r="IU690">
        <v>0</v>
      </c>
      <c r="IV690">
        <v>100</v>
      </c>
      <c r="IW690">
        <v>100</v>
      </c>
      <c r="IX690">
        <v>-0.52</v>
      </c>
      <c r="IY690">
        <v>0.2763</v>
      </c>
      <c r="IZ690">
        <v>-1.101190050776656</v>
      </c>
      <c r="JA690">
        <v>-0.0009077452495023094</v>
      </c>
      <c r="JB690">
        <v>1.260287539409167E-06</v>
      </c>
      <c r="JC690">
        <v>-2.747980142854786E-10</v>
      </c>
      <c r="JD690">
        <v>0.01164710740424388</v>
      </c>
      <c r="JE690">
        <v>0.002354074995816399</v>
      </c>
      <c r="JF690">
        <v>0.0004967520844642659</v>
      </c>
      <c r="JG690">
        <v>-1.558376616488758E-06</v>
      </c>
      <c r="JH690">
        <v>1</v>
      </c>
      <c r="JI690">
        <v>1955</v>
      </c>
      <c r="JJ690">
        <v>1</v>
      </c>
      <c r="JK690">
        <v>26</v>
      </c>
      <c r="JL690">
        <v>194501.2</v>
      </c>
      <c r="JM690">
        <v>194501.4</v>
      </c>
      <c r="JN690">
        <v>3.34717</v>
      </c>
      <c r="JO690">
        <v>2.63062</v>
      </c>
      <c r="JP690">
        <v>1.49658</v>
      </c>
      <c r="JQ690">
        <v>2.34619</v>
      </c>
      <c r="JR690">
        <v>1.54907</v>
      </c>
      <c r="JS690">
        <v>2.38647</v>
      </c>
      <c r="JT690">
        <v>36.5523</v>
      </c>
      <c r="JU690">
        <v>24.1751</v>
      </c>
      <c r="JV690">
        <v>18</v>
      </c>
      <c r="JW690">
        <v>483.523</v>
      </c>
      <c r="JX690">
        <v>488.124</v>
      </c>
      <c r="JY690">
        <v>26.8978</v>
      </c>
      <c r="JZ690">
        <v>29.136</v>
      </c>
      <c r="KA690">
        <v>30.0001</v>
      </c>
      <c r="KB690">
        <v>29.3768</v>
      </c>
      <c r="KC690">
        <v>29.3808</v>
      </c>
      <c r="KD690">
        <v>67.1536</v>
      </c>
      <c r="KE690">
        <v>16.165</v>
      </c>
      <c r="KF690">
        <v>55.1319</v>
      </c>
      <c r="KG690">
        <v>26.8842</v>
      </c>
      <c r="KH690">
        <v>1603.61</v>
      </c>
      <c r="KI690">
        <v>20.2083</v>
      </c>
      <c r="KJ690">
        <v>101.835</v>
      </c>
      <c r="KK690">
        <v>91.40219999999999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2025-09-23T20:42:04Z</dcterms:created>
  <dcterms:modified xsi:type="dcterms:W3CDTF">2025-09-23T20:42:04Z</dcterms:modified>
</cp:coreProperties>
</file>